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Default Extension="vml" ContentType="application/vnd.openxmlformats-officedocument.vmlDrawing"/>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externalLinks/externalLink6.xml" ContentType="application/vnd.openxmlformats-officedocument.spreadsheetml.externalLink+xml"/>
  <Override PartName="/xl/externalLinks/externalLink7.xml" ContentType="application/vnd.openxmlformats-officedocument.spreadsheetml.externalLink+xml"/>
  <Override PartName="/xl/externalLinks/externalLink8.xml" ContentType="application/vnd.openxmlformats-officedocument.spreadsheetml.externalLink+xml"/>
  <Override PartName="/xl/externalLinks/externalLink9.xml" ContentType="application/vnd.openxmlformats-officedocument.spreadsheetml.externalLink+xml"/>
  <Override PartName="/xl/externalLinks/externalLink10.xml" ContentType="application/vnd.openxmlformats-officedocument.spreadsheetml.externalLink+xml"/>
  <Override PartName="/xl/externalLinks/externalLink11.xml" ContentType="application/vnd.openxmlformats-officedocument.spreadsheetml.externalLink+xml"/>
  <Override PartName="/xl/externalLinks/externalLink12.xml" ContentType="application/vnd.openxmlformats-officedocument.spreadsheetml.externalLink+xml"/>
  <Override PartName="/xl/externalLinks/externalLink13.xml" ContentType="application/vnd.openxmlformats-officedocument.spreadsheetml.externalLink+xml"/>
  <Override PartName="/xl/externalLinks/externalLink14.xml" ContentType="application/vnd.openxmlformats-officedocument.spreadsheetml.externalLink+xml"/>
  <Override PartName="/xl/externalLinks/externalLink15.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comments2.xml" ContentType="application/vnd.openxmlformats-officedocument.spreadsheetml.comments+xml"/>
  <Override PartName="/xl/drawings/drawing1.xml" ContentType="application/vnd.openxmlformats-officedocument.drawing+xml"/>
  <Override PartName="/xl/comments3.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fileVersion appName="xl" lastEdited="5" lowestEdited="7" rupBuild="9303"/>
  <workbookPr showObjects="placeholders" codeName="ThisWorkbook" hidePivotFieldList="1"/>
  <bookViews>
    <workbookView xWindow="-108" yWindow="-108" windowWidth="17016" windowHeight="12816" tabRatio="883" activeTab="3"/>
  </bookViews>
  <sheets>
    <sheet name="LOG" sheetId="243" r:id="rId1"/>
    <sheet name="Intro" sheetId="266" r:id="rId2"/>
    <sheet name="Processes" sheetId="231" r:id="rId3"/>
    <sheet name="Commodities" sheetId="216" r:id="rId4"/>
    <sheet name="Demand" sheetId="249" r:id="rId5"/>
    <sheet name="Agriculture" sheetId="235" r:id="rId6"/>
    <sheet name="AGR_Fuel" sheetId="232" r:id="rId7"/>
    <sheet name="Emis" sheetId="242" r:id="rId8"/>
    <sheet name="Energy matrix" sheetId="246" r:id="rId9"/>
    <sheet name="RegSplit" sheetId="275" r:id="rId10"/>
    <sheet name="2010" sheetId="276" r:id="rId11"/>
    <sheet name="2015" sheetId="277" r:id="rId12"/>
    <sheet name="2019" sheetId="278" r:id="rId13"/>
  </sheets>
  <externalReferences>
    <externalReference r:id="rId14"/>
    <externalReference r:id="rId15"/>
    <externalReference r:id="rId16"/>
    <externalReference r:id="rId17"/>
    <externalReference r:id="rId18"/>
    <externalReference r:id="rId19"/>
    <externalReference r:id="rId20"/>
    <externalReference r:id="rId21"/>
    <externalReference r:id="rId22"/>
    <externalReference r:id="rId23"/>
    <externalReference r:id="rId24"/>
    <externalReference r:id="rId25"/>
    <externalReference r:id="rId26"/>
    <externalReference r:id="rId27"/>
    <externalReference r:id="rId28"/>
  </externalReferences>
  <definedNames>
    <definedName name="_bgvbyrgdt">[1]Tidsserier!$A$339:$IV$339</definedName>
    <definedName name="_bgvbyrlpg">[1]Tidsserier!$A$337:$IV$337</definedName>
    <definedName name="_bgvbyrlvn">[1]Tidsserier!$A$338:$IV$338</definedName>
    <definedName name="_bgvbyrnga">[1]Tidsserier!$A$340:$IV$340</definedName>
    <definedName name="_bgvbyrrga">[1]Tidsserier!$A$336:$IV$336</definedName>
    <definedName name="_bgvbyrska">[1]Tidsserier!$A$341:$IV$341</definedName>
    <definedName name="_celelrfut">[1]Tidsserier!$A$174:$IV$174</definedName>
    <definedName name="_celelrgdt">[1]Tidsserier!$A$173:$IV$173</definedName>
    <definedName name="_celelrhal">[1]Tidsserier!$A$176:$IV$176</definedName>
    <definedName name="_celelrske">[1]Tidsserier!$A$175:$IV$175</definedName>
    <definedName name="_cevelraff">[1]Tidsserier!$A$197:$IV$197</definedName>
    <definedName name="_cevelrbio">[1]Tidsserier!$A$196:$IV$196</definedName>
    <definedName name="_cevelrfli">[1]Tidsserier!$A$193:$IV$193</definedName>
    <definedName name="_cevelrfut">[1]Tidsserier!$A$187:$IV$187</definedName>
    <definedName name="_cevelrgdt">[1]Tidsserier!$A$186:$IV$186</definedName>
    <definedName name="_cevelrhal">[1]Tidsserier!$A$192:$IV$192</definedName>
    <definedName name="_cevelrlpg">[1]Tidsserier!$A$184:$IV$184</definedName>
    <definedName name="_cevelrlvn">[1]Tidsserier!$A$185:$IV$185</definedName>
    <definedName name="_cevelrnga">[1]Tidsserier!$A$190:$IV$190</definedName>
    <definedName name="_cevelrori">[1]Tidsserier!$A$189:$IV$189</definedName>
    <definedName name="_cevelrpko">[1]Tidsserier!$A$188:$IV$188</definedName>
    <definedName name="_cevelrrga">[1]Tidsserier!$A$183:$IV$183</definedName>
    <definedName name="_cevelrske">[1]Tidsserier!$A$191:$IV$191</definedName>
    <definedName name="_cevelrtaf">[1]Tidsserier!$A$195:$IV$195</definedName>
    <definedName name="_cevfjraff">[1]Tidsserier!$A$213:$IV$213</definedName>
    <definedName name="_cevfjrbio">[1]Tidsserier!$A$212:$IV$212</definedName>
    <definedName name="_cevfjrfli">[1]Tidsserier!$A$209:$IV$209</definedName>
    <definedName name="_cevfjrfut">[1]Tidsserier!$A$203:$IV$203</definedName>
    <definedName name="_cevfjrgdt">[1]Tidsserier!$A$202:$IV$202</definedName>
    <definedName name="_cevfjrhal">[1]Tidsserier!$A$208:$IV$208</definedName>
    <definedName name="_cevfjrlpg">[1]Tidsserier!$A$200:$IV$200</definedName>
    <definedName name="_cevfjrlvn">[1]Tidsserier!$A$201:$IV$201</definedName>
    <definedName name="_cevfjrnga">[1]Tidsserier!$A$206:$IV$206</definedName>
    <definedName name="_cevfjrori">[1]Tidsserier!$A$205:$IV$205</definedName>
    <definedName name="_cevfjrpko">[1]Tidsserier!$A$204:$IV$204</definedName>
    <definedName name="_cevfjrrga">[1]Tidsserier!$A$199:$IV$199</definedName>
    <definedName name="_cevfjrske">[1]Tidsserier!$A$207:$IV$207</definedName>
    <definedName name="_cevfjrtaf">[1]Tidsserier!$A$211:$IV$211</definedName>
    <definedName name="_cevfjrtpi">[1]Tidsserier!$A$210:$IV$210</definedName>
    <definedName name="_dnkexpelc">[1]Tidsserier!$A$69:$IV$69</definedName>
    <definedName name="_dnkexpnga">[1]Tidsserier!$A$68:$IV$68</definedName>
    <definedName name="_dnkexprao">[1]Tidsserier!$A$52:$IV$52</definedName>
    <definedName name="_dnkimpelc">[1]Tidsserier!$A$45:$IV$45</definedName>
    <definedName name="_dnkimpfjv">[1]Tidsserier!$A$46:$IV$46</definedName>
    <definedName name="_dnkudvaff">[1]Tidsserier!$A$17:$IV$17</definedName>
    <definedName name="_dnkudvbio">[1]Tidsserier!$A$16:$IV$16</definedName>
    <definedName name="_dnkudvbra">[1]Tidsserier!$A$13:$IV$13</definedName>
    <definedName name="_dnkudvfio">[1]Tidsserier!$A$18:$IV$18</definedName>
    <definedName name="_dnkudvfli">[1]Tidsserier!$A$12:$IV$12</definedName>
    <definedName name="_dnkudvgeo">[1]Tidsserier!$A$10:$IV$10</definedName>
    <definedName name="_dnkudvhal">[1]Tidsserier!$A$11:$IV$11</definedName>
    <definedName name="_dnkudvsol">[1]Tidsserier!$A$7:$IV$7</definedName>
    <definedName name="_dnkudvtaf">[1]Tidsserier!$A$15:$IV$15</definedName>
    <definedName name="_dnkudvtpi">[1]Tidsserier!$A$14:$IV$14</definedName>
    <definedName name="_dnkudvvan">[1]Tidsserier!$A$9:$IV$9</definedName>
    <definedName name="_dnkudvvin">[1]Tidsserier!$A$8:$IV$8</definedName>
    <definedName name="_dnkudvvmp">[1]Tidsserier!$A$19:$IV$19</definedName>
    <definedName name="_ensdstelc">[1]Tidsserier!$A$348:$IV$348</definedName>
    <definedName name="_enstabfjv">[1]Tidsserier!$A$352:$IV$352</definedName>
    <definedName name="_enstabnga">[1]Tidsserier!$A$350:$IV$350</definedName>
    <definedName name="_fbsiefbtm">[1]Tidsserier!$A$358:$IV$358</definedName>
    <definedName name="_fbsiefsmo">[1]Tidsserier!$A$357:$IV$357</definedName>
    <definedName name="_fbsiefter">[1]Tidsserier!$A$356:$IV$356</definedName>
    <definedName name="_fbsjttbzt">[1]Tidsserier!$A$373:$IV$373</definedName>
    <definedName name="_fbsjttelc">[1]Tidsserier!$A$376:$IV$376</definedName>
    <definedName name="_fbsjttgdt">[1]Tidsserier!$A$375:$IV$375</definedName>
    <definedName name="_fbsjttptr">[1]Tidsserier!$A$374:$IV$374</definedName>
    <definedName name="_fbslfibzt">[1]Tidsserier!$A$385:$IV$385</definedName>
    <definedName name="_fbslfifly">[1]Tidsserier!$A$384:$IV$384</definedName>
    <definedName name="_fbslfijp1">[1]Tidsserier!$A$387:$IV$387</definedName>
    <definedName name="_fbslfilpg">[1]Tidsserier!$A$383:$IV$383</definedName>
    <definedName name="_fbslfiptr">[1]Tidsserier!$A$386:$IV$386</definedName>
    <definedName name="_fbslfufly">[1]Tidsserier!$A$389:$IV$389</definedName>
    <definedName name="_fbslfujp1">[1]Tidsserier!$A$390:$IV$390</definedName>
    <definedName name="_fbsseafut">[1]Tidsserier!$A$381:$IV$381</definedName>
    <definedName name="_fbsseagdt">[1]Tidsserier!$A$380:$IV$380</definedName>
    <definedName name="_fbssealpg">[1]Tidsserier!$A$378:$IV$378</definedName>
    <definedName name="_fbsseaptr">[1]Tidsserier!$A$379:$IV$379</definedName>
    <definedName name="_fbstrpbzt">[1]Tidsserier!$A$362:$IV$362</definedName>
    <definedName name="_fbstrpfly">[1]Tidsserier!$A$361:$IV$361</definedName>
    <definedName name="_fbstrpgdt">[1]Tidsserier!$A$365:$IV$365</definedName>
    <definedName name="_fbstrpjp1">[1]Tidsserier!$A$364:$IV$364</definedName>
    <definedName name="_fbstrpjp4">[1]Tidsserier!$A$363:$IV$363</definedName>
    <definedName name="_fbsvttbzt">[1]Tidsserier!$A$368:$IV$368</definedName>
    <definedName name="_fbsvttfut">[1]Tidsserier!$A$371:$IV$371</definedName>
    <definedName name="_fbsvttgdt">[1]Tidsserier!$A$370:$IV$370</definedName>
    <definedName name="_fbsvttlpg">[1]Tidsserier!$A$367:$IV$367</definedName>
    <definedName name="_fbsvttptr">[1]Tidsserier!$A$369:$IV$369</definedName>
    <definedName name="_fvvfjraff">[1]Tidsserier!$A$275:$IV$275</definedName>
    <definedName name="_fvvfjrbio">[1]Tidsserier!$A$274:$IV$274</definedName>
    <definedName name="_fvvfjrelc">[1]Tidsserier!$A$278:$IV$278</definedName>
    <definedName name="_fvvfjrfio">[1]Tidsserier!$A$276:$IV$276</definedName>
    <definedName name="_fvvfjrfli">[1]Tidsserier!$A$271:$IV$271</definedName>
    <definedName name="_fvvfjrfut">[1]Tidsserier!$A$262:$IV$262</definedName>
    <definedName name="_fvvfjrgdt">[1]Tidsserier!$A$261:$IV$261</definedName>
    <definedName name="_fvvfjrgeo">[1]Tidsserier!$A$269:$IV$269</definedName>
    <definedName name="_fvvfjrhal">[1]Tidsserier!$A$270:$IV$270</definedName>
    <definedName name="_fvvfjrlpg">[1]Tidsserier!$A$260:$IV$260</definedName>
    <definedName name="_fvvfjrnga">[1]Tidsserier!$A$265:$IV$265</definedName>
    <definedName name="_fvvfjrpko">[1]Tidsserier!$A$264:$IV$264</definedName>
    <definedName name="_fvvfjrrga">[1]Tidsserier!$A$259:$IV$259</definedName>
    <definedName name="_fvvfjrska">[1]Tidsserier!$A$267:$IV$267</definedName>
    <definedName name="_fvvfjrske">[1]Tidsserier!$A$266:$IV$266</definedName>
    <definedName name="_fvvfjrsol">[1]Tidsserier!$A$268:$IV$268</definedName>
    <definedName name="_fvvfjrspo">[1]Tidsserier!$A$263:$IV$263</definedName>
    <definedName name="_fvvfjrtaf">[1]Tidsserier!$A$273:$IV$273</definedName>
    <definedName name="_fvvfjrtpi">[1]Tidsserier!$A$272:$IV$272</definedName>
    <definedName name="_fvvfjrvmp">[1]Tidsserier!$A$277:$IV$277</definedName>
    <definedName name="_fvvnetfjv">[1]Tidsserier!$A$280:$IV$280</definedName>
    <definedName name="_kvtbrtelc">[1]Tidsserier!$A$245:$IV$245</definedName>
    <definedName name="_kvtelfelc">[1]Tidsserier!$A$243:$IV$243</definedName>
    <definedName name="_kvtelraff">[1]Tidsserier!$A$230:$IV$230</definedName>
    <definedName name="_kvtelrbio">[1]Tidsserier!$A$229:$IV$229</definedName>
    <definedName name="_kvtelrfli">[1]Tidsserier!$A$226:$IV$226</definedName>
    <definedName name="_kvtelrfut">[1]Tidsserier!$A$222:$IV$222</definedName>
    <definedName name="_kvtelrgdt">[1]Tidsserier!$A$221:$IV$221</definedName>
    <definedName name="_kvtelrhal">[1]Tidsserier!$A$225:$IV$225</definedName>
    <definedName name="_kvtelrnga">[1]Tidsserier!$A$223:$IV$223</definedName>
    <definedName name="_kvtelrska">[1]Tidsserier!$A$224:$IV$224</definedName>
    <definedName name="_kvtelrtaf">[1]Tidsserier!$A$228:$IV$228</definedName>
    <definedName name="_kvtelrtpi">[1]Tidsserier!$A$227:$IV$227</definedName>
    <definedName name="_kvtfjraff">[1]Tidsserier!$A$241:$IV$241</definedName>
    <definedName name="_kvtfjrbio">[1]Tidsserier!$A$240:$IV$240</definedName>
    <definedName name="_kvtfjrfli">[1]Tidsserier!$A$237:$IV$237</definedName>
    <definedName name="_kvtfjrfut">[1]Tidsserier!$A$233:$IV$233</definedName>
    <definedName name="_kvtfjrgdt">[1]Tidsserier!$A$232:$IV$232</definedName>
    <definedName name="_kvtfjrhal">[1]Tidsserier!$A$236:$IV$236</definedName>
    <definedName name="_kvtfjrnga">[1]Tidsserier!$A$234:$IV$234</definedName>
    <definedName name="_kvtfjrska">[1]Tidsserier!$A$235:$IV$235</definedName>
    <definedName name="_kvtfjrtaf">[1]Tidsserier!$A$239:$IV$239</definedName>
    <definedName name="_kvtfjrtpi">[1]Tidsserier!$A$238:$IV$238</definedName>
    <definedName name="_kvtnetfjv">[1]Tidsserier!$A$246:$IV$246</definedName>
    <definedName name="_Order1" hidden="1">255</definedName>
    <definedName name="_Order2" hidden="1">255</definedName>
    <definedName name="_pelbrtelc">[1]Tidsserier!$A$290:$IV$290</definedName>
    <definedName name="_pelelrbio">[1]Tidsserier!$A$288:$IV$288</definedName>
    <definedName name="_pelelrfut">[1]Tidsserier!$A$284:$IV$284</definedName>
    <definedName name="_pelelrgdt">[1]Tidsserier!$A$283:$IV$283</definedName>
    <definedName name="_pelelrnga">[1]Tidsserier!$A$285:$IV$285</definedName>
    <definedName name="_pelelrska">[1]Tidsserier!$A$286:$IV$286</definedName>
    <definedName name="_pelelrtaf">[1]Tidsserier!$A$287:$IV$287</definedName>
    <definedName name="_pevbrtelc">[1]Tidsserier!$A$317:$IV$317</definedName>
    <definedName name="_pevelraff">[1]Tidsserier!$A$303:$IV$303</definedName>
    <definedName name="_pevelrbio">[1]Tidsserier!$A$302:$IV$302</definedName>
    <definedName name="_pevelrfli">[1]Tidsserier!$A$300:$IV$300</definedName>
    <definedName name="_pevelrfut">[1]Tidsserier!$A$295:$IV$295</definedName>
    <definedName name="_pevelrgdt">[1]Tidsserier!$A$294:$IV$294</definedName>
    <definedName name="_pevelrhal">[1]Tidsserier!$A$299:$IV$299</definedName>
    <definedName name="_pevelrnga">[1]Tidsserier!$A$297:$IV$297</definedName>
    <definedName name="_pevelrrga">[1]Tidsserier!$A$293:$IV$293</definedName>
    <definedName name="_pevelrska">[1]Tidsserier!$A$298:$IV$298</definedName>
    <definedName name="_pevelrspo">[1]Tidsserier!$A$296:$IV$296</definedName>
    <definedName name="_pevelrtaf">[1]Tidsserier!$A$301:$IV$301</definedName>
    <definedName name="_pevfjraff">[1]Tidsserier!$A$315:$IV$315</definedName>
    <definedName name="_pevfjrbio">[1]Tidsserier!$A$314:$IV$314</definedName>
    <definedName name="_pevfjrfli">[1]Tidsserier!$A$312:$IV$312</definedName>
    <definedName name="_pevfjrfut">[1]Tidsserier!$A$307:$IV$307</definedName>
    <definedName name="_pevfjrgdt">[1]Tidsserier!$A$306:$IV$306</definedName>
    <definedName name="_pevfjrhal">[1]Tidsserier!$A$311:$IV$311</definedName>
    <definedName name="_pevfjrnga">[1]Tidsserier!$A$309:$IV$309</definedName>
    <definedName name="_pevfjrrga">[1]Tidsserier!$A$305:$IV$305</definedName>
    <definedName name="_pevfjrska">[1]Tidsserier!$A$310:$IV$310</definedName>
    <definedName name="_pevfjrspo">[1]Tidsserier!$A$308:$IV$308</definedName>
    <definedName name="_pevfjrtaf">[1]Tidsserier!$A$313:$IV$313</definedName>
    <definedName name="_pevnetfjv">[1]Tidsserier!$A$318:$IV$318</definedName>
    <definedName name="_plfudfnga">[1]Tidsserier!$A$151:$IV$151</definedName>
    <definedName name="_plfudvnga">[1]Tidsserier!$A$7:$IV$7</definedName>
    <definedName name="_plfudvrao">[1]Tidsserier!$A$5:$IV$5</definedName>
    <definedName name="_pvpfjraff">[1]Tidsserier!$A$330:$IV$330</definedName>
    <definedName name="_pvpfjrbio">[1]Tidsserier!$A$329:$IV$329</definedName>
    <definedName name="_pvpfjrfli">[1]Tidsserier!$A$326:$IV$326</definedName>
    <definedName name="_pvpfjrfut">[1]Tidsserier!$A$322:$IV$322</definedName>
    <definedName name="_pvpfjrgdt">[1]Tidsserier!$A$321:$IV$321</definedName>
    <definedName name="_pvpfjrnga">[1]Tidsserier!$A$324:$IV$324</definedName>
    <definedName name="_pvpfjrska">[1]Tidsserier!$A$325:$IV$325</definedName>
    <definedName name="_pvpfjrspo">[1]Tidsserier!$A$323:$IV$323</definedName>
    <definedName name="_pvpfjrtaf">[1]Tidsserier!$A$328:$IV$328</definedName>
    <definedName name="_pvpfjrtpi">[1]Tidsserier!$A$327:$IV$327</definedName>
    <definedName name="_pvpfjrvmp">[1]Tidsserier!$A$331:$IV$331</definedName>
    <definedName name="_pvpnetfjv">[1]Tidsserier!$A$333:$IV$333</definedName>
    <definedName name="_rafrfffut">[1]Tidsserier!$A$155:$IV$155</definedName>
    <definedName name="_rafrffgdt">[1]Tidsserier!$A$154:$IV$154</definedName>
    <definedName name="_rafrfflpg">[1]Tidsserier!$A$153:$IV$153</definedName>
    <definedName name="_rafrffrga">[1]Tidsserier!$A$152:$IV$152</definedName>
    <definedName name="_rafrfrelc">[1]Tidsserier!$A$149:$IV$149</definedName>
    <definedName name="_rafrfrfjv">[1]Tidsserier!$A$150:$IV$150</definedName>
    <definedName name="_vktbrtelc">[1]Tidsserier!$A$256:$IV$256</definedName>
    <definedName name="_vktelrvan">[1]Tidsserier!$A$254:$IV$254</definedName>
    <definedName name="_vmtbrtelc">[1]Tidsserier!$A$251:$IV$251</definedName>
    <definedName name="_vmtelrvin">[1]Tidsserier!$A$249:$IV$249</definedName>
    <definedName name="All_TP">#REF!,#REF!,#REF!</definedName>
    <definedName name="All_US">#REF!,#REF!,#REF!</definedName>
    <definedName name="AnnualProd_1">[2]Plants1!$N$14:$N$1884</definedName>
    <definedName name="BaseYear">[2]Start!$D$22</definedName>
    <definedName name="BiomassLargeCHP">[3]TechnologyData!$A$14:$M$41</definedName>
    <definedName name="body1ea">#REF!</definedName>
    <definedName name="body1eb">#REF!</definedName>
    <definedName name="body1fa">#REF!</definedName>
    <definedName name="body1fb">#REF!</definedName>
    <definedName name="body1ga">#REF!</definedName>
    <definedName name="body1gb">#REF!</definedName>
    <definedName name="body2ea">#REF!</definedName>
    <definedName name="body2eb">#REF!</definedName>
    <definedName name="body2f">#REF!</definedName>
    <definedName name="body2fa">#REF!</definedName>
    <definedName name="body2fb">#REF!</definedName>
    <definedName name="body2ga">#REF!</definedName>
    <definedName name="body2gb">#REF!</definedName>
    <definedName name="body3ea">#REF!</definedName>
    <definedName name="body3eb">#REF!</definedName>
    <definedName name="body3fa">#REF!</definedName>
    <definedName name="body3fb">#REF!</definedName>
    <definedName name="body3ga">#REF!</definedName>
    <definedName name="body3gb">#REF!</definedName>
    <definedName name="body4ea">#REF!</definedName>
    <definedName name="body4eb">#REF!</definedName>
    <definedName name="body4f">#REF!</definedName>
    <definedName name="body4fa">#REF!</definedName>
    <definedName name="body4fb">#REF!</definedName>
    <definedName name="body4ga">#REF!</definedName>
    <definedName name="body4gb">#REF!</definedName>
    <definedName name="BPslut">[3]Plants!$J$2</definedName>
    <definedName name="ButCol1">'[2]Define ChooseSheet'!$D$49</definedName>
    <definedName name="ButCol2">'[2]Define ChooseSheet'!$D$50</definedName>
    <definedName name="Cap_OMfixed_1">[2]Plants1!$AO$14:$AO$1884</definedName>
    <definedName name="Cap_OMvar_1">[2]Plants1!$AP$14:$AP$1884</definedName>
    <definedName name="Cap_Outage_1">[2]Plants1!$AQ$14:$AQ$1884</definedName>
    <definedName name="countrye">#REF!</definedName>
    <definedName name="countryf">#REF!</definedName>
    <definedName name="countryg">#REF!</definedName>
    <definedName name="CRF_CountryName">[4]Sheet1!$C$4</definedName>
    <definedName name="CVEL_RG">[5]EPdata_dk!$A$15:$IV$15</definedName>
    <definedName name="CVFV_RG">[5]EPdata_dk!$A$33:$IV$33</definedName>
    <definedName name="dkkPerEUR">'[6]Centrale data'!$C$34</definedName>
    <definedName name="Eksportstigning">[3]Plants!$J$6</definedName>
    <definedName name="ElArea">[2]Start!$D$24</definedName>
    <definedName name="ELarea_1">[2]Plants1!$B$14:$B$1884</definedName>
    <definedName name="ElAreas">[2]Geo!$B$11:$B$15</definedName>
    <definedName name="ElAreas_Translate">[2]Geo!$I$11:$J$15</definedName>
    <definedName name="ELBGVKTJY">[5]Rådata!$A$446:$IV$446</definedName>
    <definedName name="ElBoiler">[3]TechnologyData!$O$72:$AA$99</definedName>
    <definedName name="ElCap_1">[2]Plants1!$G$14:$G$1884</definedName>
    <definedName name="ElCap_a">[2]Plants1!$EX$14:$EX$1884</definedName>
    <definedName name="ElCap_b">[2]Plants1!$FD$14:$FD$1884</definedName>
    <definedName name="ElCap_Eff_1">[2]Plants1!$AK$14:$AK$1884</definedName>
    <definedName name="ElCap2015_1">[2]Plants1!$DV$14:$DV$1884</definedName>
    <definedName name="ElCap2020_1">[2]Plants1!$DX$14:$DX$1884</definedName>
    <definedName name="ElCap2025_1">[2]Plants1!$DZ$14:$DZ$1884</definedName>
    <definedName name="ElCap2030_1">[2]Plants1!$EB$14:$EB$1884</definedName>
    <definedName name="ElCap2040_1">[2]Plants1!$ED$14:$ED$1884</definedName>
    <definedName name="ElCap2050_1">[2]Plants1!$EF$14:$EF$1884</definedName>
    <definedName name="elckorr_kurt">#REF!</definedName>
    <definedName name="ELDISTTJY">[5]Rådata!$A$447:$IV$447</definedName>
    <definedName name="ELEFGVKTJY">[5]EPdata_dk!$A$273:$IV$273</definedName>
    <definedName name="ELERAFTJY">[5]EPdata_dk!$A$266:$IV$266</definedName>
    <definedName name="ELFJVKTJY">[5]Rådata!$A$445:$IV$445</definedName>
    <definedName name="ELIMKORR_F">[1]Rådata!$A$7:$IV$7</definedName>
    <definedName name="ELIMKORR_KUVH">[1]Rådata!$A$10:$IV$10</definedName>
    <definedName name="ELIMKORR_NG">[1]Rådata!$A$9:$IV$9</definedName>
    <definedName name="ELIMKORR_ORI">[1]Rådata!$A$8:$IV$8</definedName>
    <definedName name="ElPriceMix" localSheetId="1">[3]Subsidy!#REF!</definedName>
    <definedName name="ElPriceMix">[3]Subsidy!#REF!</definedName>
    <definedName name="ELRAFFTJY">[5]Rådata!$A$444:$IV$444</definedName>
    <definedName name="EUFRVKJY_RG">[5]Rådata!$B$192:$IV$192</definedName>
    <definedName name="EUGSVKJY_RG">[5]Rådata!$B$191:$IV$191</definedName>
    <definedName name="Fastprisår">[7]Forside!$B$5</definedName>
    <definedName name="FID_1">[8]AGR_Fuels!$A$2</definedName>
    <definedName name="FID_2" localSheetId="1">[9]LOG!#REF!</definedName>
    <definedName name="FID_2">[10]LOG!#REF!</definedName>
    <definedName name="FindCenDec">'[2]TIMES-DK codes'!$S$12:$U$37</definedName>
    <definedName name="FindCentral">[2]Geo!$E$11:$G$50</definedName>
    <definedName name="FindFuel1">[2]Fuel!$I$12:$J$69</definedName>
    <definedName name="FindFuel2">[2]Fuel!$L$12:$M$24</definedName>
    <definedName name="FindPeak">[2]Peak!$F$12:$G$40</definedName>
    <definedName name="FindProcSet">'[2]TIMES-DK codes'!$S$12:$T$37</definedName>
    <definedName name="FJFV_RG">[5]EPdata_dk!$A$77:$IV$77</definedName>
    <definedName name="fjvkorr_kurt">#REF!</definedName>
    <definedName name="FuelDesc">[2]Fuel!$T$12:$U$34</definedName>
    <definedName name="FuelPrices" localSheetId="1">#REF!</definedName>
    <definedName name="FuelPrices">#REF!</definedName>
    <definedName name="FVPRRFTJY">[5]Rådata!$A$468:$IV$468</definedName>
    <definedName name="HeatCap_1">[2]Plants1!$H$14:$H$1884</definedName>
    <definedName name="HeatCap_a">[2]Plants1!$EZ$14:$EZ$1884</definedName>
    <definedName name="HeatCap_b">[2]Plants1!$FF$14:$FF$1884</definedName>
    <definedName name="HeatCap_Cv_1">[2]Plants1!$AN$14:$AN$1884</definedName>
    <definedName name="HeatCap_HeatEff_1">[2]Plants1!$AL$14:$AL$1884</definedName>
    <definedName name="HeatCap2015_1">[2]Plants1!$EJ$14:$EJ$1884</definedName>
    <definedName name="HeatCap2020_1">[2]Plants1!$EL$14:$EL$1884</definedName>
    <definedName name="HeatCap2025_1">[2]Plants1!$EN$14:$EN$1884</definedName>
    <definedName name="HeatCap2030_1">[2]Plants1!$EP$14:$EP$1884</definedName>
    <definedName name="HeatCap2040_1">[2]Plants1!$ER$14:$ER$1884</definedName>
    <definedName name="HeatCap2050_1">[2]Plants1!$ET$14:$ET$1884</definedName>
    <definedName name="HeatPump_Large">[3]TechnologyData!$O$101:$AA$128</definedName>
    <definedName name="HTML_CodePage" hidden="1">1252</definedName>
    <definedName name="HTML_Control" hidden="1">{"'Ark1'!$A$8:$M$33"}</definedName>
    <definedName name="HTML_Description" hidden="1">""</definedName>
    <definedName name="HTML_Email" hidden="1">""</definedName>
    <definedName name="HTML_Header" hidden="1">"Ark1"</definedName>
    <definedName name="HTML_LastUpdate" hidden="1">"21-06-02"</definedName>
    <definedName name="HTML_LineAfter" hidden="1">FALSE</definedName>
    <definedName name="HTML_LineBefore" hidden="1">FALSE</definedName>
    <definedName name="HTML_Name" hidden="1">"Bjarne Ruby"</definedName>
    <definedName name="HTML_OBDlg2" hidden="1">TRUE</definedName>
    <definedName name="HTML_OBDlg4" hidden="1">TRUE</definedName>
    <definedName name="HTML_OS" hidden="1">0</definedName>
    <definedName name="HTML_PathFile" hidden="1">"L:\Nmr\Indicators\MinHTML.htm"</definedName>
    <definedName name="HTML_Title" hidden="1">"Data"</definedName>
    <definedName name="Include1">[2]Plants1!$BG$14:$BG$1884</definedName>
    <definedName name="Include2">[2]Plants1!$BO$14:$BO$1884</definedName>
    <definedName name="Include2015E">[2]Plants1!$CT$14:$CT$1884</definedName>
    <definedName name="Include2015H">[2]Plants1!$DF$14:$DF$1884</definedName>
    <definedName name="Include2020E">[2]Plants1!$CV$14:$CV$1884</definedName>
    <definedName name="Include2020H">[2]Plants1!$DH$14:$DH$1884</definedName>
    <definedName name="Include2025E">[2]Plants1!$CX$14:$CX$1884</definedName>
    <definedName name="Include2025H">[2]Plants1!$DJ$14:$DJ$1884</definedName>
    <definedName name="Include2030E">[2]Plants1!$CZ$14:$CZ$1884</definedName>
    <definedName name="Include2030H">[2]Plants1!$DL$14:$DL$1884</definedName>
    <definedName name="Include2040E">[2]Plants1!$DB$14:$DB$1884</definedName>
    <definedName name="Include2040H">[2]Plants1!$DN$14:$DN$1884</definedName>
    <definedName name="Include2050E">[2]Plants1!$DD$14:$DD$1884</definedName>
    <definedName name="Include2050H">[2]Plants1!$DP$14:$DP$1884</definedName>
    <definedName name="Include23">[2]Plants1!$CA$14:$CA$1884</definedName>
    <definedName name="Include23a">[2]Plants1!$CD$14:$CD$1884</definedName>
    <definedName name="Include23b">[2]Plants1!$CG$14:$CG$1884</definedName>
    <definedName name="Include24">[2]Plants1!$CB$14:$CB$1884</definedName>
    <definedName name="Include24a">[2]Plants1!$CE$14:$CE$1884</definedName>
    <definedName name="Include24b">[2]Plants1!$CH$14:$CH$1884</definedName>
    <definedName name="IncludeElArea">[2]Geo!$B$11:$C$15</definedName>
    <definedName name="IncludePlantType">[2]PlantType!$B$11:$D$30</definedName>
    <definedName name="IncludeTechnology">[2]Technology!$B$11:$D$44</definedName>
    <definedName name="Inflation" localSheetId="1">[3]General!#REF!</definedName>
    <definedName name="Inflation">[3]General!#REF!</definedName>
    <definedName name="JPNY_NG">[5]Beregn!$A$27:$IV$27</definedName>
    <definedName name="JPTY_BIT">[5]Beregn!$A$24:$IV$24</definedName>
    <definedName name="JPTY_BZ">[5]Beregn!$A$11:$IV$11</definedName>
    <definedName name="JPTY_BZFLY">[5]Beregn!$A$12:$IV$12</definedName>
    <definedName name="JPTY_BZJP4">[5]Beregn!$A$13:$IV$13</definedName>
    <definedName name="JPTY_F">[5]Beregn!$A$19:$IV$19</definedName>
    <definedName name="JPTY_GASD">[5]Beregn!$A$18:$IV$18</definedName>
    <definedName name="JPTY_HF">[5]Beregn!$A$6:$IV$6</definedName>
    <definedName name="JPTY_JP1">[5]Beregn!$A$16:$IV$16</definedName>
    <definedName name="JPTY_LPG">[5]Beregn!$A$9:$IV$9</definedName>
    <definedName name="JPTY_LVN">[5]Beregn!$A$10:$IV$10</definedName>
    <definedName name="JPTY_PETR">[5]Beregn!$A$15:$IV$15</definedName>
    <definedName name="JPTY_PK">[5]Beregn!$A$21:$IV$21</definedName>
    <definedName name="JPTY_RG">[5]Beregn!$A$8:$IV$8</definedName>
    <definedName name="JPTY_RO">[5]Beregn!$A$3:$IV$3</definedName>
    <definedName name="JPTY_SO">[5]Beregn!$A$25:$IV$25</definedName>
    <definedName name="JPTY_TERP">[5]Beregn!$A$23:$IV$23</definedName>
    <definedName name="KONELNYBRTJY_NG">[5]EPdata_dk!$A$5:$IV$5</definedName>
    <definedName name="KONELRAFFTJY_F">[5]EPdata_dk!$A$212:$IV$212</definedName>
    <definedName name="KONFVRAFFTJY_F">[5]EPdata_dk!$A$239:$IV$239</definedName>
    <definedName name="LastPSOYear">[3]Plants!$H$2</definedName>
    <definedName name="Nettarif">[3]TechnologyData!$F$11</definedName>
    <definedName name="NGCC_SmallBP">[3]TechnologyData!$A$72:$M$99</definedName>
    <definedName name="NGDITTMY">[5]Rådata!$B$323:$IV$323</definedName>
    <definedName name="NGEFNSMY_NFUEL">[5]Rådata!$B$329:$IV$329</definedName>
    <definedName name="NGEFTRMY">[5]Rådata!$A$322:$IV$322</definedName>
    <definedName name="nhydro">[3]General!#REF!</definedName>
    <definedName name="NyeNGCC">[3]Plants!$J$5</definedName>
    <definedName name="OffshoreWindPark">[3]TechnologyData!$O$43:$AA$70</definedName>
    <definedName name="OnshoreWindPark">[3]TechnologyData!$O$14:$AA$41</definedName>
    <definedName name="OPEPMY_BZ">[5]Rådata!$A$69:$IV$69</definedName>
    <definedName name="OPEPMY_BZFLY">[5]Rådata!$A$61:$IV$61</definedName>
    <definedName name="OPEPMY_BZJP4">[5]Rådata!$A$85:$IV$85</definedName>
    <definedName name="OPEPMY_GASD">[5]Rådata!$A$109:$IV$109</definedName>
    <definedName name="OPEPMY_JP1">[5]Rådata!$A$101:$IV$101</definedName>
    <definedName name="OPEPMY_PETR">[5]Rådata!$A$93:$IV$93</definedName>
    <definedName name="OPEPTY_BIT">[5]Rådata!$A$181:$IV$181</definedName>
    <definedName name="OPEPTY_F">[5]Rådata!$A$129:$IV$129</definedName>
    <definedName name="OPEPTY_LPG">[5]Rådata!$A$44:$IV$44</definedName>
    <definedName name="OPEPTY_LVN">[5]Rådata!$A$53:$IV$53</definedName>
    <definedName name="OPEPTY_PK">[5]Rådata!$A$149:$IV$149</definedName>
    <definedName name="OPEPTY_RG">[5]Rådata!$A$40:$IV$40</definedName>
    <definedName name="OPEPTY_SO">[5]Rådata!$A$171:$IV$171</definedName>
    <definedName name="OPEPTY_TERP">[5]Rådata!$A$162:$IV$162</definedName>
    <definedName name="OPFRMY_GASD">[5]Rådata!$A$115:$IV$115</definedName>
    <definedName name="OPFRTY_F">[5]Rådata!$A$135:$IV$135</definedName>
    <definedName name="OPFRTY_LPG">[5]Rådata!$A$49:$IV$49</definedName>
    <definedName name="PlantDesc1">'[2]TIMES-DK codes'!$B$12:$C$48</definedName>
    <definedName name="PlantDesc2">'[2]TIMES-DK codes'!$D$12:$E$40</definedName>
    <definedName name="PlantName_1">[2]Plants1!$A$14:$A$1884</definedName>
    <definedName name="Prisår_Til_Ramses" localSheetId="1">#REF!</definedName>
    <definedName name="Prisår_Til_Ramses">#REF!</definedName>
    <definedName name="PVEL_RG">[5]EPdata_dk!$A$107:$IV$107</definedName>
    <definedName name="PVFV_RG">[5]EPdata_dk!$A$123:$IV$123</definedName>
    <definedName name="PVRENS_BIA">[5]EPdata_dk!$A$157:$IV$157</definedName>
    <definedName name="PVRENS_BID">[5]EPdata_dk!$A$156:$IV$156</definedName>
    <definedName name="Raggr1">[11]Rækker!$A$4:$A$4</definedName>
    <definedName name="Raggr2">[11]Rækker!$B$4:$B$4</definedName>
    <definedName name="Raggr3">[11]Rækker!$C$4:$C$4</definedName>
    <definedName name="Real_interest_rate">[12]TechnologyData!$B$37</definedName>
    <definedName name="RefurbishedCoalBioCHP">[3]TechnologyData!$A$43:$M$70</definedName>
    <definedName name="RenovCKV">[3]Plants!$J$4</definedName>
    <definedName name="RetBE">[13]Macro1!#REF!</definedName>
    <definedName name="rSØK">'[6]Centrale data'!$C$32</definedName>
    <definedName name="RVEFTY_HF">[5]Rådata!$A$36:$IV$36</definedName>
    <definedName name="RVEFTY_RO">[5]Rådata!$A$28:$IV$28</definedName>
    <definedName name="Saggr1">[11]Søjler!$A$4:$A$7</definedName>
    <definedName name="Saggr2">[11]Søjler!$B$4:$B$7</definedName>
    <definedName name="Saggr3">[11]Søjler!$C$4:$C$7</definedName>
    <definedName name="Saggr4">[11]Søjler!$D$4:$D$7</definedName>
    <definedName name="Saggr5">[11]Søjler!$E$4:$E$7</definedName>
    <definedName name="Saggr6">[11]Søjler!$F$4:$F$7</definedName>
    <definedName name="Saggr7">[11]Søjler!$G$4:$G$7</definedName>
    <definedName name="Saggr8">[11]Søjler!$H$4:$H$7</definedName>
    <definedName name="TechName_1">[2]Plants1!$CP$14:$CP$1884</definedName>
    <definedName name="TP.Electricity_and_RES">#REF!</definedName>
    <definedName name="TP.Petroleum">#REF!</definedName>
    <definedName name="TP.Solids_and_Gases">#REF!</definedName>
    <definedName name="TPMY_BZ">[5]Beregn!$A$50:$IV$50</definedName>
    <definedName name="TPMY_BZFLY">[5]Beregn!$A$51:$IV$51</definedName>
    <definedName name="TPMY_BZJP4">[5]Beregn!$A$52:$IV$52</definedName>
    <definedName name="TPMY_GASD">[5]Beregn!$A$55:$IV$55</definedName>
    <definedName name="TPMY_JP1">[5]Beregn!$A$54:$IV$54</definedName>
    <definedName name="TPMY_PETR">[5]Beregn!$A$53:$IV$53</definedName>
    <definedName name="Translate">'[2]Plants Translate 1'!$E$12:$K$55</definedName>
    <definedName name="US.Electricity_and_RES">#REF!</definedName>
    <definedName name="US.Petroleum">#REF!</definedName>
    <definedName name="US.Solids_and_Gases">#REF!</definedName>
    <definedName name="WasteCHP">[3]TechnologyData!$A$101:$M$129</definedName>
    <definedName name="Wood_SmallBP">[3]TechnologyData!$A$131:$M$158</definedName>
    <definedName name="x" localSheetId="3">[14]AGR_Fuels!$A$2</definedName>
    <definedName name="x">[14]AGR_Fuels!$A$2</definedName>
    <definedName name="yeare">#REF!</definedName>
    <definedName name="yearf">#REF!</definedName>
    <definedName name="yearg">#REF!</definedName>
    <definedName name="øbgabrsl">#REF!</definedName>
    <definedName name="øelcbrsl">#REF!</definedName>
    <definedName name="øfjvbrsl">#REF!</definedName>
    <definedName name="aa">#REF!</definedName>
    <definedName name="åbanettt">#REF!</definedName>
    <definedName name="åbrslelc">#REF!</definedName>
    <definedName name="åbrslkul">#REF!</definedName>
    <definedName name="åbrslnga">#REF!</definedName>
    <definedName name="åbrsloil">#REF!</definedName>
    <definedName name="åbrslve">#REF!</definedName>
    <definedName name="åbyrelc">'[15]Gas Works'!#REF!</definedName>
    <definedName name="åfjvbrselc">'[15]Heat Production'!#REF!</definedName>
    <definedName name="åfjvve">'[15]Heat Production'!#REF!</definedName>
    <definedName name="åfrsvttt">#REF!</definedName>
    <definedName name="åfutbrsfjv">'[15]Heat Production'!#REF!</definedName>
    <definedName name="ågdtbrsfjv">'[15]Heat Production'!#REF!</definedName>
    <definedName name="åimpbrsl">#REF!</definedName>
    <definedName name="åimpfut">#REF!</definedName>
    <definedName name="åimpkul">#REF!</definedName>
    <definedName name="åimpnga">#REF!</definedName>
    <definedName name="åimpori">#REF!</definedName>
    <definedName name="åkonfjrrga">#REF!</definedName>
    <definedName name="åkonfjrttt">#REF!</definedName>
    <definedName name="åkonfvraff">#REF!</definedName>
    <definedName name="åkonfvrano">#REF!</definedName>
    <definedName name="åkonfvrbio">#REF!</definedName>
    <definedName name="åkonfvrfut">#REF!</definedName>
    <definedName name="åkonfvrgeo">#REF!</definedName>
    <definedName name="åkonfvrhal">#REF!</definedName>
    <definedName name="åkonfvrkul">#REF!</definedName>
    <definedName name="åkonfvrnga">#REF!</definedName>
    <definedName name="åkonfvrtræ">#REF!</definedName>
    <definedName name="åkonfvrvea">#REF!</definedName>
    <definedName name="åkulbrsfjv">'[15]Heat Production'!#REF!</definedName>
    <definedName name="ålfittt">#REF!</definedName>
    <definedName name="ålfuttt">#REF!</definedName>
    <definedName name="ålpgbrsfjv">'[15]Heat Production'!#REF!</definedName>
    <definedName name="ålvnbrsfjv">'[15]Heat Production'!#REF!</definedName>
    <definedName name="ångabrsfjv">'[15]Heat Production'!#REF!</definedName>
    <definedName name="åoribrselc">'[15]Electricity Production'!#REF!</definedName>
    <definedName name="åpkobrsfjv">'[15]Heat Production'!#REF!</definedName>
    <definedName name="årgabrsfjv">'[15]Heat Production'!#REF!</definedName>
    <definedName name="åspobrselc">'[15]Electricity Production'!#REF!</definedName>
    <definedName name="åspobrsfjv">'[15]Heat Production'!#REF!</definedName>
    <definedName name="åsøttt">#REF!</definedName>
    <definedName name="åtrpelc">#REF!</definedName>
    <definedName name="åtrpttt">#REF!</definedName>
    <definedName name="åudvraf">'[15]Gross Energy Consumption (obs.)'!#REF!</definedName>
    <definedName name="åvejttt">#REF!</definedName>
  </definedNames>
  <calcPr calcId="14562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P51" i="276" l="1"/>
  <c r="V51" i="276" s="1"/>
  <c r="P42" i="276"/>
  <c r="V42" i="276" s="1"/>
  <c r="P41" i="276"/>
  <c r="P40" i="276"/>
  <c r="P39" i="276"/>
  <c r="P38" i="276"/>
  <c r="P37" i="276"/>
  <c r="V37" i="276" s="1"/>
  <c r="P36" i="276"/>
  <c r="V36" i="276" s="1"/>
  <c r="P35" i="276"/>
  <c r="V35" i="276" s="1"/>
  <c r="P34" i="276"/>
  <c r="V34" i="276" s="1"/>
  <c r="P33" i="276"/>
  <c r="P32" i="276"/>
  <c r="P31" i="276"/>
  <c r="P30" i="276"/>
  <c r="P29" i="276"/>
  <c r="V29" i="276" s="1"/>
  <c r="V7" i="276"/>
  <c r="V8" i="276"/>
  <c r="V9" i="276"/>
  <c r="V10" i="276"/>
  <c r="V11" i="276"/>
  <c r="V12" i="276"/>
  <c r="V13" i="276"/>
  <c r="V14" i="276"/>
  <c r="V15" i="276"/>
  <c r="V16" i="276"/>
  <c r="V17" i="276"/>
  <c r="V18" i="276"/>
  <c r="V19" i="276"/>
  <c r="V20" i="276"/>
  <c r="V21" i="276"/>
  <c r="V22" i="276"/>
  <c r="V23" i="276"/>
  <c r="V24" i="276"/>
  <c r="V25" i="276"/>
  <c r="V26" i="276"/>
  <c r="V27" i="276"/>
  <c r="V28" i="276"/>
  <c r="V30" i="276"/>
  <c r="V31" i="276"/>
  <c r="V32" i="276"/>
  <c r="V33" i="276"/>
  <c r="V38" i="276"/>
  <c r="V39" i="276"/>
  <c r="V40" i="276"/>
  <c r="V41" i="276"/>
  <c r="V43" i="276"/>
  <c r="V44" i="276"/>
  <c r="V45" i="276"/>
  <c r="V46" i="276"/>
  <c r="V47" i="276"/>
  <c r="V48" i="276"/>
  <c r="V49" i="276"/>
  <c r="V50" i="276"/>
  <c r="V52" i="276"/>
  <c r="V53" i="276"/>
  <c r="V54" i="276"/>
  <c r="V55" i="276"/>
  <c r="V6" i="276"/>
  <c r="C5" i="246"/>
  <c r="P42" i="277" l="1"/>
  <c r="V42" i="277" s="1"/>
  <c r="P41" i="277"/>
  <c r="P40" i="277"/>
  <c r="P39" i="277"/>
  <c r="P38" i="277"/>
  <c r="V38" i="277" s="1"/>
  <c r="P37" i="277"/>
  <c r="P36" i="277"/>
  <c r="P35" i="277"/>
  <c r="V35" i="277" s="1"/>
  <c r="P34" i="277"/>
  <c r="V34" i="277" s="1"/>
  <c r="P33" i="277"/>
  <c r="P32" i="277"/>
  <c r="P31" i="277"/>
  <c r="P30" i="277"/>
  <c r="V30" i="277" s="1"/>
  <c r="P29" i="277"/>
  <c r="P51" i="277"/>
  <c r="V51" i="277" s="1"/>
  <c r="V7" i="277"/>
  <c r="V8" i="277"/>
  <c r="V9" i="277"/>
  <c r="V10" i="277"/>
  <c r="V11" i="277"/>
  <c r="V12" i="277"/>
  <c r="V13" i="277"/>
  <c r="V14" i="277"/>
  <c r="V15" i="277"/>
  <c r="V16" i="277"/>
  <c r="V17" i="277"/>
  <c r="V18" i="277"/>
  <c r="V19" i="277"/>
  <c r="V20" i="277"/>
  <c r="V21" i="277"/>
  <c r="V22" i="277"/>
  <c r="V23" i="277"/>
  <c r="V24" i="277"/>
  <c r="V25" i="277"/>
  <c r="V26" i="277"/>
  <c r="V27" i="277"/>
  <c r="V28" i="277"/>
  <c r="V29" i="277"/>
  <c r="V31" i="277"/>
  <c r="V32" i="277"/>
  <c r="V33" i="277"/>
  <c r="V36" i="277"/>
  <c r="V37" i="277"/>
  <c r="V39" i="277"/>
  <c r="V40" i="277"/>
  <c r="V41" i="277"/>
  <c r="V43" i="277"/>
  <c r="V44" i="277"/>
  <c r="V45" i="277"/>
  <c r="V46" i="277"/>
  <c r="V47" i="277"/>
  <c r="V48" i="277"/>
  <c r="V49" i="277"/>
  <c r="V50" i="277"/>
  <c r="V52" i="277"/>
  <c r="V53" i="277"/>
  <c r="V54" i="277"/>
  <c r="V55" i="277"/>
  <c r="V6" i="277"/>
  <c r="P52" i="278" l="1"/>
  <c r="V52" i="278" s="1"/>
  <c r="V8" i="278"/>
  <c r="V9" i="278"/>
  <c r="V10" i="278"/>
  <c r="V11" i="278"/>
  <c r="V12" i="278"/>
  <c r="V13" i="278"/>
  <c r="V14" i="278"/>
  <c r="V15" i="278"/>
  <c r="V16" i="278"/>
  <c r="V17" i="278"/>
  <c r="V18" i="278"/>
  <c r="V19" i="278"/>
  <c r="V20" i="278"/>
  <c r="V21" i="278"/>
  <c r="V22" i="278"/>
  <c r="V23" i="278"/>
  <c r="V24" i="278"/>
  <c r="V25" i="278"/>
  <c r="V26" i="278"/>
  <c r="V27" i="278"/>
  <c r="V28" i="278"/>
  <c r="V29" i="278"/>
  <c r="V30" i="278"/>
  <c r="V31" i="278"/>
  <c r="V32" i="278"/>
  <c r="V33" i="278"/>
  <c r="V34" i="278"/>
  <c r="V35" i="278"/>
  <c r="V36" i="278"/>
  <c r="V37" i="278"/>
  <c r="V38" i="278"/>
  <c r="V39" i="278"/>
  <c r="V40" i="278"/>
  <c r="V41" i="278"/>
  <c r="V42" i="278"/>
  <c r="V43" i="278"/>
  <c r="V44" i="278"/>
  <c r="V45" i="278"/>
  <c r="V46" i="278"/>
  <c r="V47" i="278"/>
  <c r="V48" i="278"/>
  <c r="V49" i="278"/>
  <c r="V50" i="278"/>
  <c r="V51" i="278"/>
  <c r="V53" i="278"/>
  <c r="V54" i="278"/>
  <c r="V55" i="278"/>
  <c r="V7" i="278"/>
  <c r="P43" i="278"/>
  <c r="P42" i="278"/>
  <c r="P41" i="278"/>
  <c r="P40" i="278"/>
  <c r="P39" i="278"/>
  <c r="P38" i="278"/>
  <c r="P37" i="278"/>
  <c r="P36" i="278"/>
  <c r="P35" i="278"/>
  <c r="P34" i="278"/>
  <c r="P33" i="278"/>
  <c r="P32" i="278"/>
  <c r="P31" i="278"/>
  <c r="P30" i="278"/>
  <c r="N154" i="235" l="1"/>
  <c r="V128" i="235"/>
  <c r="N117" i="235" s="1"/>
  <c r="B16" i="232"/>
  <c r="C16" i="232"/>
  <c r="E16" i="232"/>
  <c r="P54" i="231"/>
  <c r="O54" i="231"/>
  <c r="E54" i="231"/>
  <c r="D54" i="231"/>
  <c r="D23" i="216"/>
  <c r="E23" i="216"/>
  <c r="D34" i="216"/>
  <c r="D13" i="216"/>
  <c r="D6" i="216"/>
  <c r="F29" i="235" s="1"/>
  <c r="BS57" i="235"/>
  <c r="BR57" i="235"/>
  <c r="BQ57" i="235"/>
  <c r="BS51" i="235"/>
  <c r="BR51" i="235"/>
  <c r="BQ51" i="235"/>
  <c r="BS42" i="235"/>
  <c r="BR42" i="235"/>
  <c r="BQ42" i="235"/>
  <c r="BS36" i="235"/>
  <c r="BR36" i="235"/>
  <c r="BQ36" i="235"/>
  <c r="BS30" i="235"/>
  <c r="BR30" i="235"/>
  <c r="BQ30" i="235"/>
  <c r="D10" i="235"/>
  <c r="C43" i="246"/>
  <c r="C33" i="246"/>
  <c r="K32" i="246"/>
  <c r="M44" i="246"/>
  <c r="P33" i="246" l="1"/>
  <c r="N118" i="235"/>
  <c r="N122" i="235"/>
  <c r="BM56" i="235" s="1"/>
  <c r="F34" i="235"/>
  <c r="F31" i="235"/>
  <c r="F33" i="235"/>
  <c r="F37" i="235"/>
  <c r="F32" i="235"/>
  <c r="F35" i="235"/>
  <c r="F26" i="235"/>
  <c r="F27" i="235"/>
  <c r="F28" i="235"/>
  <c r="D11" i="235"/>
  <c r="O75" i="231"/>
  <c r="B10" i="242"/>
  <c r="E34" i="216" l="1"/>
  <c r="E35" i="216"/>
  <c r="E14" i="216"/>
  <c r="E15" i="216"/>
  <c r="E16" i="216"/>
  <c r="E17" i="216"/>
  <c r="E18" i="216"/>
  <c r="E19" i="216"/>
  <c r="E20" i="216"/>
  <c r="E21" i="216"/>
  <c r="E22" i="216"/>
  <c r="E24" i="216"/>
  <c r="E25" i="216"/>
  <c r="E26" i="216"/>
  <c r="E27" i="216"/>
  <c r="E28" i="216"/>
  <c r="E29" i="216"/>
  <c r="E30" i="216"/>
  <c r="E31" i="216"/>
  <c r="E32" i="216"/>
  <c r="E33" i="216"/>
  <c r="E13" i="216"/>
  <c r="D14" i="216"/>
  <c r="D15" i="216"/>
  <c r="D16" i="216"/>
  <c r="D17" i="216"/>
  <c r="D18" i="216"/>
  <c r="D19" i="216"/>
  <c r="D20" i="216"/>
  <c r="D21" i="216"/>
  <c r="D22" i="216"/>
  <c r="D24" i="216"/>
  <c r="D25" i="216"/>
  <c r="D26" i="216"/>
  <c r="D27" i="216"/>
  <c r="D28" i="216"/>
  <c r="D29" i="216"/>
  <c r="D30" i="216"/>
  <c r="D31" i="216"/>
  <c r="D32" i="216"/>
  <c r="D33" i="216"/>
  <c r="D35" i="216"/>
  <c r="C9" i="275"/>
  <c r="D9" i="275" s="1"/>
  <c r="D2" i="275" s="1"/>
  <c r="C82" i="235"/>
  <c r="C81" i="235"/>
  <c r="C80" i="235"/>
  <c r="C79" i="235"/>
  <c r="C78" i="235"/>
  <c r="C77" i="235"/>
  <c r="C102" i="235"/>
  <c r="C101" i="235"/>
  <c r="C100" i="235"/>
  <c r="C99" i="235"/>
  <c r="C98" i="235"/>
  <c r="C97" i="235"/>
  <c r="C136" i="235"/>
  <c r="C135" i="235"/>
  <c r="C134" i="235"/>
  <c r="C133" i="235"/>
  <c r="C132" i="235"/>
  <c r="C131" i="235"/>
  <c r="C122" i="235"/>
  <c r="C121" i="235"/>
  <c r="C120" i="235"/>
  <c r="C119" i="235"/>
  <c r="C118" i="235"/>
  <c r="C117" i="235"/>
  <c r="O156" i="235"/>
  <c r="N156" i="235"/>
  <c r="M156" i="235"/>
  <c r="L156" i="235"/>
  <c r="K156" i="235"/>
  <c r="J156" i="235"/>
  <c r="I156" i="235"/>
  <c r="H156" i="235"/>
  <c r="G156" i="235"/>
  <c r="F156" i="235"/>
  <c r="E156" i="235"/>
  <c r="B2" i="275"/>
  <c r="E2" i="275"/>
  <c r="F2" i="275"/>
  <c r="G2" i="275"/>
  <c r="H2" i="275"/>
  <c r="I2" i="275"/>
  <c r="J2" i="275"/>
  <c r="K2" i="275"/>
  <c r="L2" i="275"/>
  <c r="M2" i="275"/>
  <c r="N2" i="275"/>
  <c r="O2" i="275"/>
  <c r="P2" i="275"/>
  <c r="Q2" i="275"/>
  <c r="R2" i="275"/>
  <c r="S2" i="275"/>
  <c r="T2" i="275"/>
  <c r="U2" i="275"/>
  <c r="V2" i="275"/>
  <c r="W2" i="275"/>
  <c r="X2" i="275"/>
  <c r="Y2" i="275"/>
  <c r="Z2" i="275"/>
  <c r="AA2" i="275"/>
  <c r="AB2" i="275"/>
  <c r="AC2" i="275"/>
  <c r="AD2" i="275"/>
  <c r="AE2" i="275"/>
  <c r="AF2" i="275"/>
  <c r="AG2" i="275"/>
  <c r="AH2" i="275"/>
  <c r="AI2" i="275"/>
  <c r="AJ2" i="275"/>
  <c r="AK2" i="275"/>
  <c r="AL2" i="275"/>
  <c r="AM2" i="275"/>
  <c r="AN2" i="275"/>
  <c r="AM9" i="275"/>
  <c r="AN9" i="275" s="1"/>
  <c r="AJ9" i="275"/>
  <c r="AK9" i="275" s="1"/>
  <c r="AG9" i="275"/>
  <c r="AH9" i="275" s="1"/>
  <c r="AE9" i="275"/>
  <c r="AD9" i="275"/>
  <c r="AA9" i="275"/>
  <c r="AB9" i="275" s="1"/>
  <c r="X9" i="275"/>
  <c r="Y9" i="275" s="1"/>
  <c r="U9" i="275"/>
  <c r="V9" i="275" s="1"/>
  <c r="R9" i="275"/>
  <c r="S9" i="275" s="1"/>
  <c r="O9" i="275"/>
  <c r="P9" i="275" s="1"/>
  <c r="L9" i="275"/>
  <c r="M9" i="275" s="1"/>
  <c r="I9" i="275"/>
  <c r="J9" i="275" s="1"/>
  <c r="F9" i="275"/>
  <c r="G9" i="275" s="1"/>
  <c r="I7" i="249"/>
  <c r="C31" i="266"/>
  <c r="C30" i="266"/>
  <c r="C29" i="266"/>
  <c r="O2" i="232"/>
  <c r="L41" i="249"/>
  <c r="L42" i="249" s="1"/>
  <c r="L24" i="249"/>
  <c r="L25" i="249" s="1"/>
  <c r="L7" i="249"/>
  <c r="K41" i="249"/>
  <c r="J41" i="249"/>
  <c r="K24" i="249"/>
  <c r="J24" i="249"/>
  <c r="K7" i="249"/>
  <c r="K8" i="249" s="1"/>
  <c r="K9" i="249" s="1"/>
  <c r="K10" i="249" s="1"/>
  <c r="J7" i="249"/>
  <c r="N42" i="249"/>
  <c r="M30" i="249"/>
  <c r="M47" i="249" s="1"/>
  <c r="M29" i="249"/>
  <c r="M46" i="249" s="1"/>
  <c r="M28" i="249"/>
  <c r="M45" i="249" s="1"/>
  <c r="M27" i="249"/>
  <c r="M44" i="249" s="1"/>
  <c r="N26" i="249"/>
  <c r="N43" i="249" s="1"/>
  <c r="M26" i="249"/>
  <c r="M43" i="249" s="1"/>
  <c r="M25" i="249"/>
  <c r="M42" i="249" s="1"/>
  <c r="N25" i="249"/>
  <c r="N24" i="249"/>
  <c r="N41" i="249" s="1"/>
  <c r="M24" i="249"/>
  <c r="M41" i="249" s="1"/>
  <c r="P7" i="231"/>
  <c r="P8" i="231"/>
  <c r="P9" i="231"/>
  <c r="P10" i="231"/>
  <c r="P12" i="231"/>
  <c r="P13" i="231"/>
  <c r="P14" i="231"/>
  <c r="P15" i="231"/>
  <c r="P16" i="231"/>
  <c r="P18" i="231"/>
  <c r="L7" i="216"/>
  <c r="BV51" i="235"/>
  <c r="BV42" i="235"/>
  <c r="BF51" i="235"/>
  <c r="BI51" i="235" s="1"/>
  <c r="BF42" i="235"/>
  <c r="BI42" i="235" s="1"/>
  <c r="BF36" i="235"/>
  <c r="BF30" i="235"/>
  <c r="AQ30" i="235"/>
  <c r="AR30" i="235"/>
  <c r="AS30" i="235"/>
  <c r="AQ36" i="235"/>
  <c r="AR36" i="235"/>
  <c r="AS36" i="235"/>
  <c r="AQ42" i="235"/>
  <c r="AR42" i="235"/>
  <c r="AS42" i="235"/>
  <c r="AQ51" i="235"/>
  <c r="AR51" i="235"/>
  <c r="AS51" i="235"/>
  <c r="U57" i="235"/>
  <c r="U51" i="235"/>
  <c r="U42" i="235"/>
  <c r="U36" i="235"/>
  <c r="U30" i="235"/>
  <c r="R57" i="235"/>
  <c r="R51" i="235"/>
  <c r="R42" i="235"/>
  <c r="R36" i="235"/>
  <c r="R30" i="235"/>
  <c r="Z62" i="235"/>
  <c r="Z61" i="235"/>
  <c r="Z60" i="235"/>
  <c r="Z59" i="235"/>
  <c r="Z58" i="235"/>
  <c r="Z57" i="235"/>
  <c r="BF57" i="235" s="1"/>
  <c r="Z56" i="235"/>
  <c r="Z55" i="235"/>
  <c r="Z54" i="235"/>
  <c r="Z53" i="235"/>
  <c r="Z52" i="235"/>
  <c r="Z50" i="235"/>
  <c r="Z49" i="235"/>
  <c r="Z48" i="235"/>
  <c r="Z47" i="235"/>
  <c r="Z46" i="235"/>
  <c r="Z45" i="235"/>
  <c r="Z44" i="235"/>
  <c r="Z43" i="235"/>
  <c r="Z41" i="235"/>
  <c r="Z40" i="235"/>
  <c r="Z39" i="235"/>
  <c r="Z38" i="235"/>
  <c r="Z37" i="235"/>
  <c r="Z35" i="235"/>
  <c r="Z34" i="235"/>
  <c r="Z33" i="235"/>
  <c r="Z32" i="235"/>
  <c r="Z31" i="235"/>
  <c r="Z29" i="235"/>
  <c r="Z28" i="235"/>
  <c r="Z27" i="235"/>
  <c r="Z26" i="235"/>
  <c r="S68" i="232"/>
  <c r="S67" i="232"/>
  <c r="S66" i="232"/>
  <c r="S65" i="232"/>
  <c r="R51" i="246"/>
  <c r="R32" i="246"/>
  <c r="R13" i="246"/>
  <c r="W27" i="278"/>
  <c r="X23" i="278" s="1"/>
  <c r="X26" i="278"/>
  <c r="X25" i="278"/>
  <c r="A23" i="278"/>
  <c r="W20" i="278"/>
  <c r="W19" i="278"/>
  <c r="Y18" i="278"/>
  <c r="W18" i="278"/>
  <c r="G27" i="232"/>
  <c r="F27" i="232"/>
  <c r="K5" i="246"/>
  <c r="O10" i="246"/>
  <c r="G16" i="246"/>
  <c r="C9" i="246"/>
  <c r="M10" i="246"/>
  <c r="D5" i="246"/>
  <c r="H10" i="246"/>
  <c r="L15" i="246"/>
  <c r="E10" i="246"/>
  <c r="E5" i="246"/>
  <c r="I10" i="246"/>
  <c r="M15" i="246"/>
  <c r="K16" i="246"/>
  <c r="E12" i="246"/>
  <c r="E18" i="246"/>
  <c r="N9" i="246"/>
  <c r="F15" i="246"/>
  <c r="K10" i="246"/>
  <c r="D16" i="246"/>
  <c r="J11" i="246"/>
  <c r="E32" i="246"/>
  <c r="F27" i="246"/>
  <c r="C34" i="246"/>
  <c r="L37" i="246"/>
  <c r="C27" i="246"/>
  <c r="G35" i="246"/>
  <c r="F30" i="246"/>
  <c r="G25" i="246"/>
  <c r="M30" i="246"/>
  <c r="E35" i="246"/>
  <c r="E25" i="246"/>
  <c r="N33" i="246"/>
  <c r="M28" i="246"/>
  <c r="I37" i="246"/>
  <c r="G27" i="246"/>
  <c r="H32" i="246"/>
  <c r="I27" i="246"/>
  <c r="J35" i="246"/>
  <c r="I30" i="246"/>
  <c r="J25" i="246"/>
  <c r="O27" i="246"/>
  <c r="N45" i="246"/>
  <c r="K48" i="246"/>
  <c r="G56" i="246"/>
  <c r="M51" i="246"/>
  <c r="K46" i="246"/>
  <c r="K45" i="246"/>
  <c r="E45" i="246"/>
  <c r="K51" i="246"/>
  <c r="F46" i="246"/>
  <c r="J47" i="246"/>
  <c r="K44" i="246"/>
  <c r="D43" i="246"/>
  <c r="I46" i="246"/>
  <c r="K52" i="246"/>
  <c r="G50" i="246"/>
  <c r="M56" i="246"/>
  <c r="F48" i="246"/>
  <c r="J52" i="246"/>
  <c r="L14" i="246"/>
  <c r="K6" i="246"/>
  <c r="E13" i="246"/>
  <c r="F7" i="246"/>
  <c r="D8" i="246"/>
  <c r="M34" i="246"/>
  <c r="M29" i="246"/>
  <c r="N35" i="246"/>
  <c r="K33" i="246"/>
  <c r="D33" i="246"/>
  <c r="C54" i="246"/>
  <c r="M43" i="246"/>
  <c r="N54" i="246"/>
  <c r="H48" i="246"/>
  <c r="N49" i="246"/>
  <c r="C10" i="246"/>
  <c r="O7" i="246"/>
  <c r="M13" i="246"/>
  <c r="N7" i="246"/>
  <c r="C11" i="246"/>
  <c r="L27" i="246"/>
  <c r="E27" i="246"/>
  <c r="L35" i="246"/>
  <c r="H34" i="246"/>
  <c r="O32" i="246"/>
  <c r="O45" i="246"/>
  <c r="F50" i="246"/>
  <c r="L51" i="246"/>
  <c r="L44" i="246"/>
  <c r="K9" i="246"/>
  <c r="N12" i="246"/>
  <c r="E6" i="246"/>
  <c r="E9" i="246"/>
  <c r="F14" i="246"/>
  <c r="D12" i="246"/>
  <c r="J37" i="246"/>
  <c r="I31" i="246"/>
  <c r="D35" i="246"/>
  <c r="M33" i="246"/>
  <c r="C31" i="246"/>
  <c r="O50" i="246"/>
  <c r="M52" i="246"/>
  <c r="J48" i="246"/>
  <c r="L48" i="246"/>
  <c r="O13" i="246"/>
  <c r="G15" i="246"/>
  <c r="E15" i="246"/>
  <c r="F9" i="246"/>
  <c r="N8" i="246"/>
  <c r="K24" i="246"/>
  <c r="O25" i="246"/>
  <c r="H29" i="246"/>
  <c r="D28" i="246"/>
  <c r="D31" i="246"/>
  <c r="M50" i="246"/>
  <c r="D48" i="246"/>
  <c r="N52" i="246"/>
  <c r="D56" i="246"/>
  <c r="J54" i="246"/>
  <c r="G6" i="246"/>
  <c r="K11" i="246"/>
  <c r="O16" i="246"/>
  <c r="H5" i="246"/>
  <c r="E14" i="246"/>
  <c r="L5" i="246"/>
  <c r="D11" i="246"/>
  <c r="H16" i="246"/>
  <c r="D6" i="246"/>
  <c r="M12" i="246"/>
  <c r="M5" i="246"/>
  <c r="E11" i="246"/>
  <c r="I16" i="246"/>
  <c r="L18" i="246"/>
  <c r="I13" i="246"/>
  <c r="F5" i="246"/>
  <c r="J10" i="246"/>
  <c r="N15" i="246"/>
  <c r="G13" i="246"/>
  <c r="H18" i="246"/>
  <c r="N14" i="246"/>
  <c r="J31" i="246"/>
  <c r="K26" i="246"/>
  <c r="L32" i="246"/>
  <c r="M35" i="246"/>
  <c r="M25" i="246"/>
  <c r="L34" i="246"/>
  <c r="K29" i="246"/>
  <c r="L24" i="246"/>
  <c r="J29" i="246"/>
  <c r="O33" i="246"/>
  <c r="K37" i="246"/>
  <c r="F33" i="246"/>
  <c r="E28" i="246"/>
  <c r="O24" i="246"/>
  <c r="I25" i="246"/>
  <c r="M31" i="246"/>
  <c r="N26" i="246"/>
  <c r="O34" i="246"/>
  <c r="N29" i="246"/>
  <c r="G24" i="246"/>
  <c r="E37" i="246"/>
  <c r="M48" i="246"/>
  <c r="K43" i="246"/>
  <c r="O46" i="246"/>
  <c r="K50" i="246"/>
  <c r="E50" i="246"/>
  <c r="O52" i="246"/>
  <c r="M46" i="246"/>
  <c r="E47" i="246"/>
  <c r="D44" i="246"/>
  <c r="L43" i="246"/>
  <c r="E48" i="246"/>
  <c r="G43" i="246"/>
  <c r="N46" i="246"/>
  <c r="L47" i="246"/>
  <c r="I50" i="246"/>
  <c r="J56" i="246"/>
  <c r="F43" i="246"/>
  <c r="C46" i="246"/>
  <c r="F52" i="246"/>
  <c r="K13" i="246"/>
  <c r="L7" i="246"/>
  <c r="H13" i="246"/>
  <c r="J9" i="246"/>
  <c r="M14" i="246"/>
  <c r="O28" i="246"/>
  <c r="M27" i="246"/>
  <c r="N24" i="246"/>
  <c r="C35" i="246"/>
  <c r="C28" i="246"/>
  <c r="C47" i="246"/>
  <c r="I56" i="246"/>
  <c r="L45" i="246"/>
  <c r="D45" i="246"/>
  <c r="H45" i="246"/>
  <c r="G9" i="246"/>
  <c r="F10" i="246"/>
  <c r="L16" i="246"/>
  <c r="O9" i="246"/>
  <c r="F13" i="246"/>
  <c r="E34" i="246"/>
  <c r="L30" i="246"/>
  <c r="F25" i="246"/>
  <c r="L25" i="246"/>
  <c r="H24" i="246"/>
  <c r="G49" i="246"/>
  <c r="E46" i="246"/>
  <c r="J43" i="246"/>
  <c r="E49" i="246"/>
  <c r="H43" i="246"/>
  <c r="O44" i="246"/>
  <c r="M6" i="246"/>
  <c r="J13" i="246"/>
  <c r="K12" i="246"/>
  <c r="N13" i="246"/>
  <c r="I28" i="246"/>
  <c r="F24" i="246"/>
  <c r="J26" i="246"/>
  <c r="C30" i="246"/>
  <c r="L28" i="246"/>
  <c r="M26" i="246"/>
  <c r="N47" i="246"/>
  <c r="E56" i="246"/>
  <c r="E52" i="246"/>
  <c r="N43" i="246"/>
  <c r="I9" i="246"/>
  <c r="L9" i="246"/>
  <c r="E8" i="246"/>
  <c r="K14" i="246"/>
  <c r="J14" i="246"/>
  <c r="N32" i="246"/>
  <c r="N30" i="246"/>
  <c r="H26" i="246"/>
  <c r="E29" i="246"/>
  <c r="E26" i="246"/>
  <c r="I43" i="246"/>
  <c r="H49" i="246"/>
  <c r="K49" i="246"/>
  <c r="D53" i="246"/>
  <c r="J51" i="246"/>
  <c r="O6" i="246"/>
  <c r="G12" i="246"/>
  <c r="C13" i="246"/>
  <c r="L8" i="246"/>
  <c r="E16" i="246"/>
  <c r="H6" i="246"/>
  <c r="L11" i="246"/>
  <c r="C6" i="246"/>
  <c r="H7" i="246"/>
  <c r="I15" i="246"/>
  <c r="I6" i="246"/>
  <c r="M11" i="246"/>
  <c r="C7" i="246"/>
  <c r="L6" i="246"/>
  <c r="M16" i="246"/>
  <c r="N5" i="246"/>
  <c r="F11" i="246"/>
  <c r="J16" i="246"/>
  <c r="O15" i="246"/>
  <c r="I7" i="246"/>
  <c r="C12" i="246"/>
  <c r="O30" i="246"/>
  <c r="C26" i="246"/>
  <c r="H31" i="246"/>
  <c r="J34" i="246"/>
  <c r="J24" i="246"/>
  <c r="D34" i="246"/>
  <c r="C29" i="246"/>
  <c r="D24" i="246"/>
  <c r="G28" i="246"/>
  <c r="J32" i="246"/>
  <c r="H30" i="246"/>
  <c r="I32" i="246"/>
  <c r="J27" i="246"/>
  <c r="G37" i="246"/>
  <c r="C37" i="246"/>
  <c r="E31" i="246"/>
  <c r="F26" i="246"/>
  <c r="G34" i="246"/>
  <c r="F29" i="246"/>
  <c r="D37" i="246"/>
  <c r="I51" i="246"/>
  <c r="G44" i="246"/>
  <c r="H50" i="246"/>
  <c r="G48" i="246"/>
  <c r="K47" i="246"/>
  <c r="F45" i="246"/>
  <c r="C48" i="246"/>
  <c r="L49" i="246"/>
  <c r="H51" i="246"/>
  <c r="J49" i="246"/>
  <c r="G52" i="246"/>
  <c r="O48" i="246"/>
  <c r="F47" i="246"/>
  <c r="F49" i="246"/>
  <c r="L56" i="246"/>
  <c r="J45" i="246"/>
  <c r="F56" i="246"/>
  <c r="E51" i="246"/>
  <c r="C51" i="246"/>
  <c r="J50" i="246"/>
  <c r="G8" i="246"/>
  <c r="J7" i="246"/>
  <c r="F8" i="246"/>
  <c r="O5" i="246"/>
  <c r="J12" i="246"/>
  <c r="M24" i="246"/>
  <c r="M32" i="246"/>
  <c r="D30" i="246"/>
  <c r="G26" i="246"/>
  <c r="C25" i="246"/>
  <c r="F34" i="246"/>
  <c r="N50" i="246"/>
  <c r="F44" i="246"/>
  <c r="D51" i="246"/>
  <c r="D47" i="246"/>
  <c r="O8" i="246"/>
  <c r="L13" i="246"/>
  <c r="N10" i="246"/>
  <c r="F12" i="246"/>
  <c r="C18" i="246"/>
  <c r="D29" i="246"/>
  <c r="L26" i="246"/>
  <c r="K34" i="246"/>
  <c r="K30" i="246"/>
  <c r="G29" i="246"/>
  <c r="H27" i="246"/>
  <c r="O43" i="246"/>
  <c r="H52" i="246"/>
  <c r="O47" i="246"/>
  <c r="I52" i="246"/>
  <c r="O14" i="246"/>
  <c r="H14" i="246"/>
  <c r="I14" i="246"/>
  <c r="J8" i="246"/>
  <c r="J33" i="246"/>
  <c r="I29" i="246"/>
  <c r="C24" i="246"/>
  <c r="K27" i="246"/>
  <c r="K31" i="246"/>
  <c r="L31" i="246"/>
  <c r="I47" i="246"/>
  <c r="H46" i="246"/>
  <c r="L50" i="246"/>
  <c r="H44" i="246"/>
  <c r="G10" i="246"/>
  <c r="J15" i="246"/>
  <c r="M9" i="246"/>
  <c r="M8" i="246"/>
  <c r="K8" i="246"/>
  <c r="N27" i="246"/>
  <c r="O35" i="246"/>
  <c r="N37" i="246"/>
  <c r="E33" i="246"/>
  <c r="J28" i="246"/>
  <c r="N44" i="246"/>
  <c r="E43" i="246"/>
  <c r="M45" i="246"/>
  <c r="E44" i="246"/>
  <c r="K7" i="246"/>
  <c r="O12" i="246"/>
  <c r="M18" i="246"/>
  <c r="H11" i="246"/>
  <c r="F6" i="246"/>
  <c r="D7" i="246"/>
  <c r="H12" i="246"/>
  <c r="C14" i="246"/>
  <c r="L10" i="246"/>
  <c r="N18" i="246"/>
  <c r="E7" i="246"/>
  <c r="I12" i="246"/>
  <c r="C15" i="246"/>
  <c r="H9" i="246"/>
  <c r="N6" i="246"/>
  <c r="J6" i="246"/>
  <c r="N11" i="246"/>
  <c r="C8" i="246"/>
  <c r="O18" i="246"/>
  <c r="I11" i="246"/>
  <c r="H35" i="246"/>
  <c r="G30" i="246"/>
  <c r="H25" i="246"/>
  <c r="E30" i="246"/>
  <c r="G33" i="246"/>
  <c r="M37" i="246"/>
  <c r="I33" i="246"/>
  <c r="H28" i="246"/>
  <c r="O37" i="246"/>
  <c r="D27" i="246"/>
  <c r="G31" i="246"/>
  <c r="D26" i="246"/>
  <c r="N31" i="246"/>
  <c r="O26" i="246"/>
  <c r="N34" i="246"/>
  <c r="K35" i="246"/>
  <c r="J30" i="246"/>
  <c r="K25" i="246"/>
  <c r="L33" i="246"/>
  <c r="K28" i="246"/>
  <c r="I35" i="246"/>
  <c r="J46" i="246"/>
  <c r="O51" i="246"/>
  <c r="I45" i="246"/>
  <c r="I49" i="246"/>
  <c r="O49" i="246"/>
  <c r="G46" i="246"/>
  <c r="C56" i="246"/>
  <c r="C44" i="246"/>
  <c r="K56" i="246"/>
  <c r="J44" i="246"/>
  <c r="H47" i="246"/>
  <c r="D50" i="246"/>
  <c r="I44" i="246"/>
  <c r="D46" i="246"/>
  <c r="C52" i="246"/>
  <c r="I48" i="246"/>
  <c r="G7" i="246"/>
  <c r="D13" i="246"/>
  <c r="M7" i="246"/>
  <c r="L12" i="246"/>
  <c r="C16" i="246"/>
  <c r="L29" i="246"/>
  <c r="O31" i="246"/>
  <c r="I26" i="246"/>
  <c r="F31" i="246"/>
  <c r="O29" i="246"/>
  <c r="C45" i="246"/>
  <c r="M49" i="246"/>
  <c r="H56" i="246"/>
  <c r="G47" i="246"/>
  <c r="G14" i="246"/>
  <c r="H8" i="246"/>
  <c r="I8" i="246"/>
  <c r="H15" i="246"/>
  <c r="D10" i="246"/>
  <c r="E24" i="246"/>
  <c r="D32" i="246"/>
  <c r="N28" i="246"/>
  <c r="F32" i="246"/>
  <c r="G32" i="246"/>
  <c r="N51" i="246"/>
  <c r="G51" i="246"/>
  <c r="O56" i="246"/>
  <c r="N48" i="246"/>
  <c r="G11" i="246"/>
  <c r="D9" i="246"/>
  <c r="O11" i="246"/>
  <c r="I5" i="246"/>
  <c r="G5" i="246"/>
  <c r="J5" i="246"/>
  <c r="N25" i="246"/>
  <c r="H33" i="246"/>
  <c r="D25" i="246"/>
  <c r="F37" i="246"/>
  <c r="D49" i="246"/>
  <c r="F51" i="246"/>
  <c r="G45" i="246"/>
  <c r="L46" i="246"/>
  <c r="L52" i="246"/>
  <c r="D52" i="246"/>
  <c r="K15" i="246"/>
  <c r="D15" i="246"/>
  <c r="N16" i="246"/>
  <c r="F16" i="246"/>
  <c r="D14" i="246"/>
  <c r="F35" i="246"/>
  <c r="F28" i="246"/>
  <c r="C32" i="246"/>
  <c r="I34" i="246"/>
  <c r="I24" i="246"/>
  <c r="H37" i="246"/>
  <c r="N56" i="246"/>
  <c r="C50" i="246"/>
  <c r="C49" i="246"/>
  <c r="M47" i="246"/>
  <c r="X24" i="278" l="1"/>
  <c r="I24" i="249"/>
  <c r="I41" i="249" s="1"/>
  <c r="D44" i="231"/>
  <c r="E44" i="231"/>
  <c r="C8" i="242"/>
  <c r="E27" i="232"/>
  <c r="E65" i="231"/>
  <c r="C27" i="232" s="1"/>
  <c r="D65" i="231"/>
  <c r="B27" i="232" s="1"/>
  <c r="D64" i="231"/>
  <c r="E64" i="231"/>
  <c r="E63" i="231"/>
  <c r="D63" i="231"/>
  <c r="D62" i="231"/>
  <c r="E62" i="231"/>
  <c r="D61" i="231"/>
  <c r="E61" i="231"/>
  <c r="E60" i="231"/>
  <c r="D60" i="231"/>
  <c r="E59" i="231"/>
  <c r="D59" i="231"/>
  <c r="E58" i="231"/>
  <c r="D58" i="231"/>
  <c r="E57" i="231"/>
  <c r="D57" i="231"/>
  <c r="B54" i="231" s="1"/>
  <c r="E56" i="231"/>
  <c r="D56" i="231"/>
  <c r="O27" i="231"/>
  <c r="E55" i="231"/>
  <c r="D55" i="231"/>
  <c r="D53" i="231"/>
  <c r="E53" i="231"/>
  <c r="H8" i="242"/>
  <c r="D52" i="231"/>
  <c r="E52" i="231"/>
  <c r="O26" i="231"/>
  <c r="O15" i="231"/>
  <c r="D51" i="231"/>
  <c r="G8" i="242"/>
  <c r="E51" i="231"/>
  <c r="D50" i="231"/>
  <c r="F8" i="242"/>
  <c r="E50" i="231"/>
  <c r="E49" i="231"/>
  <c r="D49" i="231"/>
  <c r="E48" i="231"/>
  <c r="D48" i="231"/>
  <c r="E47" i="231"/>
  <c r="D47" i="231"/>
  <c r="E46" i="231"/>
  <c r="D46" i="231"/>
  <c r="E8" i="242"/>
  <c r="D8" i="242"/>
  <c r="D45" i="231"/>
  <c r="E45" i="231"/>
  <c r="C2" i="275"/>
  <c r="AS57" i="235"/>
  <c r="AR57" i="235"/>
  <c r="AQ57" i="235"/>
  <c r="D55" i="246"/>
  <c r="D17" i="246"/>
  <c r="K36" i="246"/>
  <c r="I55" i="246"/>
  <c r="E17" i="246"/>
  <c r="H17" i="246"/>
  <c r="O36" i="246"/>
  <c r="L17" i="246"/>
  <c r="M17" i="246"/>
  <c r="N17" i="246"/>
  <c r="L8" i="249"/>
  <c r="L26" i="249"/>
  <c r="L43" i="249"/>
  <c r="C36" i="246"/>
  <c r="P28" i="246"/>
  <c r="P45" i="246"/>
  <c r="P47" i="246"/>
  <c r="P49" i="246"/>
  <c r="C55" i="246"/>
  <c r="N55" i="246"/>
  <c r="L36" i="246"/>
  <c r="M36" i="246"/>
  <c r="J17" i="246"/>
  <c r="K17" i="246"/>
  <c r="K55" i="246"/>
  <c r="M55" i="246"/>
  <c r="O55" i="246"/>
  <c r="O17" i="246"/>
  <c r="G17" i="246"/>
  <c r="N36" i="246"/>
  <c r="F17" i="246"/>
  <c r="P43" i="246"/>
  <c r="E55" i="246"/>
  <c r="D36" i="246"/>
  <c r="F55" i="246"/>
  <c r="P53" i="246"/>
  <c r="E36" i="246"/>
  <c r="G55" i="246"/>
  <c r="P54" i="246"/>
  <c r="F36" i="246"/>
  <c r="H55" i="246"/>
  <c r="G36" i="246"/>
  <c r="P48" i="246"/>
  <c r="P52" i="246"/>
  <c r="H36" i="246"/>
  <c r="J55" i="246"/>
  <c r="I36" i="246"/>
  <c r="P46" i="246"/>
  <c r="J36" i="246"/>
  <c r="L55" i="246"/>
  <c r="P44" i="246"/>
  <c r="P30" i="246"/>
  <c r="P34" i="246"/>
  <c r="P24" i="246"/>
  <c r="P35" i="246"/>
  <c r="P29" i="246"/>
  <c r="P25" i="246"/>
  <c r="P56" i="246"/>
  <c r="P37" i="246"/>
  <c r="P27" i="246"/>
  <c r="P26" i="246"/>
  <c r="P10" i="246"/>
  <c r="P11" i="246"/>
  <c r="P6" i="246"/>
  <c r="P7" i="246"/>
  <c r="P9" i="246"/>
  <c r="P8" i="246"/>
  <c r="P14" i="246"/>
  <c r="P15" i="246"/>
  <c r="P16" i="246"/>
  <c r="P5" i="246"/>
  <c r="N131" i="235"/>
  <c r="N132" i="235" s="1"/>
  <c r="M131" i="235"/>
  <c r="M132" i="235" s="1"/>
  <c r="L131" i="235"/>
  <c r="L132" i="235" s="1"/>
  <c r="K131" i="235"/>
  <c r="K132" i="235" s="1"/>
  <c r="I131" i="235"/>
  <c r="F131" i="235"/>
  <c r="F132" i="235" s="1"/>
  <c r="E131" i="235"/>
  <c r="E132" i="235" s="1"/>
  <c r="D131" i="235"/>
  <c r="D132" i="235" s="1"/>
  <c r="J18" i="246"/>
  <c r="F18" i="246"/>
  <c r="G18" i="246"/>
  <c r="K18" i="246"/>
  <c r="D18" i="246"/>
  <c r="I18" i="246"/>
  <c r="I132" i="235" l="1"/>
  <c r="W26" i="235"/>
  <c r="P51" i="246"/>
  <c r="P12" i="246"/>
  <c r="L9" i="249"/>
  <c r="L44" i="249"/>
  <c r="L27" i="249"/>
  <c r="P55" i="246"/>
  <c r="P31" i="246"/>
  <c r="P36" i="246"/>
  <c r="I17" i="246"/>
  <c r="P32" i="246"/>
  <c r="P50" i="246"/>
  <c r="P18" i="246"/>
  <c r="P30" i="235"/>
  <c r="Q30" i="235"/>
  <c r="P36" i="235"/>
  <c r="Q36" i="235"/>
  <c r="P42" i="235"/>
  <c r="Q42" i="235"/>
  <c r="P51" i="235"/>
  <c r="Q51" i="235"/>
  <c r="P57" i="235"/>
  <c r="Q57" i="235"/>
  <c r="L10" i="249" l="1"/>
  <c r="L45" i="249"/>
  <c r="L28" i="249"/>
  <c r="L11" i="249"/>
  <c r="N6" i="216"/>
  <c r="Q37" i="275"/>
  <c r="R37" i="275"/>
  <c r="Q38" i="275"/>
  <c r="R38" i="275"/>
  <c r="P38" i="275"/>
  <c r="P37" i="275"/>
  <c r="M37" i="275"/>
  <c r="N37" i="275"/>
  <c r="M38" i="275"/>
  <c r="N38" i="275"/>
  <c r="L38" i="275"/>
  <c r="L37" i="275"/>
  <c r="I37" i="275"/>
  <c r="J37" i="275"/>
  <c r="I38" i="275"/>
  <c r="J38" i="275"/>
  <c r="H38" i="275"/>
  <c r="H37" i="275"/>
  <c r="D37" i="275"/>
  <c r="E37" i="275"/>
  <c r="F37" i="275"/>
  <c r="D38" i="275"/>
  <c r="E38" i="275"/>
  <c r="F38" i="275"/>
  <c r="C38" i="275"/>
  <c r="C37" i="275"/>
  <c r="V105" i="235"/>
  <c r="D6" i="235"/>
  <c r="C150" i="235" s="1"/>
  <c r="C156" i="235" s="1"/>
  <c r="D5" i="235"/>
  <c r="V84" i="235"/>
  <c r="X84" i="235" s="1"/>
  <c r="T99" i="235"/>
  <c r="T100" i="235"/>
  <c r="T101" i="235"/>
  <c r="T102" i="235"/>
  <c r="T103" i="235"/>
  <c r="T104" i="235"/>
  <c r="T105" i="235"/>
  <c r="T106" i="235"/>
  <c r="T107" i="235"/>
  <c r="T108" i="235"/>
  <c r="T98" i="235"/>
  <c r="E95" i="235"/>
  <c r="F95" i="235" s="1"/>
  <c r="G95" i="235" s="1"/>
  <c r="H95" i="235" s="1"/>
  <c r="I95" i="235" s="1"/>
  <c r="J95" i="235" s="1"/>
  <c r="K95" i="235" s="1"/>
  <c r="L95" i="235" s="1"/>
  <c r="M95" i="235" s="1"/>
  <c r="N95" i="235" s="1"/>
  <c r="AD51" i="235"/>
  <c r="AC51" i="235"/>
  <c r="AD42" i="235"/>
  <c r="AC42" i="235"/>
  <c r="BE51" i="235"/>
  <c r="BH51" i="235" s="1"/>
  <c r="BE42" i="235"/>
  <c r="BH42" i="235" s="1"/>
  <c r="BE36" i="235"/>
  <c r="BE30" i="235"/>
  <c r="T57" i="235"/>
  <c r="S57" i="235"/>
  <c r="V57" i="235" s="1"/>
  <c r="T51" i="235"/>
  <c r="S51" i="235"/>
  <c r="V51" i="235" s="1"/>
  <c r="T42" i="235"/>
  <c r="S42" i="235"/>
  <c r="V42" i="235" s="1"/>
  <c r="T36" i="235"/>
  <c r="S36" i="235"/>
  <c r="V36" i="235" s="1"/>
  <c r="T30" i="235"/>
  <c r="S30" i="235"/>
  <c r="V30" i="235" s="1"/>
  <c r="BU51" i="235"/>
  <c r="BT51" i="235"/>
  <c r="BU42" i="235"/>
  <c r="BT42" i="235"/>
  <c r="BD51" i="235"/>
  <c r="BG51" i="235" s="1"/>
  <c r="BD42" i="235"/>
  <c r="BG42" i="235" s="1"/>
  <c r="BD36" i="235"/>
  <c r="BD30" i="235"/>
  <c r="W37" i="235"/>
  <c r="X37" i="235" s="1"/>
  <c r="Y37" i="235" s="1"/>
  <c r="W36" i="235"/>
  <c r="W35" i="235"/>
  <c r="W34" i="235"/>
  <c r="X34" i="235" s="1"/>
  <c r="Y34" i="235" s="1"/>
  <c r="W32" i="235"/>
  <c r="W30" i="235"/>
  <c r="W29" i="235"/>
  <c r="W28" i="235"/>
  <c r="W27" i="235"/>
  <c r="X27" i="235" s="1"/>
  <c r="Y27" i="235" s="1"/>
  <c r="X26" i="235"/>
  <c r="Y26" i="235" s="1"/>
  <c r="T68" i="232"/>
  <c r="U68" i="232" s="1"/>
  <c r="R68" i="232"/>
  <c r="U67" i="232"/>
  <c r="R67" i="232"/>
  <c r="T66" i="232"/>
  <c r="U66" i="232" s="1"/>
  <c r="Q66" i="232"/>
  <c r="R66" i="232" s="1"/>
  <c r="T65" i="232"/>
  <c r="U65" i="232" s="1"/>
  <c r="Q65" i="232"/>
  <c r="R65" i="232" s="1"/>
  <c r="J136" i="235"/>
  <c r="J131" i="235" s="1"/>
  <c r="J132" i="235" s="1"/>
  <c r="H136" i="235"/>
  <c r="K6" i="232"/>
  <c r="AD30" i="235"/>
  <c r="AC30" i="235"/>
  <c r="K25" i="249"/>
  <c r="K26" i="249" s="1"/>
  <c r="J25" i="249"/>
  <c r="J26" i="249" s="1"/>
  <c r="B38" i="231"/>
  <c r="B32" i="231"/>
  <c r="B23" i="231"/>
  <c r="B17" i="231"/>
  <c r="R15" i="231"/>
  <c r="S15" i="231"/>
  <c r="U15" i="231"/>
  <c r="B11" i="231"/>
  <c r="B45" i="231"/>
  <c r="B46" i="231"/>
  <c r="C8" i="232"/>
  <c r="B47" i="231"/>
  <c r="B48" i="231"/>
  <c r="C10" i="232"/>
  <c r="B49" i="231"/>
  <c r="B50" i="231"/>
  <c r="C12" i="232"/>
  <c r="B51" i="231"/>
  <c r="B52" i="231"/>
  <c r="C14" i="232"/>
  <c r="B53" i="231"/>
  <c r="B55" i="231"/>
  <c r="C15" i="232"/>
  <c r="B56" i="231"/>
  <c r="C17" i="232"/>
  <c r="C18" i="232"/>
  <c r="B57" i="231"/>
  <c r="B58" i="231"/>
  <c r="B59" i="231"/>
  <c r="C21" i="232"/>
  <c r="B60" i="231"/>
  <c r="B61" i="231"/>
  <c r="C23" i="232"/>
  <c r="BE57" i="235"/>
  <c r="W57" i="235"/>
  <c r="W56" i="235"/>
  <c r="K42" i="249"/>
  <c r="J42" i="249"/>
  <c r="J43" i="249" s="1"/>
  <c r="AA62" i="235"/>
  <c r="AA60" i="235"/>
  <c r="AA59" i="235"/>
  <c r="AA58" i="235"/>
  <c r="AA56" i="235"/>
  <c r="AA55" i="235"/>
  <c r="AA54" i="235"/>
  <c r="AA53" i="235"/>
  <c r="AA52" i="235"/>
  <c r="AA50" i="235"/>
  <c r="AA49" i="235"/>
  <c r="AA48" i="235"/>
  <c r="AA47" i="235"/>
  <c r="AA46" i="235"/>
  <c r="AA45" i="235"/>
  <c r="AA44" i="235"/>
  <c r="AA43" i="235"/>
  <c r="AA41" i="235"/>
  <c r="AA40" i="235"/>
  <c r="AA39" i="235"/>
  <c r="AA38" i="235"/>
  <c r="AA37" i="235"/>
  <c r="AA35" i="235"/>
  <c r="AA34" i="235"/>
  <c r="AA33" i="235"/>
  <c r="AA32" i="235"/>
  <c r="AA31" i="235"/>
  <c r="AA29" i="235"/>
  <c r="AA28" i="235"/>
  <c r="AA27" i="235"/>
  <c r="V116" i="235"/>
  <c r="V123" i="235"/>
  <c r="T119" i="235"/>
  <c r="T120" i="235"/>
  <c r="T121" i="235"/>
  <c r="T122" i="235"/>
  <c r="T123" i="235"/>
  <c r="T124" i="235"/>
  <c r="T125" i="235"/>
  <c r="T126" i="235"/>
  <c r="T127" i="235"/>
  <c r="T128" i="235"/>
  <c r="T118" i="235"/>
  <c r="E115" i="235"/>
  <c r="F115" i="235" s="1"/>
  <c r="G115" i="235" s="1"/>
  <c r="H115" i="235" s="1"/>
  <c r="I115" i="235" s="1"/>
  <c r="J115" i="235" s="1"/>
  <c r="K115" i="235" s="1"/>
  <c r="L115" i="235" s="1"/>
  <c r="M115" i="235" s="1"/>
  <c r="N115" i="235" s="1"/>
  <c r="W50" i="235"/>
  <c r="X50" i="235" s="1"/>
  <c r="Y50" i="235" s="1"/>
  <c r="W47" i="235"/>
  <c r="X47" i="235" s="1"/>
  <c r="Y47" i="235" s="1"/>
  <c r="W46" i="235"/>
  <c r="X46" i="235" s="1"/>
  <c r="Y46" i="235" s="1"/>
  <c r="R25" i="231"/>
  <c r="S25" i="231"/>
  <c r="U25" i="231"/>
  <c r="R14" i="231"/>
  <c r="S14" i="231"/>
  <c r="U14" i="231"/>
  <c r="R35" i="231"/>
  <c r="S35" i="231"/>
  <c r="T35" i="231"/>
  <c r="U35" i="231"/>
  <c r="P35" i="231"/>
  <c r="P25" i="231"/>
  <c r="W38" i="235"/>
  <c r="X38" i="235" s="1"/>
  <c r="Y38" i="235" s="1"/>
  <c r="W40" i="235"/>
  <c r="W45" i="235"/>
  <c r="W43" i="235"/>
  <c r="W41" i="235"/>
  <c r="W39" i="235"/>
  <c r="E45" i="235"/>
  <c r="E46" i="235"/>
  <c r="P27" i="231"/>
  <c r="P26" i="231"/>
  <c r="P24" i="231"/>
  <c r="P22" i="231"/>
  <c r="P21" i="231"/>
  <c r="P20" i="231"/>
  <c r="O25" i="231"/>
  <c r="O24" i="231"/>
  <c r="O23" i="231"/>
  <c r="O22" i="231"/>
  <c r="O21" i="231"/>
  <c r="E40" i="235" s="1"/>
  <c r="O20" i="231"/>
  <c r="R27" i="231"/>
  <c r="R26" i="231"/>
  <c r="R24" i="231"/>
  <c r="R22" i="231"/>
  <c r="R21" i="231"/>
  <c r="R20" i="231"/>
  <c r="S27" i="231"/>
  <c r="S26" i="231"/>
  <c r="S24" i="231"/>
  <c r="S21" i="231"/>
  <c r="S22" i="231"/>
  <c r="S20" i="231"/>
  <c r="U24" i="231"/>
  <c r="U22" i="231"/>
  <c r="U21" i="231"/>
  <c r="U20" i="231"/>
  <c r="O42" i="231"/>
  <c r="V76" i="235"/>
  <c r="M13" i="231"/>
  <c r="M12" i="231"/>
  <c r="M11" i="231"/>
  <c r="M10" i="231"/>
  <c r="E21" i="231" s="1"/>
  <c r="E6" i="216"/>
  <c r="C7" i="249" s="1"/>
  <c r="J8" i="249"/>
  <c r="P43" i="231"/>
  <c r="I8" i="249"/>
  <c r="D13" i="249"/>
  <c r="D30" i="249" s="1"/>
  <c r="D12" i="249"/>
  <c r="D29" i="249" s="1"/>
  <c r="D11" i="249"/>
  <c r="D28" i="249" s="1"/>
  <c r="D10" i="249"/>
  <c r="D9" i="249"/>
  <c r="D8" i="249"/>
  <c r="D7" i="249"/>
  <c r="D41" i="249" s="1"/>
  <c r="O70" i="231"/>
  <c r="P70" i="231" s="1"/>
  <c r="O69" i="231"/>
  <c r="P69" i="231" s="1"/>
  <c r="O68" i="231"/>
  <c r="P68" i="231" s="1"/>
  <c r="O67" i="231"/>
  <c r="P67" i="231" s="1"/>
  <c r="O66" i="231"/>
  <c r="P66" i="231" s="1"/>
  <c r="O65" i="231"/>
  <c r="P65" i="231" s="1"/>
  <c r="O64" i="231"/>
  <c r="P64" i="231" s="1"/>
  <c r="O63" i="231"/>
  <c r="P63" i="231" s="1"/>
  <c r="O62" i="231"/>
  <c r="P62" i="231" s="1"/>
  <c r="O61" i="231"/>
  <c r="O60" i="231"/>
  <c r="O59" i="231"/>
  <c r="P59" i="231" s="1"/>
  <c r="O58" i="231"/>
  <c r="P58" i="231" s="1"/>
  <c r="O57" i="231"/>
  <c r="P57" i="231" s="1"/>
  <c r="O56" i="231"/>
  <c r="P56" i="231" s="1"/>
  <c r="O55" i="231"/>
  <c r="P55" i="231" s="1"/>
  <c r="O53" i="231"/>
  <c r="O52" i="231"/>
  <c r="P52" i="231" s="1"/>
  <c r="O51" i="231"/>
  <c r="P51" i="231" s="1"/>
  <c r="O50" i="231"/>
  <c r="P50" i="231" s="1"/>
  <c r="B7" i="249"/>
  <c r="B24" i="249" s="1"/>
  <c r="K10" i="232"/>
  <c r="L43" i="232"/>
  <c r="L44" i="232"/>
  <c r="L45" i="232"/>
  <c r="E26" i="232"/>
  <c r="E25" i="232"/>
  <c r="E24" i="232"/>
  <c r="X62" i="235"/>
  <c r="Y62" i="235" s="1"/>
  <c r="R43" i="231"/>
  <c r="C26" i="232"/>
  <c r="B26" i="232"/>
  <c r="C25" i="232"/>
  <c r="B25" i="232"/>
  <c r="C24" i="232"/>
  <c r="B24" i="232"/>
  <c r="D24" i="232" s="1"/>
  <c r="O43" i="231"/>
  <c r="P42" i="231"/>
  <c r="X61" i="235"/>
  <c r="Y61" i="235" s="1"/>
  <c r="U43" i="231"/>
  <c r="U42" i="231"/>
  <c r="K7" i="232"/>
  <c r="L42" i="232"/>
  <c r="L41" i="232"/>
  <c r="L40" i="232"/>
  <c r="L39" i="232"/>
  <c r="L38" i="232"/>
  <c r="L34" i="232"/>
  <c r="L33" i="232"/>
  <c r="L32" i="232"/>
  <c r="L31" i="232"/>
  <c r="L30" i="232"/>
  <c r="L29" i="232"/>
  <c r="L28" i="232"/>
  <c r="L27" i="232"/>
  <c r="L26" i="232"/>
  <c r="F6" i="235"/>
  <c r="O76" i="231"/>
  <c r="K8" i="232"/>
  <c r="K9" i="232"/>
  <c r="K11" i="232"/>
  <c r="K12" i="232"/>
  <c r="K13" i="232"/>
  <c r="K14" i="232"/>
  <c r="K15" i="232"/>
  <c r="K17" i="232"/>
  <c r="K18" i="232"/>
  <c r="P41" i="231"/>
  <c r="P40" i="231"/>
  <c r="P39" i="231"/>
  <c r="P37" i="231"/>
  <c r="P36" i="231"/>
  <c r="P34" i="231"/>
  <c r="P33" i="231"/>
  <c r="P31" i="231"/>
  <c r="P30" i="231"/>
  <c r="P29" i="231"/>
  <c r="P28" i="231"/>
  <c r="B12" i="232"/>
  <c r="D12" i="232" s="1"/>
  <c r="T81" i="235"/>
  <c r="O14" i="231"/>
  <c r="E33" i="235" s="1"/>
  <c r="O11" i="231"/>
  <c r="O17" i="231"/>
  <c r="P19" i="231"/>
  <c r="O41" i="231"/>
  <c r="O40" i="231"/>
  <c r="O39" i="231"/>
  <c r="O38" i="231"/>
  <c r="E57" i="235" s="1"/>
  <c r="O37" i="231"/>
  <c r="O36" i="231"/>
  <c r="O35" i="231"/>
  <c r="O34" i="231"/>
  <c r="O33" i="231"/>
  <c r="O32" i="231"/>
  <c r="O31" i="231"/>
  <c r="O30" i="231"/>
  <c r="O29" i="231"/>
  <c r="O28" i="231"/>
  <c r="O19" i="231"/>
  <c r="O18" i="231"/>
  <c r="O16" i="231"/>
  <c r="O13" i="231"/>
  <c r="E32" i="235" s="1"/>
  <c r="O12" i="231"/>
  <c r="O10" i="231"/>
  <c r="E29" i="235" s="1"/>
  <c r="O9" i="231"/>
  <c r="O8" i="231"/>
  <c r="O7" i="231"/>
  <c r="U41" i="231"/>
  <c r="T41" i="231"/>
  <c r="U40" i="231"/>
  <c r="T40" i="231"/>
  <c r="U39" i="231"/>
  <c r="T39" i="231"/>
  <c r="S39" i="231"/>
  <c r="R39" i="231"/>
  <c r="U37" i="231"/>
  <c r="T37" i="231"/>
  <c r="S37" i="231"/>
  <c r="R37" i="231"/>
  <c r="U36" i="231"/>
  <c r="T36" i="231"/>
  <c r="S36" i="231"/>
  <c r="R36" i="231"/>
  <c r="U34" i="231"/>
  <c r="T34" i="231"/>
  <c r="S34" i="231"/>
  <c r="R34" i="231"/>
  <c r="U33" i="231"/>
  <c r="T33" i="231"/>
  <c r="S33" i="231"/>
  <c r="R33" i="231"/>
  <c r="U31" i="231"/>
  <c r="T31" i="231"/>
  <c r="S31" i="231"/>
  <c r="R31" i="231"/>
  <c r="U30" i="231"/>
  <c r="T30" i="231"/>
  <c r="S30" i="231"/>
  <c r="R30" i="231"/>
  <c r="U29" i="231"/>
  <c r="T29" i="231"/>
  <c r="S29" i="231"/>
  <c r="R29" i="231"/>
  <c r="U28" i="231"/>
  <c r="T28" i="231"/>
  <c r="R28" i="231"/>
  <c r="U19" i="231"/>
  <c r="T19" i="231"/>
  <c r="R19" i="231"/>
  <c r="U18" i="231"/>
  <c r="S18" i="231"/>
  <c r="R18" i="231"/>
  <c r="U16" i="231"/>
  <c r="S16" i="231"/>
  <c r="R16" i="231"/>
  <c r="U13" i="231"/>
  <c r="S13" i="231"/>
  <c r="R13" i="231"/>
  <c r="U12" i="231"/>
  <c r="S12" i="231"/>
  <c r="R12" i="231"/>
  <c r="U10" i="231"/>
  <c r="S10" i="231"/>
  <c r="R10" i="231"/>
  <c r="U9" i="231"/>
  <c r="S9" i="231"/>
  <c r="R9" i="231"/>
  <c r="U8" i="231"/>
  <c r="S8" i="231"/>
  <c r="R8" i="231"/>
  <c r="C22" i="232"/>
  <c r="C20" i="232"/>
  <c r="C13" i="232"/>
  <c r="L76" i="235"/>
  <c r="L116" i="235" s="1"/>
  <c r="I96" i="235"/>
  <c r="H76" i="235"/>
  <c r="H116" i="235" s="1"/>
  <c r="F76" i="235"/>
  <c r="F116" i="235" s="1"/>
  <c r="C96" i="235"/>
  <c r="C7" i="232"/>
  <c r="C19" i="232"/>
  <c r="C9" i="232"/>
  <c r="C11" i="232"/>
  <c r="T88" i="235"/>
  <c r="T87" i="235"/>
  <c r="T86" i="235"/>
  <c r="T85" i="235"/>
  <c r="T84" i="235"/>
  <c r="T83" i="235"/>
  <c r="T82" i="235"/>
  <c r="T80" i="235"/>
  <c r="T79" i="235"/>
  <c r="T78" i="235"/>
  <c r="L8" i="216"/>
  <c r="L9" i="216" s="1"/>
  <c r="L10" i="216" s="1"/>
  <c r="L11" i="216" s="1"/>
  <c r="L12" i="216" s="1"/>
  <c r="M7" i="216"/>
  <c r="D7" i="216" s="1"/>
  <c r="E75" i="235"/>
  <c r="F75" i="235" s="1"/>
  <c r="G75" i="235" s="1"/>
  <c r="E23" i="232"/>
  <c r="E21" i="232"/>
  <c r="B21" i="232"/>
  <c r="B22" i="232"/>
  <c r="D22" i="232" s="1"/>
  <c r="B23" i="232"/>
  <c r="D23" i="232" s="1"/>
  <c r="B20" i="232"/>
  <c r="D20" i="232" s="1"/>
  <c r="B18" i="232"/>
  <c r="B9" i="232"/>
  <c r="D9" i="232" s="1"/>
  <c r="B14" i="232"/>
  <c r="B7" i="232"/>
  <c r="D7" i="232" s="1"/>
  <c r="B17" i="232"/>
  <c r="B11" i="232"/>
  <c r="D11" i="232" s="1"/>
  <c r="B13" i="232"/>
  <c r="B15" i="232"/>
  <c r="B8" i="232"/>
  <c r="D8" i="232" s="1"/>
  <c r="B19" i="232"/>
  <c r="D19" i="232" s="1"/>
  <c r="B10" i="232"/>
  <c r="D10" i="232" s="1"/>
  <c r="E22" i="232"/>
  <c r="E20" i="232"/>
  <c r="E19" i="232"/>
  <c r="E17" i="232"/>
  <c r="E15" i="232"/>
  <c r="E18" i="232"/>
  <c r="E14" i="232"/>
  <c r="E13" i="232"/>
  <c r="E12" i="232"/>
  <c r="E11" i="232"/>
  <c r="E10" i="232"/>
  <c r="E9" i="232"/>
  <c r="E8" i="232"/>
  <c r="E7" i="232"/>
  <c r="E6" i="232"/>
  <c r="C6" i="232"/>
  <c r="B6" i="232"/>
  <c r="W58" i="235"/>
  <c r="X58" i="235" s="1"/>
  <c r="Y58" i="235" s="1"/>
  <c r="W55" i="235"/>
  <c r="W53" i="235"/>
  <c r="X53" i="235" s="1"/>
  <c r="Y53" i="235" s="1"/>
  <c r="W49" i="235"/>
  <c r="X49" i="235" s="1"/>
  <c r="Y49" i="235" s="1"/>
  <c r="W48" i="235"/>
  <c r="F46" i="235" l="1"/>
  <c r="F44" i="235"/>
  <c r="F38" i="235"/>
  <c r="F45" i="235"/>
  <c r="F43" i="235"/>
  <c r="F41" i="235"/>
  <c r="F40" i="235"/>
  <c r="F39" i="235"/>
  <c r="D9" i="235"/>
  <c r="D26" i="231"/>
  <c r="E34" i="235"/>
  <c r="E44" i="235"/>
  <c r="E39" i="235"/>
  <c r="E54" i="235"/>
  <c r="E35" i="235"/>
  <c r="AN23" i="235" a="1"/>
  <c r="AN23" i="235" s="1"/>
  <c r="AP23" i="235" a="1"/>
  <c r="AP23" i="235" s="1"/>
  <c r="BP23" i="235" a="1"/>
  <c r="BP23" i="235" s="1"/>
  <c r="BO23" i="235" a="1"/>
  <c r="BO23" i="235" s="1"/>
  <c r="BN23" i="235" a="1"/>
  <c r="BN23" i="235" s="1"/>
  <c r="BC23" i="235" a="1"/>
  <c r="BC23" i="235" s="1"/>
  <c r="AO23" i="235" a="1"/>
  <c r="AO23" i="235" s="1"/>
  <c r="BB23" i="235" a="1"/>
  <c r="BB23" i="235" s="1"/>
  <c r="BA23" i="235" a="1"/>
  <c r="BA23" i="235" s="1"/>
  <c r="X29" i="235"/>
  <c r="Y30" i="235"/>
  <c r="Y29" i="235"/>
  <c r="Y57" i="235"/>
  <c r="Y56" i="235"/>
  <c r="X36" i="235"/>
  <c r="AG36" i="235" s="1"/>
  <c r="Y36" i="235"/>
  <c r="Y35" i="235"/>
  <c r="E16" i="231"/>
  <c r="D35" i="235" s="1"/>
  <c r="E34" i="231"/>
  <c r="D53" i="235" s="1"/>
  <c r="E37" i="231"/>
  <c r="D56" i="235" s="1"/>
  <c r="E28" i="231"/>
  <c r="D47" i="235" s="1"/>
  <c r="E8" i="231"/>
  <c r="D27" i="235" s="1"/>
  <c r="E41" i="231"/>
  <c r="D60" i="235" s="1"/>
  <c r="E9" i="231"/>
  <c r="D28" i="235" s="1"/>
  <c r="E39" i="231"/>
  <c r="D58" i="235" s="1"/>
  <c r="I9" i="249"/>
  <c r="I25" i="249"/>
  <c r="L12" i="249"/>
  <c r="L29" i="249"/>
  <c r="L46" i="249"/>
  <c r="E43" i="231"/>
  <c r="D62" i="235" s="1"/>
  <c r="W52" i="235"/>
  <c r="X52" i="235" s="1"/>
  <c r="Y52" i="235" s="1"/>
  <c r="D46" i="249"/>
  <c r="D45" i="249"/>
  <c r="D24" i="249"/>
  <c r="J9" i="249"/>
  <c r="J96" i="235"/>
  <c r="B35" i="249"/>
  <c r="L96" i="235"/>
  <c r="W54" i="235"/>
  <c r="X54" i="235" s="1"/>
  <c r="Y54" i="235" s="1"/>
  <c r="H131" i="235"/>
  <c r="W31" i="235"/>
  <c r="E31" i="235"/>
  <c r="E37" i="235"/>
  <c r="E20" i="231"/>
  <c r="E52" i="235"/>
  <c r="E62" i="235"/>
  <c r="D20" i="231"/>
  <c r="B20" i="231" s="1"/>
  <c r="C39" i="235" s="1"/>
  <c r="X32" i="235"/>
  <c r="Y32" i="235" s="1"/>
  <c r="J27" i="249"/>
  <c r="J28" i="249" s="1"/>
  <c r="X55" i="235"/>
  <c r="Y55" i="235" s="1"/>
  <c r="H96" i="235"/>
  <c r="C76" i="235"/>
  <c r="C116" i="235" s="1"/>
  <c r="X30" i="235"/>
  <c r="AI30" i="235" s="1"/>
  <c r="E31" i="231"/>
  <c r="D50" i="235" s="1"/>
  <c r="O72" i="231"/>
  <c r="E58" i="235"/>
  <c r="B8" i="249"/>
  <c r="B25" i="249" s="1"/>
  <c r="M8" i="216"/>
  <c r="D8" i="216" s="1"/>
  <c r="E30" i="231"/>
  <c r="D49" i="235" s="1"/>
  <c r="D40" i="231"/>
  <c r="B40" i="231" s="1"/>
  <c r="C59" i="235" s="1"/>
  <c r="F96" i="235"/>
  <c r="J44" i="249"/>
  <c r="AK26" i="235"/>
  <c r="D47" i="249"/>
  <c r="E59" i="235"/>
  <c r="E47" i="235"/>
  <c r="D42" i="249"/>
  <c r="D25" i="249"/>
  <c r="E53" i="235"/>
  <c r="D27" i="249"/>
  <c r="D44" i="249"/>
  <c r="D14" i="232"/>
  <c r="E19" i="231"/>
  <c r="D38" i="235" s="1"/>
  <c r="O71" i="231"/>
  <c r="O74" i="231"/>
  <c r="E27" i="231"/>
  <c r="D46" i="235" s="1"/>
  <c r="X35" i="235"/>
  <c r="E43" i="235"/>
  <c r="O73" i="231"/>
  <c r="D25" i="232"/>
  <c r="E7" i="216"/>
  <c r="C8" i="249" s="1"/>
  <c r="C42" i="249" s="1"/>
  <c r="E22" i="231"/>
  <c r="D41" i="235" s="1"/>
  <c r="E42" i="231"/>
  <c r="D61" i="235" s="1"/>
  <c r="D35" i="231"/>
  <c r="B35" i="231" s="1"/>
  <c r="C54" i="235" s="1"/>
  <c r="X43" i="235"/>
  <c r="Y43" i="235" s="1"/>
  <c r="D26" i="232"/>
  <c r="E14" i="231"/>
  <c r="D33" i="235" s="1"/>
  <c r="E41" i="235"/>
  <c r="B2" i="249"/>
  <c r="E15" i="231"/>
  <c r="D34" i="235" s="1"/>
  <c r="E26" i="231"/>
  <c r="D45" i="235" s="1"/>
  <c r="X39" i="235"/>
  <c r="Y39" i="235" s="1"/>
  <c r="E10" i="231"/>
  <c r="D29" i="235" s="1"/>
  <c r="E7" i="231"/>
  <c r="D26" i="235" s="1"/>
  <c r="E24" i="231"/>
  <c r="D43" i="235" s="1"/>
  <c r="X56" i="235"/>
  <c r="X57" i="235"/>
  <c r="AH57" i="235" s="1"/>
  <c r="X28" i="235"/>
  <c r="Y28" i="235" s="1"/>
  <c r="E25" i="231"/>
  <c r="D44" i="235" s="1"/>
  <c r="D13" i="232"/>
  <c r="V108" i="235"/>
  <c r="E40" i="231"/>
  <c r="D59" i="235" s="1"/>
  <c r="X41" i="235"/>
  <c r="Y41" i="235" s="1"/>
  <c r="E42" i="235"/>
  <c r="E35" i="231"/>
  <c r="D54" i="235" s="1"/>
  <c r="D16" i="231"/>
  <c r="B16" i="231" s="1"/>
  <c r="C35" i="235" s="1"/>
  <c r="E30" i="235"/>
  <c r="H75" i="235"/>
  <c r="I75" i="235" s="1"/>
  <c r="J75" i="235" s="1"/>
  <c r="K75" i="235" s="1"/>
  <c r="L75" i="235" s="1"/>
  <c r="M75" i="235" s="1"/>
  <c r="N75" i="235" s="1"/>
  <c r="E26" i="235"/>
  <c r="C24" i="249"/>
  <c r="C41" i="249"/>
  <c r="P53" i="231"/>
  <c r="D34" i="231"/>
  <c r="B34" i="231" s="1"/>
  <c r="C53" i="235" s="1"/>
  <c r="D12" i="231"/>
  <c r="B12" i="231" s="1"/>
  <c r="C31" i="235" s="1"/>
  <c r="D39" i="231"/>
  <c r="B39" i="231" s="1"/>
  <c r="C58" i="235" s="1"/>
  <c r="D15" i="231"/>
  <c r="B15" i="231" s="1"/>
  <c r="C34" i="235" s="1"/>
  <c r="E96" i="235"/>
  <c r="E76" i="235"/>
  <c r="E116" i="235" s="1"/>
  <c r="M76" i="235"/>
  <c r="M116" i="235" s="1"/>
  <c r="M96" i="235"/>
  <c r="E38" i="235"/>
  <c r="E56" i="235"/>
  <c r="E60" i="235"/>
  <c r="D14" i="231"/>
  <c r="B14" i="231" s="1"/>
  <c r="C33" i="235" s="1"/>
  <c r="D26" i="249"/>
  <c r="D43" i="249"/>
  <c r="D21" i="232"/>
  <c r="E27" i="235"/>
  <c r="E12" i="231"/>
  <c r="D31" i="235" s="1"/>
  <c r="E49" i="235"/>
  <c r="E36" i="235"/>
  <c r="D33" i="231"/>
  <c r="B33" i="231" s="1"/>
  <c r="C52" i="235" s="1"/>
  <c r="D36" i="231"/>
  <c r="B36" i="231" s="1"/>
  <c r="C55" i="235" s="1"/>
  <c r="D41" i="231"/>
  <c r="B41" i="231" s="1"/>
  <c r="C60" i="235" s="1"/>
  <c r="X48" i="235"/>
  <c r="Y48" i="235" s="1"/>
  <c r="I76" i="235"/>
  <c r="I116" i="235" s="1"/>
  <c r="E51" i="235"/>
  <c r="D18" i="231"/>
  <c r="B18" i="231" s="1"/>
  <c r="C37" i="235" s="1"/>
  <c r="E13" i="231"/>
  <c r="D32" i="235" s="1"/>
  <c r="E48" i="235"/>
  <c r="E50" i="235"/>
  <c r="E28" i="235"/>
  <c r="E18" i="231"/>
  <c r="D37" i="235" s="1"/>
  <c r="D29" i="231"/>
  <c r="B29" i="231" s="1"/>
  <c r="C48" i="235" s="1"/>
  <c r="E55" i="235"/>
  <c r="AK38" i="235"/>
  <c r="D8" i="231"/>
  <c r="B8" i="231" s="1"/>
  <c r="C27" i="235" s="1"/>
  <c r="D13" i="231"/>
  <c r="B13" i="231" s="1"/>
  <c r="C32" i="235" s="1"/>
  <c r="D37" i="231"/>
  <c r="B37" i="231" s="1"/>
  <c r="C56" i="235" s="1"/>
  <c r="B41" i="249"/>
  <c r="V104" i="235"/>
  <c r="E29" i="231"/>
  <c r="D48" i="235" s="1"/>
  <c r="E33" i="231"/>
  <c r="D52" i="235" s="1"/>
  <c r="E36" i="231"/>
  <c r="D55" i="235" s="1"/>
  <c r="D40" i="235"/>
  <c r="D39" i="235"/>
  <c r="D24" i="231"/>
  <c r="B24" i="231" s="1"/>
  <c r="C43" i="235" s="1"/>
  <c r="V83" i="235"/>
  <c r="X83" i="235" s="1"/>
  <c r="E61" i="235"/>
  <c r="K27" i="249"/>
  <c r="X31" i="235"/>
  <c r="Y31" i="235" s="1"/>
  <c r="X45" i="235"/>
  <c r="Y45" i="235" s="1"/>
  <c r="D25" i="231"/>
  <c r="B25" i="231" s="1"/>
  <c r="C44" i="235" s="1"/>
  <c r="K43" i="249"/>
  <c r="V81" i="235"/>
  <c r="X81" i="235" s="1"/>
  <c r="V87" i="235"/>
  <c r="X87" i="235" s="1"/>
  <c r="X40" i="235"/>
  <c r="Y40" i="235" s="1"/>
  <c r="BD57" i="235"/>
  <c r="AI36" i="235"/>
  <c r="AH36" i="235"/>
  <c r="BG30" i="235"/>
  <c r="BT30" i="235"/>
  <c r="V79" i="235"/>
  <c r="X79" i="235" s="1"/>
  <c r="V88" i="235"/>
  <c r="X88" i="235" s="1"/>
  <c r="V106" i="235"/>
  <c r="V101" i="235"/>
  <c r="G99" i="235" s="1"/>
  <c r="V107" i="235"/>
  <c r="V122" i="235"/>
  <c r="AP42" i="235" l="1"/>
  <c r="AN42" i="235"/>
  <c r="B9" i="249"/>
  <c r="F58" i="235"/>
  <c r="F55" i="235"/>
  <c r="F56" i="235"/>
  <c r="F53" i="235"/>
  <c r="F52" i="235"/>
  <c r="F50" i="235"/>
  <c r="F49" i="235"/>
  <c r="F48" i="235"/>
  <c r="F47" i="235"/>
  <c r="AK47" i="235" s="1"/>
  <c r="AX47" i="235" s="1"/>
  <c r="F54" i="235"/>
  <c r="AO42" i="235"/>
  <c r="E8" i="216"/>
  <c r="C9" i="249" s="1"/>
  <c r="D27" i="231"/>
  <c r="B27" i="231" s="1"/>
  <c r="C46" i="235" s="1"/>
  <c r="B26" i="231"/>
  <c r="C45" i="235" s="1"/>
  <c r="D30" i="231"/>
  <c r="B30" i="231" s="1"/>
  <c r="C49" i="235" s="1"/>
  <c r="D7" i="231"/>
  <c r="C26" i="235" s="1"/>
  <c r="D19" i="231"/>
  <c r="B19" i="231" s="1"/>
  <c r="C38" i="235" s="1"/>
  <c r="D22" i="231"/>
  <c r="B22" i="231" s="1"/>
  <c r="C41" i="235" s="1"/>
  <c r="D42" i="231"/>
  <c r="B42" i="231" s="1"/>
  <c r="C61" i="235" s="1"/>
  <c r="BO57" i="235"/>
  <c r="BB51" i="235"/>
  <c r="BB36" i="235"/>
  <c r="BO36" i="235"/>
  <c r="BO42" i="235"/>
  <c r="BB42" i="235"/>
  <c r="BO51" i="235"/>
  <c r="BB57" i="235"/>
  <c r="AO57" i="235"/>
  <c r="AO36" i="235"/>
  <c r="AO51" i="235"/>
  <c r="BP42" i="235"/>
  <c r="BP51" i="235"/>
  <c r="BP36" i="235"/>
  <c r="BC36" i="235"/>
  <c r="BC42" i="235"/>
  <c r="BC51" i="235"/>
  <c r="BC57" i="235"/>
  <c r="BP57" i="235"/>
  <c r="AP51" i="235"/>
  <c r="AP36" i="235"/>
  <c r="AP57" i="235"/>
  <c r="AN51" i="235"/>
  <c r="AN57" i="235"/>
  <c r="AN36" i="235"/>
  <c r="AH30" i="235"/>
  <c r="BI30" i="235"/>
  <c r="BV30" i="235"/>
  <c r="I42" i="249"/>
  <c r="L13" i="249"/>
  <c r="L47" i="249"/>
  <c r="L30" i="249"/>
  <c r="I10" i="249"/>
  <c r="I26" i="249"/>
  <c r="AX26" i="235"/>
  <c r="J10" i="249"/>
  <c r="AG30" i="235"/>
  <c r="J29" i="249"/>
  <c r="J30" i="249" s="1"/>
  <c r="AI57" i="235"/>
  <c r="J76" i="235"/>
  <c r="J116" i="235" s="1"/>
  <c r="E77" i="235"/>
  <c r="AM32" i="235" s="1"/>
  <c r="BH30" i="235"/>
  <c r="G82" i="235"/>
  <c r="BU30" i="235"/>
  <c r="H132" i="235"/>
  <c r="W44" i="235" s="1"/>
  <c r="W33" i="235"/>
  <c r="M9" i="216"/>
  <c r="D9" i="216" s="1"/>
  <c r="D31" i="231"/>
  <c r="B31" i="231" s="1"/>
  <c r="C50" i="235" s="1"/>
  <c r="D9" i="231"/>
  <c r="B9" i="231" s="1"/>
  <c r="C28" i="235" s="1"/>
  <c r="D10" i="231"/>
  <c r="B10" i="231" s="1"/>
  <c r="C29" i="235" s="1"/>
  <c r="D21" i="231"/>
  <c r="B21" i="231" s="1"/>
  <c r="C40" i="235" s="1"/>
  <c r="C25" i="249"/>
  <c r="BK26" i="235"/>
  <c r="K98" i="235"/>
  <c r="AZ41" i="235" s="1"/>
  <c r="N96" i="235"/>
  <c r="N76" i="235"/>
  <c r="N116" i="235" s="1"/>
  <c r="D28" i="231"/>
  <c r="B28" i="231" s="1"/>
  <c r="C47" i="235" s="1"/>
  <c r="J45" i="249"/>
  <c r="V117" i="235"/>
  <c r="V97" i="235"/>
  <c r="AG57" i="235"/>
  <c r="D43" i="231"/>
  <c r="B43" i="231" s="1"/>
  <c r="C62" i="235" s="1"/>
  <c r="B42" i="249"/>
  <c r="G79" i="235"/>
  <c r="H119" i="235"/>
  <c r="BM62" i="235" s="1"/>
  <c r="H118" i="235"/>
  <c r="BM44" i="235" s="1"/>
  <c r="I78" i="235"/>
  <c r="AM38" i="235" s="1"/>
  <c r="AO38" i="235" s="1"/>
  <c r="M99" i="235"/>
  <c r="K97" i="235"/>
  <c r="AZ29" i="235" s="1"/>
  <c r="L101" i="235"/>
  <c r="E80" i="235"/>
  <c r="E78" i="235"/>
  <c r="AM43" i="235" s="1"/>
  <c r="AP43" i="235" s="1"/>
  <c r="I43" i="235" s="1"/>
  <c r="AS43" i="235" s="1"/>
  <c r="AV43" i="235" s="1"/>
  <c r="L97" i="235"/>
  <c r="AZ34" i="235" s="1"/>
  <c r="K100" i="235"/>
  <c r="J101" i="235"/>
  <c r="M82" i="235"/>
  <c r="AM58" i="235" s="1"/>
  <c r="AO58" i="235" s="1"/>
  <c r="I77" i="235"/>
  <c r="AM26" i="235" s="1"/>
  <c r="BK47" i="235"/>
  <c r="G80" i="235"/>
  <c r="G78" i="235"/>
  <c r="K102" i="235"/>
  <c r="AZ50" i="235" s="1"/>
  <c r="L98" i="235"/>
  <c r="AZ45" i="235" s="1"/>
  <c r="K101" i="235"/>
  <c r="G77" i="235"/>
  <c r="L102" i="235"/>
  <c r="AZ55" i="235" s="1"/>
  <c r="N101" i="235"/>
  <c r="N97" i="235"/>
  <c r="AZ35" i="235" s="1"/>
  <c r="N99" i="235"/>
  <c r="N80" i="235"/>
  <c r="AX38" i="235"/>
  <c r="BK38" i="235"/>
  <c r="E82" i="235"/>
  <c r="AM53" i="235" s="1"/>
  <c r="N102" i="235"/>
  <c r="AZ56" i="235" s="1"/>
  <c r="J100" i="235"/>
  <c r="E79" i="235"/>
  <c r="I119" i="235"/>
  <c r="M98" i="235"/>
  <c r="AZ46" i="235" s="1"/>
  <c r="BB46" i="235" s="1"/>
  <c r="L99" i="235"/>
  <c r="V120" i="235"/>
  <c r="V118" i="235"/>
  <c r="K28" i="249"/>
  <c r="G76" i="235"/>
  <c r="G116" i="235" s="1"/>
  <c r="G96" i="235"/>
  <c r="I81" i="235"/>
  <c r="I82" i="235"/>
  <c r="AM47" i="235" s="1"/>
  <c r="E9" i="216"/>
  <c r="C10" i="249" s="1"/>
  <c r="M10" i="216"/>
  <c r="D10" i="216" s="1"/>
  <c r="F60" i="235" s="1"/>
  <c r="AK60" i="235" s="1"/>
  <c r="AX60" i="235" s="1"/>
  <c r="I80" i="235"/>
  <c r="J79" i="235"/>
  <c r="V126" i="235"/>
  <c r="V124" i="235"/>
  <c r="K44" i="249"/>
  <c r="K96" i="235"/>
  <c r="K76" i="235"/>
  <c r="K116" i="235" s="1"/>
  <c r="H117" i="235"/>
  <c r="BM33" i="235" s="1"/>
  <c r="V102" i="235"/>
  <c r="H101" i="235" s="1"/>
  <c r="V80" i="235"/>
  <c r="X80" i="235" s="1"/>
  <c r="C43" i="249"/>
  <c r="C26" i="249"/>
  <c r="V125" i="235"/>
  <c r="V99" i="235"/>
  <c r="V121" i="235"/>
  <c r="V127" i="235"/>
  <c r="V100" i="235"/>
  <c r="V82" i="235"/>
  <c r="X82" i="235" s="1"/>
  <c r="V85" i="235"/>
  <c r="X85" i="235" s="1"/>
  <c r="K11" i="249"/>
  <c r="D76" i="235"/>
  <c r="D96" i="235"/>
  <c r="B43" i="249"/>
  <c r="B26" i="249"/>
  <c r="H121" i="235"/>
  <c r="H120" i="235"/>
  <c r="E81" i="235"/>
  <c r="H122" i="235"/>
  <c r="BM54" i="235" s="1"/>
  <c r="AN43" i="235" l="1"/>
  <c r="G43" i="235" s="1"/>
  <c r="AQ43" i="235" s="1"/>
  <c r="AN38" i="235"/>
  <c r="G38" i="235" s="1"/>
  <c r="AQ38" i="235" s="1"/>
  <c r="AP38" i="235"/>
  <c r="I38" i="235" s="1"/>
  <c r="AS38" i="235" s="1"/>
  <c r="AV38" i="235" s="1"/>
  <c r="AO43" i="235"/>
  <c r="H43" i="235" s="1"/>
  <c r="BC46" i="235"/>
  <c r="L46" i="235" s="1"/>
  <c r="BK60" i="235"/>
  <c r="B10" i="249"/>
  <c r="F59" i="235"/>
  <c r="AK59" i="235" s="1"/>
  <c r="I43" i="249"/>
  <c r="I11" i="249"/>
  <c r="I27" i="249"/>
  <c r="BP44" i="235"/>
  <c r="BO44" i="235"/>
  <c r="BB55" i="235"/>
  <c r="K55" i="235" s="1"/>
  <c r="BE55" i="235" s="1"/>
  <c r="BH55" i="235" s="1"/>
  <c r="BC55" i="235"/>
  <c r="L55" i="235" s="1"/>
  <c r="BF55" i="235" s="1"/>
  <c r="BI55" i="235" s="1"/>
  <c r="AP32" i="235"/>
  <c r="I32" i="235" s="1"/>
  <c r="AS32" i="235" s="1"/>
  <c r="AV32" i="235" s="1"/>
  <c r="AO32" i="235"/>
  <c r="BC45" i="235"/>
  <c r="L45" i="235" s="1"/>
  <c r="BF45" i="235" s="1"/>
  <c r="BI45" i="235" s="1"/>
  <c r="BB45" i="235"/>
  <c r="K45" i="235" s="1"/>
  <c r="BE45" i="235" s="1"/>
  <c r="BH45" i="235" s="1"/>
  <c r="AP26" i="235"/>
  <c r="AO26" i="235"/>
  <c r="AN26" i="235"/>
  <c r="G26" i="235" s="1"/>
  <c r="AQ26" i="235" s="1"/>
  <c r="BB50" i="235"/>
  <c r="BC50" i="235"/>
  <c r="L50" i="235" s="1"/>
  <c r="BF50" i="235" s="1"/>
  <c r="BI50" i="235" s="1"/>
  <c r="AN58" i="235"/>
  <c r="AP58" i="235"/>
  <c r="I58" i="235" s="1"/>
  <c r="AS58" i="235" s="1"/>
  <c r="AV58" i="235" s="1"/>
  <c r="BB29" i="235"/>
  <c r="K29" i="235" s="1"/>
  <c r="BE29" i="235" s="1"/>
  <c r="BH29" i="235" s="1"/>
  <c r="BC29" i="235"/>
  <c r="L29" i="235" s="1"/>
  <c r="BF29" i="235" s="1"/>
  <c r="BI29" i="235" s="1"/>
  <c r="BP54" i="235"/>
  <c r="O54" i="235" s="1"/>
  <c r="BS54" i="235" s="1"/>
  <c r="BO54" i="235"/>
  <c r="N54" i="235" s="1"/>
  <c r="BR54" i="235" s="1"/>
  <c r="BC34" i="235"/>
  <c r="L34" i="235" s="1"/>
  <c r="BF34" i="235" s="1"/>
  <c r="BI34" i="235" s="1"/>
  <c r="BB34" i="235"/>
  <c r="K34" i="235" s="1"/>
  <c r="BE34" i="235" s="1"/>
  <c r="BH34" i="235" s="1"/>
  <c r="BB35" i="235"/>
  <c r="K35" i="235" s="1"/>
  <c r="BE35" i="235" s="1"/>
  <c r="BH35" i="235" s="1"/>
  <c r="BC35" i="235"/>
  <c r="L35" i="235" s="1"/>
  <c r="BF35" i="235" s="1"/>
  <c r="BI35" i="235" s="1"/>
  <c r="AN47" i="235"/>
  <c r="G47" i="235" s="1"/>
  <c r="AQ47" i="235" s="1"/>
  <c r="AP47" i="235"/>
  <c r="I47" i="235" s="1"/>
  <c r="AS47" i="235" s="1"/>
  <c r="AO47" i="235"/>
  <c r="BO62" i="235"/>
  <c r="N62" i="235" s="1"/>
  <c r="BP62" i="235"/>
  <c r="O62" i="235" s="1"/>
  <c r="BS62" i="235" s="1"/>
  <c r="BB56" i="235"/>
  <c r="BC56" i="235"/>
  <c r="L56" i="235" s="1"/>
  <c r="BF56" i="235" s="1"/>
  <c r="BI56" i="235" s="1"/>
  <c r="BB41" i="235"/>
  <c r="BC41" i="235"/>
  <c r="L41" i="235" s="1"/>
  <c r="BF41" i="235" s="1"/>
  <c r="BI41" i="235" s="1"/>
  <c r="AP53" i="235"/>
  <c r="I53" i="235" s="1"/>
  <c r="AS53" i="235" s="1"/>
  <c r="AV53" i="235" s="1"/>
  <c r="AN53" i="235"/>
  <c r="G53" i="235" s="1"/>
  <c r="AO53" i="235"/>
  <c r="H53" i="235" s="1"/>
  <c r="BP33" i="235"/>
  <c r="BO33" i="235"/>
  <c r="J11" i="249"/>
  <c r="BA46" i="235"/>
  <c r="BA50" i="235"/>
  <c r="J50" i="235" s="1"/>
  <c r="BA56" i="235"/>
  <c r="J56" i="235" s="1"/>
  <c r="BD56" i="235" s="1"/>
  <c r="BG56" i="235" s="1"/>
  <c r="BA55" i="235"/>
  <c r="J55" i="235" s="1"/>
  <c r="BD55" i="235" s="1"/>
  <c r="BA41" i="235"/>
  <c r="J41" i="235" s="1"/>
  <c r="BD41" i="235" s="1"/>
  <c r="BG41" i="235" s="1"/>
  <c r="G102" i="235"/>
  <c r="H58" i="235"/>
  <c r="X33" i="235"/>
  <c r="Y33" i="235" s="1"/>
  <c r="X44" i="235"/>
  <c r="Y44" i="235" s="1"/>
  <c r="H98" i="235"/>
  <c r="AZ44" i="235" s="1"/>
  <c r="H100" i="235"/>
  <c r="H102" i="235"/>
  <c r="AZ54" i="235" s="1"/>
  <c r="J122" i="235"/>
  <c r="BM52" i="235" s="1"/>
  <c r="G97" i="235"/>
  <c r="K78" i="235"/>
  <c r="AM41" i="235" s="1"/>
  <c r="BN44" i="235"/>
  <c r="M44" i="235" s="1"/>
  <c r="I118" i="235"/>
  <c r="BM38" i="235" s="1"/>
  <c r="K118" i="235"/>
  <c r="BM41" i="235" s="1"/>
  <c r="BN33" i="235"/>
  <c r="M33" i="235" s="1"/>
  <c r="H81" i="235"/>
  <c r="D121" i="235"/>
  <c r="J46" i="249"/>
  <c r="F99" i="235"/>
  <c r="G121" i="235"/>
  <c r="F100" i="235"/>
  <c r="K120" i="235"/>
  <c r="D118" i="235"/>
  <c r="BM39" i="235" s="1"/>
  <c r="L120" i="235"/>
  <c r="K119" i="235"/>
  <c r="M120" i="235"/>
  <c r="BM59" i="235" s="1"/>
  <c r="D119" i="235"/>
  <c r="M79" i="235"/>
  <c r="BN54" i="235"/>
  <c r="M54" i="235" s="1"/>
  <c r="G81" i="235"/>
  <c r="G83" i="235" s="1"/>
  <c r="G98" i="235"/>
  <c r="L100" i="235"/>
  <c r="L103" i="235" s="1"/>
  <c r="L118" i="235"/>
  <c r="BM45" i="235" s="1"/>
  <c r="L122" i="235"/>
  <c r="BM55" i="235" s="1"/>
  <c r="L121" i="235"/>
  <c r="K79" i="235"/>
  <c r="M102" i="235"/>
  <c r="AZ58" i="235" s="1"/>
  <c r="J81" i="235"/>
  <c r="J121" i="235"/>
  <c r="E98" i="235"/>
  <c r="AZ43" i="235" s="1"/>
  <c r="M122" i="235"/>
  <c r="BM58" i="235" s="1"/>
  <c r="L117" i="235"/>
  <c r="BM34" i="235" s="1"/>
  <c r="G101" i="235"/>
  <c r="G100" i="235"/>
  <c r="M119" i="235"/>
  <c r="M100" i="235"/>
  <c r="AZ59" i="235" s="1"/>
  <c r="BB59" i="235" s="1"/>
  <c r="G120" i="235"/>
  <c r="I79" i="235"/>
  <c r="I83" i="235" s="1"/>
  <c r="M80" i="235"/>
  <c r="AM59" i="235" s="1"/>
  <c r="M117" i="235"/>
  <c r="BM37" i="235" s="1"/>
  <c r="M77" i="235"/>
  <c r="AM37" i="235" s="1"/>
  <c r="I117" i="235"/>
  <c r="BM26" i="235" s="1"/>
  <c r="N82" i="235"/>
  <c r="AM56" i="235" s="1"/>
  <c r="N77" i="235"/>
  <c r="AM35" i="235" s="1"/>
  <c r="BM35" i="235"/>
  <c r="F78" i="235"/>
  <c r="AM40" i="235" s="1"/>
  <c r="N119" i="235"/>
  <c r="N79" i="235"/>
  <c r="M97" i="235"/>
  <c r="AZ37" i="235" s="1"/>
  <c r="I122" i="235"/>
  <c r="BM47" i="235" s="1"/>
  <c r="J82" i="235"/>
  <c r="AM52" i="235" s="1"/>
  <c r="J102" i="235"/>
  <c r="AZ52" i="235" s="1"/>
  <c r="I121" i="235"/>
  <c r="N81" i="235"/>
  <c r="K99" i="235"/>
  <c r="K103" i="235" s="1"/>
  <c r="K121" i="235"/>
  <c r="F119" i="235"/>
  <c r="K82" i="235"/>
  <c r="AM50" i="235" s="1"/>
  <c r="N100" i="235"/>
  <c r="N120" i="235"/>
  <c r="N78" i="235"/>
  <c r="N121" i="235"/>
  <c r="M78" i="235"/>
  <c r="AM46" i="235" s="1"/>
  <c r="J120" i="235"/>
  <c r="I120" i="235"/>
  <c r="N98" i="235"/>
  <c r="J80" i="235"/>
  <c r="L119" i="235"/>
  <c r="F98" i="235"/>
  <c r="AZ40" i="235" s="1"/>
  <c r="H38" i="235"/>
  <c r="J118" i="235"/>
  <c r="J78" i="235"/>
  <c r="J98" i="235"/>
  <c r="J97" i="235"/>
  <c r="AZ31" i="235" s="1"/>
  <c r="J77" i="235"/>
  <c r="AM31" i="235" s="1"/>
  <c r="J117" i="235"/>
  <c r="BM31" i="235" s="1"/>
  <c r="J99" i="235"/>
  <c r="J119" i="235"/>
  <c r="C44" i="249"/>
  <c r="C27" i="249"/>
  <c r="D122" i="235"/>
  <c r="BM48" i="235" s="1"/>
  <c r="F97" i="235"/>
  <c r="AZ28" i="235" s="1"/>
  <c r="BC28" i="235" s="1"/>
  <c r="F101" i="235"/>
  <c r="F118" i="235"/>
  <c r="BM40" i="235" s="1"/>
  <c r="D120" i="235"/>
  <c r="H82" i="235"/>
  <c r="AM54" i="235" s="1"/>
  <c r="E83" i="235"/>
  <c r="E93" i="235" a="1"/>
  <c r="E93" i="235" s="1"/>
  <c r="G119" i="235"/>
  <c r="G118" i="235"/>
  <c r="H77" i="235"/>
  <c r="AM33" i="235" s="1"/>
  <c r="H78" i="235"/>
  <c r="AM44" i="235" s="1"/>
  <c r="V98" i="235"/>
  <c r="K77" i="235"/>
  <c r="AM29" i="235" s="1"/>
  <c r="K29" i="249"/>
  <c r="E102" i="235"/>
  <c r="AZ53" i="235" s="1"/>
  <c r="D117" i="235"/>
  <c r="BM27" i="235" s="1"/>
  <c r="F120" i="235"/>
  <c r="F102" i="235"/>
  <c r="AZ49" i="235" s="1"/>
  <c r="F117" i="235"/>
  <c r="BM28" i="235" s="1"/>
  <c r="F121" i="235"/>
  <c r="K122" i="235"/>
  <c r="BM50" i="235" s="1"/>
  <c r="G117" i="235"/>
  <c r="H80" i="235"/>
  <c r="E97" i="235"/>
  <c r="AZ32" i="235" s="1"/>
  <c r="E100" i="235"/>
  <c r="K80" i="235"/>
  <c r="E73" i="235" a="1"/>
  <c r="E73" i="235" s="1"/>
  <c r="D116" i="235"/>
  <c r="E113" i="235" s="1" a="1"/>
  <c r="E113" i="235" s="1"/>
  <c r="K12" i="249"/>
  <c r="H79" i="235"/>
  <c r="AM62" i="235" s="1"/>
  <c r="M121" i="235"/>
  <c r="BM60" i="235" s="1"/>
  <c r="M101" i="235"/>
  <c r="AZ60" i="235" s="1"/>
  <c r="BB60" i="235" s="1"/>
  <c r="M118" i="235"/>
  <c r="BM46" i="235" s="1"/>
  <c r="BP46" i="235" s="1"/>
  <c r="M81" i="235"/>
  <c r="AM60" i="235" s="1"/>
  <c r="M11" i="216"/>
  <c r="D11" i="216" s="1"/>
  <c r="F61" i="235" s="1"/>
  <c r="AK61" i="235" s="1"/>
  <c r="E10" i="216"/>
  <c r="C11" i="249" s="1"/>
  <c r="B11" i="249"/>
  <c r="E99" i="235"/>
  <c r="F82" i="235"/>
  <c r="AM49" i="235" s="1"/>
  <c r="F80" i="235"/>
  <c r="F122" i="235"/>
  <c r="BM49" i="235" s="1"/>
  <c r="F77" i="235"/>
  <c r="AM28" i="235" s="1"/>
  <c r="F81" i="235"/>
  <c r="E101" i="235"/>
  <c r="G122" i="235"/>
  <c r="F79" i="235"/>
  <c r="AM61" i="235" s="1"/>
  <c r="V103" i="235"/>
  <c r="I101" i="235" s="1"/>
  <c r="K81" i="235"/>
  <c r="H99" i="235"/>
  <c r="AZ62" i="235" s="1"/>
  <c r="H97" i="235"/>
  <c r="AZ33" i="235" s="1"/>
  <c r="K45" i="249"/>
  <c r="B44" i="249"/>
  <c r="B27" i="249"/>
  <c r="K117" i="235"/>
  <c r="BM29" i="235" s="1"/>
  <c r="BA29" i="235"/>
  <c r="J29" i="235" s="1"/>
  <c r="H123" i="235"/>
  <c r="BA45" i="235"/>
  <c r="J45" i="235" s="1"/>
  <c r="BA34" i="235"/>
  <c r="J34" i="235" s="1"/>
  <c r="AN32" i="235"/>
  <c r="BA35" i="235"/>
  <c r="J35" i="235" s="1"/>
  <c r="AP41" i="235" l="1"/>
  <c r="I41" i="235" s="1"/>
  <c r="AS41" i="235" s="1"/>
  <c r="AV41" i="235" s="1"/>
  <c r="AO41" i="235"/>
  <c r="H41" i="235" s="1"/>
  <c r="AN41" i="235"/>
  <c r="G41" i="235" s="1"/>
  <c r="AN46" i="235"/>
  <c r="G46" i="235" s="1"/>
  <c r="AP46" i="235"/>
  <c r="I46" i="235" s="1"/>
  <c r="AS46" i="235" s="1"/>
  <c r="AV46" i="235" s="1"/>
  <c r="AO46" i="235"/>
  <c r="H46" i="235" s="1"/>
  <c r="AR46" i="235" s="1"/>
  <c r="AP40" i="235"/>
  <c r="I40" i="235" s="1"/>
  <c r="AS40" i="235" s="1"/>
  <c r="AV40" i="235" s="1"/>
  <c r="AN40" i="235"/>
  <c r="G40" i="235" s="1"/>
  <c r="AO40" i="235"/>
  <c r="AP44" i="235"/>
  <c r="I44" i="235" s="1"/>
  <c r="AS44" i="235" s="1"/>
  <c r="AV44" i="235" s="1"/>
  <c r="AO44" i="235"/>
  <c r="AN44" i="235"/>
  <c r="AZ61" i="235"/>
  <c r="BB61" i="235" s="1"/>
  <c r="K61" i="235" s="1"/>
  <c r="AP37" i="235"/>
  <c r="I37" i="235" s="1"/>
  <c r="AS37" i="235" s="1"/>
  <c r="AV37" i="235" s="1"/>
  <c r="AO37" i="235"/>
  <c r="H37" i="235" s="1"/>
  <c r="BB58" i="235"/>
  <c r="K58" i="235" s="1"/>
  <c r="BC58" i="235"/>
  <c r="L58" i="235" s="1"/>
  <c r="I26" i="235"/>
  <c r="AS26" i="235" s="1"/>
  <c r="AV26" i="235" s="1"/>
  <c r="J46" i="235"/>
  <c r="BD46" i="235" s="1"/>
  <c r="BG46" i="235" s="1"/>
  <c r="H26" i="235"/>
  <c r="AR26" i="235" s="1"/>
  <c r="AU26" i="235" s="1"/>
  <c r="BK59" i="235"/>
  <c r="AX59" i="235"/>
  <c r="BK61" i="235"/>
  <c r="AX61" i="235"/>
  <c r="Q62" i="235"/>
  <c r="BR62" i="235"/>
  <c r="BU62" i="235" s="1"/>
  <c r="S54" i="235"/>
  <c r="BQ54" i="235"/>
  <c r="BT54" i="235" s="1"/>
  <c r="P33" i="235"/>
  <c r="BQ33" i="235"/>
  <c r="BT33" i="235" s="1"/>
  <c r="P44" i="235"/>
  <c r="BQ44" i="235"/>
  <c r="BT44" i="235" s="1"/>
  <c r="BF46" i="235"/>
  <c r="BI46" i="235" s="1"/>
  <c r="O33" i="235"/>
  <c r="BS33" i="235" s="1"/>
  <c r="BV33" i="235" s="1"/>
  <c r="O44" i="235"/>
  <c r="BS44" i="235" s="1"/>
  <c r="BV44" i="235" s="1"/>
  <c r="AV47" i="235"/>
  <c r="I44" i="249"/>
  <c r="I12" i="249"/>
  <c r="I28" i="249"/>
  <c r="BP55" i="235"/>
  <c r="O55" i="235" s="1"/>
  <c r="BS55" i="235" s="1"/>
  <c r="BO55" i="235"/>
  <c r="N55" i="235" s="1"/>
  <c r="BR55" i="235" s="1"/>
  <c r="BP50" i="235"/>
  <c r="O50" i="235" s="1"/>
  <c r="BS50" i="235" s="1"/>
  <c r="BO50" i="235"/>
  <c r="N50" i="235" s="1"/>
  <c r="BR50" i="235" s="1"/>
  <c r="AP29" i="235"/>
  <c r="I29" i="235" s="1"/>
  <c r="AS29" i="235" s="1"/>
  <c r="AV29" i="235" s="1"/>
  <c r="AO29" i="235"/>
  <c r="BP47" i="235"/>
  <c r="O47" i="235" s="1"/>
  <c r="BS47" i="235" s="1"/>
  <c r="BO47" i="235"/>
  <c r="N47" i="235" s="1"/>
  <c r="BR47" i="235" s="1"/>
  <c r="BC52" i="235"/>
  <c r="L52" i="235" s="1"/>
  <c r="BF52" i="235" s="1"/>
  <c r="BI52" i="235" s="1"/>
  <c r="BB52" i="235"/>
  <c r="BB37" i="235"/>
  <c r="K37" i="235" s="1"/>
  <c r="BC37" i="235"/>
  <c r="L37" i="235" s="1"/>
  <c r="BO52" i="235"/>
  <c r="N52" i="235" s="1"/>
  <c r="BP52" i="235"/>
  <c r="O52" i="235" s="1"/>
  <c r="BS52" i="235" s="1"/>
  <c r="BC31" i="235"/>
  <c r="L31" i="235" s="1"/>
  <c r="BF31" i="235" s="1"/>
  <c r="BI31" i="235" s="1"/>
  <c r="BB31" i="235"/>
  <c r="K31" i="235" s="1"/>
  <c r="BE31" i="235" s="1"/>
  <c r="BH31" i="235" s="1"/>
  <c r="AN52" i="235"/>
  <c r="G52" i="235" s="1"/>
  <c r="AO52" i="235"/>
  <c r="AP52" i="235"/>
  <c r="I52" i="235" s="1"/>
  <c r="AS52" i="235" s="1"/>
  <c r="AV52" i="235" s="1"/>
  <c r="AN59" i="235"/>
  <c r="AO59" i="235"/>
  <c r="AP59" i="235"/>
  <c r="I59" i="235" s="1"/>
  <c r="AS59" i="235" s="1"/>
  <c r="BP41" i="235"/>
  <c r="O41" i="235" s="1"/>
  <c r="BS41" i="235" s="1"/>
  <c r="BO41" i="235"/>
  <c r="N41" i="235" s="1"/>
  <c r="BR41" i="235" s="1"/>
  <c r="AP28" i="235"/>
  <c r="I28" i="235" s="1"/>
  <c r="AS28" i="235" s="1"/>
  <c r="AV28" i="235" s="1"/>
  <c r="AO28" i="235"/>
  <c r="BP26" i="235"/>
  <c r="O26" i="235" s="1"/>
  <c r="BS26" i="235" s="1"/>
  <c r="BO26" i="235"/>
  <c r="N26" i="235" s="1"/>
  <c r="BR26" i="235" s="1"/>
  <c r="BP34" i="235"/>
  <c r="O34" i="235" s="1"/>
  <c r="BS34" i="235" s="1"/>
  <c r="BO34" i="235"/>
  <c r="N34" i="235" s="1"/>
  <c r="BP49" i="235"/>
  <c r="O49" i="235" s="1"/>
  <c r="BS49" i="235" s="1"/>
  <c r="BO49" i="235"/>
  <c r="AN60" i="235"/>
  <c r="AO60" i="235"/>
  <c r="AP60" i="235"/>
  <c r="I60" i="235" s="1"/>
  <c r="AS60" i="235" s="1"/>
  <c r="AN50" i="235"/>
  <c r="G50" i="235" s="1"/>
  <c r="AQ50" i="235" s="1"/>
  <c r="AO50" i="235"/>
  <c r="AP50" i="235"/>
  <c r="I50" i="235" s="1"/>
  <c r="AS50" i="235" s="1"/>
  <c r="AV50" i="235" s="1"/>
  <c r="BP29" i="235"/>
  <c r="O29" i="235" s="1"/>
  <c r="BS29" i="235" s="1"/>
  <c r="BO29" i="235"/>
  <c r="N29" i="235" s="1"/>
  <c r="BO46" i="235"/>
  <c r="N46" i="235" s="1"/>
  <c r="O46" i="235"/>
  <c r="BS46" i="235" s="1"/>
  <c r="AR43" i="235"/>
  <c r="AU43" i="235" s="1"/>
  <c r="AN49" i="235"/>
  <c r="G49" i="235" s="1"/>
  <c r="AQ49" i="235" s="1"/>
  <c r="AO49" i="235"/>
  <c r="H49" i="235" s="1"/>
  <c r="AP49" i="235"/>
  <c r="I49" i="235" s="1"/>
  <c r="AS49" i="235" s="1"/>
  <c r="AV49" i="235" s="1"/>
  <c r="AP54" i="235"/>
  <c r="I54" i="235" s="1"/>
  <c r="AS54" i="235" s="1"/>
  <c r="AV54" i="235" s="1"/>
  <c r="AN54" i="235"/>
  <c r="G54" i="235" s="1"/>
  <c r="AO54" i="235"/>
  <c r="H54" i="235" s="1"/>
  <c r="BC40" i="235"/>
  <c r="L40" i="235" s="1"/>
  <c r="BF40" i="235" s="1"/>
  <c r="BI40" i="235" s="1"/>
  <c r="BB40" i="235"/>
  <c r="K40" i="235" s="1"/>
  <c r="BE40" i="235" s="1"/>
  <c r="BH40" i="235" s="1"/>
  <c r="BP58" i="235"/>
  <c r="O58" i="235" s="1"/>
  <c r="BS58" i="235" s="1"/>
  <c r="BO58" i="235"/>
  <c r="N58" i="235" s="1"/>
  <c r="BR58" i="235" s="1"/>
  <c r="AR58" i="235"/>
  <c r="AU58" i="235" s="1"/>
  <c r="BP28" i="235"/>
  <c r="O28" i="235" s="1"/>
  <c r="BS28" i="235" s="1"/>
  <c r="BO28" i="235"/>
  <c r="N28" i="235" s="1"/>
  <c r="BP45" i="235"/>
  <c r="O45" i="235" s="1"/>
  <c r="BS45" i="235" s="1"/>
  <c r="BO45" i="235"/>
  <c r="AN62" i="235"/>
  <c r="G62" i="235" s="1"/>
  <c r="AO62" i="235"/>
  <c r="H62" i="235" s="1"/>
  <c r="AP62" i="235"/>
  <c r="I62" i="235" s="1"/>
  <c r="AS62" i="235" s="1"/>
  <c r="AV62" i="235" s="1"/>
  <c r="AN37" i="235"/>
  <c r="G37" i="235" s="1"/>
  <c r="BB49" i="235"/>
  <c r="K49" i="235" s="1"/>
  <c r="BE49" i="235" s="1"/>
  <c r="BH49" i="235" s="1"/>
  <c r="BC49" i="235"/>
  <c r="L49" i="235" s="1"/>
  <c r="BF49" i="235" s="1"/>
  <c r="BI49" i="235" s="1"/>
  <c r="BP37" i="235"/>
  <c r="O37" i="235" s="1"/>
  <c r="BS37" i="235" s="1"/>
  <c r="BO37" i="235"/>
  <c r="N37" i="235" s="1"/>
  <c r="BR37" i="235" s="1"/>
  <c r="BB54" i="235"/>
  <c r="K54" i="235" s="1"/>
  <c r="BE54" i="235" s="1"/>
  <c r="BH54" i="235" s="1"/>
  <c r="BC54" i="235"/>
  <c r="L54" i="235" s="1"/>
  <c r="BF54" i="235" s="1"/>
  <c r="BI54" i="235" s="1"/>
  <c r="BP40" i="235"/>
  <c r="O40" i="235" s="1"/>
  <c r="BS40" i="235" s="1"/>
  <c r="BO40" i="235"/>
  <c r="N40" i="235" s="1"/>
  <c r="BR40" i="235" s="1"/>
  <c r="BP35" i="235"/>
  <c r="O35" i="235" s="1"/>
  <c r="BS35" i="235" s="1"/>
  <c r="BO35" i="235"/>
  <c r="N35" i="235" s="1"/>
  <c r="BV62" i="235"/>
  <c r="U62" i="235"/>
  <c r="R62" i="235"/>
  <c r="BV54" i="235"/>
  <c r="U54" i="235"/>
  <c r="R54" i="235"/>
  <c r="AO35" i="235"/>
  <c r="H35" i="235" s="1"/>
  <c r="AP35" i="235"/>
  <c r="AN35" i="235"/>
  <c r="G35" i="235" s="1"/>
  <c r="AQ35" i="235" s="1"/>
  <c r="BP27" i="235"/>
  <c r="O27" i="235" s="1"/>
  <c r="BS27" i="235" s="1"/>
  <c r="BO27" i="235"/>
  <c r="N27" i="235" s="1"/>
  <c r="BB43" i="235"/>
  <c r="K43" i="235" s="1"/>
  <c r="BE43" i="235" s="1"/>
  <c r="BH43" i="235" s="1"/>
  <c r="BC43" i="235"/>
  <c r="L43" i="235" s="1"/>
  <c r="BF43" i="235" s="1"/>
  <c r="BI43" i="235" s="1"/>
  <c r="BC44" i="235"/>
  <c r="L44" i="235" s="1"/>
  <c r="BF44" i="235" s="1"/>
  <c r="BI44" i="235" s="1"/>
  <c r="BB44" i="235"/>
  <c r="K44" i="235" s="1"/>
  <c r="BE44" i="235" s="1"/>
  <c r="BH44" i="235" s="1"/>
  <c r="BP59" i="235"/>
  <c r="O59" i="235" s="1"/>
  <c r="BS59" i="235" s="1"/>
  <c r="BO59" i="235"/>
  <c r="N59" i="235" s="1"/>
  <c r="BR59" i="235" s="1"/>
  <c r="BB53" i="235"/>
  <c r="K53" i="235" s="1"/>
  <c r="BE53" i="235" s="1"/>
  <c r="BH53" i="235" s="1"/>
  <c r="BC53" i="235"/>
  <c r="L53" i="235" s="1"/>
  <c r="BF53" i="235" s="1"/>
  <c r="BI53" i="235" s="1"/>
  <c r="AQ53" i="235"/>
  <c r="AT53" i="235" s="1"/>
  <c r="AN56" i="235"/>
  <c r="G56" i="235" s="1"/>
  <c r="AO56" i="235"/>
  <c r="AP56" i="235"/>
  <c r="I56" i="235" s="1"/>
  <c r="AS56" i="235" s="1"/>
  <c r="AV56" i="235" s="1"/>
  <c r="BB28" i="235"/>
  <c r="K28" i="235" s="1"/>
  <c r="L28" i="235"/>
  <c r="BP56" i="235"/>
  <c r="O56" i="235" s="1"/>
  <c r="BS56" i="235" s="1"/>
  <c r="BO56" i="235"/>
  <c r="N56" i="235" s="1"/>
  <c r="BC33" i="235"/>
  <c r="L33" i="235" s="1"/>
  <c r="BB33" i="235"/>
  <c r="K33" i="235" s="1"/>
  <c r="BP48" i="235"/>
  <c r="O48" i="235" s="1"/>
  <c r="BS48" i="235" s="1"/>
  <c r="BO48" i="235"/>
  <c r="N48" i="235" s="1"/>
  <c r="BC59" i="235"/>
  <c r="L59" i="235" s="1"/>
  <c r="K59" i="235"/>
  <c r="BB62" i="235"/>
  <c r="K62" i="235" s="1"/>
  <c r="BC62" i="235"/>
  <c r="L62" i="235" s="1"/>
  <c r="AN61" i="235"/>
  <c r="G61" i="235" s="1"/>
  <c r="AO61" i="235"/>
  <c r="H61" i="235" s="1"/>
  <c r="AP61" i="235"/>
  <c r="I61" i="235" s="1"/>
  <c r="AS61" i="235" s="1"/>
  <c r="AV61" i="235" s="1"/>
  <c r="AR38" i="235"/>
  <c r="AU38" i="235" s="1"/>
  <c r="K60" i="235"/>
  <c r="BE60" i="235" s="1"/>
  <c r="BC60" i="235"/>
  <c r="L60" i="235" s="1"/>
  <c r="BP39" i="235"/>
  <c r="O39" i="235" s="1"/>
  <c r="BS39" i="235" s="1"/>
  <c r="BO39" i="235"/>
  <c r="N39" i="235" s="1"/>
  <c r="BR39" i="235" s="1"/>
  <c r="AR53" i="235"/>
  <c r="AU53" i="235" s="1"/>
  <c r="BP60" i="235"/>
  <c r="O60" i="235" s="1"/>
  <c r="BS60" i="235" s="1"/>
  <c r="BO60" i="235"/>
  <c r="BC32" i="235"/>
  <c r="L32" i="235" s="1"/>
  <c r="BB32" i="235"/>
  <c r="K32" i="235" s="1"/>
  <c r="AO33" i="235"/>
  <c r="H33" i="235" s="1"/>
  <c r="AP33" i="235"/>
  <c r="I33" i="235" s="1"/>
  <c r="AS33" i="235" s="1"/>
  <c r="AV33" i="235" s="1"/>
  <c r="BO31" i="235"/>
  <c r="N31" i="235" s="1"/>
  <c r="BP31" i="235"/>
  <c r="O31" i="235" s="1"/>
  <c r="BS31" i="235" s="1"/>
  <c r="AP31" i="235"/>
  <c r="I31" i="235" s="1"/>
  <c r="AS31" i="235" s="1"/>
  <c r="AV31" i="235" s="1"/>
  <c r="AO31" i="235"/>
  <c r="BO38" i="235"/>
  <c r="N38" i="235" s="1"/>
  <c r="BR38" i="235" s="1"/>
  <c r="BP38" i="235"/>
  <c r="O38" i="235" s="1"/>
  <c r="BS38" i="235" s="1"/>
  <c r="J12" i="249"/>
  <c r="H47" i="235"/>
  <c r="AG47" i="235" s="1"/>
  <c r="K46" i="235"/>
  <c r="BE46" i="235" s="1"/>
  <c r="BH46" i="235" s="1"/>
  <c r="Q54" i="235"/>
  <c r="T54" i="235"/>
  <c r="BU54" i="235"/>
  <c r="AN33" i="235"/>
  <c r="G33" i="235" s="1"/>
  <c r="AQ33" i="235" s="1"/>
  <c r="K56" i="235"/>
  <c r="BE56" i="235" s="1"/>
  <c r="BH56" i="235" s="1"/>
  <c r="K50" i="235"/>
  <c r="BE50" i="235" s="1"/>
  <c r="BH50" i="235" s="1"/>
  <c r="BN62" i="235"/>
  <c r="M62" i="235" s="1"/>
  <c r="BN45" i="235"/>
  <c r="M45" i="235" s="1"/>
  <c r="BQ45" i="235" s="1"/>
  <c r="BA40" i="235"/>
  <c r="J40" i="235" s="1"/>
  <c r="BD40" i="235" s="1"/>
  <c r="BG40" i="235" s="1"/>
  <c r="BN35" i="235"/>
  <c r="M35" i="235" s="1"/>
  <c r="BQ35" i="235" s="1"/>
  <c r="BA59" i="235"/>
  <c r="J59" i="235" s="1"/>
  <c r="BA52" i="235"/>
  <c r="J52" i="235" s="1"/>
  <c r="BD52" i="235" s="1"/>
  <c r="AG43" i="235"/>
  <c r="BN40" i="235"/>
  <c r="M40" i="235" s="1"/>
  <c r="BQ40" i="235" s="1"/>
  <c r="BA37" i="235"/>
  <c r="J37" i="235" s="1"/>
  <c r="BN59" i="235"/>
  <c r="M59" i="235" s="1"/>
  <c r="BQ59" i="235" s="1"/>
  <c r="BN49" i="235"/>
  <c r="M49" i="235" s="1"/>
  <c r="BQ49" i="235" s="1"/>
  <c r="N44" i="235"/>
  <c r="BN55" i="235"/>
  <c r="M55" i="235" s="1"/>
  <c r="BQ55" i="235" s="1"/>
  <c r="BN34" i="235"/>
  <c r="M34" i="235" s="1"/>
  <c r="BQ34" i="235" s="1"/>
  <c r="G58" i="235"/>
  <c r="BA44" i="235"/>
  <c r="N33" i="235"/>
  <c r="S44" i="235"/>
  <c r="T62" i="235"/>
  <c r="S33" i="235"/>
  <c r="BN38" i="235"/>
  <c r="M38" i="235" s="1"/>
  <c r="K41" i="235"/>
  <c r="AI54" i="235"/>
  <c r="P54" i="235"/>
  <c r="BN47" i="235"/>
  <c r="M47" i="235" s="1"/>
  <c r="BQ47" i="235" s="1"/>
  <c r="I100" i="235"/>
  <c r="J47" i="249"/>
  <c r="AT43" i="235"/>
  <c r="N83" i="235"/>
  <c r="BN58" i="235"/>
  <c r="M58" i="235" s="1"/>
  <c r="BQ58" i="235" s="1"/>
  <c r="N103" i="235"/>
  <c r="BA58" i="235"/>
  <c r="J58" i="235" s="1"/>
  <c r="G103" i="235"/>
  <c r="L123" i="235"/>
  <c r="I123" i="235"/>
  <c r="BA49" i="235"/>
  <c r="J49" i="235" s="1"/>
  <c r="BD49" i="235" s="1"/>
  <c r="F103" i="235"/>
  <c r="AG53" i="235"/>
  <c r="BN37" i="235"/>
  <c r="M37" i="235" s="1"/>
  <c r="G123" i="235"/>
  <c r="J123" i="235"/>
  <c r="N123" i="235"/>
  <c r="BN56" i="235"/>
  <c r="M56" i="235" s="1"/>
  <c r="BD50" i="235"/>
  <c r="AG38" i="235"/>
  <c r="BN50" i="235"/>
  <c r="M50" i="235" s="1"/>
  <c r="F123" i="235"/>
  <c r="BN60" i="235"/>
  <c r="M60" i="235" s="1"/>
  <c r="M123" i="235"/>
  <c r="D123" i="235"/>
  <c r="H103" i="235"/>
  <c r="E103" i="235"/>
  <c r="J103" i="235"/>
  <c r="M12" i="216"/>
  <c r="B12" i="249"/>
  <c r="E11" i="216"/>
  <c r="C12" i="249" s="1"/>
  <c r="V110" i="235"/>
  <c r="D102" i="235"/>
  <c r="AZ48" i="235" s="1"/>
  <c r="D97" i="235"/>
  <c r="AZ27" i="235" s="1"/>
  <c r="D100" i="235"/>
  <c r="D99" i="235"/>
  <c r="D98" i="235"/>
  <c r="AZ39" i="235" s="1"/>
  <c r="D101" i="235"/>
  <c r="BN31" i="235"/>
  <c r="M31" i="235" s="1"/>
  <c r="M83" i="235"/>
  <c r="BA60" i="235"/>
  <c r="J60" i="235" s="1"/>
  <c r="BD60" i="235" s="1"/>
  <c r="AH55" i="235"/>
  <c r="F83" i="235"/>
  <c r="I102" i="235"/>
  <c r="AZ47" i="235" s="1"/>
  <c r="K46" i="249"/>
  <c r="B45" i="249"/>
  <c r="B28" i="249"/>
  <c r="BN46" i="235"/>
  <c r="M46" i="235" s="1"/>
  <c r="BA53" i="235"/>
  <c r="J53" i="235" s="1"/>
  <c r="K30" i="249"/>
  <c r="BN48" i="235"/>
  <c r="M48" i="235" s="1"/>
  <c r="BA31" i="235"/>
  <c r="J31" i="235" s="1"/>
  <c r="V119" i="235"/>
  <c r="AN29" i="235"/>
  <c r="H83" i="235"/>
  <c r="BN29" i="235"/>
  <c r="M29" i="235" s="1"/>
  <c r="I98" i="235"/>
  <c r="AZ38" i="235" s="1"/>
  <c r="I99" i="235"/>
  <c r="I97" i="235"/>
  <c r="AZ26" i="235" s="1"/>
  <c r="BB26" i="235" s="1"/>
  <c r="K26" i="235" s="1"/>
  <c r="BE26" i="235" s="1"/>
  <c r="K13" i="249"/>
  <c r="K123" i="235"/>
  <c r="K83" i="235"/>
  <c r="BA62" i="235"/>
  <c r="J62" i="235" s="1"/>
  <c r="BD62" i="235" s="1"/>
  <c r="C45" i="249"/>
  <c r="C28" i="249"/>
  <c r="BA32" i="235"/>
  <c r="J32" i="235" s="1"/>
  <c r="BD32" i="235" s="1"/>
  <c r="J83" i="235"/>
  <c r="M103" i="235"/>
  <c r="BD29" i="235"/>
  <c r="AH29" i="235"/>
  <c r="BN26" i="235"/>
  <c r="M26" i="235" s="1"/>
  <c r="AH45" i="235"/>
  <c r="BD45" i="235"/>
  <c r="BN28" i="235"/>
  <c r="M28" i="235" s="1"/>
  <c r="AT38" i="235"/>
  <c r="BD35" i="235"/>
  <c r="AH35" i="235"/>
  <c r="G32" i="235"/>
  <c r="AQ32" i="235" s="1"/>
  <c r="BD34" i="235"/>
  <c r="AH34" i="235"/>
  <c r="BA28" i="235"/>
  <c r="J28" i="235" s="1"/>
  <c r="BD28" i="235" s="1"/>
  <c r="AN28" i="235"/>
  <c r="H32" i="235"/>
  <c r="BG55" i="235"/>
  <c r="G10" i="249"/>
  <c r="G11" i="249"/>
  <c r="G12" i="249"/>
  <c r="BA61" i="235" l="1"/>
  <c r="J61" i="235" s="1"/>
  <c r="BD61" i="235" s="1"/>
  <c r="BG61" i="235" s="1"/>
  <c r="BC61" i="235"/>
  <c r="L61" i="235" s="1"/>
  <c r="BF61" i="235" s="1"/>
  <c r="AI56" i="235"/>
  <c r="AQ37" i="235"/>
  <c r="AT37" i="235" s="1"/>
  <c r="AG37" i="235"/>
  <c r="R44" i="235"/>
  <c r="AQ62" i="235"/>
  <c r="AG62" i="235"/>
  <c r="AQ61" i="235"/>
  <c r="AG61" i="235"/>
  <c r="U33" i="235"/>
  <c r="R33" i="235"/>
  <c r="U44" i="235"/>
  <c r="Q28" i="235"/>
  <c r="BR28" i="235"/>
  <c r="BU28" i="235" s="1"/>
  <c r="Q34" i="235"/>
  <c r="BR34" i="235"/>
  <c r="BU34" i="235" s="1"/>
  <c r="Q48" i="235"/>
  <c r="BR48" i="235"/>
  <c r="Q56" i="235"/>
  <c r="BR56" i="235"/>
  <c r="BU56" i="235" s="1"/>
  <c r="Q35" i="235"/>
  <c r="BR35" i="235"/>
  <c r="Q44" i="235"/>
  <c r="BR44" i="235"/>
  <c r="BU44" i="235" s="1"/>
  <c r="Q31" i="235"/>
  <c r="BR31" i="235"/>
  <c r="BU31" i="235" s="1"/>
  <c r="Q46" i="235"/>
  <c r="BR46" i="235"/>
  <c r="BU46" i="235" s="1"/>
  <c r="Q52" i="235"/>
  <c r="BR52" i="235"/>
  <c r="BU52" i="235" s="1"/>
  <c r="Q27" i="235"/>
  <c r="BR27" i="235"/>
  <c r="Q29" i="235"/>
  <c r="BR29" i="235"/>
  <c r="BU29" i="235" s="1"/>
  <c r="AI33" i="235"/>
  <c r="BR33" i="235"/>
  <c r="BU33" i="235" s="1"/>
  <c r="P37" i="235"/>
  <c r="AI37" i="235"/>
  <c r="BQ37" i="235"/>
  <c r="BT37" i="235" s="1"/>
  <c r="AI62" i="235"/>
  <c r="BQ62" i="235"/>
  <c r="BT62" i="235" s="1"/>
  <c r="P56" i="235"/>
  <c r="BQ56" i="235"/>
  <c r="P31" i="235"/>
  <c r="BQ31" i="235"/>
  <c r="P28" i="235"/>
  <c r="BQ28" i="235"/>
  <c r="BT28" i="235" s="1"/>
  <c r="P26" i="235"/>
  <c r="BQ26" i="235"/>
  <c r="BT26" i="235" s="1"/>
  <c r="P48" i="235"/>
  <c r="BQ48" i="235"/>
  <c r="S38" i="235"/>
  <c r="BQ38" i="235"/>
  <c r="BT38" i="235" s="1"/>
  <c r="P29" i="235"/>
  <c r="BQ29" i="235"/>
  <c r="P60" i="235"/>
  <c r="BQ60" i="235"/>
  <c r="P46" i="235"/>
  <c r="BQ46" i="235"/>
  <c r="P50" i="235"/>
  <c r="BQ50" i="235"/>
  <c r="BT50" i="235" s="1"/>
  <c r="BD37" i="235"/>
  <c r="BG37" i="235" s="1"/>
  <c r="AH37" i="235"/>
  <c r="BF37" i="235"/>
  <c r="BI37" i="235" s="1"/>
  <c r="BF62" i="235"/>
  <c r="BI62" i="235" s="1"/>
  <c r="BF58" i="235"/>
  <c r="BI58" i="235" s="1"/>
  <c r="BF59" i="235"/>
  <c r="BF28" i="235"/>
  <c r="BI28" i="235" s="1"/>
  <c r="BF33" i="235"/>
  <c r="BI33" i="235" s="1"/>
  <c r="BF60" i="235"/>
  <c r="BI60" i="235" s="1"/>
  <c r="BF32" i="235"/>
  <c r="BI32" i="235" s="1"/>
  <c r="BE28" i="235"/>
  <c r="BH28" i="235" s="1"/>
  <c r="BE61" i="235"/>
  <c r="BH61" i="235" s="1"/>
  <c r="BE37" i="235"/>
  <c r="BH37" i="235" s="1"/>
  <c r="BE62" i="235"/>
  <c r="BH62" i="235" s="1"/>
  <c r="BE59" i="235"/>
  <c r="BE33" i="235"/>
  <c r="BH33" i="235" s="1"/>
  <c r="BE58" i="235"/>
  <c r="BH58" i="235" s="1"/>
  <c r="BE32" i="235"/>
  <c r="BH32" i="235" s="1"/>
  <c r="BD59" i="235"/>
  <c r="BD58" i="235"/>
  <c r="BG58" i="235" s="1"/>
  <c r="D12" i="216"/>
  <c r="E12" i="216"/>
  <c r="C13" i="249" s="1"/>
  <c r="AH46" i="235"/>
  <c r="AV60" i="235"/>
  <c r="AV59" i="235"/>
  <c r="I45" i="249"/>
  <c r="I13" i="249"/>
  <c r="I29" i="249"/>
  <c r="AR61" i="235"/>
  <c r="AU61" i="235" s="1"/>
  <c r="I35" i="235"/>
  <c r="AS35" i="235" s="1"/>
  <c r="AV35" i="235" s="1"/>
  <c r="R52" i="235"/>
  <c r="BV52" i="235"/>
  <c r="U52" i="235"/>
  <c r="U55" i="235"/>
  <c r="R55" i="235"/>
  <c r="BV55" i="235"/>
  <c r="AQ52" i="235"/>
  <c r="AT52" i="235" s="1"/>
  <c r="BV50" i="235"/>
  <c r="U50" i="235"/>
  <c r="R50" i="235"/>
  <c r="AQ54" i="235"/>
  <c r="AT54" i="235" s="1"/>
  <c r="BB39" i="235"/>
  <c r="K39" i="235" s="1"/>
  <c r="BE39" i="235" s="1"/>
  <c r="BH39" i="235" s="1"/>
  <c r="BC39" i="235"/>
  <c r="L39" i="235" s="1"/>
  <c r="BF39" i="235" s="1"/>
  <c r="BI39" i="235" s="1"/>
  <c r="AR41" i="235"/>
  <c r="AU41" i="235" s="1"/>
  <c r="AR37" i="235"/>
  <c r="AU37" i="235" s="1"/>
  <c r="U56" i="235"/>
  <c r="BV56" i="235"/>
  <c r="R56" i="235"/>
  <c r="U28" i="235"/>
  <c r="BV28" i="235"/>
  <c r="R28" i="235"/>
  <c r="R46" i="235"/>
  <c r="U46" i="235"/>
  <c r="BV46" i="235"/>
  <c r="BB27" i="235"/>
  <c r="BC27" i="235"/>
  <c r="L27" i="235" s="1"/>
  <c r="BF27" i="235" s="1"/>
  <c r="BI27" i="235" s="1"/>
  <c r="AR54" i="235"/>
  <c r="AU54" i="235" s="1"/>
  <c r="R37" i="235"/>
  <c r="U37" i="235"/>
  <c r="BV37" i="235"/>
  <c r="BB48" i="235"/>
  <c r="K48" i="235" s="1"/>
  <c r="BE48" i="235" s="1"/>
  <c r="BH48" i="235" s="1"/>
  <c r="BC48" i="235"/>
  <c r="L48" i="235" s="1"/>
  <c r="BF48" i="235" s="1"/>
  <c r="BI48" i="235" s="1"/>
  <c r="AQ56" i="235"/>
  <c r="AT56" i="235" s="1"/>
  <c r="U39" i="235"/>
  <c r="R39" i="235"/>
  <c r="BV39" i="235"/>
  <c r="U31" i="235"/>
  <c r="BV31" i="235"/>
  <c r="R31" i="235"/>
  <c r="R41" i="235"/>
  <c r="BV41" i="235"/>
  <c r="U41" i="235"/>
  <c r="AQ46" i="235"/>
  <c r="AT46" i="235" s="1"/>
  <c r="U59" i="235"/>
  <c r="R59" i="235"/>
  <c r="R58" i="235"/>
  <c r="U58" i="235"/>
  <c r="BV58" i="235"/>
  <c r="AR62" i="235"/>
  <c r="AU62" i="235" s="1"/>
  <c r="AQ40" i="235"/>
  <c r="AT40" i="235" s="1"/>
  <c r="U45" i="235"/>
  <c r="R45" i="235"/>
  <c r="BV45" i="235"/>
  <c r="U48" i="235"/>
  <c r="R48" i="235"/>
  <c r="BV48" i="235"/>
  <c r="R29" i="235"/>
  <c r="BV29" i="235"/>
  <c r="U29" i="235"/>
  <c r="BV34" i="235"/>
  <c r="U34" i="235"/>
  <c r="R34" i="235"/>
  <c r="AQ41" i="235"/>
  <c r="AT41" i="235" s="1"/>
  <c r="U47" i="235"/>
  <c r="R47" i="235"/>
  <c r="BC26" i="235"/>
  <c r="L26" i="235" s="1"/>
  <c r="BF26" i="235" s="1"/>
  <c r="BA26" i="235"/>
  <c r="J26" i="235" s="1"/>
  <c r="BD26" i="235" s="1"/>
  <c r="BB47" i="235"/>
  <c r="K47" i="235" s="1"/>
  <c r="BE47" i="235" s="1"/>
  <c r="BC47" i="235"/>
  <c r="L47" i="235" s="1"/>
  <c r="BF47" i="235" s="1"/>
  <c r="BC38" i="235"/>
  <c r="L38" i="235" s="1"/>
  <c r="BF38" i="235" s="1"/>
  <c r="BB38" i="235"/>
  <c r="K38" i="235" s="1"/>
  <c r="BE38" i="235" s="1"/>
  <c r="AR32" i="235"/>
  <c r="AU32" i="235" s="1"/>
  <c r="BV35" i="235"/>
  <c r="U35" i="235"/>
  <c r="R35" i="235"/>
  <c r="BV60" i="235"/>
  <c r="R60" i="235"/>
  <c r="U60" i="235"/>
  <c r="AR33" i="235"/>
  <c r="AU33" i="235" s="1"/>
  <c r="U26" i="235"/>
  <c r="R26" i="235"/>
  <c r="AR47" i="235"/>
  <c r="AU47" i="235" s="1"/>
  <c r="AG58" i="235"/>
  <c r="AQ58" i="235"/>
  <c r="AT58" i="235" s="1"/>
  <c r="AR49" i="235"/>
  <c r="AU49" i="235" s="1"/>
  <c r="AR35" i="235"/>
  <c r="AU35" i="235" s="1"/>
  <c r="U38" i="235"/>
  <c r="R38" i="235"/>
  <c r="R40" i="235"/>
  <c r="U40" i="235"/>
  <c r="BV40" i="235"/>
  <c r="U49" i="235"/>
  <c r="BV49" i="235"/>
  <c r="R49" i="235"/>
  <c r="U27" i="235"/>
  <c r="R27" i="235"/>
  <c r="BV27" i="235"/>
  <c r="J13" i="249"/>
  <c r="AH50" i="235"/>
  <c r="AT47" i="235"/>
  <c r="Q26" i="235"/>
  <c r="AH56" i="235"/>
  <c r="P35" i="235"/>
  <c r="S35" i="235"/>
  <c r="BT35" i="235"/>
  <c r="Q41" i="235"/>
  <c r="BU41" i="235"/>
  <c r="T41" i="235"/>
  <c r="Q37" i="235"/>
  <c r="T37" i="235"/>
  <c r="BU37" i="235"/>
  <c r="P59" i="235"/>
  <c r="BT59" i="235"/>
  <c r="K52" i="235"/>
  <c r="BE52" i="235" s="1"/>
  <c r="BH52" i="235" s="1"/>
  <c r="BN41" i="235"/>
  <c r="M41" i="235" s="1"/>
  <c r="T44" i="235"/>
  <c r="H52" i="235"/>
  <c r="AG52" i="235" s="1"/>
  <c r="BN39" i="235"/>
  <c r="M39" i="235" s="1"/>
  <c r="BA33" i="235"/>
  <c r="J33" i="235" s="1"/>
  <c r="AI44" i="235"/>
  <c r="Q39" i="235"/>
  <c r="T39" i="235"/>
  <c r="BU39" i="235"/>
  <c r="T58" i="235"/>
  <c r="BU58" i="235"/>
  <c r="Q58" i="235"/>
  <c r="P34" i="235"/>
  <c r="S34" i="235"/>
  <c r="BT34" i="235"/>
  <c r="Q50" i="235"/>
  <c r="T50" i="235"/>
  <c r="BU50" i="235"/>
  <c r="BT40" i="235"/>
  <c r="S40" i="235"/>
  <c r="P40" i="235"/>
  <c r="Q47" i="235"/>
  <c r="T47" i="235"/>
  <c r="BU47" i="235"/>
  <c r="S55" i="235"/>
  <c r="BT55" i="235"/>
  <c r="P55" i="235"/>
  <c r="Q38" i="235"/>
  <c r="T38" i="235"/>
  <c r="BU38" i="235"/>
  <c r="N49" i="235"/>
  <c r="BR49" i="235" s="1"/>
  <c r="H40" i="235"/>
  <c r="BA54" i="235"/>
  <c r="J54" i="235" s="1"/>
  <c r="BD54" i="235" s="1"/>
  <c r="BG54" i="235" s="1"/>
  <c r="S59" i="235"/>
  <c r="H50" i="235"/>
  <c r="BN52" i="235"/>
  <c r="M52" i="235" s="1"/>
  <c r="N45" i="235"/>
  <c r="BA43" i="235"/>
  <c r="J43" i="235" s="1"/>
  <c r="AG46" i="235"/>
  <c r="P62" i="235"/>
  <c r="S62" i="235"/>
  <c r="AI47" i="235"/>
  <c r="AG49" i="235"/>
  <c r="AN31" i="235"/>
  <c r="G31" i="235" s="1"/>
  <c r="AQ31" i="235" s="1"/>
  <c r="T52" i="235"/>
  <c r="J44" i="235"/>
  <c r="Q33" i="235"/>
  <c r="T33" i="235"/>
  <c r="AI34" i="235"/>
  <c r="AG41" i="235"/>
  <c r="S45" i="235"/>
  <c r="P38" i="235"/>
  <c r="AI38" i="235"/>
  <c r="BE41" i="235"/>
  <c r="BH41" i="235" s="1"/>
  <c r="AH41" i="235"/>
  <c r="T34" i="235"/>
  <c r="AU46" i="235"/>
  <c r="BT47" i="235"/>
  <c r="P49" i="235"/>
  <c r="AI55" i="235"/>
  <c r="Q55" i="235"/>
  <c r="AI58" i="235"/>
  <c r="P58" i="235"/>
  <c r="P45" i="235"/>
  <c r="T40" i="235"/>
  <c r="Q40" i="235"/>
  <c r="BU59" i="235"/>
  <c r="Q59" i="235"/>
  <c r="S47" i="235"/>
  <c r="P47" i="235"/>
  <c r="S49" i="235"/>
  <c r="AH59" i="235"/>
  <c r="AH49" i="235"/>
  <c r="T59" i="235"/>
  <c r="AI59" i="235"/>
  <c r="T55" i="235"/>
  <c r="BU55" i="235"/>
  <c r="BT58" i="235"/>
  <c r="AH58" i="235"/>
  <c r="S58" i="235"/>
  <c r="AG54" i="235"/>
  <c r="BT49" i="235"/>
  <c r="AH40" i="235"/>
  <c r="N60" i="235"/>
  <c r="BN27" i="235"/>
  <c r="M27" i="235" s="1"/>
  <c r="BQ27" i="235" s="1"/>
  <c r="AT49" i="235"/>
  <c r="G59" i="235"/>
  <c r="AQ59" i="235" s="1"/>
  <c r="H59" i="235"/>
  <c r="AR59" i="235" s="1"/>
  <c r="S56" i="235"/>
  <c r="T56" i="235"/>
  <c r="S50" i="235"/>
  <c r="BG50" i="235"/>
  <c r="AI50" i="235"/>
  <c r="AI40" i="235"/>
  <c r="T48" i="235"/>
  <c r="AH62" i="235"/>
  <c r="BD31" i="235"/>
  <c r="AH31" i="235"/>
  <c r="AI48" i="235"/>
  <c r="S48" i="235"/>
  <c r="T31" i="235"/>
  <c r="I103" i="235"/>
  <c r="D103" i="235"/>
  <c r="AH32" i="235"/>
  <c r="G44" i="235"/>
  <c r="AQ44" i="235" s="1"/>
  <c r="BA38" i="235"/>
  <c r="J38" i="235" s="1"/>
  <c r="G29" i="235"/>
  <c r="AQ29" i="235" s="1"/>
  <c r="E119" i="235"/>
  <c r="BM61" i="235" s="1"/>
  <c r="BP61" i="235" s="1"/>
  <c r="O61" i="235" s="1"/>
  <c r="BS61" i="235" s="1"/>
  <c r="E120" i="235"/>
  <c r="E122" i="235"/>
  <c r="BM53" i="235" s="1"/>
  <c r="E118" i="235"/>
  <c r="BM43" i="235" s="1"/>
  <c r="E121" i="235"/>
  <c r="E117" i="235"/>
  <c r="BM32" i="235" s="1"/>
  <c r="V130" i="235"/>
  <c r="K47" i="249"/>
  <c r="AI31" i="235"/>
  <c r="S31" i="235"/>
  <c r="BA39" i="235"/>
  <c r="J39" i="235" s="1"/>
  <c r="BA48" i="235"/>
  <c r="J48" i="235" s="1"/>
  <c r="C46" i="249"/>
  <c r="C29" i="249"/>
  <c r="T29" i="235"/>
  <c r="T46" i="235"/>
  <c r="BA47" i="235"/>
  <c r="J47" i="235" s="1"/>
  <c r="BH60" i="235"/>
  <c r="H44" i="235"/>
  <c r="S29" i="235"/>
  <c r="AI29" i="235"/>
  <c r="BD53" i="235"/>
  <c r="AH53" i="235"/>
  <c r="S46" i="235"/>
  <c r="AI46" i="235"/>
  <c r="AH60" i="235"/>
  <c r="H29" i="235"/>
  <c r="S60" i="235"/>
  <c r="H31" i="235"/>
  <c r="B29" i="249"/>
  <c r="B46" i="249"/>
  <c r="BG52" i="235"/>
  <c r="BG29" i="235"/>
  <c r="S26" i="235"/>
  <c r="BG45" i="235"/>
  <c r="BT45" i="235"/>
  <c r="BU26" i="235"/>
  <c r="AG26" i="235"/>
  <c r="BG35" i="235"/>
  <c r="H28" i="235"/>
  <c r="AH28" i="235"/>
  <c r="AT35" i="235"/>
  <c r="AG35" i="235"/>
  <c r="S28" i="235"/>
  <c r="AI28" i="235"/>
  <c r="T27" i="235"/>
  <c r="BG34" i="235"/>
  <c r="AT32" i="235"/>
  <c r="AG32" i="235"/>
  <c r="AG33" i="235"/>
  <c r="AT33" i="235"/>
  <c r="G28" i="235"/>
  <c r="AQ28" i="235" s="1"/>
  <c r="BG49" i="235"/>
  <c r="T28" i="235"/>
  <c r="G26" i="249"/>
  <c r="E13" i="249"/>
  <c r="E12" i="249"/>
  <c r="E45" i="249"/>
  <c r="F28" i="249"/>
  <c r="G27" i="249"/>
  <c r="G44" i="249"/>
  <c r="G29" i="249"/>
  <c r="F27" i="249"/>
  <c r="F12" i="249"/>
  <c r="G45" i="249"/>
  <c r="E44" i="249"/>
  <c r="G25" i="249"/>
  <c r="E28" i="249"/>
  <c r="E29" i="249"/>
  <c r="F29" i="249"/>
  <c r="F44" i="249"/>
  <c r="F13" i="249"/>
  <c r="E27" i="249"/>
  <c r="G28" i="249"/>
  <c r="G24" i="249"/>
  <c r="AH61" i="235" l="1"/>
  <c r="BN61" i="235"/>
  <c r="M61" i="235" s="1"/>
  <c r="BQ61" i="235" s="1"/>
  <c r="BT61" i="235" s="1"/>
  <c r="BO61" i="235"/>
  <c r="N61" i="235" s="1"/>
  <c r="T61" i="235" s="1"/>
  <c r="B13" i="249"/>
  <c r="F62" i="235"/>
  <c r="AK62" i="235" s="1"/>
  <c r="AI45" i="235"/>
  <c r="BR45" i="235"/>
  <c r="BU45" i="235" s="1"/>
  <c r="T60" i="235"/>
  <c r="BR60" i="235"/>
  <c r="P39" i="235"/>
  <c r="BQ39" i="235"/>
  <c r="BT39" i="235" s="1"/>
  <c r="AI52" i="235"/>
  <c r="BQ52" i="235"/>
  <c r="BT52" i="235" s="1"/>
  <c r="AI41" i="235"/>
  <c r="BQ41" i="235"/>
  <c r="BT41" i="235" s="1"/>
  <c r="BI59" i="235"/>
  <c r="BI61" i="235"/>
  <c r="BH59" i="235"/>
  <c r="BD33" i="235"/>
  <c r="BG33" i="235" s="1"/>
  <c r="BG59" i="235"/>
  <c r="AI26" i="235"/>
  <c r="T26" i="235"/>
  <c r="BI38" i="235"/>
  <c r="BV26" i="235"/>
  <c r="BV59" i="235"/>
  <c r="BI47" i="235"/>
  <c r="BI26" i="235"/>
  <c r="BV38" i="235"/>
  <c r="BV47" i="235"/>
  <c r="AT26" i="235"/>
  <c r="I30" i="249"/>
  <c r="I46" i="249"/>
  <c r="AR50" i="235"/>
  <c r="AU50" i="235" s="1"/>
  <c r="AR28" i="235"/>
  <c r="AU28" i="235" s="1"/>
  <c r="AR44" i="235"/>
  <c r="AU44" i="235" s="1"/>
  <c r="BO32" i="235"/>
  <c r="BP32" i="235"/>
  <c r="O32" i="235" s="1"/>
  <c r="BS32" i="235" s="1"/>
  <c r="BO43" i="235"/>
  <c r="N43" i="235" s="1"/>
  <c r="BP43" i="235"/>
  <c r="O43" i="235" s="1"/>
  <c r="BS43" i="235" s="1"/>
  <c r="U61" i="235"/>
  <c r="R61" i="235"/>
  <c r="BV61" i="235"/>
  <c r="BP53" i="235"/>
  <c r="O53" i="235" s="1"/>
  <c r="BS53" i="235" s="1"/>
  <c r="BO53" i="235"/>
  <c r="N53" i="235" s="1"/>
  <c r="AR52" i="235"/>
  <c r="AU52" i="235" s="1"/>
  <c r="AR40" i="235"/>
  <c r="AU40" i="235" s="1"/>
  <c r="AR31" i="235"/>
  <c r="AU31" i="235" s="1"/>
  <c r="AR29" i="235"/>
  <c r="AU29" i="235" s="1"/>
  <c r="AI39" i="235"/>
  <c r="S39" i="235"/>
  <c r="AG50" i="235"/>
  <c r="AG40" i="235"/>
  <c r="S41" i="235"/>
  <c r="P41" i="235"/>
  <c r="AH52" i="235"/>
  <c r="AH33" i="235"/>
  <c r="Q49" i="235"/>
  <c r="T49" i="235"/>
  <c r="BU49" i="235"/>
  <c r="AI49" i="235"/>
  <c r="P52" i="235"/>
  <c r="S52" i="235"/>
  <c r="Q45" i="235"/>
  <c r="T45" i="235"/>
  <c r="AH54" i="235"/>
  <c r="BD44" i="235"/>
  <c r="BG44" i="235" s="1"/>
  <c r="AH44" i="235"/>
  <c r="BD43" i="235"/>
  <c r="BG43" i="235" s="1"/>
  <c r="AH43" i="235"/>
  <c r="BT27" i="235"/>
  <c r="P27" i="235"/>
  <c r="Q60" i="235"/>
  <c r="AI60" i="235"/>
  <c r="AI35" i="235"/>
  <c r="T35" i="235"/>
  <c r="S37" i="235"/>
  <c r="H56" i="235"/>
  <c r="AR56" i="235" s="1"/>
  <c r="S27" i="235"/>
  <c r="AI27" i="235"/>
  <c r="AU59" i="235"/>
  <c r="AG59" i="235"/>
  <c r="BT56" i="235"/>
  <c r="BU40" i="235"/>
  <c r="BT60" i="235"/>
  <c r="C47" i="249"/>
  <c r="C30" i="249"/>
  <c r="BD47" i="235"/>
  <c r="AH47" i="235"/>
  <c r="BD39" i="235"/>
  <c r="AH39" i="235"/>
  <c r="AT44" i="235"/>
  <c r="AG44" i="235"/>
  <c r="BG32" i="235"/>
  <c r="BA27" i="235"/>
  <c r="J27" i="235" s="1"/>
  <c r="K27" i="235"/>
  <c r="BE27" i="235" s="1"/>
  <c r="BG62" i="235"/>
  <c r="BT46" i="235"/>
  <c r="BD48" i="235"/>
  <c r="AH48" i="235"/>
  <c r="BT31" i="235"/>
  <c r="G60" i="235"/>
  <c r="AQ60" i="235" s="1"/>
  <c r="BN43" i="235"/>
  <c r="M43" i="235" s="1"/>
  <c r="AT29" i="235"/>
  <c r="AG29" i="235"/>
  <c r="AT61" i="235"/>
  <c r="H60" i="235"/>
  <c r="AR60" i="235" s="1"/>
  <c r="BN53" i="235"/>
  <c r="M53" i="235" s="1"/>
  <c r="BD38" i="235"/>
  <c r="AH38" i="235"/>
  <c r="AG31" i="235"/>
  <c r="AT31" i="235"/>
  <c r="BG60" i="235"/>
  <c r="B47" i="249"/>
  <c r="B30" i="249"/>
  <c r="AT62" i="235"/>
  <c r="BH38" i="235"/>
  <c r="BG53" i="235"/>
  <c r="BT29" i="235"/>
  <c r="BH47" i="235"/>
  <c r="E123" i="235"/>
  <c r="BT48" i="235"/>
  <c r="BG31" i="235"/>
  <c r="BU48" i="235"/>
  <c r="AT50" i="235"/>
  <c r="BG28" i="235"/>
  <c r="AG28" i="235"/>
  <c r="AT28" i="235"/>
  <c r="BU27" i="235"/>
  <c r="F10" i="249"/>
  <c r="F45" i="249"/>
  <c r="E10" i="249"/>
  <c r="F30" i="249"/>
  <c r="G13" i="249"/>
  <c r="E46" i="249"/>
  <c r="E30" i="249"/>
  <c r="G46" i="249"/>
  <c r="P61" i="235" l="1"/>
  <c r="S61" i="235"/>
  <c r="AI61" i="235"/>
  <c r="BR61" i="235"/>
  <c r="Q61" i="235"/>
  <c r="BK62" i="235"/>
  <c r="AX62" i="235"/>
  <c r="Q43" i="235"/>
  <c r="BR43" i="235"/>
  <c r="Q53" i="235"/>
  <c r="BR53" i="235"/>
  <c r="P43" i="235"/>
  <c r="BQ43" i="235"/>
  <c r="P53" i="235"/>
  <c r="BQ53" i="235"/>
  <c r="I47" i="249"/>
  <c r="R53" i="235"/>
  <c r="U53" i="235"/>
  <c r="R43" i="235"/>
  <c r="U43" i="235"/>
  <c r="U32" i="235"/>
  <c r="R32" i="235"/>
  <c r="BH26" i="235"/>
  <c r="AH26" i="235"/>
  <c r="BU60" i="235"/>
  <c r="AG56" i="235"/>
  <c r="BU35" i="235"/>
  <c r="AT59" i="235"/>
  <c r="S43" i="235"/>
  <c r="AI43" i="235"/>
  <c r="BG38" i="235"/>
  <c r="AG60" i="235"/>
  <c r="BG39" i="235"/>
  <c r="N32" i="235"/>
  <c r="BN32" i="235"/>
  <c r="M32" i="235" s="1"/>
  <c r="BD27" i="235"/>
  <c r="AH27" i="235"/>
  <c r="T53" i="235"/>
  <c r="AU60" i="235"/>
  <c r="BG26" i="235"/>
  <c r="BG48" i="235"/>
  <c r="AI53" i="235"/>
  <c r="S53" i="235"/>
  <c r="T43" i="235"/>
  <c r="BH27" i="235"/>
  <c r="BG47" i="235"/>
  <c r="G43" i="249"/>
  <c r="F42" i="249"/>
  <c r="E11" i="249"/>
  <c r="F46" i="249"/>
  <c r="E43" i="249"/>
  <c r="F43" i="249"/>
  <c r="E42" i="249"/>
  <c r="G30" i="249"/>
  <c r="G42" i="249"/>
  <c r="F11" i="249"/>
  <c r="F47" i="249"/>
  <c r="E24" i="249"/>
  <c r="E47" i="249"/>
  <c r="G41" i="249"/>
  <c r="BU61" i="235" l="1"/>
  <c r="Q32" i="235"/>
  <c r="BR32" i="235"/>
  <c r="P32" i="235"/>
  <c r="BQ32" i="235"/>
  <c r="BV43" i="235"/>
  <c r="BV32" i="235"/>
  <c r="BV53" i="235"/>
  <c r="AU56" i="235"/>
  <c r="BU53" i="235"/>
  <c r="S32" i="235"/>
  <c r="AI32" i="235"/>
  <c r="BT43" i="235"/>
  <c r="BU43" i="235"/>
  <c r="T32" i="235"/>
  <c r="BG27" i="235"/>
  <c r="BT53" i="235"/>
  <c r="AT60" i="235"/>
  <c r="F41" i="249"/>
  <c r="E41" i="249"/>
  <c r="G47" i="249"/>
  <c r="BT32" i="235" l="1"/>
  <c r="BU32" i="235"/>
  <c r="P41" i="249"/>
  <c r="D14" i="235" l="1"/>
  <c r="V77" i="235"/>
  <c r="V78" i="235" l="1"/>
  <c r="X78" i="235" s="1"/>
  <c r="D82" i="235" l="1"/>
  <c r="AM48" i="235" s="1"/>
  <c r="D78" i="235"/>
  <c r="AM39" i="235" s="1"/>
  <c r="D79" i="235"/>
  <c r="D81" i="235"/>
  <c r="D80" i="235"/>
  <c r="D77" i="235"/>
  <c r="AM27" i="235" s="1"/>
  <c r="AO39" i="235" l="1"/>
  <c r="AN39" i="235"/>
  <c r="G39" i="235" s="1"/>
  <c r="AQ39" i="235" s="1"/>
  <c r="AP39" i="235"/>
  <c r="I39" i="235" s="1"/>
  <c r="AS39" i="235" s="1"/>
  <c r="AO27" i="235"/>
  <c r="AP27" i="235"/>
  <c r="I27" i="235" s="1"/>
  <c r="AS27" i="235" s="1"/>
  <c r="AP48" i="235"/>
  <c r="I48" i="235" s="1"/>
  <c r="AS48" i="235" s="1"/>
  <c r="AO48" i="235"/>
  <c r="AN48" i="235"/>
  <c r="G48" i="235" s="1"/>
  <c r="AQ48" i="235" s="1"/>
  <c r="D83" i="235"/>
  <c r="H39" i="235"/>
  <c r="AR39" i="235" s="1"/>
  <c r="AV39" i="235" l="1"/>
  <c r="AV48" i="235"/>
  <c r="AV27" i="235"/>
  <c r="H48" i="235"/>
  <c r="AG39" i="235"/>
  <c r="AU39" i="235"/>
  <c r="H27" i="235"/>
  <c r="AR27" i="235" s="1"/>
  <c r="AN27" i="235"/>
  <c r="AR48" i="235" l="1"/>
  <c r="AG48" i="235"/>
  <c r="G27" i="235"/>
  <c r="AQ27" i="235" s="1"/>
  <c r="AT39" i="235"/>
  <c r="AT48" i="235"/>
  <c r="AU27" i="235"/>
  <c r="AU48" i="235" l="1"/>
  <c r="AG27" i="235"/>
  <c r="AT27" i="235" l="1"/>
  <c r="P13" i="246"/>
  <c r="V86" i="235"/>
  <c r="X86" i="235" s="1"/>
  <c r="C17" i="246"/>
  <c r="P17" i="246" s="1"/>
  <c r="L78" i="235" l="1"/>
  <c r="AM45" i="235" s="1"/>
  <c r="L81" i="235"/>
  <c r="L77" i="235"/>
  <c r="AM34" i="235" s="1"/>
  <c r="V90" i="235"/>
  <c r="L79" i="235"/>
  <c r="L80" i="235"/>
  <c r="L82" i="235"/>
  <c r="AM55" i="235" s="1"/>
  <c r="AN45" i="235" l="1"/>
  <c r="G45" i="235" s="1"/>
  <c r="AQ45" i="235" s="1"/>
  <c r="AP45" i="235"/>
  <c r="I45" i="235" s="1"/>
  <c r="AS45" i="235" s="1"/>
  <c r="AO45" i="235"/>
  <c r="H45" i="235" s="1"/>
  <c r="AN55" i="235"/>
  <c r="G55" i="235" s="1"/>
  <c r="AQ55" i="235" s="1"/>
  <c r="AO55" i="235"/>
  <c r="AP55" i="235"/>
  <c r="I55" i="235" s="1"/>
  <c r="AS55" i="235" s="1"/>
  <c r="AP34" i="235"/>
  <c r="I34" i="235" s="1"/>
  <c r="AS34" i="235" s="1"/>
  <c r="AO34" i="235"/>
  <c r="AN34" i="235"/>
  <c r="L83" i="235"/>
  <c r="G8" i="249"/>
  <c r="E8" i="249"/>
  <c r="E9" i="249"/>
  <c r="G7" i="249"/>
  <c r="G9" i="249"/>
  <c r="AV45" i="235" l="1"/>
  <c r="AV34" i="235"/>
  <c r="AV55" i="235"/>
  <c r="AR45" i="235"/>
  <c r="AG45" i="235"/>
  <c r="H55" i="235"/>
  <c r="AT45" i="235"/>
  <c r="H34" i="235"/>
  <c r="AR34" i="235" s="1"/>
  <c r="F7" i="249"/>
  <c r="E25" i="249"/>
  <c r="F8" i="249"/>
  <c r="F25" i="249"/>
  <c r="AU45" i="235" l="1"/>
  <c r="AR55" i="235"/>
  <c r="AG55" i="235"/>
  <c r="AT55" i="235"/>
  <c r="G34" i="235"/>
  <c r="AQ34" i="235" s="1"/>
  <c r="AU34" i="235"/>
  <c r="F26" i="249"/>
  <c r="F24" i="249"/>
  <c r="E7" i="249"/>
  <c r="E26" i="249"/>
  <c r="F9" i="249"/>
  <c r="AU55" i="235" l="1"/>
  <c r="AG34" i="235"/>
  <c r="M13" i="232"/>
  <c r="L18" i="232"/>
  <c r="L14" i="232"/>
  <c r="L22" i="232"/>
  <c r="M18" i="232"/>
  <c r="M6" i="232"/>
  <c r="L7" i="232"/>
  <c r="L9" i="232"/>
  <c r="L12" i="232"/>
  <c r="M14" i="232"/>
  <c r="M15" i="232"/>
  <c r="L17" i="232"/>
  <c r="P7" i="249"/>
  <c r="L8" i="232"/>
  <c r="M8" i="232"/>
  <c r="M11" i="232"/>
  <c r="L11" i="232"/>
  <c r="M9" i="232"/>
  <c r="M7" i="232"/>
  <c r="M17" i="232"/>
  <c r="L15" i="232"/>
  <c r="M10" i="232"/>
  <c r="L10" i="232"/>
  <c r="L13" i="232"/>
  <c r="L6" i="232"/>
  <c r="M12" i="232"/>
  <c r="H8" i="232" l="1"/>
  <c r="I8" i="232"/>
  <c r="I9" i="232"/>
  <c r="I10" i="232"/>
  <c r="I11" i="232"/>
  <c r="H13" i="232"/>
  <c r="I15" i="232"/>
  <c r="I17" i="232"/>
  <c r="H9" i="232"/>
  <c r="H10" i="232"/>
  <c r="H17" i="232"/>
  <c r="H15" i="232"/>
  <c r="I18" i="232"/>
  <c r="H18" i="232"/>
  <c r="H14" i="232"/>
  <c r="H11" i="232"/>
  <c r="I13" i="232"/>
  <c r="I14" i="232"/>
  <c r="H12" i="232"/>
  <c r="I12" i="232"/>
  <c r="AT34" i="235"/>
  <c r="P24" i="249"/>
</calcChain>
</file>

<file path=xl/comments1.xml><?xml version="1.0" encoding="utf-8"?>
<comments xmlns="http://schemas.openxmlformats.org/spreadsheetml/2006/main">
  <authors>
    <author>Maurizio Gargiulo</author>
  </authors>
  <commentList>
    <comment ref="E6" authorId="0">
      <text>
        <r>
          <rPr>
            <b/>
            <sz val="9"/>
            <color indexed="81"/>
            <rFont val="Tahoma"/>
            <family val="2"/>
          </rPr>
          <t xml:space="preserve">Total DKE demand
</t>
        </r>
      </text>
    </comment>
    <comment ref="F6" authorId="0">
      <text>
        <r>
          <rPr>
            <b/>
            <sz val="9"/>
            <color indexed="81"/>
            <rFont val="Tahoma"/>
            <family val="2"/>
          </rPr>
          <t xml:space="preserve">Total DKW demand
</t>
        </r>
      </text>
    </comment>
    <comment ref="G6" authorId="0">
      <text>
        <r>
          <rPr>
            <b/>
            <sz val="9"/>
            <color indexed="81"/>
            <rFont val="Tahoma"/>
            <family val="2"/>
          </rPr>
          <t xml:space="preserve">Total DKW demand
</t>
        </r>
      </text>
    </comment>
    <comment ref="E23" authorId="0">
      <text>
        <r>
          <rPr>
            <b/>
            <sz val="9"/>
            <color indexed="81"/>
            <rFont val="Tahoma"/>
            <family val="2"/>
          </rPr>
          <t xml:space="preserve">Total DKE demand
</t>
        </r>
      </text>
    </comment>
    <comment ref="F23" authorId="0">
      <text>
        <r>
          <rPr>
            <b/>
            <sz val="9"/>
            <color indexed="81"/>
            <rFont val="Tahoma"/>
            <family val="2"/>
          </rPr>
          <t xml:space="preserve">Total DKW demand
</t>
        </r>
      </text>
    </comment>
    <comment ref="G23" authorId="0">
      <text>
        <r>
          <rPr>
            <b/>
            <sz val="9"/>
            <color indexed="81"/>
            <rFont val="Tahoma"/>
            <family val="2"/>
          </rPr>
          <t xml:space="preserve">Total DKW demand
</t>
        </r>
      </text>
    </comment>
    <comment ref="E40" authorId="0">
      <text>
        <r>
          <rPr>
            <b/>
            <sz val="9"/>
            <color indexed="81"/>
            <rFont val="Tahoma"/>
            <family val="2"/>
          </rPr>
          <t xml:space="preserve">Total DKE demand
</t>
        </r>
      </text>
    </comment>
    <comment ref="F40" authorId="0">
      <text>
        <r>
          <rPr>
            <b/>
            <sz val="9"/>
            <color indexed="81"/>
            <rFont val="Tahoma"/>
            <family val="2"/>
          </rPr>
          <t xml:space="preserve">Total DKW demand
</t>
        </r>
      </text>
    </comment>
    <comment ref="G40" authorId="0">
      <text>
        <r>
          <rPr>
            <b/>
            <sz val="9"/>
            <color indexed="81"/>
            <rFont val="Tahoma"/>
            <family val="2"/>
          </rPr>
          <t xml:space="preserve">Total DKW demand
</t>
        </r>
      </text>
    </comment>
  </commentList>
</comments>
</file>

<file path=xl/comments2.xml><?xml version="1.0" encoding="utf-8"?>
<comments xmlns="http://schemas.openxmlformats.org/spreadsheetml/2006/main">
  <authors>
    <author>Maurizio Gargiulo</author>
    <author>Mohammad Ahanchian</author>
  </authors>
  <commentList>
    <comment ref="W24" authorId="0">
      <text>
        <r>
          <rPr>
            <b/>
            <sz val="9"/>
            <color indexed="81"/>
            <rFont val="Tahoma"/>
            <family val="2"/>
          </rPr>
          <t>Maurizio Gargiulo:</t>
        </r>
        <r>
          <rPr>
            <sz val="9"/>
            <color indexed="81"/>
            <rFont val="Tahoma"/>
            <family val="2"/>
          </rPr>
          <t xml:space="preserve">
Could be PJ/m2 ???
Depends if too small or not</t>
        </r>
      </text>
    </comment>
    <comment ref="X24" authorId="0">
      <text>
        <r>
          <rPr>
            <b/>
            <sz val="9"/>
            <color indexed="81"/>
            <rFont val="Tahoma"/>
            <family val="2"/>
          </rPr>
          <t>Maurizio Gargiulo:</t>
        </r>
        <r>
          <rPr>
            <sz val="9"/>
            <color indexed="81"/>
            <rFont val="Tahoma"/>
            <family val="2"/>
          </rPr>
          <t xml:space="preserve">
Could be PJ/m2 ???
Depends if too small or not</t>
        </r>
      </text>
    </comment>
    <comment ref="W26" authorId="0">
      <text>
        <r>
          <rPr>
            <b/>
            <sz val="9"/>
            <color indexed="81"/>
            <rFont val="Tahoma"/>
            <family val="2"/>
            <charset val="204"/>
          </rPr>
          <t xml:space="preserve">The EFF will be calculated to match the sectoral balance
</t>
        </r>
      </text>
    </comment>
    <comment ref="X26" authorId="0">
      <text>
        <r>
          <rPr>
            <b/>
            <sz val="9"/>
            <color indexed="81"/>
            <rFont val="Tahoma"/>
            <family val="2"/>
            <charset val="204"/>
          </rPr>
          <t xml:space="preserve">The EFF will be calculated to match the sectoral balance
</t>
        </r>
      </text>
    </comment>
    <comment ref="W47" authorId="0">
      <text>
        <r>
          <rPr>
            <b/>
            <sz val="9"/>
            <color indexed="81"/>
            <rFont val="Tahoma"/>
            <family val="2"/>
            <charset val="204"/>
          </rPr>
          <t xml:space="preserve">The EFF will be calculated to match the sectoral balance
</t>
        </r>
      </text>
    </comment>
    <comment ref="X47" authorId="0">
      <text>
        <r>
          <rPr>
            <b/>
            <sz val="9"/>
            <color indexed="81"/>
            <rFont val="Tahoma"/>
            <family val="2"/>
            <charset val="204"/>
          </rPr>
          <t xml:space="preserve">The EFF will be calculated to match the sectoral balance
</t>
        </r>
      </text>
    </comment>
    <comment ref="AM61" authorId="1">
      <text>
        <r>
          <rPr>
            <b/>
            <sz val="9"/>
            <color indexed="81"/>
            <rFont val="Tahoma"/>
            <family val="2"/>
          </rPr>
          <t>Mohammad Ahanchian:</t>
        </r>
        <r>
          <rPr>
            <sz val="9"/>
            <color indexed="81"/>
            <rFont val="Tahoma"/>
            <family val="2"/>
          </rPr>
          <t xml:space="preserve">
Gasoline is manually added to diesel
</t>
        </r>
      </text>
    </comment>
  </commentList>
</comments>
</file>

<file path=xl/comments3.xml><?xml version="1.0" encoding="utf-8"?>
<comments xmlns="http://schemas.openxmlformats.org/spreadsheetml/2006/main">
  <authors>
    <author>Mikkel Bosack</author>
  </authors>
  <commentList>
    <comment ref="B26" authorId="0">
      <text>
        <r>
          <rPr>
            <b/>
            <sz val="9"/>
            <color indexed="81"/>
            <rFont val="Tahoma"/>
            <family val="2"/>
          </rPr>
          <t>Mikkel Bosack:</t>
        </r>
        <r>
          <rPr>
            <sz val="9"/>
            <color indexed="81"/>
            <rFont val="Tahoma"/>
            <family val="2"/>
          </rPr>
          <t xml:space="preserve">
could very well be energy consumption for the oil refineries</t>
        </r>
      </text>
    </comment>
  </commentList>
</comments>
</file>

<file path=xl/metadata.xml><?xml version="1.0" encoding="utf-8"?>
<metadata xmlns="http://schemas.openxmlformats.org/spreadsheetml/2006/main">
  <metadataTypes count="1">
    <metadataType name="XLDAPR" minSupportedVersion="120000" copy="1" pasteAll="1" pasteValues="1" merge="1" splitFirst="1" rowColShift="1" clearFormats="1" clearComments="1" assign="1" coerce="1" cellMeta="1"/>
  </metadataTypes>
  <futureMetadata name="XLDAPR" count="1">
    <bk>
      <extLst>
        <ext xmlns:xda="http://schemas.microsoft.com/office/spreadsheetml/2017/dynamicarray"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<sst xmlns="http://schemas.openxmlformats.org/spreadsheetml/2006/main" count="2153" uniqueCount="483">
  <si>
    <t>CAPUNIT</t>
  </si>
  <si>
    <t>Region</t>
  </si>
  <si>
    <t>TechName</t>
  </si>
  <si>
    <t>TechDesc</t>
  </si>
  <si>
    <t>CommName</t>
  </si>
  <si>
    <t>CommDesc</t>
  </si>
  <si>
    <t>CSet</t>
  </si>
  <si>
    <t>Unit</t>
  </si>
  <si>
    <t>~FI_T</t>
  </si>
  <si>
    <t>~FI_Comm</t>
  </si>
  <si>
    <t>LimType</t>
  </si>
  <si>
    <t>CTSLvl</t>
  </si>
  <si>
    <t>PeakTS</t>
  </si>
  <si>
    <t>Ctype</t>
  </si>
  <si>
    <t>Comm-IN</t>
  </si>
  <si>
    <t>Comm-OUT</t>
  </si>
  <si>
    <t>EFF</t>
  </si>
  <si>
    <t>DEM</t>
  </si>
  <si>
    <t>~FI_Process</t>
  </si>
  <si>
    <t>Sets</t>
  </si>
  <si>
    <t>Tact</t>
  </si>
  <si>
    <t>Tcap</t>
  </si>
  <si>
    <t>Tslvl</t>
  </si>
  <si>
    <t>PrimaryCG</t>
  </si>
  <si>
    <t>Vintage</t>
  </si>
  <si>
    <t>DMD</t>
  </si>
  <si>
    <t>*TechDesc</t>
  </si>
  <si>
    <t>*Unit</t>
  </si>
  <si>
    <t>*Process Set Membership</t>
  </si>
  <si>
    <t>Region Name</t>
  </si>
  <si>
    <t>Technology Name</t>
  </si>
  <si>
    <t>Technology Description</t>
  </si>
  <si>
    <t>Activity Unit</t>
  </si>
  <si>
    <t>Capacity Unit</t>
  </si>
  <si>
    <t>TimeSlice level of Process Activity</t>
  </si>
  <si>
    <t>Primary Commodity Group</t>
  </si>
  <si>
    <t>Vintage Tracking</t>
  </si>
  <si>
    <t>*Commodity Set Membership</t>
  </si>
  <si>
    <t>Commodity Name</t>
  </si>
  <si>
    <t>Commodity Description</t>
  </si>
  <si>
    <t>Sense of the Balance EQN.</t>
  </si>
  <si>
    <t>Timeslice Level</t>
  </si>
  <si>
    <t>Peak Monitoring</t>
  </si>
  <si>
    <t>Electricity Indicator</t>
  </si>
  <si>
    <t>PJ</t>
  </si>
  <si>
    <t>*Fuel Tech</t>
  </si>
  <si>
    <t>MW</t>
  </si>
  <si>
    <t>HETC</t>
  </si>
  <si>
    <t>HETD</t>
  </si>
  <si>
    <t>PJ/PJ</t>
  </si>
  <si>
    <t>Electricity</t>
  </si>
  <si>
    <t>Natural gas</t>
  </si>
  <si>
    <t>District Heating</t>
  </si>
  <si>
    <t>LPG</t>
  </si>
  <si>
    <t>Fuel Oil</t>
  </si>
  <si>
    <t>Coal</t>
  </si>
  <si>
    <t>District heating</t>
  </si>
  <si>
    <t>Total</t>
  </si>
  <si>
    <t>LIFE</t>
  </si>
  <si>
    <t>DSL</t>
  </si>
  <si>
    <t>DAYNITE</t>
  </si>
  <si>
    <t>ELC</t>
  </si>
  <si>
    <t>Relaxation factor for calibration</t>
  </si>
  <si>
    <t>ENV</t>
  </si>
  <si>
    <t>kt</t>
  </si>
  <si>
    <t>* Values associate with commodities</t>
  </si>
  <si>
    <t>Commodity Emissions</t>
  </si>
  <si>
    <t>kg/GJ = kt/PJ</t>
  </si>
  <si>
    <t>Diesel</t>
  </si>
  <si>
    <t>Nat. Gas</t>
  </si>
  <si>
    <t>*Units</t>
  </si>
  <si>
    <t>kg/GJ</t>
  </si>
  <si>
    <t>INDNGA</t>
  </si>
  <si>
    <t>INDDSL</t>
  </si>
  <si>
    <t>INDELC</t>
  </si>
  <si>
    <t>INDHCE</t>
  </si>
  <si>
    <t>INDHDE</t>
  </si>
  <si>
    <t>Biogas</t>
  </si>
  <si>
    <t>Biomass</t>
  </si>
  <si>
    <t>Gasoline</t>
  </si>
  <si>
    <t>Waste</t>
  </si>
  <si>
    <t>INDBGA</t>
  </si>
  <si>
    <t>INDHFO</t>
  </si>
  <si>
    <t>INDLPG</t>
  </si>
  <si>
    <t>INDWST</t>
  </si>
  <si>
    <t>Fuel oil</t>
  </si>
  <si>
    <t>Demand</t>
  </si>
  <si>
    <t xml:space="preserve">Cell no </t>
  </si>
  <si>
    <t>Sheet Name</t>
  </si>
  <si>
    <t>Name</t>
  </si>
  <si>
    <t>Date</t>
  </si>
  <si>
    <t>Selects cells and the then Ctrl+shift+L  to add entries</t>
  </si>
  <si>
    <t>INDWPE</t>
  </si>
  <si>
    <t>KW/PJ</t>
  </si>
  <si>
    <t>INDCOA</t>
  </si>
  <si>
    <t>Check</t>
  </si>
  <si>
    <t>Energy service demand</t>
  </si>
  <si>
    <t>NGA</t>
  </si>
  <si>
    <t>COA</t>
  </si>
  <si>
    <t>WPE</t>
  </si>
  <si>
    <t>BGA</t>
  </si>
  <si>
    <t>HFO</t>
  </si>
  <si>
    <t>WST</t>
  </si>
  <si>
    <t>HCE</t>
  </si>
  <si>
    <t>HDE</t>
  </si>
  <si>
    <t>Share-I~UP</t>
  </si>
  <si>
    <t>WCH</t>
  </si>
  <si>
    <t>INDWCH</t>
  </si>
  <si>
    <t>PJa</t>
  </si>
  <si>
    <t>Share-I~UP~0</t>
  </si>
  <si>
    <t>Interpolation</t>
  </si>
  <si>
    <t>Heavy Fuel Oil</t>
  </si>
  <si>
    <t>ELCC</t>
  </si>
  <si>
    <t>Nat. Gas IND</t>
  </si>
  <si>
    <t>Diesel IND</t>
  </si>
  <si>
    <t>Wood Pellets IND</t>
  </si>
  <si>
    <t>Electricity IND</t>
  </si>
  <si>
    <t>Wood chips and wood waste IND</t>
  </si>
  <si>
    <t>Biogas IND</t>
  </si>
  <si>
    <t>Coal IND</t>
  </si>
  <si>
    <t>Waste IND</t>
  </si>
  <si>
    <t>Liquid petrol gas IND</t>
  </si>
  <si>
    <t>Centralised District Heat IND</t>
  </si>
  <si>
    <t>Decentralised District Heat IND</t>
  </si>
  <si>
    <t>Heavy Fuel Oil IND</t>
  </si>
  <si>
    <t>INDSOL</t>
  </si>
  <si>
    <t>Solar IND</t>
  </si>
  <si>
    <t>*Description</t>
  </si>
  <si>
    <t xml:space="preserve"> </t>
  </si>
  <si>
    <t>INDDSB1</t>
  </si>
  <si>
    <t>INDDSB2</t>
  </si>
  <si>
    <t>INDSNG1</t>
  </si>
  <si>
    <t>INDSNG2</t>
  </si>
  <si>
    <t>Commodities</t>
  </si>
  <si>
    <t>Processes</t>
  </si>
  <si>
    <t>01 Coal</t>
  </si>
  <si>
    <t>02 Fuel oil</t>
  </si>
  <si>
    <t>03 Diesel</t>
  </si>
  <si>
    <t>04 Gasoline</t>
  </si>
  <si>
    <t>05 LPG</t>
  </si>
  <si>
    <t>06 Natural gas</t>
  </si>
  <si>
    <t>07 Biogas</t>
  </si>
  <si>
    <t>08 Biomass</t>
  </si>
  <si>
    <t>09 Waste</t>
  </si>
  <si>
    <t>10 Electricity</t>
  </si>
  <si>
    <t>11 District heating</t>
  </si>
  <si>
    <t>Agg Industry</t>
  </si>
  <si>
    <t>Agg End-use</t>
  </si>
  <si>
    <t>Grand Total</t>
  </si>
  <si>
    <t>EnergyMatrix fuel:</t>
  </si>
  <si>
    <t>EnergyMatrix:</t>
  </si>
  <si>
    <t>The two fuel lists should match:</t>
  </si>
  <si>
    <t>Block size:</t>
  </si>
  <si>
    <t>Index</t>
  </si>
  <si>
    <t>Text</t>
  </si>
  <si>
    <t>Code</t>
  </si>
  <si>
    <t>Demand Electric Motors</t>
  </si>
  <si>
    <t>Demand Light</t>
  </si>
  <si>
    <t>Txt1</t>
  </si>
  <si>
    <t>Txt2</t>
  </si>
  <si>
    <t>Agriculture</t>
  </si>
  <si>
    <t>Existing 1</t>
  </si>
  <si>
    <t>Heat Medium Temp. Boiler</t>
  </si>
  <si>
    <t>Heat High Temp. Boiler</t>
  </si>
  <si>
    <t>Electricity Light Appliance</t>
  </si>
  <si>
    <t>Electricity Motors</t>
  </si>
  <si>
    <t>Wood Pellets</t>
  </si>
  <si>
    <t>Heat Room Boiler</t>
  </si>
  <si>
    <t>This colour: Input</t>
  </si>
  <si>
    <t>B</t>
  </si>
  <si>
    <t>A</t>
  </si>
  <si>
    <t>T</t>
  </si>
  <si>
    <t>Dist. Heat</t>
  </si>
  <si>
    <t>Not used</t>
  </si>
  <si>
    <t>Block offset:</t>
  </si>
  <si>
    <t>Energy matrix</t>
  </si>
  <si>
    <t>Index:   1 - 9</t>
  </si>
  <si>
    <t>Code:</t>
  </si>
  <si>
    <t>Sheet:</t>
  </si>
  <si>
    <t>In sheets 'Commodities', 'Processes', 'Pivot Agg 1' and 'Energy matrix'</t>
  </si>
  <si>
    <t>Sector</t>
  </si>
  <si>
    <t>Sector:</t>
  </si>
  <si>
    <t>DEMAND</t>
  </si>
  <si>
    <t>Biodiesel 1. generation IND</t>
  </si>
  <si>
    <t>Biodiesel 2. generation IND</t>
  </si>
  <si>
    <t>Bio Synt. Nat. Gas 1. generation IND</t>
  </si>
  <si>
    <t>Bio Synt. Nat. Gas 2. generation IND</t>
  </si>
  <si>
    <t>Tech</t>
  </si>
  <si>
    <t>HET</t>
  </si>
  <si>
    <t>GJ</t>
  </si>
  <si>
    <t>SOL</t>
  </si>
  <si>
    <t>DSB1</t>
  </si>
  <si>
    <t>DSB2</t>
  </si>
  <si>
    <t>SNG1</t>
  </si>
  <si>
    <t>SNG2</t>
  </si>
  <si>
    <t>Values: 1 to 10.</t>
  </si>
  <si>
    <t>INDGSL</t>
  </si>
  <si>
    <t>INDGSB1</t>
  </si>
  <si>
    <t>INDGSB2</t>
  </si>
  <si>
    <t>DSB</t>
  </si>
  <si>
    <t>M</t>
  </si>
  <si>
    <t>Gasoline IND</t>
  </si>
  <si>
    <t>Forklifts</t>
  </si>
  <si>
    <t>Bioethanol 1. generation IND</t>
  </si>
  <si>
    <t>Bioethanol 2. generation IND</t>
  </si>
  <si>
    <t>GSB1</t>
  </si>
  <si>
    <t>GSB2</t>
  </si>
  <si>
    <t>Changed formula</t>
  </si>
  <si>
    <t>Translation from Comm-IN to Tech Code:</t>
  </si>
  <si>
    <t>Text to associate with Tech Names:</t>
  </si>
  <si>
    <t xml:space="preserve"> - and in column R a one letter code to be used in Tech Name.</t>
  </si>
  <si>
    <t>Food</t>
  </si>
  <si>
    <t>Chemical</t>
  </si>
  <si>
    <t>Other</t>
  </si>
  <si>
    <t>Sheet</t>
  </si>
  <si>
    <t>Row 1</t>
  </si>
  <si>
    <t>Row 2</t>
  </si>
  <si>
    <t>Information for function INDIRECT():</t>
  </si>
  <si>
    <t>All</t>
  </si>
  <si>
    <t xml:space="preserve">     </t>
  </si>
  <si>
    <t>Demand Haulage Forklifts</t>
  </si>
  <si>
    <t>GSL</t>
  </si>
  <si>
    <t>Construction</t>
  </si>
  <si>
    <t>PRE</t>
  </si>
  <si>
    <t>Description</t>
  </si>
  <si>
    <t>Purpose:</t>
  </si>
  <si>
    <t>Description:</t>
  </si>
  <si>
    <t>Relevant sectors</t>
  </si>
  <si>
    <t>Description of different sheets</t>
  </si>
  <si>
    <t>Defines the commodities used in the processes</t>
  </si>
  <si>
    <t>Emis</t>
  </si>
  <si>
    <t>Define emission coefficients for different fuels</t>
  </si>
  <si>
    <t>This sheet defines processes, commodities and existing stocks for industies energy services</t>
  </si>
  <si>
    <t>The data is based on the VMAS survey of energy services as well as the energy matrices from Statistics Denmark</t>
  </si>
  <si>
    <t>Defines the processes for each sector</t>
  </si>
  <si>
    <t>Benchmark demand for energy services for all industries 2010</t>
  </si>
  <si>
    <t>IND_Fuel</t>
  </si>
  <si>
    <t>Energy Matrix</t>
  </si>
  <si>
    <t>Topology for processes and commodities used in Agriculture</t>
  </si>
  <si>
    <t>Topology for processes and commodities used in Food</t>
  </si>
  <si>
    <t>Topology for processes and commodities used in Chemical</t>
  </si>
  <si>
    <t>Topology for processes and commodities used in Glass&amp;Concrete</t>
  </si>
  <si>
    <t>Topology for processes and commodities used in Metal</t>
  </si>
  <si>
    <t>Topology for processes and commodities used in Other</t>
  </si>
  <si>
    <t>Topology for processes and commodities used in Motor Vehicles</t>
  </si>
  <si>
    <t>Topology for processes and commodities used in Sales</t>
  </si>
  <si>
    <t>Topology for processes and commodities used in PrivateServices</t>
  </si>
  <si>
    <t>Topology for processes and commodities used in PublicServices</t>
  </si>
  <si>
    <t>Topology for processes and commodities used in Construction</t>
  </si>
  <si>
    <t>Topology for processes and commodities used in Other Utilities</t>
  </si>
  <si>
    <t>Topology for fuels used in industries</t>
  </si>
  <si>
    <t>Energy matrix from Statistics Denmark 2010</t>
  </si>
  <si>
    <t>IND</t>
  </si>
  <si>
    <t>Liquified Petroleum Gas</t>
  </si>
  <si>
    <t>Tractors, Trucks, Fishing boats, Forest machines</t>
  </si>
  <si>
    <t>Demand Haulage Tractors, Trucks, Fishing boats, Forest machines</t>
  </si>
  <si>
    <t>(numbers in red are changed to be at or lower than TekKat efficiencies)</t>
  </si>
  <si>
    <t>Share-I~UP~2014</t>
  </si>
  <si>
    <t>HETCP</t>
  </si>
  <si>
    <t>HETDP</t>
  </si>
  <si>
    <t>Year</t>
  </si>
  <si>
    <t>GlassConcrete</t>
  </si>
  <si>
    <t>Fuel demand by energy service</t>
  </si>
  <si>
    <t>Fuel demand (calculated)</t>
  </si>
  <si>
    <t>NRG,NGR-IND</t>
  </si>
  <si>
    <t>AFA</t>
  </si>
  <si>
    <t>STOCK~0</t>
  </si>
  <si>
    <t>Machinery</t>
  </si>
  <si>
    <t>IronSteel</t>
  </si>
  <si>
    <t>Wood</t>
  </si>
  <si>
    <t>Aluminium</t>
  </si>
  <si>
    <t>Mining</t>
  </si>
  <si>
    <t>Eurostat</t>
  </si>
  <si>
    <t>Temperature Distribution</t>
  </si>
  <si>
    <t>Agricultural area (Table: 04414)</t>
  </si>
  <si>
    <t>Fisheries Catch (Table: 08867)</t>
  </si>
  <si>
    <t>Population (Table: 01222)</t>
  </si>
  <si>
    <t>Construction (Table: 08016)</t>
  </si>
  <si>
    <t>Structural business statistics for manufacturing, mining and quarrying (Table: 08689), Production value (NOK million)</t>
  </si>
  <si>
    <t>NOR 1</t>
  </si>
  <si>
    <t>01 Østfold</t>
  </si>
  <si>
    <t>02 Akershus</t>
  </si>
  <si>
    <t>03 Oslo</t>
  </si>
  <si>
    <t>..</t>
  </si>
  <si>
    <t>04 Hedmark</t>
  </si>
  <si>
    <t>05 Oppland</t>
  </si>
  <si>
    <t>06 Buskerud</t>
  </si>
  <si>
    <t>07 Vestfold</t>
  </si>
  <si>
    <t>08 Telemark</t>
  </si>
  <si>
    <t>09 Aust-Agder</t>
  </si>
  <si>
    <t>10 Vest-Agder</t>
  </si>
  <si>
    <t>11 Rogaland</t>
  </si>
  <si>
    <t>NOR 2</t>
  </si>
  <si>
    <t>12 Hordaland</t>
  </si>
  <si>
    <t>14 Sogn og Fjordane</t>
  </si>
  <si>
    <t>15 Møre og Romsdal</t>
  </si>
  <si>
    <t>16 Sør-Trøndelag</t>
  </si>
  <si>
    <t>17 Nord-Trøndelag</t>
  </si>
  <si>
    <t>18 Nordland</t>
  </si>
  <si>
    <t>19 Troms - Romsa</t>
  </si>
  <si>
    <t>20 Finnmark - Finnmárku</t>
  </si>
  <si>
    <t>Shares</t>
  </si>
  <si>
    <t>NOR1</t>
  </si>
  <si>
    <t>NOR2</t>
  </si>
  <si>
    <t>Fuel Consumption</t>
  </si>
  <si>
    <t>Agriculture / Forestry (PJ)</t>
  </si>
  <si>
    <t>Fishing (PJ)</t>
  </si>
  <si>
    <t>Split</t>
  </si>
  <si>
    <t>INDBLQ</t>
  </si>
  <si>
    <t>Black liquor IND</t>
  </si>
  <si>
    <t>~COMEMI</t>
  </si>
  <si>
    <t>INDH2</t>
  </si>
  <si>
    <t>H2</t>
  </si>
  <si>
    <t>Hydrogen IND</t>
  </si>
  <si>
    <t>DEMAND~AZ1</t>
  </si>
  <si>
    <t>AZ1
Col</t>
  </si>
  <si>
    <t>STOCK~AZ1</t>
  </si>
  <si>
    <t>STOCK~AZ1~2015</t>
  </si>
  <si>
    <t>STOCK~AZ1~2034</t>
  </si>
  <si>
    <t>EFF~AZ1</t>
  </si>
  <si>
    <t>AZ1</t>
  </si>
  <si>
    <t>AZ2</t>
  </si>
  <si>
    <t>Based on the ONTIMES model a structure has been developed for the TIMES-AZ model.</t>
  </si>
  <si>
    <t>Mikkel Bosack Simonsen</t>
  </si>
  <si>
    <t>Removed all Norwegian dataset and implemented Azabaijanian energy statistics, allthough service demand split is used based on WMAS study in Denmark. Expected to be changed for heavy industri</t>
  </si>
  <si>
    <t>Energy balance by products in 2010</t>
  </si>
  <si>
    <t>terajoule</t>
  </si>
  <si>
    <t xml:space="preserve">Total all products </t>
  </si>
  <si>
    <t>Crude oil  (including gas condensate)</t>
  </si>
  <si>
    <t>Refinery feedstocks</t>
  </si>
  <si>
    <t>Petroleum products, total</t>
  </si>
  <si>
    <t>including:</t>
  </si>
  <si>
    <t xml:space="preserve">Natural gas </t>
  </si>
  <si>
    <t xml:space="preserve">Renewables and wastes
</t>
  </si>
  <si>
    <t>Heat</t>
  </si>
  <si>
    <t xml:space="preserve"> Electricity</t>
  </si>
  <si>
    <t xml:space="preserve"> Refinery gas</t>
  </si>
  <si>
    <t>Liquefied gases</t>
  </si>
  <si>
    <t>Motor gasoline</t>
  </si>
  <si>
    <t>Kerosene - type jet fuel</t>
  </si>
  <si>
    <t>Other kero-   sene</t>
  </si>
  <si>
    <t>Diesel fuel</t>
  </si>
  <si>
    <t>Fuel oil - low sulphur</t>
  </si>
  <si>
    <t xml:space="preserve">Bitumen </t>
  </si>
  <si>
    <t>Other petroleum products</t>
  </si>
  <si>
    <t>Primary production</t>
  </si>
  <si>
    <t>-</t>
  </si>
  <si>
    <t>Import</t>
  </si>
  <si>
    <t>Export</t>
  </si>
  <si>
    <t xml:space="preserve">International bunkers </t>
  </si>
  <si>
    <t>International marine bunkers</t>
  </si>
  <si>
    <t>International aviation bunkers</t>
  </si>
  <si>
    <t xml:space="preserve"> Stock changes</t>
  </si>
  <si>
    <t>Total energy supply</t>
  </si>
  <si>
    <t>Statistical difference</t>
  </si>
  <si>
    <t>Transfers</t>
  </si>
  <si>
    <t>Transformation processes</t>
  </si>
  <si>
    <t>Electricity plants</t>
  </si>
  <si>
    <t>CHP plants</t>
  </si>
  <si>
    <t>Heat plants</t>
  </si>
  <si>
    <t>Gas works</t>
  </si>
  <si>
    <t>Blast furnaces</t>
  </si>
  <si>
    <t>Oil refineries</t>
  </si>
  <si>
    <t>Petrochemical plants</t>
  </si>
  <si>
    <t>Other transformation processes</t>
  </si>
  <si>
    <t xml:space="preserve">Energy industries own use </t>
  </si>
  <si>
    <t>Losses</t>
  </si>
  <si>
    <t>Final consumption</t>
  </si>
  <si>
    <t xml:space="preserve">Final energy consumption </t>
  </si>
  <si>
    <t xml:space="preserve">Industry and construction </t>
  </si>
  <si>
    <t>Iron and steel</t>
  </si>
  <si>
    <t>Chemical and petrochemical</t>
  </si>
  <si>
    <t>Non-ferrous metal</t>
  </si>
  <si>
    <t>Non-metallic minerals</t>
  </si>
  <si>
    <t>Transport equipment</t>
  </si>
  <si>
    <t>Mining and quarrying</t>
  </si>
  <si>
    <t>Food and tobacco</t>
  </si>
  <si>
    <t>Paper, pulp and printing</t>
  </si>
  <si>
    <t>Wood and wood products</t>
  </si>
  <si>
    <t>Textile and leather</t>
  </si>
  <si>
    <t>Non-specified</t>
  </si>
  <si>
    <t>Transport</t>
  </si>
  <si>
    <t xml:space="preserve">Road </t>
  </si>
  <si>
    <t>Rail</t>
  </si>
  <si>
    <t>Domestic aviation</t>
  </si>
  <si>
    <t>Domestic navigation</t>
  </si>
  <si>
    <t xml:space="preserve">Pipeline </t>
  </si>
  <si>
    <t>Transport not elsewhere specified</t>
  </si>
  <si>
    <t>Other fields of economy</t>
  </si>
  <si>
    <t xml:space="preserve">Agriculture, forestry and fishing </t>
  </si>
  <si>
    <t>Commerce and public services</t>
  </si>
  <si>
    <t>Households</t>
  </si>
  <si>
    <t>Not elsewhere-specified</t>
  </si>
  <si>
    <t>Non-energy use</t>
  </si>
  <si>
    <t>2.2  Energy balance by products in 2015</t>
  </si>
  <si>
    <t>Diesel fuel (gas oil)</t>
  </si>
  <si>
    <t xml:space="preserve">Fuel oil </t>
  </si>
  <si>
    <t>Pipeline</t>
  </si>
  <si>
    <t>Pipeline transport</t>
  </si>
  <si>
    <t>https://www.stat.gov.az/source/balance_fuel/?lang=en</t>
  </si>
  <si>
    <t>Energy statistic from the state statistical committee of the republic of Azerbaijan</t>
  </si>
  <si>
    <t>TJ</t>
  </si>
  <si>
    <t>Total calculated</t>
  </si>
  <si>
    <t>Biomass and waste is assumed a 50/50 split</t>
  </si>
  <si>
    <t>AZ2
Col</t>
  </si>
  <si>
    <t>Fuel split into service demands</t>
  </si>
  <si>
    <t>Energy matrix for 2010</t>
  </si>
  <si>
    <t>Energy matrix for 2012</t>
  </si>
  <si>
    <t>Energy matrix for 2019</t>
  </si>
  <si>
    <t>Energy demand 2010</t>
  </si>
  <si>
    <t>Energy demand 2012</t>
  </si>
  <si>
    <t>Energy demand 2019</t>
  </si>
  <si>
    <t>AZ3
Col</t>
  </si>
  <si>
    <t>STOCK~AZ2</t>
  </si>
  <si>
    <t>STOCK~AZ3</t>
  </si>
  <si>
    <t>STOCK~AZ2~2015</t>
  </si>
  <si>
    <t>STOCK~AZ3~2015</t>
  </si>
  <si>
    <t>STOCK~AZ2~2034</t>
  </si>
  <si>
    <t>STOCK~AZ3~2034</t>
  </si>
  <si>
    <t>EFF~AZ2</t>
  </si>
  <si>
    <t>EFF~AZ3</t>
  </si>
  <si>
    <t>AZ3</t>
  </si>
  <si>
    <t>Demand Process heat</t>
  </si>
  <si>
    <t>Demand Cooling</t>
  </si>
  <si>
    <t>Demand Spatial Heat</t>
  </si>
  <si>
    <t>DEMAND~AZ2</t>
  </si>
  <si>
    <t>Process heat temperature</t>
  </si>
  <si>
    <t>Cooling demand</t>
  </si>
  <si>
    <t>Haullage</t>
  </si>
  <si>
    <t>Light and electronics</t>
  </si>
  <si>
    <t>Electric motors</t>
  </si>
  <si>
    <t>Spatial heating</t>
  </si>
  <si>
    <t>PulpPaper</t>
  </si>
  <si>
    <t>TextileLeather</t>
  </si>
  <si>
    <t>02 Chemical and petrochemical</t>
  </si>
  <si>
    <t>03 Non-ferrous metal</t>
  </si>
  <si>
    <t>04 Non-metallic minerals</t>
  </si>
  <si>
    <t>05 Transport equipment</t>
  </si>
  <si>
    <t>06 Machinery</t>
  </si>
  <si>
    <t>07 Mining and quarrying</t>
  </si>
  <si>
    <t>08 Food and tobacco</t>
  </si>
  <si>
    <t>09 Paper, pulp and printing</t>
  </si>
  <si>
    <t>010 Wood and wood products</t>
  </si>
  <si>
    <t>011 Textile and leather</t>
  </si>
  <si>
    <t>012 Construction</t>
  </si>
  <si>
    <t>013 Non-specified</t>
  </si>
  <si>
    <t>DEMAND~AZ3</t>
  </si>
  <si>
    <t>DEMAND~AZ1~2015</t>
  </si>
  <si>
    <t>DEMAND~AZ1~2019</t>
  </si>
  <si>
    <t>STOCK~AZ1~2019</t>
  </si>
  <si>
    <t>STOCK~AZ2~2019</t>
  </si>
  <si>
    <t>STOCK~AZ3~2019</t>
  </si>
  <si>
    <t>STOCK~AZ1~2020</t>
  </si>
  <si>
    <t>STOCK~AZ2~2020</t>
  </si>
  <si>
    <t>STOCK~AZ3~2020</t>
  </si>
  <si>
    <t>AG</t>
  </si>
  <si>
    <t>AGR</t>
  </si>
  <si>
    <t>AGRCO2</t>
  </si>
  <si>
    <t>CO2 Agriculture</t>
  </si>
  <si>
    <t>PH</t>
  </si>
  <si>
    <t>CO</t>
  </si>
  <si>
    <t>SH</t>
  </si>
  <si>
    <t>LA</t>
  </si>
  <si>
    <t>EM</t>
  </si>
  <si>
    <t>TF</t>
  </si>
  <si>
    <t>FL</t>
  </si>
  <si>
    <t>DEMAND~AZ2~2015</t>
  </si>
  <si>
    <t>DEMAND~AZ3~2015</t>
  </si>
  <si>
    <t>DEMAND~AZ2~2019</t>
  </si>
  <si>
    <t>DEMAND~AZ3~2019</t>
  </si>
  <si>
    <t>AGD</t>
  </si>
  <si>
    <t>ELCLOW</t>
  </si>
  <si>
    <t>NGAD</t>
  </si>
  <si>
    <t>2.10  Energy balance by products in 2019</t>
  </si>
  <si>
    <t>INDHSE</t>
  </si>
  <si>
    <t>SubUrban District Heat IND</t>
  </si>
  <si>
    <t>HETSP</t>
  </si>
  <si>
    <t>Demand base year</t>
  </si>
  <si>
    <t>Solid Fossil Fuels</t>
  </si>
  <si>
    <t>Manufactured gas</t>
  </si>
  <si>
    <t>:</t>
  </si>
  <si>
    <t>Manufatured Gases</t>
  </si>
  <si>
    <t>Manufactured Gases</t>
  </si>
</sst>
</file>

<file path=xl/styles.xml><?xml version="1.0" encoding="utf-8"?>
<styleSheet xmlns="http://schemas.openxmlformats.org/spreadsheetml/2006/main" xmlns:mc="http://schemas.openxmlformats.org/markup-compatibility/2006" xmlns:x14ac="http://schemas.microsoft.com/office/spreadsheetml/2009/9/ac" mc:Ignorable="x14ac">
  <numFmts count="35">
    <numFmt numFmtId="41" formatCode="_ * #,##0_ ;_ * \-#,##0_ ;_ * &quot;-&quot;_ ;_ @_ "/>
    <numFmt numFmtId="43" formatCode="_ * #,##0.00_ ;_ * \-#,##0.00_ ;_ * &quot;-&quot;??_ ;_ @_ "/>
    <numFmt numFmtId="164" formatCode="_-* #,##0_-;\-* #,##0_-;_-* &quot;-&quot;_-;_-@_-"/>
    <numFmt numFmtId="165" formatCode="_-* #,##0.00_-;\-* #,##0.00_-;_-* &quot;-&quot;??_-;_-@_-"/>
    <numFmt numFmtId="166" formatCode="_-* #,##0.00\ _k_r_-;\-* #,##0.00\ _k_r_-;_-* &quot;-&quot;??\ _k_r_-;_-@_-"/>
    <numFmt numFmtId="167" formatCode="_(* #,##0.00_);_(* \(#,##0.00\);_(* &quot;-&quot;??_);_(@_)"/>
    <numFmt numFmtId="168" formatCode="_-&quot;€&quot;\ * #,##0.00_-;\-&quot;€&quot;\ * #,##0.00_-;_-&quot;€&quot;\ * &quot;-&quot;??_-;_-@_-"/>
    <numFmt numFmtId="169" formatCode="0.0000000"/>
    <numFmt numFmtId="170" formatCode="#,##0;\-\ #,##0;_-\ &quot;- &quot;"/>
    <numFmt numFmtId="171" formatCode="_-[$€-2]\ * #,##0.00_-;\-[$€-2]\ * #,##0.00_-;_-[$€-2]\ * &quot;-&quot;??_-"/>
    <numFmt numFmtId="172" formatCode="_-* #,##0_-;\-* #,##0_-;_-* &quot;-&quot;??_-;_-@_-"/>
    <numFmt numFmtId="173" formatCode="0.000"/>
    <numFmt numFmtId="174" formatCode="_(* #,##0.0_);_(* \(#,##0.0\);_(* &quot;-&quot;??_);_(@_)"/>
    <numFmt numFmtId="175" formatCode="_([$€]* #,##0.00_);_([$€]* \(#,##0.00\);_([$€]* &quot;-&quot;??_);_(@_)"/>
    <numFmt numFmtId="176" formatCode="0.0;\-0.0;0"/>
    <numFmt numFmtId="177" formatCode="\Te\x\t"/>
    <numFmt numFmtId="178" formatCode="0.00000000"/>
    <numFmt numFmtId="179" formatCode="#,##0;\-#,##0;"/>
    <numFmt numFmtId="180" formatCode="0%;\-0%;"/>
    <numFmt numFmtId="181" formatCode="0.0\ \ \ \ \ \ ;\-0.0\ \ \ \ \ \ ;"/>
    <numFmt numFmtId="182" formatCode="0.0"/>
    <numFmt numFmtId="183" formatCode="0.00;\-0.00;"/>
    <numFmt numFmtId="184" formatCode="0.00\ \ \ \ \ \ ;\-0.00\ \ \ \ \ \ ;"/>
    <numFmt numFmtId="185" formatCode="_-[$€-2]* #,##0.00_-;\-[$€-2]* #,##0.00_-;_-[$€-2]* &quot;-&quot;??_-"/>
    <numFmt numFmtId="186" formatCode="0_ ;\-0\ "/>
    <numFmt numFmtId="187" formatCode="_-* #,##0.0000_-;\-* #,##0.0000_-;_-* &quot;-&quot;??_-;_-@_-"/>
    <numFmt numFmtId="188" formatCode="_-* #,##0.000_-;\-* #,##0.000_-;_-* &quot;-&quot;??_-;_-@_-"/>
    <numFmt numFmtId="189" formatCode="0.0%"/>
    <numFmt numFmtId="190" formatCode="0.0;\-0.0"/>
    <numFmt numFmtId="191" formatCode="\$#,##0\ ;\(\$#,##0\)"/>
    <numFmt numFmtId="192" formatCode="_ * #,##0.00000000_ ;_ * \-#,##0.00000000_ ;_ * &quot;-&quot;??_ ;_ @_ "/>
    <numFmt numFmtId="193" formatCode="_(* #,##0_);_(* \(#,##0\);_(* &quot;-&quot;??_);_(@_)"/>
    <numFmt numFmtId="194" formatCode="#,##0.0"/>
    <numFmt numFmtId="195" formatCode="#,##0.000"/>
    <numFmt numFmtId="196" formatCode="#,##0.##########"/>
  </numFmts>
  <fonts count="163">
    <font>
      <sz val="10"/>
      <name val="Arial"/>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0"/>
      <name val="Arial"/>
      <family val="2"/>
    </font>
    <font>
      <sz val="10"/>
      <name val="Arial"/>
      <family val="2"/>
    </font>
    <font>
      <sz val="11"/>
      <color indexed="8"/>
      <name val="Calibri"/>
      <family val="2"/>
    </font>
    <font>
      <sz val="11"/>
      <color indexed="9"/>
      <name val="Calibri"/>
      <family val="2"/>
    </font>
    <font>
      <b/>
      <sz val="11"/>
      <color indexed="52"/>
      <name val="Calibri"/>
      <family val="2"/>
    </font>
    <font>
      <sz val="11"/>
      <color indexed="52"/>
      <name val="Calibri"/>
      <family val="2"/>
    </font>
    <font>
      <b/>
      <sz val="11"/>
      <color indexed="9"/>
      <name val="Calibri"/>
      <family val="2"/>
    </font>
    <font>
      <sz val="11"/>
      <color indexed="62"/>
      <name val="Calibri"/>
      <family val="2"/>
    </font>
    <font>
      <sz val="10"/>
      <name val="MS Sans Serif"/>
      <family val="2"/>
    </font>
    <font>
      <sz val="11"/>
      <color indexed="60"/>
      <name val="Calibri"/>
      <family val="2"/>
    </font>
    <font>
      <b/>
      <sz val="11"/>
      <color indexed="63"/>
      <name val="Calibri"/>
      <family val="2"/>
    </font>
    <font>
      <sz val="11"/>
      <color indexed="10"/>
      <name val="Calibri"/>
      <family val="2"/>
    </font>
    <font>
      <i/>
      <sz val="11"/>
      <color indexed="23"/>
      <name val="Calibri"/>
      <family val="2"/>
    </font>
    <font>
      <b/>
      <sz val="18"/>
      <color indexed="56"/>
      <name val="Cambria"/>
      <family val="2"/>
    </font>
    <font>
      <b/>
      <sz val="15"/>
      <color indexed="56"/>
      <name val="Calibri"/>
      <family val="2"/>
    </font>
    <font>
      <b/>
      <sz val="13"/>
      <color indexed="56"/>
      <name val="Calibri"/>
      <family val="2"/>
    </font>
    <font>
      <b/>
      <sz val="11"/>
      <color indexed="56"/>
      <name val="Calibri"/>
      <family val="2"/>
    </font>
    <font>
      <b/>
      <sz val="11"/>
      <color indexed="8"/>
      <name val="Calibri"/>
      <family val="2"/>
    </font>
    <font>
      <sz val="11"/>
      <color indexed="20"/>
      <name val="Calibri"/>
      <family val="2"/>
    </font>
    <font>
      <sz val="11"/>
      <color indexed="17"/>
      <name val="Calibri"/>
      <family val="2"/>
    </font>
    <font>
      <sz val="8"/>
      <name val="Arial"/>
      <family val="2"/>
    </font>
    <font>
      <sz val="9"/>
      <color indexed="81"/>
      <name val="Tahoma"/>
      <family val="2"/>
    </font>
    <font>
      <b/>
      <sz val="9"/>
      <color indexed="81"/>
      <name val="Tahoma"/>
      <family val="2"/>
    </font>
    <font>
      <b/>
      <sz val="10"/>
      <name val="Arial"/>
      <family val="2"/>
    </font>
    <font>
      <b/>
      <sz val="9"/>
      <color indexed="81"/>
      <name val="Tahoma"/>
      <family val="2"/>
      <charset val="204"/>
    </font>
    <font>
      <sz val="10"/>
      <name val="Arial"/>
      <family val="2"/>
      <charset val="204"/>
    </font>
    <font>
      <sz val="10"/>
      <name val="Courier"/>
      <family val="3"/>
    </font>
    <font>
      <sz val="9"/>
      <color indexed="8"/>
      <name val="Times New Roman"/>
      <family val="1"/>
    </font>
    <font>
      <sz val="9"/>
      <name val="Times New Roman"/>
      <family val="1"/>
    </font>
    <font>
      <b/>
      <sz val="9"/>
      <name val="Times New Roman"/>
      <family val="1"/>
    </font>
    <font>
      <sz val="10"/>
      <name val="Arial"/>
      <family val="2"/>
    </font>
    <font>
      <sz val="10"/>
      <name val="Helv"/>
    </font>
    <font>
      <sz val="11"/>
      <color theme="1"/>
      <name val="Calibri"/>
      <family val="2"/>
      <scheme val="minor"/>
    </font>
    <font>
      <sz val="11"/>
      <color rgb="FF9C0006"/>
      <name val="Calibri"/>
      <family val="2"/>
      <scheme val="minor"/>
    </font>
    <font>
      <sz val="10"/>
      <color rgb="FF9C0006"/>
      <name val="Calibri"/>
      <family val="2"/>
    </font>
    <font>
      <b/>
      <sz val="11"/>
      <color rgb="FFFA7D00"/>
      <name val="Calibri"/>
      <family val="2"/>
      <scheme val="minor"/>
    </font>
    <font>
      <sz val="11"/>
      <color rgb="FF006100"/>
      <name val="Calibri"/>
      <family val="2"/>
      <scheme val="minor"/>
    </font>
    <font>
      <sz val="11"/>
      <color theme="1"/>
      <name val="Calibri"/>
      <family val="2"/>
    </font>
    <font>
      <sz val="10"/>
      <color theme="1"/>
      <name val="Calibri"/>
      <family val="2"/>
    </font>
    <font>
      <b/>
      <sz val="11"/>
      <color theme="1"/>
      <name val="Calibri"/>
      <family val="2"/>
      <scheme val="minor"/>
    </font>
    <font>
      <sz val="10"/>
      <name val="Arial"/>
      <family val="2"/>
    </font>
    <font>
      <sz val="9"/>
      <name val="Geneva"/>
      <family val="2"/>
    </font>
    <font>
      <sz val="11"/>
      <color rgb="FF3F3F76"/>
      <name val="Calibri"/>
      <family val="2"/>
      <scheme val="minor"/>
    </font>
    <font>
      <u/>
      <sz val="11"/>
      <color theme="10"/>
      <name val="Calibri"/>
      <family val="2"/>
      <scheme val="minor"/>
    </font>
    <font>
      <b/>
      <sz val="11"/>
      <color rgb="FF3F3F3F"/>
      <name val="Calibri"/>
      <family val="2"/>
      <scheme val="minor"/>
    </font>
    <font>
      <sz val="10"/>
      <color theme="1"/>
      <name val="Calibri"/>
      <family val="2"/>
      <scheme val="minor"/>
    </font>
    <font>
      <sz val="10"/>
      <color rgb="FFFF0000"/>
      <name val="Calibri"/>
      <family val="2"/>
      <scheme val="minor"/>
    </font>
    <font>
      <sz val="10"/>
      <color theme="0"/>
      <name val="Calibri"/>
      <family val="2"/>
      <scheme val="minor"/>
    </font>
    <font>
      <b/>
      <sz val="10"/>
      <color theme="0"/>
      <name val="Calibri"/>
      <family val="2"/>
      <scheme val="minor"/>
    </font>
    <font>
      <sz val="10"/>
      <color theme="3" tint="0.39997558519241921"/>
      <name val="Calibri"/>
      <family val="2"/>
      <scheme val="minor"/>
    </font>
    <font>
      <b/>
      <sz val="10"/>
      <color theme="3" tint="0.39997558519241921"/>
      <name val="Calibri"/>
      <family val="2"/>
      <scheme val="minor"/>
    </font>
    <font>
      <sz val="10"/>
      <name val="Calibri"/>
      <family val="2"/>
      <scheme val="minor"/>
    </font>
    <font>
      <sz val="10"/>
      <color indexed="9"/>
      <name val="Calibri"/>
      <family val="2"/>
      <scheme val="minor"/>
    </font>
    <font>
      <b/>
      <sz val="10"/>
      <color rgb="FFFF0000"/>
      <name val="Calibri"/>
      <family val="2"/>
      <scheme val="minor"/>
    </font>
    <font>
      <sz val="8"/>
      <name val="Calibri"/>
      <family val="2"/>
      <scheme val="minor"/>
    </font>
    <font>
      <b/>
      <sz val="10"/>
      <color indexed="12"/>
      <name val="Calibri"/>
      <family val="2"/>
      <scheme val="minor"/>
    </font>
    <font>
      <b/>
      <sz val="10"/>
      <name val="Calibri"/>
      <family val="2"/>
      <scheme val="minor"/>
    </font>
    <font>
      <sz val="10"/>
      <color theme="9" tint="-0.249977111117893"/>
      <name val="Calibri"/>
      <family val="2"/>
      <scheme val="minor"/>
    </font>
    <font>
      <i/>
      <sz val="10"/>
      <name val="Calibri"/>
      <family val="2"/>
      <scheme val="minor"/>
    </font>
    <font>
      <b/>
      <sz val="11"/>
      <color theme="0"/>
      <name val="Calibri"/>
      <family val="2"/>
      <scheme val="minor"/>
    </font>
    <font>
      <sz val="10"/>
      <name val="Calibri"/>
      <family val="2"/>
    </font>
    <font>
      <sz val="11"/>
      <color theme="0"/>
      <name val="Calibri"/>
      <family val="2"/>
      <scheme val="minor"/>
    </font>
    <font>
      <sz val="11"/>
      <name val="Calibri"/>
      <family val="2"/>
      <scheme val="minor"/>
    </font>
    <font>
      <b/>
      <sz val="10"/>
      <name val="Calibri"/>
      <family val="2"/>
    </font>
    <font>
      <b/>
      <sz val="10"/>
      <color rgb="FFFF0000"/>
      <name val="Calibri"/>
      <family val="2"/>
    </font>
    <font>
      <sz val="10"/>
      <color theme="9" tint="-0.249977111117893"/>
      <name val="Calibri"/>
      <family val="2"/>
    </font>
    <font>
      <b/>
      <sz val="14"/>
      <color rgb="FFFF0000"/>
      <name val="Calibri"/>
      <family val="2"/>
      <scheme val="minor"/>
    </font>
    <font>
      <sz val="10"/>
      <color rgb="FF0000FF"/>
      <name val="Calibri"/>
      <family val="2"/>
    </font>
    <font>
      <sz val="10"/>
      <color rgb="FF00B050"/>
      <name val="Calibri"/>
      <family val="2"/>
    </font>
    <font>
      <b/>
      <sz val="16"/>
      <color theme="0"/>
      <name val="Calibri"/>
      <family val="2"/>
      <scheme val="minor"/>
    </font>
    <font>
      <b/>
      <sz val="13"/>
      <color theme="0"/>
      <name val="Calibri"/>
      <family val="2"/>
      <scheme val="minor"/>
    </font>
    <font>
      <b/>
      <sz val="12"/>
      <color theme="0"/>
      <name val="Calibri"/>
      <family val="2"/>
      <scheme val="minor"/>
    </font>
    <font>
      <b/>
      <sz val="11"/>
      <name val="Calibri"/>
      <family val="2"/>
    </font>
    <font>
      <sz val="10"/>
      <color rgb="FFFF0000"/>
      <name val="Calibri"/>
      <family val="2"/>
    </font>
    <font>
      <i/>
      <sz val="10"/>
      <name val="Calibri"/>
      <family val="2"/>
    </font>
    <font>
      <sz val="11"/>
      <color rgb="FFFF0000"/>
      <name val="Calibri"/>
      <family val="2"/>
      <scheme val="minor"/>
    </font>
    <font>
      <b/>
      <sz val="12"/>
      <name val="Arial"/>
      <family val="2"/>
    </font>
    <font>
      <sz val="11"/>
      <name val="Arial"/>
      <family val="2"/>
    </font>
    <font>
      <b/>
      <sz val="11"/>
      <name val="Calibri"/>
      <family val="2"/>
      <scheme val="minor"/>
    </font>
    <font>
      <b/>
      <sz val="14"/>
      <name val="Calibri"/>
      <family val="2"/>
      <scheme val="minor"/>
    </font>
    <font>
      <sz val="10"/>
      <name val="Arial"/>
      <family val="2"/>
    </font>
    <font>
      <sz val="10"/>
      <color rgb="FF008FBC"/>
      <name val="Calibri"/>
      <family val="2"/>
    </font>
    <font>
      <sz val="10"/>
      <color indexed="23"/>
      <name val="Calibri"/>
      <family val="2"/>
    </font>
    <font>
      <b/>
      <sz val="16"/>
      <color theme="0"/>
      <name val="Calibri"/>
      <family val="2"/>
    </font>
    <font>
      <sz val="10"/>
      <color rgb="FF006100"/>
      <name val="Calibri"/>
      <family val="2"/>
    </font>
    <font>
      <u/>
      <sz val="10"/>
      <color theme="10"/>
      <name val="Calibri"/>
      <family val="2"/>
    </font>
    <font>
      <sz val="10"/>
      <color rgb="FF9C6500"/>
      <name val="Calibri"/>
      <family val="2"/>
    </font>
    <font>
      <sz val="8"/>
      <color indexed="9"/>
      <name val="Arial"/>
      <family val="2"/>
    </font>
    <font>
      <u/>
      <sz val="8"/>
      <color indexed="12"/>
      <name val="Arial"/>
      <family val="2"/>
    </font>
    <font>
      <sz val="18"/>
      <color theme="3"/>
      <name val="Cambria"/>
      <family val="2"/>
      <scheme val="major"/>
    </font>
    <font>
      <sz val="10"/>
      <color theme="1"/>
      <name val="Arial"/>
      <family val="2"/>
    </font>
    <font>
      <sz val="14"/>
      <color indexed="50"/>
      <name val="Arial"/>
      <family val="2"/>
    </font>
    <font>
      <sz val="6"/>
      <name val="Arial"/>
      <family val="2"/>
    </font>
    <font>
      <b/>
      <sz val="8.5"/>
      <color indexed="50"/>
      <name val="Arial"/>
      <family val="2"/>
    </font>
    <font>
      <sz val="8"/>
      <color indexed="8"/>
      <name val="Arial"/>
      <family val="2"/>
    </font>
    <font>
      <b/>
      <sz val="7"/>
      <color indexed="9"/>
      <name val="Arial"/>
      <family val="2"/>
    </font>
    <font>
      <b/>
      <sz val="7"/>
      <name val="Arial"/>
      <family val="2"/>
    </font>
    <font>
      <sz val="7"/>
      <name val="Arial"/>
      <family val="2"/>
    </font>
    <font>
      <sz val="7"/>
      <color indexed="8"/>
      <name val="Arial"/>
      <family val="2"/>
    </font>
    <font>
      <sz val="6.5"/>
      <name val="Arial"/>
      <family val="2"/>
    </font>
    <font>
      <u/>
      <sz val="10"/>
      <color indexed="12"/>
      <name val="Arial"/>
      <family val="2"/>
    </font>
    <font>
      <u/>
      <sz val="10"/>
      <color theme="10"/>
      <name val="Arial"/>
      <family val="2"/>
    </font>
    <font>
      <b/>
      <sz val="18"/>
      <color theme="3"/>
      <name val="Cambria"/>
      <family val="2"/>
      <scheme val="major"/>
    </font>
    <font>
      <b/>
      <sz val="12"/>
      <name val="Times New Roman"/>
      <family val="1"/>
    </font>
    <font>
      <sz val="10"/>
      <color indexed="24"/>
      <name val="Arial"/>
      <family val="2"/>
    </font>
    <font>
      <b/>
      <sz val="8"/>
      <color indexed="63"/>
      <name val="Arial Narrow"/>
      <family val="2"/>
    </font>
    <font>
      <b/>
      <i/>
      <sz val="10"/>
      <color indexed="18"/>
      <name val="Arial Narrow"/>
      <family val="2"/>
    </font>
    <font>
      <b/>
      <sz val="8"/>
      <color indexed="63"/>
      <name val="MS Sans Serif"/>
      <family val="2"/>
    </font>
    <font>
      <sz val="8"/>
      <color indexed="18"/>
      <name val="Arial Narrow"/>
      <family val="2"/>
    </font>
    <font>
      <sz val="11"/>
      <color indexed="9"/>
      <name val="Arial"/>
      <family val="2"/>
    </font>
    <font>
      <b/>
      <sz val="11"/>
      <color indexed="9"/>
      <name val="Arial"/>
      <family val="2"/>
    </font>
    <font>
      <b/>
      <sz val="8"/>
      <color indexed="18"/>
      <name val="Arial Narrow"/>
      <family val="2"/>
    </font>
    <font>
      <sz val="11"/>
      <color indexed="18"/>
      <name val="Arial"/>
      <family val="2"/>
    </font>
    <font>
      <sz val="10"/>
      <color indexed="56"/>
      <name val="Arial"/>
      <family val="2"/>
    </font>
    <font>
      <b/>
      <sz val="8"/>
      <color indexed="18"/>
      <name val="Arial"/>
      <family val="2"/>
    </font>
    <font>
      <sz val="8"/>
      <color indexed="18"/>
      <name val="Arial"/>
      <family val="2"/>
    </font>
    <font>
      <sz val="12"/>
      <color indexed="56"/>
      <name val="Arial"/>
      <family val="2"/>
    </font>
    <font>
      <i/>
      <sz val="12"/>
      <color indexed="56"/>
      <name val="Arial"/>
      <family val="2"/>
    </font>
    <font>
      <b/>
      <sz val="11"/>
      <color indexed="18"/>
      <name val="Arial Narrow"/>
      <family val="2"/>
    </font>
    <font>
      <sz val="8"/>
      <color indexed="63"/>
      <name val="Arial Narrow"/>
      <family val="2"/>
    </font>
    <font>
      <i/>
      <sz val="10"/>
      <color indexed="56"/>
      <name val="Arial Narrow"/>
      <family val="2"/>
    </font>
    <font>
      <b/>
      <sz val="11"/>
      <color indexed="56"/>
      <name val="Arial"/>
      <family val="2"/>
    </font>
    <font>
      <b/>
      <i/>
      <sz val="11"/>
      <color indexed="56"/>
      <name val="Arial"/>
      <family val="2"/>
    </font>
    <font>
      <b/>
      <sz val="14"/>
      <color indexed="18"/>
      <name val="Arial"/>
      <family val="2"/>
    </font>
    <font>
      <sz val="10"/>
      <color indexed="63"/>
      <name val="Arial"/>
      <family val="2"/>
    </font>
    <font>
      <sz val="10"/>
      <name val="Times New Roman"/>
      <family val="1"/>
    </font>
    <font>
      <sz val="10"/>
      <name val="Arial"/>
      <family val="2"/>
    </font>
    <font>
      <b/>
      <sz val="7"/>
      <color rgb="FF333333"/>
      <name val="Inherit"/>
    </font>
    <font>
      <b/>
      <sz val="11"/>
      <color rgb="FF000000"/>
      <name val="Calibri"/>
      <family val="2"/>
    </font>
    <font>
      <sz val="11"/>
      <color rgb="FF000000"/>
      <name val="Calibri"/>
      <family val="2"/>
    </font>
    <font>
      <sz val="7"/>
      <color rgb="FF333333"/>
      <name val="Inherit"/>
    </font>
    <font>
      <sz val="10"/>
      <color rgb="FF000000"/>
      <name val="Calibri"/>
      <family val="2"/>
    </font>
    <font>
      <b/>
      <sz val="11"/>
      <name val="Times New Roman"/>
      <family val="1"/>
    </font>
    <font>
      <sz val="11"/>
      <color theme="1"/>
      <name val="Calibri"/>
      <family val="2"/>
      <charset val="186"/>
      <scheme val="minor"/>
    </font>
    <font>
      <sz val="11"/>
      <color indexed="8"/>
      <name val="Times New Roman"/>
      <family val="1"/>
    </font>
    <font>
      <sz val="11"/>
      <name val="Times New Roman"/>
      <family val="1"/>
    </font>
    <font>
      <b/>
      <sz val="11"/>
      <name val="Times New Roman"/>
      <family val="1"/>
      <charset val="204"/>
    </font>
    <font>
      <b/>
      <sz val="11"/>
      <color indexed="8"/>
      <name val="Times New Roman"/>
      <family val="1"/>
    </font>
    <font>
      <b/>
      <sz val="16"/>
      <name val="Calibri"/>
      <family val="2"/>
      <scheme val="minor"/>
    </font>
    <font>
      <sz val="8"/>
      <color rgb="FFFF0000"/>
      <name val="Arial"/>
      <family val="2"/>
    </font>
    <font>
      <sz val="11"/>
      <color theme="1"/>
      <name val="Times New Roman"/>
      <family val="1"/>
      <charset val="204"/>
    </font>
    <font>
      <b/>
      <sz val="11"/>
      <color theme="1"/>
      <name val="Times New Roman"/>
      <family val="1"/>
      <charset val="204"/>
    </font>
    <font>
      <sz val="9"/>
      <name val="Arial"/>
    </font>
    <font>
      <sz val="9"/>
      <name val="Arial"/>
      <family val="2"/>
    </font>
  </fonts>
  <fills count="114">
    <fill>
      <patternFill patternType="none"/>
    </fill>
    <fill>
      <patternFill patternType="gray125"/>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47"/>
        <bgColor indexed="64"/>
      </patternFill>
    </fill>
    <fill>
      <patternFill patternType="solid">
        <fgColor indexed="22"/>
      </patternFill>
    </fill>
    <fill>
      <patternFill patternType="solid">
        <fgColor indexed="55"/>
      </patternFill>
    </fill>
    <fill>
      <patternFill patternType="solid">
        <fgColor indexed="43"/>
      </patternFill>
    </fill>
    <fill>
      <patternFill patternType="solid">
        <fgColor indexed="55"/>
        <bgColor indexed="64"/>
      </patternFill>
    </fill>
    <fill>
      <patternFill patternType="solid">
        <fgColor indexed="26"/>
      </patternFill>
    </fill>
    <fill>
      <patternFill patternType="solid">
        <fgColor indexed="42"/>
        <bgColor indexed="64"/>
      </patternFill>
    </fill>
    <fill>
      <patternFill patternType="solid">
        <fgColor indexed="43"/>
        <bgColor indexed="64"/>
      </patternFill>
    </fill>
    <fill>
      <patternFill patternType="solid">
        <fgColor indexed="29"/>
        <bgColor indexed="64"/>
      </patternFill>
    </fill>
    <fill>
      <patternFill patternType="solid">
        <fgColor indexed="12"/>
        <bgColor indexed="64"/>
      </patternFill>
    </fill>
    <fill>
      <patternFill patternType="solid">
        <fgColor rgb="FFFFC7CE"/>
      </patternFill>
    </fill>
    <fill>
      <patternFill patternType="solid">
        <fgColor rgb="FFF2F2F2"/>
      </patternFill>
    </fill>
    <fill>
      <patternFill patternType="solid">
        <fgColor rgb="FFC6EFCE"/>
      </patternFill>
    </fill>
    <fill>
      <patternFill patternType="solid">
        <fgColor theme="9" tint="0.59999389629810485"/>
        <bgColor indexed="64"/>
      </patternFill>
    </fill>
    <fill>
      <patternFill patternType="solid">
        <fgColor theme="4" tint="0.79998168889431442"/>
        <bgColor indexed="64"/>
      </patternFill>
    </fill>
    <fill>
      <patternFill patternType="solid">
        <fgColor theme="3" tint="0.79998168889431442"/>
        <bgColor indexed="64"/>
      </patternFill>
    </fill>
    <fill>
      <patternFill patternType="solid">
        <fgColor rgb="FFFFFF00"/>
        <bgColor indexed="64"/>
      </patternFill>
    </fill>
    <fill>
      <patternFill patternType="solid">
        <fgColor theme="0"/>
        <bgColor indexed="64"/>
      </patternFill>
    </fill>
    <fill>
      <patternFill patternType="solid">
        <fgColor theme="4" tint="0.79998168889431442"/>
        <bgColor theme="4" tint="0.79998168889431442"/>
      </patternFill>
    </fill>
    <fill>
      <patternFill patternType="solid">
        <fgColor rgb="FFFF0000"/>
        <bgColor indexed="64"/>
      </patternFill>
    </fill>
    <fill>
      <patternFill patternType="solid">
        <fgColor theme="5" tint="0.79998168889431442"/>
        <bgColor indexed="64"/>
      </patternFill>
    </fill>
    <fill>
      <patternFill patternType="solid">
        <fgColor rgb="FFFFCC99"/>
      </patternFill>
    </fill>
    <fill>
      <patternFill patternType="solid">
        <fgColor rgb="FFFFFFCC"/>
        <bgColor indexed="64"/>
      </patternFill>
    </fill>
    <fill>
      <patternFill patternType="solid">
        <fgColor theme="4" tint="-0.249977111117893"/>
        <bgColor theme="4" tint="-0.249977111117893"/>
      </patternFill>
    </fill>
    <fill>
      <patternFill patternType="solid">
        <fgColor theme="4" tint="0.39997558519241921"/>
        <bgColor theme="4" tint="0.39997558519241921"/>
      </patternFill>
    </fill>
    <fill>
      <patternFill patternType="solid">
        <fgColor theme="9" tint="0.79998168889431442"/>
        <bgColor indexed="64"/>
      </patternFill>
    </fill>
    <fill>
      <patternFill patternType="solid">
        <fgColor rgb="FFFFCDCD"/>
        <bgColor indexed="64"/>
      </patternFill>
    </fill>
    <fill>
      <patternFill patternType="solid">
        <fgColor rgb="FFFFA3A3"/>
        <bgColor indexed="64"/>
      </patternFill>
    </fill>
    <fill>
      <patternFill patternType="solid">
        <fgColor theme="6" tint="0.79998168889431442"/>
        <bgColor indexed="64"/>
      </patternFill>
    </fill>
    <fill>
      <patternFill patternType="solid">
        <fgColor theme="6" tint="0.39997558519241921"/>
        <bgColor indexed="64"/>
      </patternFill>
    </fill>
    <fill>
      <patternFill patternType="solid">
        <fgColor theme="8" tint="0.39994506668294322"/>
        <bgColor indexed="64"/>
      </patternFill>
    </fill>
    <fill>
      <patternFill patternType="solid">
        <fgColor theme="7" tint="0.39994506668294322"/>
        <bgColor indexed="64"/>
      </patternFill>
    </fill>
    <fill>
      <patternFill patternType="solid">
        <fgColor theme="7" tint="0.59996337778862885"/>
        <bgColor indexed="64"/>
      </patternFill>
    </fill>
    <fill>
      <patternFill patternType="solid">
        <fgColor rgb="FFFFC9C9"/>
        <bgColor indexed="64"/>
      </patternFill>
    </fill>
    <fill>
      <patternFill patternType="solid">
        <fgColor theme="0" tint="-4.9989318521683403E-2"/>
        <bgColor indexed="64"/>
      </patternFill>
    </fill>
    <fill>
      <patternFill patternType="solid">
        <fgColor theme="3" tint="0.59999389629810485"/>
        <bgColor indexed="64"/>
      </patternFill>
    </fill>
    <fill>
      <patternFill patternType="solid">
        <fgColor theme="8" tint="0.39997558519241921"/>
        <bgColor indexed="64"/>
      </patternFill>
    </fill>
    <fill>
      <patternFill patternType="solid">
        <fgColor theme="8" tint="0.79998168889431442"/>
        <bgColor indexed="64"/>
      </patternFill>
    </fill>
    <fill>
      <patternFill patternType="solid">
        <fgColor theme="0" tint="-0.14999847407452621"/>
        <bgColor indexed="64"/>
      </patternFill>
    </fill>
    <fill>
      <patternFill patternType="solid">
        <fgColor theme="7" tint="0.39997558519241921"/>
        <bgColor indexed="64"/>
      </patternFill>
    </fill>
    <fill>
      <patternFill patternType="solid">
        <fgColor rgb="FFFFDE96"/>
        <bgColor indexed="64"/>
      </patternFill>
    </fill>
    <fill>
      <patternFill patternType="solid">
        <fgColor theme="6" tint="0.59999389629810485"/>
        <bgColor indexed="64"/>
      </patternFill>
    </fill>
    <fill>
      <patternFill patternType="solid">
        <fgColor rgb="FFBED6EE"/>
        <bgColor indexed="64"/>
      </patternFill>
    </fill>
    <fill>
      <patternFill patternType="solid">
        <fgColor theme="6" tint="0.59996337778862885"/>
        <bgColor indexed="64"/>
      </patternFill>
    </fill>
    <fill>
      <patternFill patternType="solid">
        <fgColor rgb="FFFFC000"/>
        <bgColor indexed="64"/>
      </patternFill>
    </fill>
    <fill>
      <patternFill patternType="solid">
        <fgColor theme="0" tint="-0.34998626667073579"/>
        <bgColor indexed="64"/>
      </patternFill>
    </fill>
    <fill>
      <patternFill patternType="solid">
        <fgColor theme="0" tint="-0.24994659260841701"/>
        <bgColor indexed="64"/>
      </patternFill>
    </fill>
    <fill>
      <patternFill patternType="solid">
        <fgColor indexed="9"/>
        <bgColor indexed="64"/>
      </patternFill>
    </fill>
    <fill>
      <patternFill patternType="solid">
        <fgColor rgb="FF92D050"/>
        <bgColor indexed="64"/>
      </patternFill>
    </fill>
    <fill>
      <patternFill patternType="solid">
        <fgColor rgb="FFFFEB9C"/>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rgb="FFC6F1FF"/>
        <bgColor indexed="64"/>
      </patternFill>
    </fill>
    <fill>
      <patternFill patternType="solid">
        <fgColor indexed="63"/>
        <bgColor indexed="64"/>
      </patternFill>
    </fill>
    <fill>
      <patternFill patternType="solid">
        <fgColor indexed="62"/>
        <bgColor indexed="64"/>
      </patternFill>
    </fill>
    <fill>
      <patternFill patternType="solid">
        <fgColor indexed="44"/>
        <bgColor indexed="64"/>
      </patternFill>
    </fill>
    <fill>
      <patternFill patternType="solid">
        <fgColor indexed="27"/>
        <bgColor indexed="64"/>
      </patternFill>
    </fill>
    <fill>
      <patternFill patternType="solid">
        <fgColor indexed="9"/>
      </patternFill>
    </fill>
    <fill>
      <patternFill patternType="solid">
        <fgColor indexed="10"/>
        <bgColor indexed="64"/>
      </patternFill>
    </fill>
    <fill>
      <patternFill patternType="solid">
        <fgColor indexed="21"/>
        <bgColor indexed="64"/>
      </patternFill>
    </fill>
    <fill>
      <patternFill patternType="solid">
        <fgColor indexed="9"/>
        <bgColor indexed="54"/>
      </patternFill>
    </fill>
    <fill>
      <patternFill patternType="solid">
        <fgColor indexed="41"/>
        <bgColor indexed="64"/>
      </patternFill>
    </fill>
    <fill>
      <patternFill patternType="solid">
        <fgColor indexed="26"/>
        <bgColor indexed="64"/>
      </patternFill>
    </fill>
    <fill>
      <patternFill patternType="solid">
        <fgColor indexed="40"/>
      </patternFill>
    </fill>
    <fill>
      <patternFill patternType="solid">
        <fgColor rgb="FFF1F1F1"/>
        <bgColor indexed="64"/>
      </patternFill>
    </fill>
    <fill>
      <patternFill patternType="solid">
        <fgColor rgb="FFFFA07A"/>
        <bgColor rgb="FFFFA07A"/>
      </patternFill>
    </fill>
    <fill>
      <patternFill patternType="solid">
        <fgColor rgb="FFFF8080"/>
        <bgColor rgb="FF000000"/>
      </patternFill>
    </fill>
    <fill>
      <patternFill patternType="solid">
        <fgColor rgb="FFFFFF99"/>
        <bgColor rgb="FF000000"/>
      </patternFill>
    </fill>
    <fill>
      <patternFill patternType="solid">
        <fgColor rgb="FFCCFFCC"/>
        <bgColor rgb="FF000000"/>
      </patternFill>
    </fill>
    <fill>
      <patternFill patternType="solid">
        <fgColor rgb="FFF6F6F6"/>
      </patternFill>
    </fill>
  </fills>
  <borders count="76">
    <border>
      <left/>
      <right/>
      <top/>
      <bottom/>
      <diagonal/>
    </border>
    <border>
      <left style="thin">
        <color indexed="64"/>
      </left>
      <right style="thin">
        <color indexed="64"/>
      </right>
      <top style="thin">
        <color indexed="64"/>
      </top>
      <bottom style="thin">
        <color indexed="64"/>
      </bottom>
      <diagonal/>
    </border>
    <border>
      <left style="thin">
        <color indexed="23"/>
      </left>
      <right style="thin">
        <color indexed="23"/>
      </right>
      <top style="thin">
        <color indexed="23"/>
      </top>
      <bottom style="thin">
        <color indexed="23"/>
      </bottom>
      <diagonal/>
    </border>
    <border>
      <left/>
      <right/>
      <top/>
      <bottom style="double">
        <color indexed="52"/>
      </bottom>
      <diagonal/>
    </border>
    <border>
      <left style="double">
        <color indexed="63"/>
      </left>
      <right style="double">
        <color indexed="63"/>
      </right>
      <top style="double">
        <color indexed="63"/>
      </top>
      <bottom style="double">
        <color indexed="63"/>
      </bottom>
      <diagonal/>
    </border>
    <border>
      <left style="medium">
        <color indexed="64"/>
      </left>
      <right/>
      <top style="thin">
        <color indexed="64"/>
      </top>
      <bottom style="thin">
        <color indexed="64"/>
      </bottom>
      <diagonal/>
    </border>
    <border>
      <left/>
      <right/>
      <top/>
      <bottom style="thick">
        <color indexed="62"/>
      </bottom>
      <diagonal/>
    </border>
    <border>
      <left/>
      <right/>
      <top/>
      <bottom style="thick">
        <color indexed="22"/>
      </bottom>
      <diagonal/>
    </border>
    <border>
      <left/>
      <right/>
      <top/>
      <bottom style="medium">
        <color indexed="30"/>
      </bottom>
      <diagonal/>
    </border>
    <border>
      <left style="thin">
        <color indexed="22"/>
      </left>
      <right style="thin">
        <color indexed="22"/>
      </right>
      <top style="thin">
        <color indexed="22"/>
      </top>
      <bottom style="thin">
        <color indexed="22"/>
      </bottom>
      <diagonal/>
    </border>
    <border>
      <left style="thin">
        <color indexed="63"/>
      </left>
      <right style="thin">
        <color indexed="63"/>
      </right>
      <top style="thin">
        <color indexed="63"/>
      </top>
      <bottom style="thin">
        <color indexed="63"/>
      </bottom>
      <diagonal/>
    </border>
    <border>
      <left/>
      <right/>
      <top style="thin">
        <color indexed="62"/>
      </top>
      <bottom style="double">
        <color indexed="62"/>
      </bottom>
      <diagonal/>
    </border>
    <border>
      <left/>
      <right/>
      <top style="thin">
        <color indexed="64"/>
      </top>
      <bottom style="medium">
        <color indexed="64"/>
      </bottom>
      <diagonal/>
    </border>
    <border>
      <left/>
      <right/>
      <top style="thin">
        <color indexed="64"/>
      </top>
      <bottom/>
      <diagonal/>
    </border>
    <border>
      <left/>
      <right style="thin">
        <color indexed="64"/>
      </right>
      <top style="thin">
        <color indexed="64"/>
      </top>
      <bottom/>
      <diagonal/>
    </border>
    <border>
      <left/>
      <right style="thin">
        <color indexed="64"/>
      </right>
      <top style="thin">
        <color indexed="64"/>
      </top>
      <bottom style="medium">
        <color indexed="64"/>
      </bottom>
      <diagonal/>
    </border>
    <border>
      <left style="thin">
        <color indexed="64"/>
      </left>
      <right/>
      <top/>
      <bottom/>
      <diagonal/>
    </border>
    <border>
      <left/>
      <right/>
      <top/>
      <bottom style="thin">
        <color indexed="64"/>
      </bottom>
      <diagonal/>
    </border>
    <border>
      <left/>
      <right/>
      <top style="thin">
        <color indexed="64"/>
      </top>
      <bottom style="thin">
        <color indexed="64"/>
      </bottom>
      <diagonal/>
    </border>
    <border>
      <left style="thin">
        <color indexed="64"/>
      </left>
      <right style="thin">
        <color indexed="64"/>
      </right>
      <top/>
      <bottom/>
      <diagonal/>
    </border>
    <border>
      <left/>
      <right/>
      <top/>
      <bottom style="medium">
        <color indexed="64"/>
      </bottom>
      <diagonal/>
    </border>
    <border>
      <left style="thin">
        <color indexed="64"/>
      </left>
      <right/>
      <top style="thin">
        <color indexed="64"/>
      </top>
      <bottom/>
      <diagonal/>
    </border>
    <border>
      <left style="thin">
        <color indexed="64"/>
      </left>
      <right/>
      <top/>
      <bottom style="thin">
        <color indexed="64"/>
      </bottom>
      <diagonal/>
    </border>
    <border>
      <left/>
      <right style="thin">
        <color indexed="64"/>
      </right>
      <top/>
      <bottom style="thin">
        <color indexed="64"/>
      </bottom>
      <diagonal/>
    </border>
    <border>
      <left/>
      <right style="thin">
        <color indexed="64"/>
      </right>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rgb="FF7F7F7F"/>
      </left>
      <right style="thin">
        <color rgb="FF7F7F7F"/>
      </right>
      <top style="thin">
        <color rgb="FF7F7F7F"/>
      </top>
      <bottom style="thin">
        <color rgb="FF7F7F7F"/>
      </bottom>
      <diagonal/>
    </border>
    <border>
      <left/>
      <right/>
      <top/>
      <bottom style="thin">
        <color theme="4" tint="0.39997558519241921"/>
      </bottom>
      <diagonal/>
    </border>
    <border>
      <left style="thin">
        <color rgb="FF3F3F3F"/>
      </left>
      <right style="thin">
        <color rgb="FF3F3F3F"/>
      </right>
      <top style="thin">
        <color rgb="FF3F3F3F"/>
      </top>
      <bottom style="thin">
        <color rgb="FF3F3F3F"/>
      </bottom>
      <diagonal/>
    </border>
    <border>
      <left/>
      <right/>
      <top style="thin">
        <color theme="4" tint="-0.249977111117893"/>
      </top>
      <bottom style="thin">
        <color theme="4" tint="0.79998168889431442"/>
      </bottom>
      <diagonal/>
    </border>
    <border>
      <left/>
      <right/>
      <top style="thin">
        <color theme="4" tint="-0.249977111117893"/>
      </top>
      <bottom style="thin">
        <color theme="4" tint="0.59999389629810485"/>
      </bottom>
      <diagonal/>
    </border>
    <border>
      <left/>
      <right/>
      <top style="thin">
        <color theme="4" tint="0.79998168889431442"/>
      </top>
      <bottom style="thin">
        <color theme="4" tint="0.39997558519241921"/>
      </bottom>
      <diagonal/>
    </border>
    <border>
      <left/>
      <right/>
      <top style="thin">
        <color theme="4" tint="0.79998168889431442"/>
      </top>
      <bottom style="thin">
        <color theme="4" tint="0.79998168889431442"/>
      </bottom>
      <diagonal/>
    </border>
    <border>
      <left/>
      <right/>
      <top style="thin">
        <color theme="4" tint="0.39997558519241921"/>
      </top>
      <bottom style="thin">
        <color theme="4" tint="0.39997558519241921"/>
      </bottom>
      <diagonal/>
    </border>
    <border>
      <left/>
      <right/>
      <top style="thin">
        <color theme="4" tint="0.39997558519241921"/>
      </top>
      <bottom style="thin">
        <color theme="4" tint="0.79998168889431442"/>
      </bottom>
      <diagonal/>
    </border>
    <border>
      <left/>
      <right/>
      <top style="medium">
        <color auto="1"/>
      </top>
      <bottom/>
      <diagonal/>
    </border>
    <border>
      <left style="thin">
        <color indexed="64"/>
      </left>
      <right/>
      <top style="medium">
        <color indexed="64"/>
      </top>
      <bottom/>
      <diagonal/>
    </border>
    <border>
      <left style="thin">
        <color indexed="64"/>
      </left>
      <right/>
      <top style="thin">
        <color indexed="64"/>
      </top>
      <bottom style="medium">
        <color indexed="64"/>
      </bottom>
      <diagonal/>
    </border>
    <border>
      <left style="medium">
        <color theme="3" tint="0.59996337778862885"/>
      </left>
      <right/>
      <top style="medium">
        <color theme="3" tint="0.59996337778862885"/>
      </top>
      <bottom/>
      <diagonal/>
    </border>
    <border>
      <left/>
      <right style="medium">
        <color theme="3" tint="0.59996337778862885"/>
      </right>
      <top style="medium">
        <color theme="3" tint="0.59996337778862885"/>
      </top>
      <bottom/>
      <diagonal/>
    </border>
    <border>
      <left style="medium">
        <color theme="3" tint="0.59996337778862885"/>
      </left>
      <right/>
      <top/>
      <bottom style="medium">
        <color theme="3" tint="0.59996337778862885"/>
      </bottom>
      <diagonal/>
    </border>
    <border>
      <left/>
      <right style="medium">
        <color theme="3" tint="0.59996337778862885"/>
      </right>
      <top/>
      <bottom style="medium">
        <color theme="3" tint="0.59996337778862885"/>
      </bottom>
      <diagonal/>
    </border>
    <border>
      <left style="medium">
        <color theme="3" tint="0.59996337778862885"/>
      </left>
      <right/>
      <top/>
      <bottom/>
      <diagonal/>
    </border>
    <border>
      <left/>
      <right style="medium">
        <color theme="3" tint="0.59996337778862885"/>
      </right>
      <top/>
      <bottom/>
      <diagonal/>
    </border>
    <border>
      <left style="thin">
        <color indexed="64"/>
      </left>
      <right style="thin">
        <color indexed="64"/>
      </right>
      <top style="thin">
        <color indexed="64"/>
      </top>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style="thick">
        <color rgb="FFFFC000"/>
      </left>
      <right style="thick">
        <color rgb="FFFFC000"/>
      </right>
      <top style="thin">
        <color rgb="FFFFC000"/>
      </top>
      <bottom style="thick">
        <color rgb="FFFFC000"/>
      </bottom>
      <diagonal/>
    </border>
    <border>
      <left style="thick">
        <color theme="0" tint="-0.24994659260841701"/>
      </left>
      <right style="thick">
        <color theme="0" tint="-0.24994659260841701"/>
      </right>
      <top style="medium">
        <color theme="0" tint="-0.24994659260841701"/>
      </top>
      <bottom style="thick">
        <color theme="0" tint="-0.24994659260841701"/>
      </bottom>
      <diagonal/>
    </border>
    <border>
      <left/>
      <right/>
      <top style="thin">
        <color theme="4"/>
      </top>
      <bottom style="double">
        <color theme="4"/>
      </bottom>
      <diagonal/>
    </border>
    <border>
      <left style="thin">
        <color auto="1"/>
      </left>
      <right style="thin">
        <color auto="1"/>
      </right>
      <top style="thin">
        <color auto="1"/>
      </top>
      <bottom style="thin">
        <color auto="1"/>
      </bottom>
      <diagonal/>
    </border>
    <border>
      <left/>
      <right/>
      <top/>
      <bottom style="thin">
        <color indexed="50"/>
      </bottom>
      <diagonal/>
    </border>
    <border>
      <left style="medium">
        <color indexed="64"/>
      </left>
      <right style="medium">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right/>
      <top/>
      <bottom style="thick">
        <color indexed="4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thin">
        <color indexed="64"/>
      </right>
      <top style="medium">
        <color indexed="64"/>
      </top>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bottom style="medium">
        <color indexed="64"/>
      </bottom>
      <diagonal/>
    </border>
    <border>
      <left style="thin">
        <color indexed="64"/>
      </left>
      <right style="medium">
        <color indexed="64"/>
      </right>
      <top style="thin">
        <color indexed="64"/>
      </top>
      <bottom style="medium">
        <color indexed="64"/>
      </bottom>
      <diagonal/>
    </border>
    <border>
      <left style="medium">
        <color indexed="64"/>
      </left>
      <right style="thin">
        <color indexed="64"/>
      </right>
      <top/>
      <bottom style="thin">
        <color indexed="64"/>
      </bottom>
      <diagonal/>
    </border>
    <border>
      <left style="thin">
        <color indexed="64"/>
      </left>
      <right style="medium">
        <color indexed="64"/>
      </right>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medium">
        <color indexed="64"/>
      </top>
      <bottom/>
      <diagonal/>
    </border>
    <border>
      <left style="thin">
        <color indexed="64"/>
      </left>
      <right/>
      <top style="medium">
        <color indexed="64"/>
      </top>
      <bottom style="thin">
        <color indexed="64"/>
      </bottom>
      <diagonal/>
    </border>
    <border>
      <left/>
      <right/>
      <top style="medium">
        <color indexed="64"/>
      </top>
      <bottom style="thin">
        <color indexed="64"/>
      </bottom>
      <diagonal/>
    </border>
    <border>
      <left/>
      <right style="thin">
        <color indexed="64"/>
      </right>
      <top style="medium">
        <color indexed="64"/>
      </top>
      <bottom style="thin">
        <color indexed="64"/>
      </bottom>
      <diagonal/>
    </border>
    <border>
      <left style="thin">
        <color indexed="64"/>
      </left>
      <right style="medium">
        <color indexed="64"/>
      </right>
      <top style="medium">
        <color indexed="64"/>
      </top>
      <bottom/>
      <diagonal/>
    </border>
    <border>
      <left style="medium">
        <color indexed="64"/>
      </left>
      <right style="thin">
        <color indexed="64"/>
      </right>
      <top/>
      <bottom style="medium">
        <color indexed="64"/>
      </bottom>
      <diagonal/>
    </border>
    <border>
      <left style="thin">
        <color indexed="64"/>
      </left>
      <right style="medium">
        <color indexed="64"/>
      </right>
      <top/>
      <bottom style="medium">
        <color indexed="64"/>
      </bottom>
      <diagonal/>
    </border>
    <border>
      <left style="thin">
        <color auto="1"/>
      </left>
      <right style="thin">
        <color auto="1"/>
      </right>
      <top style="thin">
        <color auto="1"/>
      </top>
      <bottom style="thin">
        <color auto="1"/>
      </bottom>
      <diagonal/>
    </border>
  </borders>
  <cellStyleXfs count="51280">
    <xf numFmtId="0" fontId="0" fillId="0" borderId="0"/>
    <xf numFmtId="0" fontId="21" fillId="2" borderId="0" applyNumberFormat="0" applyBorder="0" applyAlignment="0" applyProtection="0"/>
    <xf numFmtId="0" fontId="21" fillId="3" borderId="0" applyNumberFormat="0" applyBorder="0" applyAlignment="0" applyProtection="0"/>
    <xf numFmtId="0" fontId="21" fillId="4" borderId="0" applyNumberFormat="0" applyBorder="0" applyAlignment="0" applyProtection="0"/>
    <xf numFmtId="0" fontId="21" fillId="5" borderId="0" applyNumberFormat="0" applyBorder="0" applyAlignment="0" applyProtection="0"/>
    <xf numFmtId="0" fontId="21" fillId="6" borderId="0" applyNumberFormat="0" applyBorder="0" applyAlignment="0" applyProtection="0"/>
    <xf numFmtId="0" fontId="21" fillId="7" borderId="0" applyNumberFormat="0" applyBorder="0" applyAlignment="0" applyProtection="0"/>
    <xf numFmtId="0" fontId="21" fillId="8" borderId="0" applyNumberFormat="0" applyBorder="0" applyAlignment="0" applyProtection="0"/>
    <xf numFmtId="0" fontId="21" fillId="9" borderId="0" applyNumberFormat="0" applyBorder="0" applyAlignment="0" applyProtection="0"/>
    <xf numFmtId="0" fontId="21" fillId="10" borderId="0" applyNumberFormat="0" applyBorder="0" applyAlignment="0" applyProtection="0"/>
    <xf numFmtId="0" fontId="21" fillId="5" borderId="0" applyNumberFormat="0" applyBorder="0" applyAlignment="0" applyProtection="0"/>
    <xf numFmtId="0" fontId="21" fillId="8" borderId="0" applyNumberFormat="0" applyBorder="0" applyAlignment="0" applyProtection="0"/>
    <xf numFmtId="0" fontId="21" fillId="11" borderId="0" applyNumberFormat="0" applyBorder="0" applyAlignment="0" applyProtection="0"/>
    <xf numFmtId="0" fontId="20" fillId="0" borderId="0" applyNumberFormat="0" applyFont="0" applyFill="0" applyBorder="0" applyProtection="0">
      <alignment horizontal="left" vertical="center" indent="5"/>
    </xf>
    <xf numFmtId="0" fontId="22" fillId="12" borderId="0" applyNumberFormat="0" applyBorder="0" applyAlignment="0" applyProtection="0"/>
    <xf numFmtId="0" fontId="22" fillId="9" borderId="0" applyNumberFormat="0" applyBorder="0" applyAlignment="0" applyProtection="0"/>
    <xf numFmtId="0" fontId="22" fillId="10" borderId="0" applyNumberFormat="0" applyBorder="0" applyAlignment="0" applyProtection="0"/>
    <xf numFmtId="0" fontId="22" fillId="13" borderId="0" applyNumberFormat="0" applyBorder="0" applyAlignment="0" applyProtection="0"/>
    <xf numFmtId="0" fontId="22" fillId="14" borderId="0" applyNumberFormat="0" applyBorder="0" applyAlignment="0" applyProtection="0"/>
    <xf numFmtId="0" fontId="22" fillId="15" borderId="0" applyNumberFormat="0" applyBorder="0" applyAlignment="0" applyProtection="0"/>
    <xf numFmtId="4" fontId="46" fillId="20" borderId="1">
      <alignment horizontal="right" vertical="center"/>
    </xf>
    <xf numFmtId="4" fontId="46" fillId="20" borderId="1">
      <alignment horizontal="right" vertical="center"/>
    </xf>
    <xf numFmtId="0" fontId="52" fillId="30" borderId="0" applyNumberFormat="0" applyBorder="0" applyAlignment="0" applyProtection="0"/>
    <xf numFmtId="0" fontId="53" fillId="30" borderId="0" applyNumberFormat="0" applyBorder="0" applyAlignment="0" applyProtection="0"/>
    <xf numFmtId="0" fontId="23" fillId="21" borderId="2" applyNumberFormat="0" applyAlignment="0" applyProtection="0"/>
    <xf numFmtId="0" fontId="24" fillId="0" borderId="3" applyNumberFormat="0" applyFill="0" applyAlignment="0" applyProtection="0"/>
    <xf numFmtId="0" fontId="25" fillId="22" borderId="4" applyNumberFormat="0" applyAlignment="0" applyProtection="0"/>
    <xf numFmtId="0" fontId="22" fillId="16" borderId="0" applyNumberFormat="0" applyBorder="0" applyAlignment="0" applyProtection="0"/>
    <xf numFmtId="0" fontId="22" fillId="17" borderId="0" applyNumberFormat="0" applyBorder="0" applyAlignment="0" applyProtection="0"/>
    <xf numFmtId="0" fontId="22" fillId="18" borderId="0" applyNumberFormat="0" applyBorder="0" applyAlignment="0" applyProtection="0"/>
    <xf numFmtId="0" fontId="22" fillId="13" borderId="0" applyNumberFormat="0" applyBorder="0" applyAlignment="0" applyProtection="0"/>
    <xf numFmtId="0" fontId="22" fillId="14" borderId="0" applyNumberFormat="0" applyBorder="0" applyAlignment="0" applyProtection="0"/>
    <xf numFmtId="0" fontId="22" fillId="19" borderId="0" applyNumberFormat="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9" fillId="0" borderId="0" applyFont="0" applyFill="0" applyBorder="0" applyAlignment="0" applyProtection="0"/>
    <xf numFmtId="165" fontId="20" fillId="0" borderId="0" applyFont="0" applyFill="0" applyBorder="0" applyAlignment="0" applyProtection="0"/>
    <xf numFmtId="0" fontId="50" fillId="0" borderId="0"/>
    <xf numFmtId="0" fontId="47" fillId="0" borderId="5">
      <alignment horizontal="left" vertical="center" wrapText="1" indent="2"/>
    </xf>
    <xf numFmtId="171" fontId="1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75" fontId="20" fillId="0" borderId="0" applyFont="0" applyFill="0" applyBorder="0" applyAlignment="0" applyProtection="0"/>
    <xf numFmtId="171" fontId="20" fillId="0" borderId="0" applyFont="0" applyFill="0" applyBorder="0" applyAlignment="0" applyProtection="0"/>
    <xf numFmtId="171" fontId="49" fillId="0" borderId="0" applyFont="0" applyFill="0" applyBorder="0" applyAlignment="0" applyProtection="0"/>
    <xf numFmtId="0" fontId="20"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0" fontId="50" fillId="0" borderId="0"/>
    <xf numFmtId="0" fontId="55" fillId="32" borderId="0" applyNumberFormat="0" applyBorder="0" applyAlignment="0" applyProtection="0"/>
    <xf numFmtId="0" fontId="26" fillId="7" borderId="2" applyNumberFormat="0" applyAlignment="0" applyProtection="0"/>
    <xf numFmtId="0" fontId="26" fillId="7" borderId="2" applyNumberFormat="0" applyAlignment="0" applyProtection="0"/>
    <xf numFmtId="4" fontId="47" fillId="0" borderId="0" applyBorder="0">
      <alignment horizontal="right" vertical="center"/>
    </xf>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5" fontId="20" fillId="0" borderId="0" applyFont="0" applyFill="0" applyBorder="0" applyAlignment="0" applyProtection="0"/>
    <xf numFmtId="165" fontId="49" fillId="0" borderId="0" applyFont="0" applyFill="0" applyBorder="0" applyAlignment="0" applyProtection="0"/>
    <xf numFmtId="165" fontId="19" fillId="0" borderId="0" applyFont="0" applyFill="0" applyBorder="0" applyAlignment="0" applyProtection="0"/>
    <xf numFmtId="165" fontId="20" fillId="0" borderId="0" applyFont="0" applyFill="0" applyBorder="0" applyAlignment="0" applyProtection="0"/>
    <xf numFmtId="165" fontId="49" fillId="0" borderId="0" applyFont="0" applyFill="0" applyBorder="0" applyAlignment="0" applyProtection="0"/>
    <xf numFmtId="165" fontId="19" fillId="0" borderId="0" applyFont="0" applyFill="0" applyBorder="0" applyAlignment="0" applyProtection="0"/>
    <xf numFmtId="165" fontId="20" fillId="0" borderId="0" applyFont="0" applyFill="0" applyBorder="0" applyAlignment="0" applyProtection="0"/>
    <xf numFmtId="165" fontId="49" fillId="0" borderId="0" applyFont="0" applyFill="0" applyBorder="0" applyAlignment="0" applyProtection="0"/>
    <xf numFmtId="165" fontId="19" fillId="0" borderId="0" applyFont="0" applyFill="0" applyBorder="0" applyAlignment="0" applyProtection="0"/>
    <xf numFmtId="165" fontId="20" fillId="0" borderId="0" applyFont="0" applyFill="0" applyBorder="0" applyAlignment="0" applyProtection="0"/>
    <xf numFmtId="165" fontId="49" fillId="0" borderId="0" applyFont="0" applyFill="0" applyBorder="0" applyAlignment="0" applyProtection="0"/>
    <xf numFmtId="165" fontId="19" fillId="0" borderId="0" applyFont="0" applyFill="0" applyBorder="0" applyAlignment="0" applyProtection="0"/>
    <xf numFmtId="165" fontId="20" fillId="0" borderId="0" applyFont="0" applyFill="0" applyBorder="0" applyAlignment="0" applyProtection="0"/>
    <xf numFmtId="165" fontId="49" fillId="0" borderId="0" applyFont="0" applyFill="0" applyBorder="0" applyAlignment="0" applyProtection="0"/>
    <xf numFmtId="165" fontId="19" fillId="0" borderId="0" applyFont="0" applyFill="0" applyBorder="0" applyAlignment="0" applyProtection="0"/>
    <xf numFmtId="165" fontId="20" fillId="0" borderId="0" applyFont="0" applyFill="0" applyBorder="0" applyAlignment="0" applyProtection="0"/>
    <xf numFmtId="165" fontId="49" fillId="0" borderId="0" applyFont="0" applyFill="0" applyBorder="0" applyAlignment="0" applyProtection="0"/>
    <xf numFmtId="165" fontId="19" fillId="0" borderId="0" applyFont="0" applyFill="0" applyBorder="0" applyAlignment="0" applyProtection="0"/>
    <xf numFmtId="165" fontId="20" fillId="0" borderId="0" applyFont="0" applyFill="0" applyBorder="0" applyAlignment="0" applyProtection="0"/>
    <xf numFmtId="165" fontId="49" fillId="0" borderId="0" applyFont="0" applyFill="0" applyBorder="0" applyAlignment="0" applyProtection="0"/>
    <xf numFmtId="165" fontId="19" fillId="0" borderId="0" applyFont="0" applyFill="0" applyBorder="0" applyAlignment="0" applyProtection="0"/>
    <xf numFmtId="165" fontId="20" fillId="0" borderId="0" applyFont="0" applyFill="0" applyBorder="0" applyAlignment="0" applyProtection="0"/>
    <xf numFmtId="165" fontId="49" fillId="0" borderId="0" applyFont="0" applyFill="0" applyBorder="0" applyAlignment="0" applyProtection="0"/>
    <xf numFmtId="165" fontId="19" fillId="0" borderId="0" applyFont="0" applyFill="0" applyBorder="0" applyAlignment="0" applyProtection="0"/>
    <xf numFmtId="165" fontId="20" fillId="0" borderId="0" applyFont="0" applyFill="0" applyBorder="0" applyAlignment="0" applyProtection="0"/>
    <xf numFmtId="165" fontId="49" fillId="0" borderId="0" applyFont="0" applyFill="0" applyBorder="0" applyAlignment="0" applyProtection="0"/>
    <xf numFmtId="165" fontId="19" fillId="0" borderId="0" applyFont="0" applyFill="0" applyBorder="0" applyAlignment="0" applyProtection="0"/>
    <xf numFmtId="165" fontId="20" fillId="0" borderId="0" applyFont="0" applyFill="0" applyBorder="0" applyAlignment="0" applyProtection="0"/>
    <xf numFmtId="165" fontId="49" fillId="0" borderId="0" applyFont="0" applyFill="0" applyBorder="0" applyAlignment="0" applyProtection="0"/>
    <xf numFmtId="165" fontId="19" fillId="0" borderId="0" applyFont="0" applyFill="0" applyBorder="0" applyAlignment="0" applyProtection="0"/>
    <xf numFmtId="165" fontId="20" fillId="0" borderId="0" applyFont="0" applyFill="0" applyBorder="0" applyAlignment="0" applyProtection="0"/>
    <xf numFmtId="165" fontId="20" fillId="0" borderId="0" applyFont="0" applyFill="0" applyBorder="0" applyAlignment="0" applyProtection="0"/>
    <xf numFmtId="165" fontId="49" fillId="0" borderId="0" applyFont="0" applyFill="0" applyBorder="0" applyAlignment="0" applyProtection="0"/>
    <xf numFmtId="165" fontId="20" fillId="0" borderId="0" applyFont="0" applyFill="0" applyBorder="0" applyAlignment="0" applyProtection="0"/>
    <xf numFmtId="165" fontId="19" fillId="0" borderId="0" applyFont="0" applyFill="0" applyBorder="0" applyAlignment="0" applyProtection="0"/>
    <xf numFmtId="165" fontId="20" fillId="0" borderId="0" applyFont="0" applyFill="0" applyBorder="0" applyAlignment="0" applyProtection="0"/>
    <xf numFmtId="165" fontId="49" fillId="0" borderId="0" applyFont="0" applyFill="0" applyBorder="0" applyAlignment="0" applyProtection="0"/>
    <xf numFmtId="165" fontId="19" fillId="0" borderId="0" applyFont="0" applyFill="0" applyBorder="0" applyAlignment="0" applyProtection="0"/>
    <xf numFmtId="165" fontId="20" fillId="0" borderId="0" applyFont="0" applyFill="0" applyBorder="0" applyAlignment="0" applyProtection="0"/>
    <xf numFmtId="165" fontId="49" fillId="0" borderId="0" applyFont="0" applyFill="0" applyBorder="0" applyAlignment="0" applyProtection="0"/>
    <xf numFmtId="165" fontId="19" fillId="0" borderId="0" applyFont="0" applyFill="0" applyBorder="0" applyAlignment="0" applyProtection="0"/>
    <xf numFmtId="165" fontId="20" fillId="0" borderId="0" applyFont="0" applyFill="0" applyBorder="0" applyAlignment="0" applyProtection="0"/>
    <xf numFmtId="165" fontId="49" fillId="0" borderId="0" applyFont="0" applyFill="0" applyBorder="0" applyAlignment="0" applyProtection="0"/>
    <xf numFmtId="165" fontId="19" fillId="0" borderId="0" applyFont="0" applyFill="0" applyBorder="0" applyAlignment="0" applyProtection="0"/>
    <xf numFmtId="165" fontId="20" fillId="0" borderId="0" applyFont="0" applyFill="0" applyBorder="0" applyAlignment="0" applyProtection="0"/>
    <xf numFmtId="165" fontId="49" fillId="0" borderId="0" applyFont="0" applyFill="0" applyBorder="0" applyAlignment="0" applyProtection="0"/>
    <xf numFmtId="165" fontId="19" fillId="0" borderId="0" applyFont="0" applyFill="0" applyBorder="0" applyAlignment="0" applyProtection="0"/>
    <xf numFmtId="165" fontId="20" fillId="0" borderId="0" applyFont="0" applyFill="0" applyBorder="0" applyAlignment="0" applyProtection="0"/>
    <xf numFmtId="165" fontId="49" fillId="0" borderId="0" applyFont="0" applyFill="0" applyBorder="0" applyAlignment="0" applyProtection="0"/>
    <xf numFmtId="165" fontId="19" fillId="0" borderId="0" applyFont="0" applyFill="0" applyBorder="0" applyAlignment="0" applyProtection="0"/>
    <xf numFmtId="165" fontId="20" fillId="0" borderId="0" applyFont="0" applyFill="0" applyBorder="0" applyAlignment="0" applyProtection="0"/>
    <xf numFmtId="165" fontId="49" fillId="0" borderId="0" applyFont="0" applyFill="0" applyBorder="0" applyAlignment="0" applyProtection="0"/>
    <xf numFmtId="165" fontId="19" fillId="0" borderId="0" applyFont="0" applyFill="0" applyBorder="0" applyAlignment="0" applyProtection="0"/>
    <xf numFmtId="165" fontId="20" fillId="0" borderId="0" applyFont="0" applyFill="0" applyBorder="0" applyAlignment="0" applyProtection="0"/>
    <xf numFmtId="165" fontId="49" fillId="0" borderId="0" applyFont="0" applyFill="0" applyBorder="0" applyAlignment="0" applyProtection="0"/>
    <xf numFmtId="165" fontId="19" fillId="0" borderId="0" applyFont="0" applyFill="0" applyBorder="0" applyAlignment="0" applyProtection="0"/>
    <xf numFmtId="165" fontId="20" fillId="0" borderId="0" applyFont="0" applyFill="0" applyBorder="0" applyAlignment="0" applyProtection="0"/>
    <xf numFmtId="165" fontId="49" fillId="0" borderId="0" applyFont="0" applyFill="0" applyBorder="0" applyAlignment="0" applyProtection="0"/>
    <xf numFmtId="165" fontId="19" fillId="0" borderId="0" applyFont="0" applyFill="0" applyBorder="0" applyAlignment="0" applyProtection="0"/>
    <xf numFmtId="165" fontId="20" fillId="0" borderId="0" applyFont="0" applyFill="0" applyBorder="0" applyAlignment="0" applyProtection="0"/>
    <xf numFmtId="165" fontId="49" fillId="0" borderId="0" applyFont="0" applyFill="0" applyBorder="0" applyAlignment="0" applyProtection="0"/>
    <xf numFmtId="165" fontId="19" fillId="0" borderId="0" applyFont="0" applyFill="0" applyBorder="0" applyAlignment="0" applyProtection="0"/>
    <xf numFmtId="165" fontId="20" fillId="0" borderId="0" applyFont="0" applyFill="0" applyBorder="0" applyAlignment="0" applyProtection="0"/>
    <xf numFmtId="165" fontId="49" fillId="0" borderId="0" applyFont="0" applyFill="0" applyBorder="0" applyAlignment="0" applyProtection="0"/>
    <xf numFmtId="165" fontId="19" fillId="0" borderId="0" applyFont="0" applyFill="0" applyBorder="0" applyAlignment="0" applyProtection="0"/>
    <xf numFmtId="165" fontId="20" fillId="0" borderId="0" applyFont="0" applyFill="0" applyBorder="0" applyAlignment="0" applyProtection="0"/>
    <xf numFmtId="165" fontId="49" fillId="0" borderId="0" applyFont="0" applyFill="0" applyBorder="0" applyAlignment="0" applyProtection="0"/>
    <xf numFmtId="165" fontId="19" fillId="0" borderId="0" applyFont="0" applyFill="0" applyBorder="0" applyAlignment="0" applyProtection="0"/>
    <xf numFmtId="165" fontId="20" fillId="0" borderId="0" applyFont="0" applyFill="0" applyBorder="0" applyAlignment="0" applyProtection="0"/>
    <xf numFmtId="165" fontId="49" fillId="0" borderId="0" applyFont="0" applyFill="0" applyBorder="0" applyAlignment="0" applyProtection="0"/>
    <xf numFmtId="165" fontId="19" fillId="0" borderId="0" applyFont="0" applyFill="0" applyBorder="0" applyAlignment="0" applyProtection="0"/>
    <xf numFmtId="165" fontId="20" fillId="0" borderId="0" applyFont="0" applyFill="0" applyBorder="0" applyAlignment="0" applyProtection="0"/>
    <xf numFmtId="165" fontId="49" fillId="0" borderId="0" applyFont="0" applyFill="0" applyBorder="0" applyAlignment="0" applyProtection="0"/>
    <xf numFmtId="165" fontId="19" fillId="0" borderId="0" applyFont="0" applyFill="0" applyBorder="0" applyAlignment="0" applyProtection="0"/>
    <xf numFmtId="165" fontId="20" fillId="0" borderId="0" applyFont="0" applyFill="0" applyBorder="0" applyAlignment="0" applyProtection="0"/>
    <xf numFmtId="165" fontId="49" fillId="0" borderId="0" applyFont="0" applyFill="0" applyBorder="0" applyAlignment="0" applyProtection="0"/>
    <xf numFmtId="165" fontId="19" fillId="0" borderId="0" applyFont="0" applyFill="0" applyBorder="0" applyAlignment="0" applyProtection="0"/>
    <xf numFmtId="165" fontId="20" fillId="0" borderId="0" applyFont="0" applyFill="0" applyBorder="0" applyAlignment="0" applyProtection="0"/>
    <xf numFmtId="165" fontId="49" fillId="0" borderId="0" applyFont="0" applyFill="0" applyBorder="0" applyAlignment="0" applyProtection="0"/>
    <xf numFmtId="165" fontId="19" fillId="0" borderId="0" applyFont="0" applyFill="0" applyBorder="0" applyAlignment="0" applyProtection="0"/>
    <xf numFmtId="165" fontId="20" fillId="0" borderId="0" applyFont="0" applyFill="0" applyBorder="0" applyAlignment="0" applyProtection="0"/>
    <xf numFmtId="165" fontId="49" fillId="0" borderId="0" applyFont="0" applyFill="0" applyBorder="0" applyAlignment="0" applyProtection="0"/>
    <xf numFmtId="165" fontId="19" fillId="0" borderId="0" applyFont="0" applyFill="0" applyBorder="0" applyAlignment="0" applyProtection="0"/>
    <xf numFmtId="165" fontId="20" fillId="0" borderId="0" applyFont="0" applyFill="0" applyBorder="0" applyAlignment="0" applyProtection="0"/>
    <xf numFmtId="165" fontId="49" fillId="0" borderId="0" applyFont="0" applyFill="0" applyBorder="0" applyAlignment="0" applyProtection="0"/>
    <xf numFmtId="165" fontId="19" fillId="0" borderId="0" applyFont="0" applyFill="0" applyBorder="0" applyAlignment="0" applyProtection="0"/>
    <xf numFmtId="165" fontId="20" fillId="0" borderId="0" applyFont="0" applyFill="0" applyBorder="0" applyAlignment="0" applyProtection="0"/>
    <xf numFmtId="165" fontId="49" fillId="0" borderId="0" applyFont="0" applyFill="0" applyBorder="0" applyAlignment="0" applyProtection="0"/>
    <xf numFmtId="165" fontId="19" fillId="0" borderId="0" applyFont="0" applyFill="0" applyBorder="0" applyAlignment="0" applyProtection="0"/>
    <xf numFmtId="165" fontId="20" fillId="0" borderId="0" applyFont="0" applyFill="0" applyBorder="0" applyAlignment="0" applyProtection="0"/>
    <xf numFmtId="165" fontId="49" fillId="0" borderId="0" applyFont="0" applyFill="0" applyBorder="0" applyAlignment="0" applyProtection="0"/>
    <xf numFmtId="165" fontId="19" fillId="0" borderId="0" applyFont="0" applyFill="0" applyBorder="0" applyAlignment="0" applyProtection="0"/>
    <xf numFmtId="165" fontId="20" fillId="0" borderId="0" applyFont="0" applyFill="0" applyBorder="0" applyAlignment="0" applyProtection="0"/>
    <xf numFmtId="165" fontId="49" fillId="0" borderId="0" applyFont="0" applyFill="0" applyBorder="0" applyAlignment="0" applyProtection="0"/>
    <xf numFmtId="165" fontId="19" fillId="0" borderId="0" applyFont="0" applyFill="0" applyBorder="0" applyAlignment="0" applyProtection="0"/>
    <xf numFmtId="165" fontId="20" fillId="0" borderId="0" applyFont="0" applyFill="0" applyBorder="0" applyAlignment="0" applyProtection="0"/>
    <xf numFmtId="165" fontId="49" fillId="0" borderId="0" applyFont="0" applyFill="0" applyBorder="0" applyAlignment="0" applyProtection="0"/>
    <xf numFmtId="165" fontId="19" fillId="0" borderId="0" applyFont="0" applyFill="0" applyBorder="0" applyAlignment="0" applyProtection="0"/>
    <xf numFmtId="165" fontId="20" fillId="0" borderId="0" applyFont="0" applyFill="0" applyBorder="0" applyAlignment="0" applyProtection="0"/>
    <xf numFmtId="165" fontId="49" fillId="0" borderId="0" applyFont="0" applyFill="0" applyBorder="0" applyAlignment="0" applyProtection="0"/>
    <xf numFmtId="165" fontId="19" fillId="0" borderId="0" applyFont="0" applyFill="0" applyBorder="0" applyAlignment="0" applyProtection="0"/>
    <xf numFmtId="165" fontId="20" fillId="0" borderId="0" applyFont="0" applyFill="0" applyBorder="0" applyAlignment="0" applyProtection="0"/>
    <xf numFmtId="165" fontId="49" fillId="0" borderId="0" applyFont="0" applyFill="0" applyBorder="0" applyAlignment="0" applyProtection="0"/>
    <xf numFmtId="165" fontId="19" fillId="0" borderId="0" applyFont="0" applyFill="0" applyBorder="0" applyAlignment="0" applyProtection="0"/>
    <xf numFmtId="165" fontId="20" fillId="0" borderId="0" applyFont="0" applyFill="0" applyBorder="0" applyAlignment="0" applyProtection="0"/>
    <xf numFmtId="165" fontId="49" fillId="0" borderId="0" applyFont="0" applyFill="0" applyBorder="0" applyAlignment="0" applyProtection="0"/>
    <xf numFmtId="165" fontId="19" fillId="0" borderId="0" applyFont="0" applyFill="0" applyBorder="0" applyAlignment="0" applyProtection="0"/>
    <xf numFmtId="165" fontId="20" fillId="0" borderId="0" applyFont="0" applyFill="0" applyBorder="0" applyAlignment="0" applyProtection="0"/>
    <xf numFmtId="165" fontId="49" fillId="0" borderId="0" applyFont="0" applyFill="0" applyBorder="0" applyAlignment="0" applyProtection="0"/>
    <xf numFmtId="165" fontId="19" fillId="0" borderId="0" applyFont="0" applyFill="0" applyBorder="0" applyAlignment="0" applyProtection="0"/>
    <xf numFmtId="165" fontId="20" fillId="0" borderId="0" applyFont="0" applyFill="0" applyBorder="0" applyAlignment="0" applyProtection="0"/>
    <xf numFmtId="165" fontId="49" fillId="0" borderId="0" applyFont="0" applyFill="0" applyBorder="0" applyAlignment="0" applyProtection="0"/>
    <xf numFmtId="165" fontId="19" fillId="0" borderId="0" applyFont="0" applyFill="0" applyBorder="0" applyAlignment="0" applyProtection="0"/>
    <xf numFmtId="165" fontId="20" fillId="0" borderId="0" applyFont="0" applyFill="0" applyBorder="0" applyAlignment="0" applyProtection="0"/>
    <xf numFmtId="165" fontId="49" fillId="0" borderId="0" applyFont="0" applyFill="0" applyBorder="0" applyAlignment="0" applyProtection="0"/>
    <xf numFmtId="165" fontId="19" fillId="0" borderId="0" applyFont="0" applyFill="0" applyBorder="0" applyAlignment="0" applyProtection="0"/>
    <xf numFmtId="165" fontId="20" fillId="0" borderId="0" applyFont="0" applyFill="0" applyBorder="0" applyAlignment="0" applyProtection="0"/>
    <xf numFmtId="165" fontId="49" fillId="0" borderId="0" applyFont="0" applyFill="0" applyBorder="0" applyAlignment="0" applyProtection="0"/>
    <xf numFmtId="165" fontId="19" fillId="0" borderId="0" applyFont="0" applyFill="0" applyBorder="0" applyAlignment="0" applyProtection="0"/>
    <xf numFmtId="165" fontId="20" fillId="0" borderId="0" applyFont="0" applyFill="0" applyBorder="0" applyAlignment="0" applyProtection="0"/>
    <xf numFmtId="165" fontId="49" fillId="0" borderId="0" applyFont="0" applyFill="0" applyBorder="0" applyAlignment="0" applyProtection="0"/>
    <xf numFmtId="165" fontId="19" fillId="0" borderId="0" applyFont="0" applyFill="0" applyBorder="0" applyAlignment="0" applyProtection="0"/>
    <xf numFmtId="165" fontId="20" fillId="0" borderId="0" applyFont="0" applyFill="0" applyBorder="0" applyAlignment="0" applyProtection="0"/>
    <xf numFmtId="165" fontId="49" fillId="0" borderId="0" applyFont="0" applyFill="0" applyBorder="0" applyAlignment="0" applyProtection="0"/>
    <xf numFmtId="165" fontId="19" fillId="0" borderId="0" applyFont="0" applyFill="0" applyBorder="0" applyAlignment="0" applyProtection="0"/>
    <xf numFmtId="165" fontId="20" fillId="0" borderId="0" applyFont="0" applyFill="0" applyBorder="0" applyAlignment="0" applyProtection="0"/>
    <xf numFmtId="165" fontId="49" fillId="0" borderId="0" applyFont="0" applyFill="0" applyBorder="0" applyAlignment="0" applyProtection="0"/>
    <xf numFmtId="165" fontId="19" fillId="0" borderId="0" applyFont="0" applyFill="0" applyBorder="0" applyAlignment="0" applyProtection="0"/>
    <xf numFmtId="165" fontId="20" fillId="0" borderId="0" applyFont="0" applyFill="0" applyBorder="0" applyAlignment="0" applyProtection="0"/>
    <xf numFmtId="165" fontId="49" fillId="0" borderId="0" applyFont="0" applyFill="0" applyBorder="0" applyAlignment="0" applyProtection="0"/>
    <xf numFmtId="165" fontId="19" fillId="0" borderId="0" applyFont="0" applyFill="0" applyBorder="0" applyAlignment="0" applyProtection="0"/>
    <xf numFmtId="165" fontId="20" fillId="0" borderId="0" applyFont="0" applyFill="0" applyBorder="0" applyAlignment="0" applyProtection="0"/>
    <xf numFmtId="165" fontId="49" fillId="0" borderId="0" applyFont="0" applyFill="0" applyBorder="0" applyAlignment="0" applyProtection="0"/>
    <xf numFmtId="165" fontId="19" fillId="0" borderId="0" applyFont="0" applyFill="0" applyBorder="0" applyAlignment="0" applyProtection="0"/>
    <xf numFmtId="165" fontId="20" fillId="0" borderId="0" applyFont="0" applyFill="0" applyBorder="0" applyAlignment="0" applyProtection="0"/>
    <xf numFmtId="165" fontId="49" fillId="0" borderId="0" applyFont="0" applyFill="0" applyBorder="0" applyAlignment="0" applyProtection="0"/>
    <xf numFmtId="165" fontId="19" fillId="0" borderId="0" applyFont="0" applyFill="0" applyBorder="0" applyAlignment="0" applyProtection="0"/>
    <xf numFmtId="165" fontId="20" fillId="0" borderId="0" applyFont="0" applyFill="0" applyBorder="0" applyAlignment="0" applyProtection="0"/>
    <xf numFmtId="165" fontId="49" fillId="0" borderId="0" applyFont="0" applyFill="0" applyBorder="0" applyAlignment="0" applyProtection="0"/>
    <xf numFmtId="165" fontId="19" fillId="0" borderId="0" applyFont="0" applyFill="0" applyBorder="0" applyAlignment="0" applyProtection="0"/>
    <xf numFmtId="165" fontId="20" fillId="0" borderId="0" applyFont="0" applyFill="0" applyBorder="0" applyAlignment="0" applyProtection="0"/>
    <xf numFmtId="165" fontId="49" fillId="0" borderId="0" applyFont="0" applyFill="0" applyBorder="0" applyAlignment="0" applyProtection="0"/>
    <xf numFmtId="165" fontId="19" fillId="0" borderId="0" applyFont="0" applyFill="0" applyBorder="0" applyAlignment="0" applyProtection="0"/>
    <xf numFmtId="165" fontId="20" fillId="0" borderId="0" applyFont="0" applyFill="0" applyBorder="0" applyAlignment="0" applyProtection="0"/>
    <xf numFmtId="165" fontId="49" fillId="0" borderId="0" applyFont="0" applyFill="0" applyBorder="0" applyAlignment="0" applyProtection="0"/>
    <xf numFmtId="165" fontId="19" fillId="0" borderId="0" applyFont="0" applyFill="0" applyBorder="0" applyAlignment="0" applyProtection="0"/>
    <xf numFmtId="165" fontId="20" fillId="0" borderId="0" applyFont="0" applyFill="0" applyBorder="0" applyAlignment="0" applyProtection="0"/>
    <xf numFmtId="165" fontId="49" fillId="0" borderId="0" applyFont="0" applyFill="0" applyBorder="0" applyAlignment="0" applyProtection="0"/>
    <xf numFmtId="165" fontId="19" fillId="0" borderId="0" applyFont="0" applyFill="0" applyBorder="0" applyAlignment="0" applyProtection="0"/>
    <xf numFmtId="165" fontId="20" fillId="0" borderId="0" applyFont="0" applyFill="0" applyBorder="0" applyAlignment="0" applyProtection="0"/>
    <xf numFmtId="165" fontId="49" fillId="0" borderId="0" applyFont="0" applyFill="0" applyBorder="0" applyAlignment="0" applyProtection="0"/>
    <xf numFmtId="165" fontId="19" fillId="0" borderId="0" applyFont="0" applyFill="0" applyBorder="0" applyAlignment="0" applyProtection="0"/>
    <xf numFmtId="165" fontId="20" fillId="0" borderId="0" applyFont="0" applyFill="0" applyBorder="0" applyAlignment="0" applyProtection="0"/>
    <xf numFmtId="165" fontId="49" fillId="0" borderId="0" applyFont="0" applyFill="0" applyBorder="0" applyAlignment="0" applyProtection="0"/>
    <xf numFmtId="165" fontId="19" fillId="0" borderId="0" applyFont="0" applyFill="0" applyBorder="0" applyAlignment="0" applyProtection="0"/>
    <xf numFmtId="165" fontId="20" fillId="0" borderId="0" applyFont="0" applyFill="0" applyBorder="0" applyAlignment="0" applyProtection="0"/>
    <xf numFmtId="165" fontId="49" fillId="0" borderId="0" applyFont="0" applyFill="0" applyBorder="0" applyAlignment="0" applyProtection="0"/>
    <xf numFmtId="165" fontId="19" fillId="0" borderId="0" applyFont="0" applyFill="0" applyBorder="0" applyAlignment="0" applyProtection="0"/>
    <xf numFmtId="165" fontId="20" fillId="0" borderId="0" applyFont="0" applyFill="0" applyBorder="0" applyAlignment="0" applyProtection="0"/>
    <xf numFmtId="165" fontId="49" fillId="0" borderId="0" applyFont="0" applyFill="0" applyBorder="0" applyAlignment="0" applyProtection="0"/>
    <xf numFmtId="165" fontId="19" fillId="0" borderId="0" applyFont="0" applyFill="0" applyBorder="0" applyAlignment="0" applyProtection="0"/>
    <xf numFmtId="165" fontId="20" fillId="0" borderId="0" applyFont="0" applyFill="0" applyBorder="0" applyAlignment="0" applyProtection="0"/>
    <xf numFmtId="165" fontId="49" fillId="0" borderId="0" applyFont="0" applyFill="0" applyBorder="0" applyAlignment="0" applyProtection="0"/>
    <xf numFmtId="165" fontId="19" fillId="0" borderId="0" applyFont="0" applyFill="0" applyBorder="0" applyAlignment="0" applyProtection="0"/>
    <xf numFmtId="165" fontId="20" fillId="0" borderId="0" applyFont="0" applyFill="0" applyBorder="0" applyAlignment="0" applyProtection="0"/>
    <xf numFmtId="165" fontId="49" fillId="0" borderId="0" applyFont="0" applyFill="0" applyBorder="0" applyAlignment="0" applyProtection="0"/>
    <xf numFmtId="165" fontId="19" fillId="0" borderId="0" applyFont="0" applyFill="0" applyBorder="0" applyAlignment="0" applyProtection="0"/>
    <xf numFmtId="165" fontId="20" fillId="0" borderId="0" applyFont="0" applyFill="0" applyBorder="0" applyAlignment="0" applyProtection="0"/>
    <xf numFmtId="165" fontId="49" fillId="0" borderId="0" applyFont="0" applyFill="0" applyBorder="0" applyAlignment="0" applyProtection="0"/>
    <xf numFmtId="165" fontId="19" fillId="0" borderId="0" applyFont="0" applyFill="0" applyBorder="0" applyAlignment="0" applyProtection="0"/>
    <xf numFmtId="165" fontId="20" fillId="0" borderId="0" applyFont="0" applyFill="0" applyBorder="0" applyAlignment="0" applyProtection="0"/>
    <xf numFmtId="165" fontId="49" fillId="0" borderId="0" applyFont="0" applyFill="0" applyBorder="0" applyAlignment="0" applyProtection="0"/>
    <xf numFmtId="165" fontId="19" fillId="0" borderId="0" applyFont="0" applyFill="0" applyBorder="0" applyAlignment="0" applyProtection="0"/>
    <xf numFmtId="165" fontId="20" fillId="0" borderId="0" applyFont="0" applyFill="0" applyBorder="0" applyAlignment="0" applyProtection="0"/>
    <xf numFmtId="165" fontId="49" fillId="0" borderId="0" applyFont="0" applyFill="0" applyBorder="0" applyAlignment="0" applyProtection="0"/>
    <xf numFmtId="165" fontId="19" fillId="0" borderId="0" applyFont="0" applyFill="0" applyBorder="0" applyAlignment="0" applyProtection="0"/>
    <xf numFmtId="165" fontId="20" fillId="0" borderId="0" applyFont="0" applyFill="0" applyBorder="0" applyAlignment="0" applyProtection="0"/>
    <xf numFmtId="165" fontId="49" fillId="0" borderId="0" applyFont="0" applyFill="0" applyBorder="0" applyAlignment="0" applyProtection="0"/>
    <xf numFmtId="165" fontId="19" fillId="0" borderId="0" applyFont="0" applyFill="0" applyBorder="0" applyAlignment="0" applyProtection="0"/>
    <xf numFmtId="165" fontId="20" fillId="0" borderId="0" applyFont="0" applyFill="0" applyBorder="0" applyAlignment="0" applyProtection="0"/>
    <xf numFmtId="165" fontId="49" fillId="0" borderId="0" applyFont="0" applyFill="0" applyBorder="0" applyAlignment="0" applyProtection="0"/>
    <xf numFmtId="0" fontId="28" fillId="23" borderId="0" applyNumberFormat="0" applyBorder="0" applyAlignment="0" applyProtection="0"/>
    <xf numFmtId="0" fontId="20" fillId="0" borderId="0"/>
    <xf numFmtId="0" fontId="20" fillId="0" borderId="0"/>
    <xf numFmtId="0" fontId="50" fillId="0" borderId="0"/>
    <xf numFmtId="0" fontId="51" fillId="0" borderId="0"/>
    <xf numFmtId="0" fontId="51" fillId="0" borderId="0"/>
    <xf numFmtId="0" fontId="56" fillId="0" borderId="0"/>
    <xf numFmtId="0" fontId="57" fillId="0" borderId="0"/>
    <xf numFmtId="0" fontId="51" fillId="0" borderId="0"/>
    <xf numFmtId="0" fontId="57" fillId="0" borderId="0"/>
    <xf numFmtId="4" fontId="47" fillId="0" borderId="1" applyFill="0" applyBorder="0" applyProtection="0">
      <alignment horizontal="right" vertical="center"/>
    </xf>
    <xf numFmtId="0" fontId="48" fillId="0" borderId="0" applyNumberFormat="0" applyFill="0" applyBorder="0" applyProtection="0">
      <alignment horizontal="left" vertical="center"/>
    </xf>
    <xf numFmtId="0" fontId="20" fillId="24" borderId="0" applyNumberFormat="0" applyFont="0" applyBorder="0" applyAlignment="0" applyProtection="0"/>
    <xf numFmtId="0" fontId="20" fillId="0" borderId="0"/>
    <xf numFmtId="0" fontId="20" fillId="0" borderId="0"/>
    <xf numFmtId="0" fontId="20" fillId="0" borderId="0"/>
    <xf numFmtId="0" fontId="27" fillId="0" borderId="0"/>
    <xf numFmtId="0" fontId="20" fillId="0" borderId="0"/>
    <xf numFmtId="0" fontId="20" fillId="0" borderId="0"/>
    <xf numFmtId="0" fontId="20" fillId="0" borderId="0"/>
    <xf numFmtId="0" fontId="27" fillId="0" borderId="0"/>
    <xf numFmtId="0" fontId="20" fillId="0" borderId="0"/>
    <xf numFmtId="0" fontId="20" fillId="0" borderId="0"/>
    <xf numFmtId="0" fontId="20" fillId="0" borderId="0"/>
    <xf numFmtId="0" fontId="27" fillId="0" borderId="0"/>
    <xf numFmtId="0" fontId="20" fillId="0" borderId="0"/>
    <xf numFmtId="0" fontId="20" fillId="0" borderId="0"/>
    <xf numFmtId="0" fontId="20" fillId="0" borderId="0"/>
    <xf numFmtId="0" fontId="27" fillId="0" borderId="0"/>
    <xf numFmtId="0" fontId="20" fillId="0" borderId="0"/>
    <xf numFmtId="0" fontId="20" fillId="0" borderId="0"/>
    <xf numFmtId="0" fontId="20" fillId="0" borderId="0"/>
    <xf numFmtId="0" fontId="27" fillId="0" borderId="0"/>
    <xf numFmtId="0" fontId="20" fillId="0" borderId="0"/>
    <xf numFmtId="0" fontId="20" fillId="0" borderId="0"/>
    <xf numFmtId="0" fontId="20" fillId="0" borderId="0"/>
    <xf numFmtId="0" fontId="27" fillId="0" borderId="0"/>
    <xf numFmtId="0" fontId="20" fillId="0" borderId="0"/>
    <xf numFmtId="0" fontId="20" fillId="0" borderId="0"/>
    <xf numFmtId="0" fontId="21" fillId="0" borderId="0"/>
    <xf numFmtId="0" fontId="21" fillId="0" borderId="0"/>
    <xf numFmtId="0" fontId="20" fillId="0" borderId="0"/>
    <xf numFmtId="0" fontId="20" fillId="0" borderId="0"/>
    <xf numFmtId="0" fontId="27"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7"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7"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7"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7"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7" fillId="0" borderId="0"/>
    <xf numFmtId="0" fontId="20" fillId="0" borderId="0"/>
    <xf numFmtId="0" fontId="20" fillId="0" borderId="0"/>
    <xf numFmtId="0" fontId="20" fillId="0" borderId="0"/>
    <xf numFmtId="0" fontId="27" fillId="0" borderId="0"/>
    <xf numFmtId="0" fontId="20" fillId="0" borderId="0"/>
    <xf numFmtId="0" fontId="20" fillId="0" borderId="0"/>
    <xf numFmtId="0" fontId="20" fillId="0" borderId="0"/>
    <xf numFmtId="0" fontId="27" fillId="0" borderId="0"/>
    <xf numFmtId="0" fontId="45" fillId="0" borderId="0"/>
    <xf numFmtId="0" fontId="19" fillId="25" borderId="9" applyNumberFormat="0" applyFont="0" applyAlignment="0" applyProtection="0"/>
    <xf numFmtId="0" fontId="20" fillId="25" borderId="9" applyNumberFormat="0" applyFont="0" applyAlignment="0" applyProtection="0"/>
    <xf numFmtId="0" fontId="49" fillId="25" borderId="9" applyNumberFormat="0" applyFont="0" applyAlignment="0" applyProtection="0"/>
    <xf numFmtId="170" fontId="1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0" fontId="29" fillId="21" borderId="10" applyNumberFormat="0" applyAlignment="0" applyProtection="0"/>
    <xf numFmtId="0" fontId="29" fillId="21" borderId="10" applyNumberFormat="0" applyAlignment="0" applyProtection="0"/>
    <xf numFmtId="0" fontId="50" fillId="0" borderId="0"/>
    <xf numFmtId="9" fontId="19" fillId="0" borderId="0" applyFont="0" applyFill="0" applyBorder="0" applyAlignment="0" applyProtection="0"/>
    <xf numFmtId="9" fontId="20"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20" fillId="0" borderId="0" applyFont="0" applyFill="0" applyBorder="0" applyAlignment="0" applyProtection="0"/>
    <xf numFmtId="9" fontId="20" fillId="0" borderId="0" applyFont="0" applyFill="0" applyBorder="0" applyAlignment="0" applyProtection="0"/>
    <xf numFmtId="9" fontId="20" fillId="0" borderId="0" applyFont="0" applyFill="0" applyBorder="0" applyAlignment="0" applyProtection="0"/>
    <xf numFmtId="9" fontId="20" fillId="0" borderId="0" applyFont="0" applyFill="0" applyBorder="0" applyAlignment="0" applyProtection="0"/>
    <xf numFmtId="9" fontId="20" fillId="0" borderId="0" applyFont="0" applyFill="0" applyBorder="0" applyAlignment="0" applyProtection="0"/>
    <xf numFmtId="9" fontId="20"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0" fontId="20" fillId="0" borderId="0"/>
    <xf numFmtId="0" fontId="30" fillId="0" borderId="0" applyNumberFormat="0" applyFill="0" applyBorder="0" applyAlignment="0" applyProtection="0"/>
    <xf numFmtId="0" fontId="31" fillId="0" borderId="0" applyNumberFormat="0" applyFill="0" applyBorder="0" applyAlignment="0" applyProtection="0"/>
    <xf numFmtId="0" fontId="32" fillId="0" borderId="0" applyNumberFormat="0" applyFill="0" applyBorder="0" applyAlignment="0" applyProtection="0"/>
    <xf numFmtId="0" fontId="33" fillId="0" borderId="6" applyNumberFormat="0" applyFill="0" applyAlignment="0" applyProtection="0"/>
    <xf numFmtId="0" fontId="34" fillId="0" borderId="7" applyNumberFormat="0" applyFill="0" applyAlignment="0" applyProtection="0"/>
    <xf numFmtId="0" fontId="35" fillId="0" borderId="8" applyNumberFormat="0" applyFill="0" applyAlignment="0" applyProtection="0"/>
    <xf numFmtId="0" fontId="35" fillId="0" borderId="0" applyNumberFormat="0" applyFill="0" applyBorder="0" applyAlignment="0" applyProtection="0"/>
    <xf numFmtId="0" fontId="36" fillId="0" borderId="11" applyNumberFormat="0" applyFill="0" applyAlignment="0" applyProtection="0"/>
    <xf numFmtId="0" fontId="37" fillId="3" borderId="0" applyNumberFormat="0" applyBorder="0" applyAlignment="0" applyProtection="0"/>
    <xf numFmtId="0" fontId="38" fillId="4" borderId="0" applyNumberFormat="0" applyBorder="0" applyAlignment="0" applyProtection="0"/>
    <xf numFmtId="168" fontId="19" fillId="0" borderId="0" applyFont="0" applyFill="0" applyBorder="0" applyAlignment="0" applyProtection="0"/>
    <xf numFmtId="168" fontId="19" fillId="0" borderId="0" applyFont="0" applyFill="0" applyBorder="0" applyAlignment="0" applyProtection="0"/>
    <xf numFmtId="0" fontId="19" fillId="0" borderId="0" applyNumberFormat="0" applyFont="0" applyFill="0" applyBorder="0" applyProtection="0">
      <alignment horizontal="left" vertical="center" indent="5"/>
    </xf>
    <xf numFmtId="168"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165" fontId="21" fillId="0" borderId="0" applyFont="0" applyFill="0" applyBorder="0" applyAlignment="0" applyProtection="0"/>
    <xf numFmtId="165" fontId="60" fillId="0" borderId="0" applyFont="0" applyFill="0" applyBorder="0" applyAlignment="0" applyProtection="0"/>
    <xf numFmtId="165" fontId="19" fillId="0" borderId="0" applyFont="0" applyFill="0" applyBorder="0" applyAlignment="0" applyProtection="0"/>
    <xf numFmtId="165" fontId="5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5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71" fontId="59"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75" fontId="19" fillId="0" borderId="0" applyFont="0" applyFill="0" applyBorder="0" applyAlignment="0" applyProtection="0"/>
    <xf numFmtId="171" fontId="19" fillId="0" borderId="0" applyFont="0" applyFill="0" applyBorder="0" applyAlignment="0" applyProtection="0"/>
    <xf numFmtId="171" fontId="59" fillId="0" borderId="0" applyFont="0" applyFill="0" applyBorder="0" applyAlignment="0" applyProtection="0"/>
    <xf numFmtId="171" fontId="44" fillId="0" borderId="0" applyFont="0" applyFill="0" applyBorder="0" applyAlignment="0" applyProtection="0"/>
    <xf numFmtId="0" fontId="19" fillId="0" borderId="0" applyFont="0" applyFill="0" applyBorder="0" applyAlignment="0" applyProtection="0"/>
    <xf numFmtId="171" fontId="19"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71"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59" fillId="0" borderId="0" applyFont="0" applyFill="0" applyBorder="0" applyAlignment="0" applyProtection="0"/>
    <xf numFmtId="165" fontId="19" fillId="0" borderId="0" applyFont="0" applyFill="0" applyBorder="0" applyAlignment="0" applyProtection="0"/>
    <xf numFmtId="165" fontId="5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59" fillId="0" borderId="0" applyFont="0" applyFill="0" applyBorder="0" applyAlignment="0" applyProtection="0"/>
    <xf numFmtId="165" fontId="19" fillId="0" borderId="0" applyFont="0" applyFill="0" applyBorder="0" applyAlignment="0" applyProtection="0"/>
    <xf numFmtId="165" fontId="5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59" fillId="0" borderId="0" applyFont="0" applyFill="0" applyBorder="0" applyAlignment="0" applyProtection="0"/>
    <xf numFmtId="165" fontId="19" fillId="0" borderId="0" applyFont="0" applyFill="0" applyBorder="0" applyAlignment="0" applyProtection="0"/>
    <xf numFmtId="165" fontId="5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59" fillId="0" borderId="0" applyFont="0" applyFill="0" applyBorder="0" applyAlignment="0" applyProtection="0"/>
    <xf numFmtId="165" fontId="19" fillId="0" borderId="0" applyFont="0" applyFill="0" applyBorder="0" applyAlignment="0" applyProtection="0"/>
    <xf numFmtId="165" fontId="5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59" fillId="0" borderId="0" applyFont="0" applyFill="0" applyBorder="0" applyAlignment="0" applyProtection="0"/>
    <xf numFmtId="165" fontId="19" fillId="0" borderId="0" applyFont="0" applyFill="0" applyBorder="0" applyAlignment="0" applyProtection="0"/>
    <xf numFmtId="165" fontId="5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59" fillId="0" borderId="0" applyFont="0" applyFill="0" applyBorder="0" applyAlignment="0" applyProtection="0"/>
    <xf numFmtId="165" fontId="19" fillId="0" borderId="0" applyFont="0" applyFill="0" applyBorder="0" applyAlignment="0" applyProtection="0"/>
    <xf numFmtId="165" fontId="5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59" fillId="0" borderId="0" applyFont="0" applyFill="0" applyBorder="0" applyAlignment="0" applyProtection="0"/>
    <xf numFmtId="165" fontId="19" fillId="0" borderId="0" applyFont="0" applyFill="0" applyBorder="0" applyAlignment="0" applyProtection="0"/>
    <xf numFmtId="165" fontId="5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59" fillId="0" borderId="0" applyFont="0" applyFill="0" applyBorder="0" applyAlignment="0" applyProtection="0"/>
    <xf numFmtId="165" fontId="19" fillId="0" borderId="0" applyFont="0" applyFill="0" applyBorder="0" applyAlignment="0" applyProtection="0"/>
    <xf numFmtId="165" fontId="5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59" fillId="0" borderId="0" applyFont="0" applyFill="0" applyBorder="0" applyAlignment="0" applyProtection="0"/>
    <xf numFmtId="165" fontId="19" fillId="0" borderId="0" applyFont="0" applyFill="0" applyBorder="0" applyAlignment="0" applyProtection="0"/>
    <xf numFmtId="165" fontId="5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59" fillId="0" borderId="0" applyFont="0" applyFill="0" applyBorder="0" applyAlignment="0" applyProtection="0"/>
    <xf numFmtId="165" fontId="19" fillId="0" borderId="0" applyFont="0" applyFill="0" applyBorder="0" applyAlignment="0" applyProtection="0"/>
    <xf numFmtId="165" fontId="5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5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5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59" fillId="0" borderId="0" applyFont="0" applyFill="0" applyBorder="0" applyAlignment="0" applyProtection="0"/>
    <xf numFmtId="165" fontId="19" fillId="0" borderId="0" applyFont="0" applyFill="0" applyBorder="0" applyAlignment="0" applyProtection="0"/>
    <xf numFmtId="165" fontId="5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59" fillId="0" borderId="0" applyFont="0" applyFill="0" applyBorder="0" applyAlignment="0" applyProtection="0"/>
    <xf numFmtId="165" fontId="19" fillId="0" borderId="0" applyFont="0" applyFill="0" applyBorder="0" applyAlignment="0" applyProtection="0"/>
    <xf numFmtId="165" fontId="5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59" fillId="0" borderId="0" applyFont="0" applyFill="0" applyBorder="0" applyAlignment="0" applyProtection="0"/>
    <xf numFmtId="165" fontId="19" fillId="0" borderId="0" applyFont="0" applyFill="0" applyBorder="0" applyAlignment="0" applyProtection="0"/>
    <xf numFmtId="165" fontId="5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59" fillId="0" borderId="0" applyFont="0" applyFill="0" applyBorder="0" applyAlignment="0" applyProtection="0"/>
    <xf numFmtId="165" fontId="19" fillId="0" borderId="0" applyFont="0" applyFill="0" applyBorder="0" applyAlignment="0" applyProtection="0"/>
    <xf numFmtId="165" fontId="5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59" fillId="0" borderId="0" applyFont="0" applyFill="0" applyBorder="0" applyAlignment="0" applyProtection="0"/>
    <xf numFmtId="165" fontId="19" fillId="0" borderId="0" applyFont="0" applyFill="0" applyBorder="0" applyAlignment="0" applyProtection="0"/>
    <xf numFmtId="165" fontId="5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59" fillId="0" borderId="0" applyFont="0" applyFill="0" applyBorder="0" applyAlignment="0" applyProtection="0"/>
    <xf numFmtId="165" fontId="19" fillId="0" borderId="0" applyFont="0" applyFill="0" applyBorder="0" applyAlignment="0" applyProtection="0"/>
    <xf numFmtId="165" fontId="5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59" fillId="0" borderId="0" applyFont="0" applyFill="0" applyBorder="0" applyAlignment="0" applyProtection="0"/>
    <xf numFmtId="165" fontId="19" fillId="0" borderId="0" applyFont="0" applyFill="0" applyBorder="0" applyAlignment="0" applyProtection="0"/>
    <xf numFmtId="165" fontId="5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59" fillId="0" borderId="0" applyFont="0" applyFill="0" applyBorder="0" applyAlignment="0" applyProtection="0"/>
    <xf numFmtId="165" fontId="19" fillId="0" borderId="0" applyFont="0" applyFill="0" applyBorder="0" applyAlignment="0" applyProtection="0"/>
    <xf numFmtId="165" fontId="5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59" fillId="0" borderId="0" applyFont="0" applyFill="0" applyBorder="0" applyAlignment="0" applyProtection="0"/>
    <xf numFmtId="165" fontId="19" fillId="0" borderId="0" applyFont="0" applyFill="0" applyBorder="0" applyAlignment="0" applyProtection="0"/>
    <xf numFmtId="165" fontId="5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59" fillId="0" borderId="0" applyFont="0" applyFill="0" applyBorder="0" applyAlignment="0" applyProtection="0"/>
    <xf numFmtId="165" fontId="19" fillId="0" borderId="0" applyFont="0" applyFill="0" applyBorder="0" applyAlignment="0" applyProtection="0"/>
    <xf numFmtId="165" fontId="5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59" fillId="0" borderId="0" applyFont="0" applyFill="0" applyBorder="0" applyAlignment="0" applyProtection="0"/>
    <xf numFmtId="165" fontId="19" fillId="0" borderId="0" applyFont="0" applyFill="0" applyBorder="0" applyAlignment="0" applyProtection="0"/>
    <xf numFmtId="165" fontId="5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59" fillId="0" borderId="0" applyFont="0" applyFill="0" applyBorder="0" applyAlignment="0" applyProtection="0"/>
    <xf numFmtId="165" fontId="19" fillId="0" borderId="0" applyFont="0" applyFill="0" applyBorder="0" applyAlignment="0" applyProtection="0"/>
    <xf numFmtId="165" fontId="5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59" fillId="0" borderId="0" applyFont="0" applyFill="0" applyBorder="0" applyAlignment="0" applyProtection="0"/>
    <xf numFmtId="165" fontId="19" fillId="0" borderId="0" applyFont="0" applyFill="0" applyBorder="0" applyAlignment="0" applyProtection="0"/>
    <xf numFmtId="165" fontId="5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59" fillId="0" borderId="0" applyFont="0" applyFill="0" applyBorder="0" applyAlignment="0" applyProtection="0"/>
    <xf numFmtId="165" fontId="19" fillId="0" borderId="0" applyFont="0" applyFill="0" applyBorder="0" applyAlignment="0" applyProtection="0"/>
    <xf numFmtId="165" fontId="5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59" fillId="0" borderId="0" applyFont="0" applyFill="0" applyBorder="0" applyAlignment="0" applyProtection="0"/>
    <xf numFmtId="165" fontId="19" fillId="0" borderId="0" applyFont="0" applyFill="0" applyBorder="0" applyAlignment="0" applyProtection="0"/>
    <xf numFmtId="165" fontId="5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59" fillId="0" borderId="0" applyFont="0" applyFill="0" applyBorder="0" applyAlignment="0" applyProtection="0"/>
    <xf numFmtId="165" fontId="19" fillId="0" borderId="0" applyFont="0" applyFill="0" applyBorder="0" applyAlignment="0" applyProtection="0"/>
    <xf numFmtId="165" fontId="5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59" fillId="0" borderId="0" applyFont="0" applyFill="0" applyBorder="0" applyAlignment="0" applyProtection="0"/>
    <xf numFmtId="165" fontId="19" fillId="0" borderId="0" applyFont="0" applyFill="0" applyBorder="0" applyAlignment="0" applyProtection="0"/>
    <xf numFmtId="165" fontId="5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59" fillId="0" borderId="0" applyFont="0" applyFill="0" applyBorder="0" applyAlignment="0" applyProtection="0"/>
    <xf numFmtId="165" fontId="19" fillId="0" borderId="0" applyFont="0" applyFill="0" applyBorder="0" applyAlignment="0" applyProtection="0"/>
    <xf numFmtId="165" fontId="5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59" fillId="0" borderId="0" applyFont="0" applyFill="0" applyBorder="0" applyAlignment="0" applyProtection="0"/>
    <xf numFmtId="165" fontId="19" fillId="0" borderId="0" applyFont="0" applyFill="0" applyBorder="0" applyAlignment="0" applyProtection="0"/>
    <xf numFmtId="165" fontId="5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59" fillId="0" borderId="0" applyFont="0" applyFill="0" applyBorder="0" applyAlignment="0" applyProtection="0"/>
    <xf numFmtId="165" fontId="19" fillId="0" borderId="0" applyFont="0" applyFill="0" applyBorder="0" applyAlignment="0" applyProtection="0"/>
    <xf numFmtId="165" fontId="5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59" fillId="0" borderId="0" applyFont="0" applyFill="0" applyBorder="0" applyAlignment="0" applyProtection="0"/>
    <xf numFmtId="165" fontId="19" fillId="0" borderId="0" applyFont="0" applyFill="0" applyBorder="0" applyAlignment="0" applyProtection="0"/>
    <xf numFmtId="165" fontId="5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59" fillId="0" borderId="0" applyFont="0" applyFill="0" applyBorder="0" applyAlignment="0" applyProtection="0"/>
    <xf numFmtId="165" fontId="19" fillId="0" borderId="0" applyFont="0" applyFill="0" applyBorder="0" applyAlignment="0" applyProtection="0"/>
    <xf numFmtId="165" fontId="5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59" fillId="0" borderId="0" applyFont="0" applyFill="0" applyBorder="0" applyAlignment="0" applyProtection="0"/>
    <xf numFmtId="165" fontId="19" fillId="0" borderId="0" applyFont="0" applyFill="0" applyBorder="0" applyAlignment="0" applyProtection="0"/>
    <xf numFmtId="165" fontId="5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59" fillId="0" borderId="0" applyFont="0" applyFill="0" applyBorder="0" applyAlignment="0" applyProtection="0"/>
    <xf numFmtId="165" fontId="19" fillId="0" borderId="0" applyFont="0" applyFill="0" applyBorder="0" applyAlignment="0" applyProtection="0"/>
    <xf numFmtId="165" fontId="5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59" fillId="0" borderId="0" applyFont="0" applyFill="0" applyBorder="0" applyAlignment="0" applyProtection="0"/>
    <xf numFmtId="165" fontId="19" fillId="0" borderId="0" applyFont="0" applyFill="0" applyBorder="0" applyAlignment="0" applyProtection="0"/>
    <xf numFmtId="165" fontId="5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59" fillId="0" borderId="0" applyFont="0" applyFill="0" applyBorder="0" applyAlignment="0" applyProtection="0"/>
    <xf numFmtId="165" fontId="19" fillId="0" borderId="0" applyFont="0" applyFill="0" applyBorder="0" applyAlignment="0" applyProtection="0"/>
    <xf numFmtId="165" fontId="5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59" fillId="0" borderId="0" applyFont="0" applyFill="0" applyBorder="0" applyAlignment="0" applyProtection="0"/>
    <xf numFmtId="165" fontId="19" fillId="0" borderId="0" applyFont="0" applyFill="0" applyBorder="0" applyAlignment="0" applyProtection="0"/>
    <xf numFmtId="165" fontId="5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59" fillId="0" borderId="0" applyFont="0" applyFill="0" applyBorder="0" applyAlignment="0" applyProtection="0"/>
    <xf numFmtId="165" fontId="19" fillId="0" borderId="0" applyFont="0" applyFill="0" applyBorder="0" applyAlignment="0" applyProtection="0"/>
    <xf numFmtId="165" fontId="5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59" fillId="0" borderId="0" applyFont="0" applyFill="0" applyBorder="0" applyAlignment="0" applyProtection="0"/>
    <xf numFmtId="165" fontId="19" fillId="0" borderId="0" applyFont="0" applyFill="0" applyBorder="0" applyAlignment="0" applyProtection="0"/>
    <xf numFmtId="165" fontId="5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59" fillId="0" borderId="0" applyFont="0" applyFill="0" applyBorder="0" applyAlignment="0" applyProtection="0"/>
    <xf numFmtId="165" fontId="19" fillId="0" borderId="0" applyFont="0" applyFill="0" applyBorder="0" applyAlignment="0" applyProtection="0"/>
    <xf numFmtId="165" fontId="5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59" fillId="0" borderId="0" applyFont="0" applyFill="0" applyBorder="0" applyAlignment="0" applyProtection="0"/>
    <xf numFmtId="165" fontId="19" fillId="0" borderId="0" applyFont="0" applyFill="0" applyBorder="0" applyAlignment="0" applyProtection="0"/>
    <xf numFmtId="165" fontId="5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59" fillId="0" borderId="0" applyFont="0" applyFill="0" applyBorder="0" applyAlignment="0" applyProtection="0"/>
    <xf numFmtId="165" fontId="19" fillId="0" borderId="0" applyFont="0" applyFill="0" applyBorder="0" applyAlignment="0" applyProtection="0"/>
    <xf numFmtId="165" fontId="5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59" fillId="0" borderId="0" applyFont="0" applyFill="0" applyBorder="0" applyAlignment="0" applyProtection="0"/>
    <xf numFmtId="165" fontId="19" fillId="0" borderId="0" applyFont="0" applyFill="0" applyBorder="0" applyAlignment="0" applyProtection="0"/>
    <xf numFmtId="165" fontId="5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59" fillId="0" borderId="0" applyFont="0" applyFill="0" applyBorder="0" applyAlignment="0" applyProtection="0"/>
    <xf numFmtId="165" fontId="19" fillId="0" borderId="0" applyFont="0" applyFill="0" applyBorder="0" applyAlignment="0" applyProtection="0"/>
    <xf numFmtId="165" fontId="5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59" fillId="0" borderId="0" applyFont="0" applyFill="0" applyBorder="0" applyAlignment="0" applyProtection="0"/>
    <xf numFmtId="165" fontId="19" fillId="0" borderId="0" applyFont="0" applyFill="0" applyBorder="0" applyAlignment="0" applyProtection="0"/>
    <xf numFmtId="165" fontId="5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59" fillId="0" borderId="0" applyFont="0" applyFill="0" applyBorder="0" applyAlignment="0" applyProtection="0"/>
    <xf numFmtId="165" fontId="19" fillId="0" borderId="0" applyFont="0" applyFill="0" applyBorder="0" applyAlignment="0" applyProtection="0"/>
    <xf numFmtId="165" fontId="5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59" fillId="0" borderId="0" applyFont="0" applyFill="0" applyBorder="0" applyAlignment="0" applyProtection="0"/>
    <xf numFmtId="165" fontId="19" fillId="0" borderId="0" applyFont="0" applyFill="0" applyBorder="0" applyAlignment="0" applyProtection="0"/>
    <xf numFmtId="165" fontId="5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59" fillId="0" borderId="0" applyFont="0" applyFill="0" applyBorder="0" applyAlignment="0" applyProtection="0"/>
    <xf numFmtId="165" fontId="19" fillId="0" borderId="0" applyFont="0" applyFill="0" applyBorder="0" applyAlignment="0" applyProtection="0"/>
    <xf numFmtId="165" fontId="5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59" fillId="0" borderId="0" applyFont="0" applyFill="0" applyBorder="0" applyAlignment="0" applyProtection="0"/>
    <xf numFmtId="165" fontId="19" fillId="0" borderId="0" applyFont="0" applyFill="0" applyBorder="0" applyAlignment="0" applyProtection="0"/>
    <xf numFmtId="165" fontId="5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59" fillId="0" borderId="0" applyFont="0" applyFill="0" applyBorder="0" applyAlignment="0" applyProtection="0"/>
    <xf numFmtId="165" fontId="19" fillId="0" borderId="0" applyFont="0" applyFill="0" applyBorder="0" applyAlignment="0" applyProtection="0"/>
    <xf numFmtId="165" fontId="5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59" fillId="0" borderId="0" applyFont="0" applyFill="0" applyBorder="0" applyAlignment="0" applyProtection="0"/>
    <xf numFmtId="165" fontId="19" fillId="0" borderId="0" applyFont="0" applyFill="0" applyBorder="0" applyAlignment="0" applyProtection="0"/>
    <xf numFmtId="165" fontId="5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59" fillId="0" borderId="0" applyFont="0" applyFill="0" applyBorder="0" applyAlignment="0" applyProtection="0"/>
    <xf numFmtId="165" fontId="19" fillId="0" borderId="0" applyFont="0" applyFill="0" applyBorder="0" applyAlignment="0" applyProtection="0"/>
    <xf numFmtId="165" fontId="5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59" fillId="0" borderId="0" applyFont="0" applyFill="0" applyBorder="0" applyAlignment="0" applyProtection="0"/>
    <xf numFmtId="165" fontId="19" fillId="0" borderId="0" applyFont="0" applyFill="0" applyBorder="0" applyAlignment="0" applyProtection="0"/>
    <xf numFmtId="165" fontId="5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59" fillId="0" borderId="0" applyFont="0" applyFill="0" applyBorder="0" applyAlignment="0" applyProtection="0"/>
    <xf numFmtId="165" fontId="19" fillId="0" borderId="0" applyFont="0" applyFill="0" applyBorder="0" applyAlignment="0" applyProtection="0"/>
    <xf numFmtId="165" fontId="5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59" fillId="0" borderId="0" applyFont="0" applyFill="0" applyBorder="0" applyAlignment="0" applyProtection="0"/>
    <xf numFmtId="165" fontId="19" fillId="0" borderId="0" applyFont="0" applyFill="0" applyBorder="0" applyAlignment="0" applyProtection="0"/>
    <xf numFmtId="165" fontId="5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59" fillId="0" borderId="0" applyFont="0" applyFill="0" applyBorder="0" applyAlignment="0" applyProtection="0"/>
    <xf numFmtId="165" fontId="19" fillId="0" borderId="0" applyFont="0" applyFill="0" applyBorder="0" applyAlignment="0" applyProtection="0"/>
    <xf numFmtId="165" fontId="5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59" fillId="0" borderId="0" applyFont="0" applyFill="0" applyBorder="0" applyAlignment="0" applyProtection="0"/>
    <xf numFmtId="165" fontId="19" fillId="0" borderId="0" applyFont="0" applyFill="0" applyBorder="0" applyAlignment="0" applyProtection="0"/>
    <xf numFmtId="165" fontId="5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59" fillId="0" borderId="0" applyFont="0" applyFill="0" applyBorder="0" applyAlignment="0" applyProtection="0"/>
    <xf numFmtId="165" fontId="19" fillId="0" borderId="0" applyFont="0" applyFill="0" applyBorder="0" applyAlignment="0" applyProtection="0"/>
    <xf numFmtId="165" fontId="5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59" fillId="0" borderId="0" applyFont="0" applyFill="0" applyBorder="0" applyAlignment="0" applyProtection="0"/>
    <xf numFmtId="165" fontId="19" fillId="0" borderId="0" applyFont="0" applyFill="0" applyBorder="0" applyAlignment="0" applyProtection="0"/>
    <xf numFmtId="165" fontId="5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0" fontId="19" fillId="0" borderId="0"/>
    <xf numFmtId="0" fontId="19" fillId="0" borderId="0"/>
    <xf numFmtId="0" fontId="18" fillId="0" borderId="0"/>
    <xf numFmtId="0" fontId="18" fillId="0" borderId="0"/>
    <xf numFmtId="0" fontId="18" fillId="0" borderId="0"/>
    <xf numFmtId="0" fontId="18" fillId="0" borderId="0"/>
    <xf numFmtId="0" fontId="44" fillId="0" borderId="0"/>
    <xf numFmtId="0" fontId="19" fillId="24" borderId="0" applyNumberFormat="0" applyFont="0" applyBorder="0" applyAlignment="0" applyProtection="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59" fillId="25" borderId="9" applyNumberFormat="0" applyFont="0" applyAlignment="0" applyProtection="0"/>
    <xf numFmtId="0" fontId="19" fillId="25" borderId="9" applyNumberFormat="0" applyFont="0" applyAlignment="0" applyProtection="0"/>
    <xf numFmtId="0" fontId="59" fillId="25" borderId="9" applyNumberFormat="0" applyFont="0" applyAlignment="0" applyProtection="0"/>
    <xf numFmtId="0" fontId="44" fillId="25" borderId="9" applyNumberFormat="0" applyFont="0" applyAlignment="0" applyProtection="0"/>
    <xf numFmtId="0" fontId="19" fillId="25" borderId="9" applyNumberFormat="0" applyFont="0" applyAlignment="0" applyProtection="0"/>
    <xf numFmtId="0" fontId="44" fillId="25" borderId="9" applyNumberFormat="0" applyFont="0" applyAlignment="0" applyProtection="0"/>
    <xf numFmtId="170" fontId="59"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71"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0" fontId="61" fillId="41" borderId="28" applyNumberFormat="0" applyAlignment="0" applyProtection="0"/>
    <xf numFmtId="43" fontId="21" fillId="0" borderId="0" applyFont="0" applyFill="0" applyBorder="0" applyAlignment="0" applyProtection="0"/>
    <xf numFmtId="165" fontId="21" fillId="0" borderId="0" applyFont="0" applyFill="0" applyBorder="0" applyAlignment="0" applyProtection="0"/>
    <xf numFmtId="0" fontId="62" fillId="0" borderId="0" applyNumberForma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19" fillId="0" borderId="0"/>
    <xf numFmtId="0" fontId="39" fillId="0" borderId="0" applyFill="0" applyBorder="0"/>
    <xf numFmtId="0" fontId="50" fillId="0" borderId="0"/>
    <xf numFmtId="0" fontId="19" fillId="25" borderId="9" applyNumberFormat="0" applyFont="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0" fontId="63" fillId="31" borderId="30" applyNumberFormat="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21" fillId="0" borderId="0" applyFont="0" applyFill="0" applyBorder="0" applyAlignment="0" applyProtection="0"/>
    <xf numFmtId="0" fontId="17" fillId="0" borderId="0"/>
    <xf numFmtId="0" fontId="21" fillId="2" borderId="0" applyNumberFormat="0" applyBorder="0" applyAlignment="0" applyProtection="0"/>
    <xf numFmtId="0" fontId="21" fillId="3" borderId="0" applyNumberFormat="0" applyBorder="0" applyAlignment="0" applyProtection="0"/>
    <xf numFmtId="0" fontId="21" fillId="4" borderId="0" applyNumberFormat="0" applyBorder="0" applyAlignment="0" applyProtection="0"/>
    <xf numFmtId="0" fontId="21" fillId="5" borderId="0" applyNumberFormat="0" applyBorder="0" applyAlignment="0" applyProtection="0"/>
    <xf numFmtId="0" fontId="21" fillId="6" borderId="0" applyNumberFormat="0" applyBorder="0" applyAlignment="0" applyProtection="0"/>
    <xf numFmtId="0" fontId="21" fillId="7" borderId="0" applyNumberFormat="0" applyBorder="0" applyAlignment="0" applyProtection="0"/>
    <xf numFmtId="0" fontId="21" fillId="8" borderId="0" applyNumberFormat="0" applyBorder="0" applyAlignment="0" applyProtection="0"/>
    <xf numFmtId="0" fontId="21" fillId="9" borderId="0" applyNumberFormat="0" applyBorder="0" applyAlignment="0" applyProtection="0"/>
    <xf numFmtId="0" fontId="21" fillId="10" borderId="0" applyNumberFormat="0" applyBorder="0" applyAlignment="0" applyProtection="0"/>
    <xf numFmtId="0" fontId="21" fillId="5" borderId="0" applyNumberFormat="0" applyBorder="0" applyAlignment="0" applyProtection="0"/>
    <xf numFmtId="0" fontId="21" fillId="8" borderId="0" applyNumberFormat="0" applyBorder="0" applyAlignment="0" applyProtection="0"/>
    <xf numFmtId="0" fontId="21" fillId="11" borderId="0" applyNumberFormat="0" applyBorder="0" applyAlignment="0" applyProtection="0"/>
    <xf numFmtId="0" fontId="53" fillId="30" borderId="0" applyNumberFormat="0" applyBorder="0" applyAlignment="0" applyProtection="0"/>
    <xf numFmtId="0" fontId="23" fillId="21" borderId="2" applyNumberFormat="0" applyAlignment="0" applyProtection="0"/>
    <xf numFmtId="0" fontId="54" fillId="31" borderId="28" applyNumberFormat="0" applyAlignment="0" applyProtection="0"/>
    <xf numFmtId="43" fontId="17" fillId="0" borderId="0" applyFont="0" applyFill="0" applyBorder="0" applyAlignment="0" applyProtection="0"/>
    <xf numFmtId="165" fontId="19" fillId="0" borderId="0" applyFont="0" applyFill="0" applyBorder="0" applyAlignment="0" applyProtection="0"/>
    <xf numFmtId="43" fontId="17" fillId="0" borderId="0" applyFont="0" applyFill="0" applyBorder="0" applyAlignment="0" applyProtection="0"/>
    <xf numFmtId="0" fontId="47" fillId="0" borderId="5">
      <alignment horizontal="left" vertical="center" wrapText="1" indent="2"/>
    </xf>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71"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0" fontId="26" fillId="7" borderId="2" applyNumberFormat="0" applyAlignment="0" applyProtection="0"/>
    <xf numFmtId="0" fontId="26" fillId="7" borderId="2" applyNumberFormat="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57" fillId="0" borderId="0"/>
    <xf numFmtId="0" fontId="19" fillId="0" borderId="0"/>
    <xf numFmtId="0" fontId="50" fillId="0" borderId="0"/>
    <xf numFmtId="0" fontId="17" fillId="0" borderId="0"/>
    <xf numFmtId="0" fontId="19" fillId="0" borderId="0"/>
    <xf numFmtId="0" fontId="17" fillId="0" borderId="0"/>
    <xf numFmtId="0" fontId="17" fillId="0" borderId="0"/>
    <xf numFmtId="0" fontId="19" fillId="0" borderId="0"/>
    <xf numFmtId="0" fontId="17" fillId="0" borderId="0"/>
    <xf numFmtId="0" fontId="17" fillId="0" borderId="0"/>
    <xf numFmtId="0" fontId="19" fillId="0" borderId="0"/>
    <xf numFmtId="0" fontId="57" fillId="0" borderId="0"/>
    <xf numFmtId="0" fontId="19" fillId="0" borderId="0"/>
    <xf numFmtId="0" fontId="19" fillId="0" borderId="0"/>
    <xf numFmtId="0" fontId="56" fillId="0" borderId="0"/>
    <xf numFmtId="0" fontId="56" fillId="0" borderId="0"/>
    <xf numFmtId="0" fontId="57" fillId="0" borderId="0"/>
    <xf numFmtId="0" fontId="57" fillId="0" borderId="0"/>
    <xf numFmtId="0" fontId="57" fillId="0" borderId="0"/>
    <xf numFmtId="0" fontId="17" fillId="0" borderId="0"/>
    <xf numFmtId="0" fontId="19" fillId="0" borderId="0"/>
    <xf numFmtId="0" fontId="17" fillId="0" borderId="0"/>
    <xf numFmtId="0" fontId="57" fillId="0" borderId="0"/>
    <xf numFmtId="0" fontId="44" fillId="0" borderId="0"/>
    <xf numFmtId="0" fontId="17" fillId="0" borderId="0"/>
    <xf numFmtId="0" fontId="17" fillId="0" borderId="0"/>
    <xf numFmtId="0" fontId="19" fillId="0" borderId="0"/>
    <xf numFmtId="0" fontId="57" fillId="0" borderId="0"/>
    <xf numFmtId="4" fontId="47" fillId="0" borderId="1" applyFill="0" applyBorder="0" applyProtection="0">
      <alignment horizontal="right" vertical="center"/>
    </xf>
    <xf numFmtId="4" fontId="47" fillId="0" borderId="1" applyFill="0" applyBorder="0" applyProtection="0">
      <alignment horizontal="right" vertical="center"/>
    </xf>
    <xf numFmtId="0" fontId="21" fillId="0" borderId="0"/>
    <xf numFmtId="0" fontId="21" fillId="0" borderId="0"/>
    <xf numFmtId="0" fontId="19" fillId="25" borderId="9" applyNumberFormat="0" applyFont="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0" fontId="29" fillId="21" borderId="10" applyNumberFormat="0" applyAlignment="0" applyProtection="0"/>
    <xf numFmtId="0" fontId="29" fillId="21" borderId="10" applyNumberFormat="0" applyAlignment="0" applyProtection="0"/>
    <xf numFmtId="9" fontId="17"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0" fontId="33" fillId="0" borderId="6" applyNumberFormat="0" applyFill="0" applyAlignment="0" applyProtection="0"/>
    <xf numFmtId="0" fontId="34" fillId="0" borderId="7" applyNumberFormat="0" applyFill="0" applyAlignment="0" applyProtection="0"/>
    <xf numFmtId="0" fontId="35" fillId="0" borderId="8" applyNumberFormat="0" applyFill="0" applyAlignment="0" applyProtection="0"/>
    <xf numFmtId="0" fontId="36" fillId="0" borderId="11" applyNumberFormat="0" applyFill="0" applyAlignment="0" applyProtection="0"/>
    <xf numFmtId="0" fontId="36" fillId="0" borderId="11" applyNumberFormat="0" applyFill="0" applyAlignment="0" applyProtection="0"/>
    <xf numFmtId="0" fontId="59" fillId="0" borderId="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21" fillId="0" borderId="0" applyFont="0" applyFill="0" applyBorder="0" applyAlignment="0" applyProtection="0"/>
    <xf numFmtId="165" fontId="21" fillId="0" borderId="0" applyFont="0" applyFill="0" applyBorder="0" applyAlignment="0" applyProtection="0"/>
    <xf numFmtId="165" fontId="59" fillId="0" borderId="0" applyFont="0" applyFill="0" applyBorder="0" applyAlignment="0" applyProtection="0"/>
    <xf numFmtId="165" fontId="19"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71"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59" fillId="0" borderId="0" applyFont="0" applyFill="0" applyBorder="0" applyAlignment="0" applyProtection="0"/>
    <xf numFmtId="165" fontId="19" fillId="0" borderId="0" applyFont="0" applyFill="0" applyBorder="0" applyAlignment="0" applyProtection="0"/>
    <xf numFmtId="165" fontId="5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59" fillId="0" borderId="0" applyFont="0" applyFill="0" applyBorder="0" applyAlignment="0" applyProtection="0"/>
    <xf numFmtId="165" fontId="19" fillId="0" borderId="0" applyFont="0" applyFill="0" applyBorder="0" applyAlignment="0" applyProtection="0"/>
    <xf numFmtId="165" fontId="5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59" fillId="0" borderId="0" applyFont="0" applyFill="0" applyBorder="0" applyAlignment="0" applyProtection="0"/>
    <xf numFmtId="165" fontId="19" fillId="0" borderId="0" applyFont="0" applyFill="0" applyBorder="0" applyAlignment="0" applyProtection="0"/>
    <xf numFmtId="165" fontId="5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59" fillId="0" borderId="0" applyFont="0" applyFill="0" applyBorder="0" applyAlignment="0" applyProtection="0"/>
    <xf numFmtId="165" fontId="19" fillId="0" borderId="0" applyFont="0" applyFill="0" applyBorder="0" applyAlignment="0" applyProtection="0"/>
    <xf numFmtId="165" fontId="5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59" fillId="0" borderId="0" applyFont="0" applyFill="0" applyBorder="0" applyAlignment="0" applyProtection="0"/>
    <xf numFmtId="165" fontId="19" fillId="0" borderId="0" applyFont="0" applyFill="0" applyBorder="0" applyAlignment="0" applyProtection="0"/>
    <xf numFmtId="165" fontId="5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59" fillId="0" borderId="0" applyFont="0" applyFill="0" applyBorder="0" applyAlignment="0" applyProtection="0"/>
    <xf numFmtId="165" fontId="19" fillId="0" borderId="0" applyFont="0" applyFill="0" applyBorder="0" applyAlignment="0" applyProtection="0"/>
    <xf numFmtId="165" fontId="5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59" fillId="0" borderId="0" applyFont="0" applyFill="0" applyBorder="0" applyAlignment="0" applyProtection="0"/>
    <xf numFmtId="165" fontId="19" fillId="0" borderId="0" applyFont="0" applyFill="0" applyBorder="0" applyAlignment="0" applyProtection="0"/>
    <xf numFmtId="165" fontId="5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59" fillId="0" borderId="0" applyFont="0" applyFill="0" applyBorder="0" applyAlignment="0" applyProtection="0"/>
    <xf numFmtId="165" fontId="19" fillId="0" borderId="0" applyFont="0" applyFill="0" applyBorder="0" applyAlignment="0" applyProtection="0"/>
    <xf numFmtId="165" fontId="5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59" fillId="0" borderId="0" applyFont="0" applyFill="0" applyBorder="0" applyAlignment="0" applyProtection="0"/>
    <xf numFmtId="165" fontId="19" fillId="0" borderId="0" applyFont="0" applyFill="0" applyBorder="0" applyAlignment="0" applyProtection="0"/>
    <xf numFmtId="165" fontId="5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59" fillId="0" borderId="0" applyFont="0" applyFill="0" applyBorder="0" applyAlignment="0" applyProtection="0"/>
    <xf numFmtId="165" fontId="19" fillId="0" borderId="0" applyFont="0" applyFill="0" applyBorder="0" applyAlignment="0" applyProtection="0"/>
    <xf numFmtId="165" fontId="5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5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5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59" fillId="0" borderId="0" applyFont="0" applyFill="0" applyBorder="0" applyAlignment="0" applyProtection="0"/>
    <xf numFmtId="165" fontId="19" fillId="0" borderId="0" applyFont="0" applyFill="0" applyBorder="0" applyAlignment="0" applyProtection="0"/>
    <xf numFmtId="165" fontId="5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59" fillId="0" borderId="0" applyFont="0" applyFill="0" applyBorder="0" applyAlignment="0" applyProtection="0"/>
    <xf numFmtId="165" fontId="19" fillId="0" borderId="0" applyFont="0" applyFill="0" applyBorder="0" applyAlignment="0" applyProtection="0"/>
    <xf numFmtId="165" fontId="5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59" fillId="0" borderId="0" applyFont="0" applyFill="0" applyBorder="0" applyAlignment="0" applyProtection="0"/>
    <xf numFmtId="165" fontId="19" fillId="0" borderId="0" applyFont="0" applyFill="0" applyBorder="0" applyAlignment="0" applyProtection="0"/>
    <xf numFmtId="165" fontId="5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59" fillId="0" borderId="0" applyFont="0" applyFill="0" applyBorder="0" applyAlignment="0" applyProtection="0"/>
    <xf numFmtId="165" fontId="19" fillId="0" borderId="0" applyFont="0" applyFill="0" applyBorder="0" applyAlignment="0" applyProtection="0"/>
    <xf numFmtId="165" fontId="5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59" fillId="0" borderId="0" applyFont="0" applyFill="0" applyBorder="0" applyAlignment="0" applyProtection="0"/>
    <xf numFmtId="165" fontId="19" fillId="0" borderId="0" applyFont="0" applyFill="0" applyBorder="0" applyAlignment="0" applyProtection="0"/>
    <xf numFmtId="165" fontId="5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59" fillId="0" borderId="0" applyFont="0" applyFill="0" applyBorder="0" applyAlignment="0" applyProtection="0"/>
    <xf numFmtId="165" fontId="19" fillId="0" borderId="0" applyFont="0" applyFill="0" applyBorder="0" applyAlignment="0" applyProtection="0"/>
    <xf numFmtId="165" fontId="5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59" fillId="0" borderId="0" applyFont="0" applyFill="0" applyBorder="0" applyAlignment="0" applyProtection="0"/>
    <xf numFmtId="165" fontId="19" fillId="0" borderId="0" applyFont="0" applyFill="0" applyBorder="0" applyAlignment="0" applyProtection="0"/>
    <xf numFmtId="165" fontId="5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59" fillId="0" borderId="0" applyFont="0" applyFill="0" applyBorder="0" applyAlignment="0" applyProtection="0"/>
    <xf numFmtId="165" fontId="19" fillId="0" borderId="0" applyFont="0" applyFill="0" applyBorder="0" applyAlignment="0" applyProtection="0"/>
    <xf numFmtId="165" fontId="5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59" fillId="0" borderId="0" applyFont="0" applyFill="0" applyBorder="0" applyAlignment="0" applyProtection="0"/>
    <xf numFmtId="165" fontId="19" fillId="0" borderId="0" applyFont="0" applyFill="0" applyBorder="0" applyAlignment="0" applyProtection="0"/>
    <xf numFmtId="165" fontId="5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59" fillId="0" borderId="0" applyFont="0" applyFill="0" applyBorder="0" applyAlignment="0" applyProtection="0"/>
    <xf numFmtId="165" fontId="19" fillId="0" borderId="0" applyFont="0" applyFill="0" applyBorder="0" applyAlignment="0" applyProtection="0"/>
    <xf numFmtId="165" fontId="5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59" fillId="0" borderId="0" applyFont="0" applyFill="0" applyBorder="0" applyAlignment="0" applyProtection="0"/>
    <xf numFmtId="165" fontId="19" fillId="0" borderId="0" applyFont="0" applyFill="0" applyBorder="0" applyAlignment="0" applyProtection="0"/>
    <xf numFmtId="165" fontId="5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59" fillId="0" borderId="0" applyFont="0" applyFill="0" applyBorder="0" applyAlignment="0" applyProtection="0"/>
    <xf numFmtId="165" fontId="19" fillId="0" borderId="0" applyFont="0" applyFill="0" applyBorder="0" applyAlignment="0" applyProtection="0"/>
    <xf numFmtId="165" fontId="5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59" fillId="0" borderId="0" applyFont="0" applyFill="0" applyBorder="0" applyAlignment="0" applyProtection="0"/>
    <xf numFmtId="165" fontId="19" fillId="0" borderId="0" applyFont="0" applyFill="0" applyBorder="0" applyAlignment="0" applyProtection="0"/>
    <xf numFmtId="165" fontId="5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59" fillId="0" borderId="0" applyFont="0" applyFill="0" applyBorder="0" applyAlignment="0" applyProtection="0"/>
    <xf numFmtId="165" fontId="19" fillId="0" borderId="0" applyFont="0" applyFill="0" applyBorder="0" applyAlignment="0" applyProtection="0"/>
    <xf numFmtId="165" fontId="5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59" fillId="0" borderId="0" applyFont="0" applyFill="0" applyBorder="0" applyAlignment="0" applyProtection="0"/>
    <xf numFmtId="165" fontId="19" fillId="0" borderId="0" applyFont="0" applyFill="0" applyBorder="0" applyAlignment="0" applyProtection="0"/>
    <xf numFmtId="165" fontId="5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59" fillId="0" borderId="0" applyFont="0" applyFill="0" applyBorder="0" applyAlignment="0" applyProtection="0"/>
    <xf numFmtId="165" fontId="19" fillId="0" borderId="0" applyFont="0" applyFill="0" applyBorder="0" applyAlignment="0" applyProtection="0"/>
    <xf numFmtId="165" fontId="5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59" fillId="0" borderId="0" applyFont="0" applyFill="0" applyBorder="0" applyAlignment="0" applyProtection="0"/>
    <xf numFmtId="165" fontId="19" fillId="0" borderId="0" applyFont="0" applyFill="0" applyBorder="0" applyAlignment="0" applyProtection="0"/>
    <xf numFmtId="165" fontId="5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59" fillId="0" borderId="0" applyFont="0" applyFill="0" applyBorder="0" applyAlignment="0" applyProtection="0"/>
    <xf numFmtId="165" fontId="19" fillId="0" borderId="0" applyFont="0" applyFill="0" applyBorder="0" applyAlignment="0" applyProtection="0"/>
    <xf numFmtId="165" fontId="5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59" fillId="0" borderId="0" applyFont="0" applyFill="0" applyBorder="0" applyAlignment="0" applyProtection="0"/>
    <xf numFmtId="165" fontId="19" fillId="0" borderId="0" applyFont="0" applyFill="0" applyBorder="0" applyAlignment="0" applyProtection="0"/>
    <xf numFmtId="165" fontId="5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59" fillId="0" borderId="0" applyFont="0" applyFill="0" applyBorder="0" applyAlignment="0" applyProtection="0"/>
    <xf numFmtId="165" fontId="19" fillId="0" borderId="0" applyFont="0" applyFill="0" applyBorder="0" applyAlignment="0" applyProtection="0"/>
    <xf numFmtId="165" fontId="5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59" fillId="0" borderId="0" applyFont="0" applyFill="0" applyBorder="0" applyAlignment="0" applyProtection="0"/>
    <xf numFmtId="165" fontId="19" fillId="0" borderId="0" applyFont="0" applyFill="0" applyBorder="0" applyAlignment="0" applyProtection="0"/>
    <xf numFmtId="165" fontId="5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59" fillId="0" borderId="0" applyFont="0" applyFill="0" applyBorder="0" applyAlignment="0" applyProtection="0"/>
    <xf numFmtId="165" fontId="19" fillId="0" borderId="0" applyFont="0" applyFill="0" applyBorder="0" applyAlignment="0" applyProtection="0"/>
    <xf numFmtId="165" fontId="5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59" fillId="0" borderId="0" applyFont="0" applyFill="0" applyBorder="0" applyAlignment="0" applyProtection="0"/>
    <xf numFmtId="165" fontId="19" fillId="0" borderId="0" applyFont="0" applyFill="0" applyBorder="0" applyAlignment="0" applyProtection="0"/>
    <xf numFmtId="165" fontId="5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59" fillId="0" borderId="0" applyFont="0" applyFill="0" applyBorder="0" applyAlignment="0" applyProtection="0"/>
    <xf numFmtId="165" fontId="19" fillId="0" borderId="0" applyFont="0" applyFill="0" applyBorder="0" applyAlignment="0" applyProtection="0"/>
    <xf numFmtId="165" fontId="5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59" fillId="0" borderId="0" applyFont="0" applyFill="0" applyBorder="0" applyAlignment="0" applyProtection="0"/>
    <xf numFmtId="165" fontId="19" fillId="0" borderId="0" applyFont="0" applyFill="0" applyBorder="0" applyAlignment="0" applyProtection="0"/>
    <xf numFmtId="165" fontId="5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59" fillId="0" borderId="0" applyFont="0" applyFill="0" applyBorder="0" applyAlignment="0" applyProtection="0"/>
    <xf numFmtId="165" fontId="19" fillId="0" borderId="0" applyFont="0" applyFill="0" applyBorder="0" applyAlignment="0" applyProtection="0"/>
    <xf numFmtId="165" fontId="5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59" fillId="0" borderId="0" applyFont="0" applyFill="0" applyBorder="0" applyAlignment="0" applyProtection="0"/>
    <xf numFmtId="165" fontId="19" fillId="0" borderId="0" applyFont="0" applyFill="0" applyBorder="0" applyAlignment="0" applyProtection="0"/>
    <xf numFmtId="165" fontId="5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59" fillId="0" borderId="0" applyFont="0" applyFill="0" applyBorder="0" applyAlignment="0" applyProtection="0"/>
    <xf numFmtId="165" fontId="19" fillId="0" borderId="0" applyFont="0" applyFill="0" applyBorder="0" applyAlignment="0" applyProtection="0"/>
    <xf numFmtId="165" fontId="5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59" fillId="0" borderId="0" applyFont="0" applyFill="0" applyBorder="0" applyAlignment="0" applyProtection="0"/>
    <xf numFmtId="165" fontId="19" fillId="0" borderId="0" applyFont="0" applyFill="0" applyBorder="0" applyAlignment="0" applyProtection="0"/>
    <xf numFmtId="165" fontId="5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59" fillId="0" borderId="0" applyFont="0" applyFill="0" applyBorder="0" applyAlignment="0" applyProtection="0"/>
    <xf numFmtId="165" fontId="19" fillId="0" borderId="0" applyFont="0" applyFill="0" applyBorder="0" applyAlignment="0" applyProtection="0"/>
    <xf numFmtId="165" fontId="5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59" fillId="0" borderId="0" applyFont="0" applyFill="0" applyBorder="0" applyAlignment="0" applyProtection="0"/>
    <xf numFmtId="165" fontId="19" fillId="0" borderId="0" applyFont="0" applyFill="0" applyBorder="0" applyAlignment="0" applyProtection="0"/>
    <xf numFmtId="165" fontId="5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59" fillId="0" borderId="0" applyFont="0" applyFill="0" applyBorder="0" applyAlignment="0" applyProtection="0"/>
    <xf numFmtId="165" fontId="19" fillId="0" borderId="0" applyFont="0" applyFill="0" applyBorder="0" applyAlignment="0" applyProtection="0"/>
    <xf numFmtId="165" fontId="5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59" fillId="0" borderId="0" applyFont="0" applyFill="0" applyBorder="0" applyAlignment="0" applyProtection="0"/>
    <xf numFmtId="165" fontId="19" fillId="0" borderId="0" applyFont="0" applyFill="0" applyBorder="0" applyAlignment="0" applyProtection="0"/>
    <xf numFmtId="165" fontId="5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59" fillId="0" borderId="0" applyFont="0" applyFill="0" applyBorder="0" applyAlignment="0" applyProtection="0"/>
    <xf numFmtId="165" fontId="19" fillId="0" borderId="0" applyFont="0" applyFill="0" applyBorder="0" applyAlignment="0" applyProtection="0"/>
    <xf numFmtId="165" fontId="5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59" fillId="0" borderId="0" applyFont="0" applyFill="0" applyBorder="0" applyAlignment="0" applyProtection="0"/>
    <xf numFmtId="165" fontId="19" fillId="0" borderId="0" applyFont="0" applyFill="0" applyBorder="0" applyAlignment="0" applyProtection="0"/>
    <xf numFmtId="165" fontId="5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59" fillId="0" borderId="0" applyFont="0" applyFill="0" applyBorder="0" applyAlignment="0" applyProtection="0"/>
    <xf numFmtId="165" fontId="19" fillId="0" borderId="0" applyFont="0" applyFill="0" applyBorder="0" applyAlignment="0" applyProtection="0"/>
    <xf numFmtId="165" fontId="5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59" fillId="0" borderId="0" applyFont="0" applyFill="0" applyBorder="0" applyAlignment="0" applyProtection="0"/>
    <xf numFmtId="165" fontId="19" fillId="0" borderId="0" applyFont="0" applyFill="0" applyBorder="0" applyAlignment="0" applyProtection="0"/>
    <xf numFmtId="165" fontId="5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59" fillId="0" borderId="0" applyFont="0" applyFill="0" applyBorder="0" applyAlignment="0" applyProtection="0"/>
    <xf numFmtId="165" fontId="19" fillId="0" borderId="0" applyFont="0" applyFill="0" applyBorder="0" applyAlignment="0" applyProtection="0"/>
    <xf numFmtId="165" fontId="5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59" fillId="0" borderId="0" applyFont="0" applyFill="0" applyBorder="0" applyAlignment="0" applyProtection="0"/>
    <xf numFmtId="165" fontId="19" fillId="0" borderId="0" applyFont="0" applyFill="0" applyBorder="0" applyAlignment="0" applyProtection="0"/>
    <xf numFmtId="165" fontId="5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59" fillId="0" borderId="0" applyFont="0" applyFill="0" applyBorder="0" applyAlignment="0" applyProtection="0"/>
    <xf numFmtId="165" fontId="19" fillId="0" borderId="0" applyFont="0" applyFill="0" applyBorder="0" applyAlignment="0" applyProtection="0"/>
    <xf numFmtId="165" fontId="5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59" fillId="0" borderId="0" applyFont="0" applyFill="0" applyBorder="0" applyAlignment="0" applyProtection="0"/>
    <xf numFmtId="165" fontId="19" fillId="0" borderId="0" applyFont="0" applyFill="0" applyBorder="0" applyAlignment="0" applyProtection="0"/>
    <xf numFmtId="165" fontId="5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59" fillId="0" borderId="0" applyFont="0" applyFill="0" applyBorder="0" applyAlignment="0" applyProtection="0"/>
    <xf numFmtId="165" fontId="19" fillId="0" borderId="0" applyFont="0" applyFill="0" applyBorder="0" applyAlignment="0" applyProtection="0"/>
    <xf numFmtId="165" fontId="5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59" fillId="0" borderId="0" applyFont="0" applyFill="0" applyBorder="0" applyAlignment="0" applyProtection="0"/>
    <xf numFmtId="165" fontId="19" fillId="0" borderId="0" applyFont="0" applyFill="0" applyBorder="0" applyAlignment="0" applyProtection="0"/>
    <xf numFmtId="165" fontId="5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59" fillId="0" borderId="0" applyFont="0" applyFill="0" applyBorder="0" applyAlignment="0" applyProtection="0"/>
    <xf numFmtId="165" fontId="19" fillId="0" borderId="0" applyFont="0" applyFill="0" applyBorder="0" applyAlignment="0" applyProtection="0"/>
    <xf numFmtId="165" fontId="5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59" fillId="0" borderId="0" applyFont="0" applyFill="0" applyBorder="0" applyAlignment="0" applyProtection="0"/>
    <xf numFmtId="165" fontId="19" fillId="0" borderId="0" applyFont="0" applyFill="0" applyBorder="0" applyAlignment="0" applyProtection="0"/>
    <xf numFmtId="165" fontId="5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59" fillId="0" borderId="0" applyFont="0" applyFill="0" applyBorder="0" applyAlignment="0" applyProtection="0"/>
    <xf numFmtId="165" fontId="19" fillId="0" borderId="0" applyFont="0" applyFill="0" applyBorder="0" applyAlignment="0" applyProtection="0"/>
    <xf numFmtId="165" fontId="5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59" fillId="0" borderId="0" applyFont="0" applyFill="0" applyBorder="0" applyAlignment="0" applyProtection="0"/>
    <xf numFmtId="165" fontId="19" fillId="0" borderId="0" applyFont="0" applyFill="0" applyBorder="0" applyAlignment="0" applyProtection="0"/>
    <xf numFmtId="165" fontId="5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59" fillId="0" borderId="0" applyFont="0" applyFill="0" applyBorder="0" applyAlignment="0" applyProtection="0"/>
    <xf numFmtId="165" fontId="19" fillId="0" borderId="0" applyFont="0" applyFill="0" applyBorder="0" applyAlignment="0" applyProtection="0"/>
    <xf numFmtId="165" fontId="5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59" fillId="0" borderId="0" applyFont="0" applyFill="0" applyBorder="0" applyAlignment="0" applyProtection="0"/>
    <xf numFmtId="165" fontId="19" fillId="0" borderId="0" applyFont="0" applyFill="0" applyBorder="0" applyAlignment="0" applyProtection="0"/>
    <xf numFmtId="165" fontId="5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0" fontId="17" fillId="0" borderId="0"/>
    <xf numFmtId="0" fontId="17" fillId="0" borderId="0"/>
    <xf numFmtId="0" fontId="17" fillId="0" borderId="0"/>
    <xf numFmtId="0" fontId="44" fillId="0" borderId="0"/>
    <xf numFmtId="0" fontId="44" fillId="25" borderId="9" applyNumberFormat="0" applyFont="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0" fontId="61" fillId="41" borderId="28" applyNumberFormat="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19" fillId="0" borderId="0"/>
    <xf numFmtId="0" fontId="50" fillId="0" borderId="0"/>
    <xf numFmtId="0" fontId="63" fillId="31" borderId="30" applyNumberFormat="0" applyAlignment="0" applyProtection="0"/>
    <xf numFmtId="0" fontId="16" fillId="0" borderId="0"/>
    <xf numFmtId="0" fontId="15" fillId="0" borderId="0"/>
    <xf numFmtId="0" fontId="14" fillId="0" borderId="0"/>
    <xf numFmtId="185" fontId="19" fillId="0" borderId="0"/>
    <xf numFmtId="185" fontId="19" fillId="0" borderId="0"/>
    <xf numFmtId="3" fontId="19" fillId="37" borderId="28" applyFont="0" applyFill="0" applyBorder="0" applyAlignment="0" applyProtection="0"/>
    <xf numFmtId="3" fontId="19" fillId="37" borderId="28" applyFont="0" applyFill="0" applyBorder="0" applyAlignment="0" applyProtection="0"/>
    <xf numFmtId="3" fontId="86" fillId="62" borderId="28" applyNumberFormat="0" applyBorder="0" applyAlignment="0" applyProtection="0"/>
    <xf numFmtId="0" fontId="23" fillId="21" borderId="2" applyNumberFormat="0" applyAlignment="0" applyProtection="0"/>
    <xf numFmtId="0" fontId="23" fillId="21" borderId="2" applyNumberFormat="0" applyAlignment="0" applyProtection="0"/>
    <xf numFmtId="0" fontId="23" fillId="21" borderId="2" applyNumberFormat="0" applyAlignment="0" applyProtection="0"/>
    <xf numFmtId="0" fontId="23" fillId="21" borderId="2" applyNumberFormat="0" applyAlignment="0" applyProtection="0"/>
    <xf numFmtId="0" fontId="23" fillId="21" borderId="2" applyNumberFormat="0" applyAlignment="0" applyProtection="0"/>
    <xf numFmtId="0" fontId="79" fillId="37" borderId="28" applyNumberFormat="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14" fillId="0" borderId="0" applyFont="0" applyFill="0" applyBorder="0" applyAlignment="0" applyProtection="0"/>
    <xf numFmtId="43" fontId="14" fillId="0" borderId="0" applyFont="0" applyFill="0" applyBorder="0" applyAlignment="0" applyProtection="0"/>
    <xf numFmtId="43" fontId="1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14" fillId="0" borderId="0" applyFont="0" applyFill="0" applyBorder="0" applyAlignment="0" applyProtection="0"/>
    <xf numFmtId="43" fontId="14" fillId="0" borderId="0" applyFont="0" applyFill="0" applyBorder="0" applyAlignment="0" applyProtection="0"/>
    <xf numFmtId="43" fontId="1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4" fillId="0" borderId="0" applyFont="0" applyFill="0" applyBorder="0" applyAlignment="0" applyProtection="0"/>
    <xf numFmtId="43" fontId="14" fillId="0" borderId="0" applyFont="0" applyFill="0" applyBorder="0" applyAlignment="0" applyProtection="0"/>
    <xf numFmtId="43" fontId="14" fillId="0" borderId="0" applyFont="0" applyFill="0" applyBorder="0" applyAlignment="0" applyProtection="0"/>
    <xf numFmtId="0" fontId="47" fillId="0" borderId="5">
      <alignment horizontal="left" vertical="center" wrapText="1" indent="2"/>
    </xf>
    <xf numFmtId="0" fontId="47" fillId="0" borderId="5">
      <alignment horizontal="left" vertical="center" wrapText="1" indent="2"/>
    </xf>
    <xf numFmtId="0" fontId="47" fillId="0" borderId="5">
      <alignment horizontal="left" vertical="center" wrapText="1" indent="2"/>
    </xf>
    <xf numFmtId="0" fontId="47" fillId="0" borderId="5">
      <alignment horizontal="left" vertical="center" wrapText="1" indent="2"/>
    </xf>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71" fontId="19" fillId="0" borderId="0" applyFont="0" applyFill="0" applyBorder="0" applyAlignment="0" applyProtection="0"/>
    <xf numFmtId="175" fontId="19" fillId="0" borderId="0" applyFont="0" applyFill="0" applyBorder="0" applyAlignment="0" applyProtection="0"/>
    <xf numFmtId="171" fontId="19" fillId="0" borderId="0" applyFont="0" applyFill="0" applyBorder="0" applyAlignment="0" applyProtection="0"/>
    <xf numFmtId="171" fontId="19" fillId="0" borderId="0" applyFont="0" applyFill="0" applyBorder="0" applyAlignment="0" applyProtection="0"/>
    <xf numFmtId="171" fontId="19" fillId="0" borderId="0" applyFont="0" applyFill="0" applyBorder="0" applyAlignment="0" applyProtection="0"/>
    <xf numFmtId="171"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85"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0" fontId="62" fillId="0" borderId="0" applyNumberFormat="0" applyFill="0" applyBorder="0" applyAlignment="0" applyProtection="0"/>
    <xf numFmtId="0" fontId="26" fillId="7" borderId="2" applyNumberFormat="0" applyAlignment="0" applyProtection="0"/>
    <xf numFmtId="0" fontId="26" fillId="7" borderId="2" applyNumberFormat="0" applyAlignment="0" applyProtection="0"/>
    <xf numFmtId="0" fontId="26" fillId="7" borderId="2" applyNumberFormat="0" applyAlignment="0" applyProtection="0"/>
    <xf numFmtId="0" fontId="26" fillId="7" borderId="2" applyNumberFormat="0" applyAlignment="0" applyProtection="0"/>
    <xf numFmtId="0" fontId="26" fillId="7" borderId="2" applyNumberFormat="0" applyAlignment="0" applyProtection="0"/>
    <xf numFmtId="0" fontId="26" fillId="7" borderId="2" applyNumberFormat="0" applyAlignment="0" applyProtection="0"/>
    <xf numFmtId="0" fontId="26" fillId="7" borderId="2" applyNumberFormat="0" applyAlignment="0" applyProtection="0"/>
    <xf numFmtId="0" fontId="26" fillId="7" borderId="2" applyNumberFormat="0" applyAlignment="0" applyProtection="0"/>
    <xf numFmtId="0" fontId="26" fillId="7" borderId="2" applyNumberFormat="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14" fillId="0" borderId="0" applyFont="0" applyFill="0" applyBorder="0" applyAlignment="0" applyProtection="0"/>
    <xf numFmtId="43" fontId="14" fillId="0" borderId="0" applyFont="0" applyFill="0" applyBorder="0" applyAlignment="0" applyProtection="0"/>
    <xf numFmtId="43" fontId="14" fillId="0" borderId="0" applyFont="0" applyFill="0" applyBorder="0" applyAlignment="0" applyProtection="0"/>
    <xf numFmtId="43" fontId="1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86" fontId="87" fillId="63" borderId="0" applyNumberFormat="0" applyBorder="0" applyAlignment="0" applyProtection="0">
      <alignment horizontal="center" vertical="top" wrapText="1"/>
    </xf>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19" fillId="0" borderId="0"/>
    <xf numFmtId="0" fontId="19" fillId="0" borderId="0"/>
    <xf numFmtId="0" fontId="19" fillId="0" borderId="0"/>
    <xf numFmtId="0" fontId="14" fillId="0" borderId="0"/>
    <xf numFmtId="0" fontId="19" fillId="25" borderId="9" applyNumberFormat="0" applyFont="0" applyAlignment="0" applyProtection="0"/>
    <xf numFmtId="0" fontId="19" fillId="25" borderId="9" applyNumberFormat="0" applyFont="0" applyAlignment="0" applyProtection="0"/>
    <xf numFmtId="0" fontId="19" fillId="25" borderId="9" applyNumberFormat="0" applyFont="0" applyAlignment="0" applyProtection="0"/>
    <xf numFmtId="0" fontId="19" fillId="25" borderId="9" applyNumberFormat="0" applyFont="0" applyAlignment="0" applyProtection="0"/>
    <xf numFmtId="0" fontId="19" fillId="25" borderId="9" applyNumberFormat="0" applyFont="0" applyAlignment="0" applyProtection="0"/>
    <xf numFmtId="0" fontId="44" fillId="25" borderId="9" applyNumberFormat="0" applyFont="0" applyAlignment="0" applyProtection="0"/>
    <xf numFmtId="0" fontId="44" fillId="25" borderId="9" applyNumberFormat="0" applyFont="0" applyAlignment="0" applyProtection="0"/>
    <xf numFmtId="0" fontId="44" fillId="25" borderId="9" applyNumberFormat="0" applyFont="0" applyAlignment="0" applyProtection="0"/>
    <xf numFmtId="0" fontId="19" fillId="25" borderId="9" applyNumberFormat="0" applyFont="0" applyAlignment="0" applyProtection="0"/>
    <xf numFmtId="0" fontId="19" fillId="25" borderId="9" applyNumberFormat="0" applyFont="0" applyAlignment="0" applyProtection="0"/>
    <xf numFmtId="0" fontId="19" fillId="25" borderId="9" applyNumberFormat="0" applyFont="0" applyAlignment="0" applyProtection="0"/>
    <xf numFmtId="0" fontId="19" fillId="25" borderId="9" applyNumberFormat="0" applyFont="0" applyAlignment="0" applyProtection="0"/>
    <xf numFmtId="0" fontId="19" fillId="25" borderId="9" applyNumberFormat="0" applyFont="0" applyAlignment="0" applyProtection="0"/>
    <xf numFmtId="0" fontId="19" fillId="25" borderId="9" applyNumberFormat="0" applyFont="0" applyAlignment="0" applyProtection="0"/>
    <xf numFmtId="0" fontId="19" fillId="25" borderId="9" applyNumberFormat="0" applyFont="0" applyAlignment="0" applyProtection="0"/>
    <xf numFmtId="0" fontId="19" fillId="25" borderId="9" applyNumberFormat="0" applyFont="0" applyAlignment="0" applyProtection="0"/>
    <xf numFmtId="0" fontId="19" fillId="25" borderId="9" applyNumberFormat="0" applyFont="0" applyAlignment="0" applyProtection="0"/>
    <xf numFmtId="0" fontId="19" fillId="25" borderId="9" applyNumberFormat="0" applyFont="0" applyAlignment="0" applyProtection="0"/>
    <xf numFmtId="0" fontId="44" fillId="25" borderId="9" applyNumberFormat="0" applyFont="0" applyAlignment="0" applyProtection="0"/>
    <xf numFmtId="0" fontId="44" fillId="25" borderId="9" applyNumberFormat="0" applyFont="0" applyAlignment="0" applyProtection="0"/>
    <xf numFmtId="0" fontId="44" fillId="25" borderId="9" applyNumberFormat="0" applyFont="0" applyAlignment="0" applyProtection="0"/>
    <xf numFmtId="0" fontId="44" fillId="25" borderId="9" applyNumberFormat="0" applyFont="0" applyAlignment="0" applyProtection="0"/>
    <xf numFmtId="0" fontId="44" fillId="25" borderId="9" applyNumberFormat="0" applyFont="0" applyAlignment="0" applyProtection="0"/>
    <xf numFmtId="0" fontId="19" fillId="25" borderId="9" applyNumberFormat="0" applyFont="0" applyAlignment="0" applyProtection="0"/>
    <xf numFmtId="0" fontId="19" fillId="25" borderId="9" applyNumberFormat="0" applyFont="0" applyAlignment="0" applyProtection="0"/>
    <xf numFmtId="0" fontId="19" fillId="25" borderId="9" applyNumberFormat="0" applyFont="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0" fontId="29" fillId="21" borderId="10" applyNumberFormat="0" applyAlignment="0" applyProtection="0"/>
    <xf numFmtId="0" fontId="29" fillId="21" borderId="10" applyNumberFormat="0" applyAlignment="0" applyProtection="0"/>
    <xf numFmtId="0" fontId="29" fillId="21" borderId="10" applyNumberFormat="0" applyAlignment="0" applyProtection="0"/>
    <xf numFmtId="0" fontId="29" fillId="21" borderId="10" applyNumberFormat="0" applyAlignment="0" applyProtection="0"/>
    <xf numFmtId="0" fontId="29" fillId="21" borderId="10" applyNumberFormat="0" applyAlignment="0" applyProtection="0"/>
    <xf numFmtId="0" fontId="29" fillId="21" borderId="10" applyNumberFormat="0" applyAlignment="0" applyProtection="0"/>
    <xf numFmtId="0" fontId="29" fillId="21" borderId="10" applyNumberFormat="0" applyAlignment="0" applyProtection="0"/>
    <xf numFmtId="0" fontId="88" fillId="64" borderId="0" applyNumberFormat="0" applyAlignment="0" applyProtection="0"/>
    <xf numFmtId="0" fontId="89" fillId="65" borderId="0" applyNumberFormat="0" applyAlignment="0" applyProtection="0"/>
    <xf numFmtId="0" fontId="90" fillId="66" borderId="0" applyNumberFormat="0" applyAlignment="0" applyProtection="0"/>
    <xf numFmtId="186" fontId="91" fillId="67" borderId="0" applyNumberFormat="0" applyFill="0" applyBorder="0" applyAlignment="0">
      <alignment horizontal="center"/>
    </xf>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21" fillId="0" borderId="0" applyFont="0" applyFill="0" applyBorder="0" applyAlignment="0" applyProtection="0"/>
    <xf numFmtId="9" fontId="14" fillId="0" borderId="0" applyFont="0" applyFill="0" applyBorder="0" applyAlignment="0" applyProtection="0"/>
    <xf numFmtId="9" fontId="14" fillId="0" borderId="0" applyFont="0" applyFill="0" applyBorder="0" applyAlignment="0" applyProtection="0"/>
    <xf numFmtId="0" fontId="36" fillId="0" borderId="11" applyNumberFormat="0" applyFill="0" applyAlignment="0" applyProtection="0"/>
    <xf numFmtId="0" fontId="36" fillId="0" borderId="11" applyNumberFormat="0" applyFill="0" applyAlignment="0" applyProtection="0"/>
    <xf numFmtId="0" fontId="36" fillId="0" borderId="11" applyNumberFormat="0" applyFill="0" applyAlignment="0" applyProtection="0"/>
    <xf numFmtId="0" fontId="92" fillId="31" borderId="28" applyNumberFormat="0" applyFill="0" applyBorder="0" applyAlignment="0" applyProtection="0"/>
    <xf numFmtId="0" fontId="93" fillId="31" borderId="28" applyFill="0" applyBorder="0" applyAlignment="0" applyProtection="0"/>
    <xf numFmtId="0" fontId="12" fillId="0" borderId="0"/>
    <xf numFmtId="0" fontId="12" fillId="0" borderId="0"/>
    <xf numFmtId="0" fontId="12" fillId="0" borderId="0"/>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71"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12" fillId="0" borderId="0"/>
    <xf numFmtId="0" fontId="12" fillId="0" borderId="0"/>
    <xf numFmtId="0" fontId="12" fillId="0" borderId="0"/>
    <xf numFmtId="0" fontId="12" fillId="0" borderId="0"/>
    <xf numFmtId="0" fontId="19" fillId="25" borderId="9" applyNumberFormat="0" applyFont="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43" fontId="21" fillId="0" borderId="0" applyFont="0" applyFill="0" applyBorder="0" applyAlignment="0" applyProtection="0"/>
    <xf numFmtId="0" fontId="12" fillId="0" borderId="0"/>
    <xf numFmtId="43" fontId="12" fillId="0" borderId="0" applyFont="0" applyFill="0" applyBorder="0" applyAlignment="0" applyProtection="0"/>
    <xf numFmtId="43" fontId="12" fillId="0" borderId="0" applyFont="0" applyFill="0" applyBorder="0" applyAlignment="0" applyProtection="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9" fontId="12" fillId="0" borderId="0" applyFont="0" applyFill="0" applyBorder="0" applyAlignment="0" applyProtection="0"/>
    <xf numFmtId="0" fontId="19" fillId="0" borderId="0"/>
    <xf numFmtId="43"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12" fillId="0" borderId="0"/>
    <xf numFmtId="0" fontId="12" fillId="0" borderId="0"/>
    <xf numFmtId="0" fontId="12" fillId="0" borderId="0"/>
    <xf numFmtId="0" fontId="12" fillId="0" borderId="0"/>
    <xf numFmtId="0" fontId="12" fillId="0" borderId="0"/>
    <xf numFmtId="0" fontId="12" fillId="0" borderId="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12" fillId="0" borderId="0" applyFont="0" applyFill="0" applyBorder="0" applyAlignment="0" applyProtection="0"/>
    <xf numFmtId="43" fontId="12" fillId="0" borderId="0" applyFont="0" applyFill="0" applyBorder="0" applyAlignment="0" applyProtection="0"/>
    <xf numFmtId="43" fontId="12"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12" fillId="0" borderId="0" applyFont="0" applyFill="0" applyBorder="0" applyAlignment="0" applyProtection="0"/>
    <xf numFmtId="43" fontId="12" fillId="0" borderId="0" applyFont="0" applyFill="0" applyBorder="0" applyAlignment="0" applyProtection="0"/>
    <xf numFmtId="43" fontId="12"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2" fillId="0" borderId="0" applyFont="0" applyFill="0" applyBorder="0" applyAlignment="0" applyProtection="0"/>
    <xf numFmtId="43" fontId="12" fillId="0" borderId="0" applyFont="0" applyFill="0" applyBorder="0" applyAlignment="0" applyProtection="0"/>
    <xf numFmtId="43" fontId="12"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12" fillId="0" borderId="0" applyFont="0" applyFill="0" applyBorder="0" applyAlignment="0" applyProtection="0"/>
    <xf numFmtId="43" fontId="12" fillId="0" borderId="0" applyFont="0" applyFill="0" applyBorder="0" applyAlignment="0" applyProtection="0"/>
    <xf numFmtId="43" fontId="12" fillId="0" borderId="0" applyFont="0" applyFill="0" applyBorder="0" applyAlignment="0" applyProtection="0"/>
    <xf numFmtId="43" fontId="12"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0" fontId="12" fillId="0" borderId="0"/>
    <xf numFmtId="9" fontId="12" fillId="0" borderId="0" applyFont="0" applyFill="0" applyBorder="0" applyAlignment="0" applyProtection="0"/>
    <xf numFmtId="9" fontId="12" fillId="0" borderId="0" applyFont="0" applyFill="0" applyBorder="0" applyAlignment="0" applyProtection="0"/>
    <xf numFmtId="0" fontId="11" fillId="0" borderId="0"/>
    <xf numFmtId="0" fontId="11" fillId="0" borderId="0"/>
    <xf numFmtId="0" fontId="11" fillId="0" borderId="0"/>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0" fontId="11" fillId="0" borderId="0"/>
    <xf numFmtId="0" fontId="11" fillId="0" borderId="0"/>
    <xf numFmtId="0" fontId="11" fillId="0" borderId="0"/>
    <xf numFmtId="0" fontId="11" fillId="0" borderId="0"/>
    <xf numFmtId="43" fontId="21" fillId="0" borderId="0" applyFont="0" applyFill="0" applyBorder="0" applyAlignment="0" applyProtection="0"/>
    <xf numFmtId="0" fontId="11" fillId="0" borderId="0"/>
    <xf numFmtId="43" fontId="11" fillId="0" borderId="0" applyFont="0" applyFill="0" applyBorder="0" applyAlignment="0" applyProtection="0"/>
    <xf numFmtId="43" fontId="11" fillId="0" borderId="0" applyFont="0" applyFill="0" applyBorder="0" applyAlignment="0" applyProtection="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9" fontId="11" fillId="0" borderId="0" applyFont="0" applyFill="0" applyBorder="0" applyAlignment="0" applyProtection="0"/>
    <xf numFmtId="43" fontId="21" fillId="0" borderId="0" applyFont="0" applyFill="0" applyBorder="0" applyAlignment="0" applyProtection="0"/>
    <xf numFmtId="0" fontId="11" fillId="0" borderId="0"/>
    <xf numFmtId="0" fontId="11" fillId="0" borderId="0"/>
    <xf numFmtId="0" fontId="11" fillId="0" borderId="0"/>
    <xf numFmtId="0" fontId="11" fillId="0" borderId="0"/>
    <xf numFmtId="0" fontId="11" fillId="0" borderId="0"/>
    <xf numFmtId="0" fontId="11" fillId="0" borderId="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11" fillId="0" borderId="0" applyFont="0" applyFill="0" applyBorder="0" applyAlignment="0" applyProtection="0"/>
    <xf numFmtId="43" fontId="11" fillId="0" borderId="0" applyFont="0" applyFill="0" applyBorder="0" applyAlignment="0" applyProtection="0"/>
    <xf numFmtId="43" fontId="1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11" fillId="0" borderId="0" applyFont="0" applyFill="0" applyBorder="0" applyAlignment="0" applyProtection="0"/>
    <xf numFmtId="43" fontId="11" fillId="0" borderId="0" applyFont="0" applyFill="0" applyBorder="0" applyAlignment="0" applyProtection="0"/>
    <xf numFmtId="43" fontId="1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1" fillId="0" borderId="0" applyFont="0" applyFill="0" applyBorder="0" applyAlignment="0" applyProtection="0"/>
    <xf numFmtId="43" fontId="11" fillId="0" borderId="0" applyFont="0" applyFill="0" applyBorder="0" applyAlignment="0" applyProtection="0"/>
    <xf numFmtId="43" fontId="1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11" fillId="0" borderId="0" applyFont="0" applyFill="0" applyBorder="0" applyAlignment="0" applyProtection="0"/>
    <xf numFmtId="43" fontId="11" fillId="0" borderId="0" applyFont="0" applyFill="0" applyBorder="0" applyAlignment="0" applyProtection="0"/>
    <xf numFmtId="43" fontId="11" fillId="0" borderId="0" applyFont="0" applyFill="0" applyBorder="0" applyAlignment="0" applyProtection="0"/>
    <xf numFmtId="43" fontId="1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0" fontId="11" fillId="0" borderId="0"/>
    <xf numFmtId="9" fontId="11" fillId="0" borderId="0" applyFont="0" applyFill="0" applyBorder="0" applyAlignment="0" applyProtection="0"/>
    <xf numFmtId="9" fontId="11" fillId="0" borderId="0" applyFont="0" applyFill="0" applyBorder="0" applyAlignment="0" applyProtection="0"/>
    <xf numFmtId="0" fontId="10" fillId="0" borderId="0"/>
    <xf numFmtId="0" fontId="10" fillId="0" borderId="0"/>
    <xf numFmtId="0" fontId="10" fillId="0" borderId="0"/>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0" fontId="10" fillId="0" borderId="0"/>
    <xf numFmtId="0" fontId="10" fillId="0" borderId="0"/>
    <xf numFmtId="0" fontId="10" fillId="0" borderId="0"/>
    <xf numFmtId="0" fontId="10" fillId="0" borderId="0"/>
    <xf numFmtId="43" fontId="21" fillId="0" borderId="0" applyFont="0" applyFill="0" applyBorder="0" applyAlignment="0" applyProtection="0"/>
    <xf numFmtId="0" fontId="10" fillId="0" borderId="0"/>
    <xf numFmtId="43" fontId="10" fillId="0" borderId="0" applyFont="0" applyFill="0" applyBorder="0" applyAlignment="0" applyProtection="0"/>
    <xf numFmtId="43" fontId="10" fillId="0" borderId="0" applyFont="0" applyFill="0" applyBorder="0" applyAlignment="0" applyProtection="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9" fontId="10" fillId="0" borderId="0" applyFont="0" applyFill="0" applyBorder="0" applyAlignment="0" applyProtection="0"/>
    <xf numFmtId="43" fontId="21" fillId="0" borderId="0" applyFont="0" applyFill="0" applyBorder="0" applyAlignment="0" applyProtection="0"/>
    <xf numFmtId="0" fontId="10" fillId="0" borderId="0"/>
    <xf numFmtId="0" fontId="10" fillId="0" borderId="0"/>
    <xf numFmtId="0" fontId="10" fillId="0" borderId="0"/>
    <xf numFmtId="0" fontId="10" fillId="0" borderId="0"/>
    <xf numFmtId="0" fontId="10" fillId="0" borderId="0"/>
    <xf numFmtId="0" fontId="10" fillId="0" borderId="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10" fillId="0" borderId="0" applyFont="0" applyFill="0" applyBorder="0" applyAlignment="0" applyProtection="0"/>
    <xf numFmtId="43" fontId="10" fillId="0" borderId="0" applyFont="0" applyFill="0" applyBorder="0" applyAlignment="0" applyProtection="0"/>
    <xf numFmtId="43" fontId="10"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10" fillId="0" borderId="0" applyFont="0" applyFill="0" applyBorder="0" applyAlignment="0" applyProtection="0"/>
    <xf numFmtId="43" fontId="10" fillId="0" borderId="0" applyFont="0" applyFill="0" applyBorder="0" applyAlignment="0" applyProtection="0"/>
    <xf numFmtId="43" fontId="10"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0" fillId="0" borderId="0" applyFont="0" applyFill="0" applyBorder="0" applyAlignment="0" applyProtection="0"/>
    <xf numFmtId="43" fontId="10" fillId="0" borderId="0" applyFont="0" applyFill="0" applyBorder="0" applyAlignment="0" applyProtection="0"/>
    <xf numFmtId="43" fontId="10"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10" fillId="0" borderId="0" applyFont="0" applyFill="0" applyBorder="0" applyAlignment="0" applyProtection="0"/>
    <xf numFmtId="43" fontId="10" fillId="0" borderId="0" applyFont="0" applyFill="0" applyBorder="0" applyAlignment="0" applyProtection="0"/>
    <xf numFmtId="43" fontId="10" fillId="0" borderId="0" applyFont="0" applyFill="0" applyBorder="0" applyAlignment="0" applyProtection="0"/>
    <xf numFmtId="43" fontId="10"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0" fontId="10" fillId="0" borderId="0"/>
    <xf numFmtId="9" fontId="10" fillId="0" borderId="0" applyFont="0" applyFill="0" applyBorder="0" applyAlignment="0" applyProtection="0"/>
    <xf numFmtId="9" fontId="10" fillId="0" borderId="0" applyFont="0" applyFill="0" applyBorder="0" applyAlignment="0" applyProtection="0"/>
    <xf numFmtId="0" fontId="9" fillId="0" borderId="0"/>
    <xf numFmtId="0" fontId="9" fillId="0" borderId="0"/>
    <xf numFmtId="0" fontId="9" fillId="0" borderId="0"/>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0" fontId="9" fillId="0" borderId="0"/>
    <xf numFmtId="0" fontId="9" fillId="0" borderId="0"/>
    <xf numFmtId="0" fontId="9" fillId="0" borderId="0"/>
    <xf numFmtId="0" fontId="9" fillId="0" borderId="0"/>
    <xf numFmtId="43" fontId="21" fillId="0" borderId="0" applyFont="0" applyFill="0" applyBorder="0" applyAlignment="0" applyProtection="0"/>
    <xf numFmtId="0" fontId="9" fillId="0" borderId="0"/>
    <xf numFmtId="43" fontId="9" fillId="0" borderId="0" applyFont="0" applyFill="0" applyBorder="0" applyAlignment="0" applyProtection="0"/>
    <xf numFmtId="43" fontId="9" fillId="0" borderId="0" applyFont="0" applyFill="0" applyBorder="0" applyAlignment="0" applyProtection="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9" fontId="9" fillId="0" borderId="0" applyFont="0" applyFill="0" applyBorder="0" applyAlignment="0" applyProtection="0"/>
    <xf numFmtId="43" fontId="21" fillId="0" borderId="0" applyFont="0" applyFill="0" applyBorder="0" applyAlignment="0" applyProtection="0"/>
    <xf numFmtId="0" fontId="9" fillId="0" borderId="0"/>
    <xf numFmtId="0" fontId="9" fillId="0" borderId="0"/>
    <xf numFmtId="0" fontId="9" fillId="0" borderId="0"/>
    <xf numFmtId="0" fontId="9" fillId="0" borderId="0"/>
    <xf numFmtId="0" fontId="9" fillId="0" borderId="0"/>
    <xf numFmtId="0" fontId="9" fillId="0" borderId="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0" fontId="9" fillId="0" borderId="0"/>
    <xf numFmtId="9" fontId="9" fillId="0" borderId="0" applyFont="0" applyFill="0" applyBorder="0" applyAlignment="0" applyProtection="0"/>
    <xf numFmtId="9" fontId="9" fillId="0" borderId="0" applyFont="0" applyFill="0" applyBorder="0" applyAlignment="0" applyProtection="0"/>
    <xf numFmtId="0" fontId="9" fillId="0" borderId="0"/>
    <xf numFmtId="0" fontId="9" fillId="0" borderId="0"/>
    <xf numFmtId="0" fontId="9" fillId="0" borderId="0"/>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0" fontId="9" fillId="0" borderId="0"/>
    <xf numFmtId="0" fontId="9" fillId="0" borderId="0"/>
    <xf numFmtId="0" fontId="9" fillId="0" borderId="0"/>
    <xf numFmtId="0" fontId="9" fillId="0" borderId="0"/>
    <xf numFmtId="43" fontId="21" fillId="0" borderId="0" applyFont="0" applyFill="0" applyBorder="0" applyAlignment="0" applyProtection="0"/>
    <xf numFmtId="0" fontId="9" fillId="0" borderId="0"/>
    <xf numFmtId="43" fontId="9" fillId="0" borderId="0" applyFont="0" applyFill="0" applyBorder="0" applyAlignment="0" applyProtection="0"/>
    <xf numFmtId="43" fontId="9" fillId="0" borderId="0" applyFont="0" applyFill="0" applyBorder="0" applyAlignment="0" applyProtection="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9" fontId="9" fillId="0" borderId="0" applyFont="0" applyFill="0" applyBorder="0" applyAlignment="0" applyProtection="0"/>
    <xf numFmtId="43" fontId="21" fillId="0" borderId="0" applyFont="0" applyFill="0" applyBorder="0" applyAlignment="0" applyProtection="0"/>
    <xf numFmtId="0" fontId="9" fillId="0" borderId="0"/>
    <xf numFmtId="0" fontId="9" fillId="0" borderId="0"/>
    <xf numFmtId="0" fontId="9" fillId="0" borderId="0"/>
    <xf numFmtId="0" fontId="9" fillId="0" borderId="0"/>
    <xf numFmtId="0" fontId="9" fillId="0" borderId="0"/>
    <xf numFmtId="0" fontId="9" fillId="0" borderId="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0" fontId="9" fillId="0" borderId="0"/>
    <xf numFmtId="9" fontId="9" fillId="0" borderId="0" applyFont="0" applyFill="0" applyBorder="0" applyAlignment="0" applyProtection="0"/>
    <xf numFmtId="9" fontId="9" fillId="0" borderId="0" applyFont="0" applyFill="0" applyBorder="0" applyAlignment="0" applyProtection="0"/>
    <xf numFmtId="0" fontId="9" fillId="0" borderId="0"/>
    <xf numFmtId="0" fontId="9" fillId="0" borderId="0"/>
    <xf numFmtId="0" fontId="9" fillId="0" borderId="0"/>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0" fontId="9" fillId="0" borderId="0"/>
    <xf numFmtId="0" fontId="9" fillId="0" borderId="0"/>
    <xf numFmtId="0" fontId="9" fillId="0" borderId="0"/>
    <xf numFmtId="0" fontId="9" fillId="0" borderId="0"/>
    <xf numFmtId="43" fontId="21" fillId="0" borderId="0" applyFont="0" applyFill="0" applyBorder="0" applyAlignment="0" applyProtection="0"/>
    <xf numFmtId="0" fontId="9" fillId="0" borderId="0"/>
    <xf numFmtId="43" fontId="9" fillId="0" borderId="0" applyFont="0" applyFill="0" applyBorder="0" applyAlignment="0" applyProtection="0"/>
    <xf numFmtId="43" fontId="9" fillId="0" borderId="0" applyFont="0" applyFill="0" applyBorder="0" applyAlignment="0" applyProtection="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9" fontId="9" fillId="0" borderId="0" applyFont="0" applyFill="0" applyBorder="0" applyAlignment="0" applyProtection="0"/>
    <xf numFmtId="43" fontId="21" fillId="0" borderId="0" applyFont="0" applyFill="0" applyBorder="0" applyAlignment="0" applyProtection="0"/>
    <xf numFmtId="0" fontId="9" fillId="0" borderId="0"/>
    <xf numFmtId="0" fontId="9" fillId="0" borderId="0"/>
    <xf numFmtId="0" fontId="9" fillId="0" borderId="0"/>
    <xf numFmtId="0" fontId="9" fillId="0" borderId="0"/>
    <xf numFmtId="0" fontId="9" fillId="0" borderId="0"/>
    <xf numFmtId="0" fontId="9" fillId="0" borderId="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0" fontId="9" fillId="0" borderId="0"/>
    <xf numFmtId="9" fontId="9" fillId="0" borderId="0" applyFont="0" applyFill="0" applyBorder="0" applyAlignment="0" applyProtection="0"/>
    <xf numFmtId="9" fontId="9" fillId="0" borderId="0" applyFont="0" applyFill="0" applyBorder="0" applyAlignment="0" applyProtection="0"/>
    <xf numFmtId="0" fontId="9" fillId="0" borderId="0"/>
    <xf numFmtId="0" fontId="9" fillId="0" borderId="0"/>
    <xf numFmtId="0" fontId="9" fillId="0" borderId="0"/>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0" fontId="9" fillId="0" borderId="0"/>
    <xf numFmtId="0" fontId="9" fillId="0" borderId="0"/>
    <xf numFmtId="0" fontId="9" fillId="0" borderId="0"/>
    <xf numFmtId="0" fontId="9" fillId="0" borderId="0"/>
    <xf numFmtId="43" fontId="21" fillId="0" borderId="0" applyFont="0" applyFill="0" applyBorder="0" applyAlignment="0" applyProtection="0"/>
    <xf numFmtId="0" fontId="9" fillId="0" borderId="0"/>
    <xf numFmtId="43" fontId="9" fillId="0" borderId="0" applyFont="0" applyFill="0" applyBorder="0" applyAlignment="0" applyProtection="0"/>
    <xf numFmtId="43" fontId="9" fillId="0" borderId="0" applyFont="0" applyFill="0" applyBorder="0" applyAlignment="0" applyProtection="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9" fontId="9" fillId="0" borderId="0" applyFont="0" applyFill="0" applyBorder="0" applyAlignment="0" applyProtection="0"/>
    <xf numFmtId="43" fontId="21" fillId="0" borderId="0" applyFont="0" applyFill="0" applyBorder="0" applyAlignment="0" applyProtection="0"/>
    <xf numFmtId="0" fontId="9" fillId="0" borderId="0"/>
    <xf numFmtId="0" fontId="9" fillId="0" borderId="0"/>
    <xf numFmtId="0" fontId="9" fillId="0" borderId="0"/>
    <xf numFmtId="0" fontId="9" fillId="0" borderId="0"/>
    <xf numFmtId="0" fontId="9" fillId="0" borderId="0"/>
    <xf numFmtId="0" fontId="9" fillId="0" borderId="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0" fontId="9" fillId="0" borderId="0"/>
    <xf numFmtId="9" fontId="9" fillId="0" borderId="0" applyFont="0" applyFill="0" applyBorder="0" applyAlignment="0" applyProtection="0"/>
    <xf numFmtId="9" fontId="9" fillId="0" borderId="0" applyFont="0" applyFill="0" applyBorder="0" applyAlignment="0" applyProtection="0"/>
    <xf numFmtId="0" fontId="8" fillId="0" borderId="0"/>
    <xf numFmtId="0" fontId="8" fillId="0" borderId="0"/>
    <xf numFmtId="0" fontId="8" fillId="0" borderId="0"/>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0" fontId="8" fillId="0" borderId="0"/>
    <xf numFmtId="0" fontId="8" fillId="0" borderId="0"/>
    <xf numFmtId="0" fontId="8" fillId="0" borderId="0"/>
    <xf numFmtId="0" fontId="8" fillId="0" borderId="0"/>
    <xf numFmtId="43" fontId="21" fillId="0" borderId="0" applyFont="0" applyFill="0" applyBorder="0" applyAlignment="0" applyProtection="0"/>
    <xf numFmtId="0" fontId="8" fillId="0" borderId="0"/>
    <xf numFmtId="43" fontId="8" fillId="0" borderId="0" applyFont="0" applyFill="0" applyBorder="0" applyAlignment="0" applyProtection="0"/>
    <xf numFmtId="43" fontId="8" fillId="0" borderId="0" applyFont="0" applyFill="0" applyBorder="0" applyAlignment="0" applyProtection="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9" fontId="8" fillId="0" borderId="0" applyFont="0" applyFill="0" applyBorder="0" applyAlignment="0" applyProtection="0"/>
    <xf numFmtId="43" fontId="21" fillId="0" borderId="0" applyFont="0" applyFill="0" applyBorder="0" applyAlignment="0" applyProtection="0"/>
    <xf numFmtId="0" fontId="8" fillId="0" borderId="0"/>
    <xf numFmtId="0" fontId="8" fillId="0" borderId="0"/>
    <xf numFmtId="0" fontId="8" fillId="0" borderId="0"/>
    <xf numFmtId="0" fontId="8" fillId="0" borderId="0"/>
    <xf numFmtId="0" fontId="8" fillId="0" borderId="0"/>
    <xf numFmtId="0" fontId="8" fillId="0" borderId="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8" fillId="0" borderId="0" applyFont="0" applyFill="0" applyBorder="0" applyAlignment="0" applyProtection="0"/>
    <xf numFmtId="43" fontId="8" fillId="0" borderId="0" applyFont="0" applyFill="0" applyBorder="0" applyAlignment="0" applyProtection="0"/>
    <xf numFmtId="43" fontId="8"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8" fillId="0" borderId="0" applyFont="0" applyFill="0" applyBorder="0" applyAlignment="0" applyProtection="0"/>
    <xf numFmtId="43" fontId="8" fillId="0" borderId="0" applyFont="0" applyFill="0" applyBorder="0" applyAlignment="0" applyProtection="0"/>
    <xf numFmtId="43" fontId="8"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8" fillId="0" borderId="0" applyFont="0" applyFill="0" applyBorder="0" applyAlignment="0" applyProtection="0"/>
    <xf numFmtId="43" fontId="8" fillId="0" borderId="0" applyFont="0" applyFill="0" applyBorder="0" applyAlignment="0" applyProtection="0"/>
    <xf numFmtId="43" fontId="8"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8" fillId="0" borderId="0" applyFont="0" applyFill="0" applyBorder="0" applyAlignment="0" applyProtection="0"/>
    <xf numFmtId="43" fontId="8" fillId="0" borderId="0" applyFont="0" applyFill="0" applyBorder="0" applyAlignment="0" applyProtection="0"/>
    <xf numFmtId="43" fontId="8" fillId="0" borderId="0" applyFont="0" applyFill="0" applyBorder="0" applyAlignment="0" applyProtection="0"/>
    <xf numFmtId="43" fontId="8"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0" fontId="8" fillId="0" borderId="0"/>
    <xf numFmtId="9" fontId="8" fillId="0" borderId="0" applyFont="0" applyFill="0" applyBorder="0" applyAlignment="0" applyProtection="0"/>
    <xf numFmtId="9" fontId="8" fillId="0" borderId="0" applyFont="0" applyFill="0" applyBorder="0" applyAlignment="0" applyProtection="0"/>
    <xf numFmtId="0" fontId="7" fillId="0" borderId="0"/>
    <xf numFmtId="43" fontId="7" fillId="0" borderId="0" applyFont="0" applyFill="0" applyBorder="0" applyAlignment="0" applyProtection="0"/>
    <xf numFmtId="43" fontId="7" fillId="0" borderId="0" applyFont="0" applyFill="0" applyBorder="0" applyAlignment="0" applyProtection="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9" fontId="7" fillId="0" borderId="0" applyFont="0" applyFill="0" applyBorder="0" applyAlignment="0" applyProtection="0"/>
    <xf numFmtId="3" fontId="100" fillId="96" borderId="28" applyBorder="0" applyAlignment="0" applyProtection="0"/>
    <xf numFmtId="0" fontId="101" fillId="0" borderId="0" applyNumberFormat="0" applyFill="0" applyBorder="0" applyAlignment="0" applyProtection="0"/>
    <xf numFmtId="0" fontId="102" fillId="64" borderId="0" applyNumberFormat="0" applyAlignment="0" applyProtection="0"/>
    <xf numFmtId="0" fontId="102" fillId="64" borderId="49" applyNumberFormat="0" applyAlignment="0" applyProtection="0"/>
    <xf numFmtId="0" fontId="90" fillId="66" borderId="50" applyNumberFormat="0" applyAlignment="0" applyProtection="0"/>
    <xf numFmtId="3" fontId="92" fillId="37" borderId="28" applyBorder="0" applyAlignment="0" applyProtection="0">
      <alignment horizontal="center" vertical="center"/>
    </xf>
    <xf numFmtId="0" fontId="7" fillId="73" borderId="0" applyNumberFormat="0" applyBorder="0" applyAlignment="0" applyProtection="0"/>
    <xf numFmtId="0" fontId="7" fillId="73" borderId="0" applyNumberFormat="0" applyBorder="0" applyAlignment="0" applyProtection="0"/>
    <xf numFmtId="0" fontId="7" fillId="77" borderId="0" applyNumberFormat="0" applyBorder="0" applyAlignment="0" applyProtection="0"/>
    <xf numFmtId="0" fontId="7" fillId="77" borderId="0" applyNumberFormat="0" applyBorder="0" applyAlignment="0" applyProtection="0"/>
    <xf numFmtId="0" fontId="7" fillId="81" borderId="0" applyNumberFormat="0" applyBorder="0" applyAlignment="0" applyProtection="0"/>
    <xf numFmtId="0" fontId="7" fillId="81" borderId="0" applyNumberFormat="0" applyBorder="0" applyAlignment="0" applyProtection="0"/>
    <xf numFmtId="0" fontId="7" fillId="85" borderId="0" applyNumberFormat="0" applyBorder="0" applyAlignment="0" applyProtection="0"/>
    <xf numFmtId="0" fontId="7" fillId="85" borderId="0" applyNumberFormat="0" applyBorder="0" applyAlignment="0" applyProtection="0"/>
    <xf numFmtId="0" fontId="7" fillId="89" borderId="0" applyNumberFormat="0" applyBorder="0" applyAlignment="0" applyProtection="0"/>
    <xf numFmtId="0" fontId="7" fillId="89" borderId="0" applyNumberFormat="0" applyBorder="0" applyAlignment="0" applyProtection="0"/>
    <xf numFmtId="0" fontId="7" fillId="93" borderId="0" applyNumberFormat="0" applyBorder="0" applyAlignment="0" applyProtection="0"/>
    <xf numFmtId="0" fontId="7" fillId="93" borderId="0" applyNumberFormat="0" applyBorder="0" applyAlignment="0" applyProtection="0"/>
    <xf numFmtId="0" fontId="7" fillId="74" borderId="0" applyNumberFormat="0" applyBorder="0" applyAlignment="0" applyProtection="0"/>
    <xf numFmtId="0" fontId="7" fillId="74" borderId="0" applyNumberFormat="0" applyBorder="0" applyAlignment="0" applyProtection="0"/>
    <xf numFmtId="0" fontId="7" fillId="78" borderId="0" applyNumberFormat="0" applyBorder="0" applyAlignment="0" applyProtection="0"/>
    <xf numFmtId="0" fontId="7" fillId="78" borderId="0" applyNumberFormat="0" applyBorder="0" applyAlignment="0" applyProtection="0"/>
    <xf numFmtId="0" fontId="7" fillId="82" borderId="0" applyNumberFormat="0" applyBorder="0" applyAlignment="0" applyProtection="0"/>
    <xf numFmtId="0" fontId="7" fillId="82" borderId="0" applyNumberFormat="0" applyBorder="0" applyAlignment="0" applyProtection="0"/>
    <xf numFmtId="0" fontId="7" fillId="86" borderId="0" applyNumberFormat="0" applyBorder="0" applyAlignment="0" applyProtection="0"/>
    <xf numFmtId="0" fontId="7" fillId="86" borderId="0" applyNumberFormat="0" applyBorder="0" applyAlignment="0" applyProtection="0"/>
    <xf numFmtId="0" fontId="7" fillId="90" borderId="0" applyNumberFormat="0" applyBorder="0" applyAlignment="0" applyProtection="0"/>
    <xf numFmtId="0" fontId="7" fillId="90" borderId="0" applyNumberFormat="0" applyBorder="0" applyAlignment="0" applyProtection="0"/>
    <xf numFmtId="0" fontId="7" fillId="94" borderId="0" applyNumberFormat="0" applyBorder="0" applyAlignment="0" applyProtection="0"/>
    <xf numFmtId="0" fontId="7" fillId="94" borderId="0" applyNumberFormat="0" applyBorder="0" applyAlignment="0" applyProtection="0"/>
    <xf numFmtId="0" fontId="80" fillId="75" borderId="0" applyNumberFormat="0" applyBorder="0" applyAlignment="0" applyProtection="0"/>
    <xf numFmtId="0" fontId="80" fillId="79" borderId="0" applyNumberFormat="0" applyBorder="0" applyAlignment="0" applyProtection="0"/>
    <xf numFmtId="0" fontId="80" fillId="83" borderId="0" applyNumberFormat="0" applyBorder="0" applyAlignment="0" applyProtection="0"/>
    <xf numFmtId="0" fontId="80" fillId="87" borderId="0" applyNumberFormat="0" applyBorder="0" applyAlignment="0" applyProtection="0"/>
    <xf numFmtId="0" fontId="80" fillId="91" borderId="0" applyNumberFormat="0" applyBorder="0" applyAlignment="0" applyProtection="0"/>
    <xf numFmtId="0" fontId="80" fillId="95" borderId="0" applyNumberFormat="0" applyBorder="0" applyAlignment="0" applyProtection="0"/>
    <xf numFmtId="0" fontId="23" fillId="21" borderId="2" applyNumberFormat="0" applyAlignment="0" applyProtection="0"/>
    <xf numFmtId="43" fontId="19" fillId="0" borderId="0" applyFont="0" applyFill="0" applyBorder="0" applyAlignment="0" applyProtection="0"/>
    <xf numFmtId="0" fontId="103" fillId="32" borderId="0" applyNumberFormat="0" applyBorder="0" applyAlignment="0" applyProtection="0"/>
    <xf numFmtId="0" fontId="104" fillId="0" borderId="0" applyNumberFormat="0" applyFill="0" applyBorder="0" applyAlignment="0" applyProtection="0"/>
    <xf numFmtId="0" fontId="26" fillId="7" borderId="2" applyNumberFormat="0" applyAlignment="0" applyProtection="0"/>
    <xf numFmtId="0" fontId="26" fillId="7" borderId="2" applyNumberFormat="0" applyAlignment="0" applyProtection="0"/>
    <xf numFmtId="43" fontId="50" fillId="0" borderId="0" applyFont="0" applyFill="0" applyBorder="0" applyAlignment="0" applyProtection="0"/>
    <xf numFmtId="0" fontId="78" fillId="70" borderId="47" applyNumberFormat="0" applyAlignment="0" applyProtection="0"/>
    <xf numFmtId="0" fontId="80" fillId="72" borderId="0" applyNumberFormat="0" applyBorder="0" applyAlignment="0" applyProtection="0"/>
    <xf numFmtId="0" fontId="80" fillId="76" borderId="0" applyNumberFormat="0" applyBorder="0" applyAlignment="0" applyProtection="0"/>
    <xf numFmtId="0" fontId="80" fillId="80" borderId="0" applyNumberFormat="0" applyBorder="0" applyAlignment="0" applyProtection="0"/>
    <xf numFmtId="0" fontId="80" fillId="84" borderId="0" applyNumberFormat="0" applyBorder="0" applyAlignment="0" applyProtection="0"/>
    <xf numFmtId="0" fontId="80" fillId="88" borderId="0" applyNumberFormat="0" applyBorder="0" applyAlignment="0" applyProtection="0"/>
    <xf numFmtId="0" fontId="80" fillId="92" borderId="0" applyNumberFormat="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0" fontId="105" fillId="69" borderId="0" applyNumberFormat="0" applyBorder="0" applyAlignment="0" applyProtection="0"/>
    <xf numFmtId="0" fontId="7" fillId="0" borderId="0"/>
    <xf numFmtId="0" fontId="19" fillId="0" borderId="0"/>
    <xf numFmtId="0" fontId="19" fillId="0" borderId="0"/>
    <xf numFmtId="0" fontId="7" fillId="0" borderId="0"/>
    <xf numFmtId="0" fontId="19" fillId="0" borderId="0"/>
    <xf numFmtId="0" fontId="7" fillId="0" borderId="0"/>
    <xf numFmtId="0" fontId="19" fillId="0" borderId="0"/>
    <xf numFmtId="0" fontId="19" fillId="0" borderId="0"/>
    <xf numFmtId="0" fontId="19" fillId="0" borderId="0"/>
    <xf numFmtId="0" fontId="19" fillId="0" borderId="0"/>
    <xf numFmtId="0" fontId="7" fillId="0" borderId="0"/>
    <xf numFmtId="0" fontId="19"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50"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7" fillId="0" borderId="0"/>
    <xf numFmtId="0" fontId="7" fillId="0" borderId="0"/>
    <xf numFmtId="0" fontId="19" fillId="0" borderId="0"/>
    <xf numFmtId="0" fontId="19" fillId="0" borderId="0"/>
    <xf numFmtId="0" fontId="19" fillId="0" borderId="0"/>
    <xf numFmtId="0" fontId="19" fillId="0" borderId="0"/>
    <xf numFmtId="0" fontId="19" fillId="0" borderId="0"/>
    <xf numFmtId="0" fontId="19" fillId="0" borderId="0"/>
    <xf numFmtId="0" fontId="7" fillId="0" borderId="0"/>
    <xf numFmtId="0" fontId="19"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19" fillId="0" borderId="0"/>
    <xf numFmtId="0" fontId="7" fillId="0" borderId="0"/>
    <xf numFmtId="0" fontId="7"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57" fillId="0" borderId="0"/>
    <xf numFmtId="0" fontId="57" fillId="0" borderId="0"/>
    <xf numFmtId="0" fontId="57" fillId="0" borderId="0"/>
    <xf numFmtId="0" fontId="57" fillId="0" borderId="0"/>
    <xf numFmtId="0" fontId="19"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44" fillId="25" borderId="9" applyNumberFormat="0" applyFont="0" applyAlignment="0" applyProtection="0"/>
    <xf numFmtId="0" fontId="7" fillId="71" borderId="48" applyNumberFormat="0" applyFont="0" applyAlignment="0" applyProtection="0"/>
    <xf numFmtId="0" fontId="7" fillId="71" borderId="48" applyNumberFormat="0" applyFont="0" applyAlignment="0" applyProtection="0"/>
    <xf numFmtId="0" fontId="7" fillId="71" borderId="48" applyNumberFormat="0" applyFont="0" applyAlignment="0" applyProtection="0"/>
    <xf numFmtId="0" fontId="7" fillId="71" borderId="48" applyNumberFormat="0" applyFont="0" applyAlignment="0" applyProtection="0"/>
    <xf numFmtId="0" fontId="29" fillId="21" borderId="10" applyNumberFormat="0" applyAlignment="0" applyProtection="0"/>
    <xf numFmtId="0" fontId="29" fillId="21" borderId="10" applyNumberFormat="0" applyAlignment="0" applyProtection="0"/>
    <xf numFmtId="9" fontId="19" fillId="0" borderId="0" applyFont="0" applyFill="0" applyBorder="0" applyAlignment="0" applyProtection="0"/>
    <xf numFmtId="9" fontId="7" fillId="0" borderId="0" applyFont="0" applyFill="0" applyBorder="0" applyAlignment="0" applyProtection="0"/>
    <xf numFmtId="9" fontId="7" fillId="0" borderId="0" applyFont="0" applyFill="0" applyBorder="0" applyAlignment="0" applyProtection="0"/>
    <xf numFmtId="9" fontId="7" fillId="0" borderId="0" applyFont="0" applyFill="0" applyBorder="0" applyAlignment="0" applyProtection="0"/>
    <xf numFmtId="9" fontId="7" fillId="0" borderId="0" applyFont="0" applyFill="0" applyBorder="0" applyAlignment="0" applyProtection="0"/>
    <xf numFmtId="9" fontId="7"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7" fillId="0" borderId="0" applyFont="0" applyFill="0" applyBorder="0" applyAlignment="0" applyProtection="0"/>
    <xf numFmtId="9" fontId="7" fillId="0" borderId="0" applyFont="0" applyFill="0" applyBorder="0" applyAlignment="0" applyProtection="0"/>
    <xf numFmtId="9" fontId="7" fillId="0" borderId="0" applyFont="0" applyFill="0" applyBorder="0" applyAlignment="0" applyProtection="0"/>
    <xf numFmtId="9" fontId="7" fillId="0" borderId="0" applyFont="0" applyFill="0" applyBorder="0" applyAlignment="0" applyProtection="0"/>
    <xf numFmtId="0" fontId="42" fillId="97" borderId="1" applyNumberFormat="0" applyProtection="0">
      <alignment horizontal="right"/>
    </xf>
    <xf numFmtId="0" fontId="95" fillId="97" borderId="0" applyNumberFormat="0" applyBorder="0" applyProtection="0">
      <alignment horizontal="left"/>
    </xf>
    <xf numFmtId="0" fontId="42" fillId="97" borderId="1" applyNumberFormat="0" applyProtection="0">
      <alignment horizontal="left"/>
    </xf>
    <xf numFmtId="49" fontId="19" fillId="0" borderId="1" applyFill="0" applyProtection="0">
      <alignment horizontal="right"/>
    </xf>
    <xf numFmtId="0" fontId="106" fillId="98" borderId="0" applyNumberFormat="0" applyBorder="0" applyProtection="0">
      <alignment horizontal="left"/>
    </xf>
    <xf numFmtId="1" fontId="19" fillId="0" borderId="1" applyFill="0" applyProtection="0">
      <alignment horizontal="right" vertical="top" wrapText="1"/>
    </xf>
    <xf numFmtId="2" fontId="19" fillId="0" borderId="1" applyFill="0" applyProtection="0">
      <alignment horizontal="right" vertical="top" wrapText="1"/>
    </xf>
    <xf numFmtId="0" fontId="19" fillId="0" borderId="1" applyFill="0" applyProtection="0">
      <alignment horizontal="right" vertical="top" wrapText="1"/>
    </xf>
    <xf numFmtId="0" fontId="42" fillId="97" borderId="1" applyNumberFormat="0" applyProtection="0">
      <alignment horizontal="right"/>
    </xf>
    <xf numFmtId="0" fontId="95" fillId="97" borderId="0" applyNumberFormat="0" applyBorder="0" applyProtection="0">
      <alignment horizontal="left"/>
    </xf>
    <xf numFmtId="0" fontId="42" fillId="97" borderId="1" applyNumberFormat="0" applyProtection="0">
      <alignment horizontal="left"/>
    </xf>
    <xf numFmtId="49" fontId="19" fillId="0" borderId="1" applyFill="0" applyProtection="0">
      <alignment horizontal="right"/>
    </xf>
    <xf numFmtId="0" fontId="106" fillId="98" borderId="0" applyNumberFormat="0" applyBorder="0" applyProtection="0">
      <alignment horizontal="left"/>
    </xf>
    <xf numFmtId="1" fontId="19" fillId="0" borderId="1" applyFill="0" applyProtection="0">
      <alignment horizontal="right" vertical="top" wrapText="1"/>
    </xf>
    <xf numFmtId="2" fontId="19" fillId="0" borderId="1" applyFill="0" applyProtection="0">
      <alignment horizontal="right" vertical="top" wrapText="1"/>
    </xf>
    <xf numFmtId="0" fontId="19" fillId="0" borderId="1" applyFill="0" applyProtection="0">
      <alignment horizontal="right" vertical="top" wrapText="1"/>
    </xf>
    <xf numFmtId="0" fontId="42" fillId="97" borderId="1" applyNumberFormat="0" applyProtection="0">
      <alignment horizontal="right"/>
    </xf>
    <xf numFmtId="0" fontId="95" fillId="97" borderId="0" applyNumberFormat="0" applyBorder="0" applyProtection="0">
      <alignment horizontal="left"/>
    </xf>
    <xf numFmtId="0" fontId="42" fillId="97" borderId="1" applyNumberFormat="0" applyProtection="0">
      <alignment horizontal="left"/>
    </xf>
    <xf numFmtId="49" fontId="19" fillId="0" borderId="1" applyFill="0" applyProtection="0">
      <alignment horizontal="right"/>
    </xf>
    <xf numFmtId="0" fontId="106" fillId="98" borderId="0" applyNumberFormat="0" applyBorder="0" applyProtection="0">
      <alignment horizontal="left"/>
    </xf>
    <xf numFmtId="1" fontId="19" fillId="0" borderId="1" applyFill="0" applyProtection="0">
      <alignment horizontal="right" vertical="top" wrapText="1"/>
    </xf>
    <xf numFmtId="2" fontId="19" fillId="0" borderId="1" applyFill="0" applyProtection="0">
      <alignment horizontal="right" vertical="top" wrapText="1"/>
    </xf>
    <xf numFmtId="0" fontId="19" fillId="0" borderId="1" applyFill="0" applyProtection="0">
      <alignment horizontal="right" vertical="top" wrapText="1"/>
    </xf>
    <xf numFmtId="0" fontId="42" fillId="97" borderId="1" applyNumberFormat="0" applyProtection="0">
      <alignment horizontal="right"/>
    </xf>
    <xf numFmtId="1" fontId="19" fillId="0" borderId="1" applyFill="0" applyProtection="0">
      <alignment horizontal="right" vertical="top" wrapText="1"/>
    </xf>
    <xf numFmtId="2" fontId="19" fillId="0" borderId="1" applyFill="0" applyProtection="0">
      <alignment horizontal="right" vertical="top" wrapText="1"/>
    </xf>
    <xf numFmtId="0" fontId="19" fillId="0" borderId="1" applyFill="0" applyProtection="0">
      <alignment horizontal="right" vertical="top" wrapText="1"/>
    </xf>
    <xf numFmtId="0" fontId="42" fillId="97" borderId="1" applyNumberFormat="0" applyProtection="0">
      <alignment horizontal="right"/>
    </xf>
    <xf numFmtId="0" fontId="95" fillId="97" borderId="0" applyNumberFormat="0" applyBorder="0" applyProtection="0">
      <alignment horizontal="left"/>
    </xf>
    <xf numFmtId="0" fontId="42" fillId="97" borderId="1" applyNumberFormat="0" applyProtection="0">
      <alignment horizontal="left"/>
    </xf>
    <xf numFmtId="49" fontId="19" fillId="0" borderId="1" applyFill="0" applyProtection="0">
      <alignment horizontal="right"/>
    </xf>
    <xf numFmtId="0" fontId="106" fillId="98" borderId="0" applyNumberFormat="0" applyBorder="0" applyProtection="0">
      <alignment horizontal="left"/>
    </xf>
    <xf numFmtId="1" fontId="19" fillId="0" borderId="1" applyFill="0" applyProtection="0">
      <alignment horizontal="right" vertical="top" wrapText="1"/>
    </xf>
    <xf numFmtId="2" fontId="19" fillId="0" borderId="1" applyFill="0" applyProtection="0">
      <alignment horizontal="right" vertical="top" wrapText="1"/>
    </xf>
    <xf numFmtId="0" fontId="19" fillId="0" borderId="1" applyFill="0" applyProtection="0">
      <alignment horizontal="right" vertical="top" wrapText="1"/>
    </xf>
    <xf numFmtId="0" fontId="42" fillId="97" borderId="1" applyNumberFormat="0" applyProtection="0">
      <alignment horizontal="right"/>
    </xf>
    <xf numFmtId="0" fontId="95" fillId="97" borderId="0" applyNumberFormat="0" applyBorder="0" applyProtection="0">
      <alignment horizontal="left"/>
    </xf>
    <xf numFmtId="0" fontId="42" fillId="97" borderId="1" applyNumberFormat="0" applyProtection="0">
      <alignment horizontal="left"/>
    </xf>
    <xf numFmtId="49" fontId="19" fillId="0" borderId="1" applyFill="0" applyProtection="0">
      <alignment horizontal="right"/>
    </xf>
    <xf numFmtId="0" fontId="106" fillId="98" borderId="0" applyNumberFormat="0" applyBorder="0" applyProtection="0">
      <alignment horizontal="left"/>
    </xf>
    <xf numFmtId="1" fontId="19" fillId="0" borderId="1" applyFill="0" applyProtection="0">
      <alignment horizontal="right" vertical="top" wrapText="1"/>
    </xf>
    <xf numFmtId="2" fontId="19" fillId="0" borderId="1" applyFill="0" applyProtection="0">
      <alignment horizontal="right" vertical="top" wrapText="1"/>
    </xf>
    <xf numFmtId="0" fontId="19" fillId="0" borderId="1" applyFill="0" applyProtection="0">
      <alignment horizontal="right" vertical="top" wrapText="1"/>
    </xf>
    <xf numFmtId="0" fontId="42" fillId="97" borderId="1" applyNumberFormat="0" applyProtection="0">
      <alignment horizontal="right"/>
    </xf>
    <xf numFmtId="0" fontId="95" fillId="97" borderId="0" applyNumberFormat="0" applyBorder="0" applyProtection="0">
      <alignment horizontal="left"/>
    </xf>
    <xf numFmtId="0" fontId="42" fillId="97" borderId="1" applyNumberFormat="0" applyProtection="0">
      <alignment horizontal="left"/>
    </xf>
    <xf numFmtId="49" fontId="19" fillId="0" borderId="1" applyFill="0" applyProtection="0">
      <alignment horizontal="right"/>
    </xf>
    <xf numFmtId="0" fontId="106" fillId="98" borderId="0" applyNumberFormat="0" applyBorder="0" applyProtection="0">
      <alignment horizontal="left"/>
    </xf>
    <xf numFmtId="1" fontId="19" fillId="0" borderId="1" applyFill="0" applyProtection="0">
      <alignment horizontal="right" vertical="top" wrapText="1"/>
    </xf>
    <xf numFmtId="2" fontId="19" fillId="0" borderId="1" applyFill="0" applyProtection="0">
      <alignment horizontal="right" vertical="top" wrapText="1"/>
    </xf>
    <xf numFmtId="0" fontId="19" fillId="0" borderId="1" applyFill="0" applyProtection="0">
      <alignment horizontal="right" vertical="top" wrapText="1"/>
    </xf>
    <xf numFmtId="0" fontId="36" fillId="0" borderId="11" applyNumberFormat="0" applyFill="0" applyAlignment="0" applyProtection="0"/>
    <xf numFmtId="0" fontId="36" fillId="0" borderId="11" applyNumberFormat="0" applyFill="0" applyAlignment="0" applyProtection="0"/>
    <xf numFmtId="0" fontId="36" fillId="0" borderId="11" applyNumberFormat="0" applyFill="0" applyAlignment="0" applyProtection="0"/>
    <xf numFmtId="0" fontId="36" fillId="0" borderId="11" applyNumberFormat="0" applyFill="0" applyAlignment="0" applyProtection="0"/>
    <xf numFmtId="165"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170"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8"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170" fontId="19" fillId="0" borderId="0" applyFont="0" applyFill="0" applyBorder="0" applyAlignment="0" applyProtection="0"/>
    <xf numFmtId="43"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50" fillId="0" borderId="0"/>
    <xf numFmtId="0" fontId="19" fillId="0" borderId="0"/>
    <xf numFmtId="168" fontId="19" fillId="0" borderId="0" applyFont="0" applyFill="0" applyBorder="0" applyAlignment="0" applyProtection="0"/>
    <xf numFmtId="165" fontId="19"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0" fontId="63" fillId="31" borderId="30" applyNumberFormat="0" applyAlignment="0" applyProtection="0"/>
    <xf numFmtId="43" fontId="44" fillId="0" borderId="0" applyFont="0" applyFill="0" applyBorder="0" applyAlignment="0" applyProtection="0"/>
    <xf numFmtId="43"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68" fontId="19" fillId="0" borderId="0" applyFont="0" applyFill="0" applyBorder="0" applyAlignment="0" applyProtection="0"/>
    <xf numFmtId="170"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8" fontId="19" fillId="0" borderId="0" applyFont="0" applyFill="0" applyBorder="0" applyAlignment="0" applyProtection="0"/>
    <xf numFmtId="165" fontId="19" fillId="0" borderId="0" applyFont="0" applyFill="0" applyBorder="0" applyAlignment="0" applyProtection="0"/>
    <xf numFmtId="0" fontId="19" fillId="0" borderId="0"/>
    <xf numFmtId="164" fontId="27" fillId="0" borderId="0" applyFont="0" applyFill="0" applyBorder="0" applyAlignment="0" applyProtection="0"/>
    <xf numFmtId="164" fontId="27"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7" fillId="0" borderId="0" applyFont="0" applyFill="0" applyBorder="0" applyAlignment="0" applyProtection="0"/>
    <xf numFmtId="43" fontId="7" fillId="0" borderId="0" applyFont="0" applyFill="0" applyBorder="0" applyAlignment="0" applyProtection="0"/>
    <xf numFmtId="165" fontId="7" fillId="0" borderId="0" applyFont="0" applyFill="0" applyBorder="0" applyAlignment="0" applyProtection="0"/>
    <xf numFmtId="43" fontId="50" fillId="0" borderId="0" applyFont="0" applyFill="0" applyBorder="0" applyAlignment="0" applyProtection="0"/>
    <xf numFmtId="0" fontId="28" fillId="23" borderId="0" applyNumberFormat="0" applyBorder="0" applyAlignment="0" applyProtection="0"/>
    <xf numFmtId="171" fontId="19" fillId="0" borderId="0" applyFont="0" applyFill="0" applyBorder="0" applyAlignment="0" applyProtection="0"/>
    <xf numFmtId="165"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170"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8" fontId="19" fillId="0" borderId="0" applyFont="0" applyFill="0" applyBorder="0" applyAlignment="0" applyProtection="0"/>
    <xf numFmtId="165"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170"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9" fontId="19" fillId="0" borderId="0" applyFont="0" applyFill="0" applyBorder="0" applyAlignment="0" applyProtection="0"/>
    <xf numFmtId="164" fontId="27" fillId="0" borderId="0" applyFont="0" applyFill="0" applyBorder="0" applyAlignment="0" applyProtection="0"/>
    <xf numFmtId="9" fontId="19" fillId="0" borderId="0" applyFont="0" applyFill="0" applyBorder="0" applyAlignment="0" applyProtection="0"/>
    <xf numFmtId="165" fontId="19" fillId="0" borderId="0" applyFont="0" applyFill="0" applyBorder="0" applyAlignment="0" applyProtection="0"/>
    <xf numFmtId="170"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8" fontId="19" fillId="0" borderId="0" applyFont="0" applyFill="0" applyBorder="0" applyAlignment="0" applyProtection="0"/>
    <xf numFmtId="165" fontId="19"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0" fontId="19" fillId="0" borderId="0"/>
    <xf numFmtId="3" fontId="86" fillId="62" borderId="28" applyNumberFormat="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60"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7"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5" fontId="44" fillId="0" borderId="0" applyFont="0" applyFill="0" applyBorder="0" applyAlignment="0" applyProtection="0"/>
    <xf numFmtId="175" fontId="19" fillId="0" borderId="0" applyFont="0" applyFill="0" applyBorder="0" applyAlignment="0" applyProtection="0"/>
    <xf numFmtId="171"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71" fontId="19" fillId="0" borderId="0" applyFont="0" applyFill="0" applyBorder="0" applyAlignment="0" applyProtection="0"/>
    <xf numFmtId="185" fontId="107" fillId="0" borderId="0" applyNumberFormat="0" applyFill="0" applyBorder="0" applyAlignment="0" applyProtection="0">
      <alignment vertical="top"/>
      <protection locked="0"/>
    </xf>
    <xf numFmtId="0" fontId="61" fillId="41" borderId="28" applyNumberFormat="0" applyAlignment="0" applyProtection="0"/>
    <xf numFmtId="43" fontId="21" fillId="0" borderId="0" applyFont="0" applyFill="0" applyBorder="0" applyAlignment="0" applyProtection="0"/>
    <xf numFmtId="43" fontId="21" fillId="0" borderId="0" applyFont="0" applyFill="0" applyBorder="0" applyAlignment="0" applyProtection="0"/>
    <xf numFmtId="165" fontId="21" fillId="0" borderId="0" applyFont="0" applyFill="0" applyBorder="0" applyAlignment="0" applyProtection="0"/>
    <xf numFmtId="43" fontId="7"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9"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9"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9"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70"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0" fontId="19" fillId="0" borderId="0"/>
    <xf numFmtId="0" fontId="50" fillId="0" borderId="0"/>
    <xf numFmtId="0" fontId="39" fillId="0" borderId="0" applyFill="0" applyBorder="0"/>
    <xf numFmtId="0" fontId="50" fillId="0" borderId="0"/>
    <xf numFmtId="0" fontId="44" fillId="0" borderId="0"/>
    <xf numFmtId="186" fontId="79" fillId="37" borderId="0" applyNumberFormat="0" applyBorder="0" applyAlignment="0"/>
    <xf numFmtId="165" fontId="44" fillId="0" borderId="0" applyFont="0" applyFill="0" applyBorder="0" applyAlignment="0" applyProtection="0"/>
    <xf numFmtId="165" fontId="44" fillId="0" borderId="0" applyFont="0" applyFill="0" applyBorder="0" applyAlignment="0" applyProtection="0"/>
    <xf numFmtId="0" fontId="7" fillId="0" borderId="0"/>
    <xf numFmtId="0" fontId="7" fillId="0" borderId="0"/>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0" fontId="26" fillId="7" borderId="2" applyNumberFormat="0" applyAlignment="0" applyProtection="0"/>
    <xf numFmtId="43" fontId="7"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170" fontId="19" fillId="0" borderId="0" applyFont="0" applyFill="0" applyBorder="0" applyAlignment="0" applyProtection="0"/>
    <xf numFmtId="165" fontId="19" fillId="0" borderId="0" applyFont="0" applyFill="0" applyBorder="0" applyAlignment="0" applyProtection="0"/>
    <xf numFmtId="168" fontId="19" fillId="0" borderId="0" applyFont="0" applyFill="0" applyBorder="0" applyAlignment="0" applyProtection="0"/>
    <xf numFmtId="0" fontId="63" fillId="31" borderId="30" applyNumberFormat="0" applyAlignment="0" applyProtection="0"/>
    <xf numFmtId="9" fontId="44"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165" fontId="19"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9" fontId="19" fillId="0" borderId="0" applyFont="0" applyFill="0" applyBorder="0" applyAlignment="0" applyProtection="0"/>
    <xf numFmtId="170"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8"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5" fontId="19" fillId="0" borderId="0" applyFont="0" applyFill="0" applyBorder="0" applyAlignment="0" applyProtection="0"/>
    <xf numFmtId="168" fontId="19" fillId="0" borderId="0" applyFont="0" applyFill="0" applyBorder="0" applyAlignment="0" applyProtection="0"/>
    <xf numFmtId="0" fontId="7" fillId="0" borderId="0"/>
    <xf numFmtId="165" fontId="19" fillId="0" borderId="0" applyFont="0" applyFill="0" applyBorder="0" applyAlignment="0" applyProtection="0"/>
    <xf numFmtId="165" fontId="19"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0" fontId="61" fillId="41" borderId="28" applyNumberFormat="0" applyAlignment="0" applyProtection="0"/>
    <xf numFmtId="9" fontId="21" fillId="0" borderId="0" applyFont="0" applyFill="0" applyBorder="0" applyAlignment="0" applyProtection="0"/>
    <xf numFmtId="9" fontId="21" fillId="0" borderId="0" applyFont="0" applyFill="0" applyBorder="0" applyAlignment="0" applyProtection="0"/>
    <xf numFmtId="9" fontId="7" fillId="0" borderId="0" applyFont="0" applyFill="0" applyBorder="0" applyAlignment="0" applyProtection="0"/>
    <xf numFmtId="0" fontId="7" fillId="0" borderId="0"/>
    <xf numFmtId="43" fontId="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7" fillId="0" borderId="0" applyFont="0" applyFill="0" applyBorder="0" applyAlignment="0" applyProtection="0"/>
    <xf numFmtId="43" fontId="19" fillId="0" borderId="0" applyFont="0" applyFill="0" applyBorder="0" applyAlignment="0" applyProtection="0"/>
    <xf numFmtId="43" fontId="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7"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19" fillId="0" borderId="0"/>
    <xf numFmtId="0" fontId="19" fillId="0" borderId="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19" fillId="0" borderId="0"/>
    <xf numFmtId="0" fontId="7" fillId="0" borderId="0"/>
    <xf numFmtId="165" fontId="19"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9" fontId="19" fillId="0" borderId="0" applyFont="0" applyFill="0" applyBorder="0" applyAlignment="0" applyProtection="0"/>
    <xf numFmtId="9" fontId="7" fillId="0" borderId="0" applyFont="0" applyFill="0" applyBorder="0" applyAlignment="0" applyProtection="0"/>
    <xf numFmtId="0" fontId="7" fillId="0" borderId="0"/>
    <xf numFmtId="43" fontId="7" fillId="0" borderId="0" applyFont="0" applyFill="0" applyBorder="0" applyAlignment="0" applyProtection="0"/>
    <xf numFmtId="0" fontId="57" fillId="0" borderId="0"/>
    <xf numFmtId="164" fontId="27" fillId="0" borderId="0" applyFont="0" applyFill="0" applyBorder="0" applyAlignment="0" applyProtection="0"/>
    <xf numFmtId="164" fontId="27"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8" fontId="19" fillId="0" borderId="0" applyFont="0" applyFill="0" applyBorder="0" applyAlignment="0" applyProtection="0"/>
    <xf numFmtId="0" fontId="52" fillId="30" borderId="0" applyNumberFormat="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165" fontId="7" fillId="0" borderId="0" applyFont="0" applyFill="0" applyBorder="0" applyAlignment="0" applyProtection="0"/>
    <xf numFmtId="43" fontId="7"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9"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65" fontId="19" fillId="0" borderId="0" applyFont="0" applyFill="0" applyBorder="0" applyAlignment="0" applyProtection="0"/>
    <xf numFmtId="168" fontId="19" fillId="0" borderId="0" applyFont="0" applyFill="0" applyBorder="0" applyAlignment="0" applyProtection="0"/>
    <xf numFmtId="171" fontId="19" fillId="0" borderId="0" applyFont="0" applyFill="0" applyBorder="0" applyAlignment="0" applyProtection="0"/>
    <xf numFmtId="171" fontId="19" fillId="0" borderId="0" applyFont="0" applyFill="0" applyBorder="0" applyAlignment="0" applyProtection="0"/>
    <xf numFmtId="185" fontId="107" fillId="0" borderId="0" applyNumberFormat="0" applyFill="0" applyBorder="0" applyAlignment="0" applyProtection="0">
      <alignment vertical="top"/>
      <protection locked="0"/>
    </xf>
    <xf numFmtId="0" fontId="61" fillId="41" borderId="28" applyNumberFormat="0" applyAlignment="0" applyProtection="0"/>
    <xf numFmtId="165" fontId="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43"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28" fillId="23" borderId="0" applyNumberFormat="0" applyBorder="0" applyAlignment="0" applyProtection="0"/>
    <xf numFmtId="0" fontId="19" fillId="0" borderId="0"/>
    <xf numFmtId="0" fontId="50" fillId="0" borderId="0"/>
    <xf numFmtId="0" fontId="19" fillId="0" borderId="0"/>
    <xf numFmtId="0" fontId="19" fillId="0" borderId="0"/>
    <xf numFmtId="0" fontId="19" fillId="0" borderId="0"/>
    <xf numFmtId="0" fontId="7" fillId="0" borderId="0"/>
    <xf numFmtId="0" fontId="7" fillId="0" borderId="0"/>
    <xf numFmtId="0" fontId="7" fillId="0" borderId="0"/>
    <xf numFmtId="43" fontId="44" fillId="0" borderId="0" applyFont="0" applyFill="0" applyBorder="0" applyAlignment="0" applyProtection="0"/>
    <xf numFmtId="0" fontId="7" fillId="0" borderId="0"/>
    <xf numFmtId="0" fontId="7" fillId="0" borderId="0"/>
    <xf numFmtId="0" fontId="57" fillId="0" borderId="0"/>
    <xf numFmtId="0" fontId="19" fillId="0" borderId="0"/>
    <xf numFmtId="0" fontId="7" fillId="0" borderId="0"/>
    <xf numFmtId="0" fontId="7" fillId="0" borderId="0"/>
    <xf numFmtId="0" fontId="44" fillId="0" borderId="0"/>
    <xf numFmtId="0" fontId="7" fillId="0" borderId="0"/>
    <xf numFmtId="0" fontId="7" fillId="0" borderId="0"/>
    <xf numFmtId="0" fontId="44" fillId="0" borderId="0"/>
    <xf numFmtId="186" fontId="79" fillId="37" borderId="0" applyNumberFormat="0" applyBorder="0" applyAlignment="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43" fontId="19" fillId="0" borderId="0" applyFont="0" applyFill="0" applyBorder="0" applyAlignment="0" applyProtection="0"/>
    <xf numFmtId="168" fontId="19" fillId="0" borderId="0" applyFont="0" applyFill="0" applyBorder="0" applyAlignment="0" applyProtection="0"/>
    <xf numFmtId="0" fontId="63" fillId="31" borderId="30" applyNumberFormat="0" applyAlignment="0" applyProtection="0"/>
    <xf numFmtId="9" fontId="19" fillId="0" borderId="0" applyFont="0" applyFill="0" applyBorder="0" applyAlignment="0" applyProtection="0"/>
    <xf numFmtId="9" fontId="7" fillId="0" borderId="0" applyFont="0" applyFill="0" applyBorder="0" applyAlignment="0" applyProtection="0"/>
    <xf numFmtId="0" fontId="50" fillId="0" borderId="0"/>
    <xf numFmtId="0" fontId="26" fillId="7" borderId="2" applyNumberFormat="0" applyAlignment="0" applyProtection="0"/>
    <xf numFmtId="43" fontId="19" fillId="0" borderId="0" applyFont="0" applyFill="0" applyBorder="0" applyAlignment="0" applyProtection="0"/>
    <xf numFmtId="43" fontId="21"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65"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5" fontId="19" fillId="0" borderId="0" applyFont="0" applyFill="0" applyBorder="0" applyAlignment="0" applyProtection="0"/>
    <xf numFmtId="164" fontId="27"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9" fontId="19" fillId="0" borderId="0" applyFont="0" applyFill="0" applyBorder="0" applyAlignment="0" applyProtection="0"/>
    <xf numFmtId="9" fontId="21" fillId="0" borderId="0" applyFont="0" applyFill="0" applyBorder="0" applyAlignment="0" applyProtection="0"/>
    <xf numFmtId="9" fontId="21" fillId="0" borderId="0" applyFont="0" applyFill="0" applyBorder="0" applyAlignment="0" applyProtection="0"/>
    <xf numFmtId="43" fontId="19"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8" fontId="19" fillId="0" borderId="0" applyFont="0" applyFill="0" applyBorder="0" applyAlignment="0" applyProtection="0"/>
    <xf numFmtId="43" fontId="19" fillId="0" borderId="0" applyFont="0" applyFill="0" applyBorder="0" applyAlignment="0" applyProtection="0"/>
    <xf numFmtId="43" fontId="7" fillId="0" borderId="0" applyFont="0" applyFill="0" applyBorder="0" applyAlignment="0" applyProtection="0"/>
    <xf numFmtId="0" fontId="62" fillId="0" borderId="0" applyNumberForma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21" fillId="0" borderId="0" applyFont="0" applyFill="0" applyBorder="0" applyAlignment="0" applyProtection="0"/>
    <xf numFmtId="0" fontId="19" fillId="0" borderId="0"/>
    <xf numFmtId="168"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0" fontId="29" fillId="21" borderId="10" applyNumberFormat="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0" fontId="7" fillId="0" borderId="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5" fontId="19" fillId="0" borderId="0" applyFont="0" applyFill="0" applyBorder="0" applyAlignment="0" applyProtection="0"/>
    <xf numFmtId="168"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70" fontId="19" fillId="0" borderId="0" applyFont="0" applyFill="0" applyBorder="0" applyAlignment="0" applyProtection="0"/>
    <xf numFmtId="165"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0" fontId="7" fillId="0" borderId="0"/>
    <xf numFmtId="0" fontId="7" fillId="0" borderId="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7" fillId="0" borderId="0" applyFont="0" applyFill="0" applyBorder="0" applyAlignment="0" applyProtection="0"/>
    <xf numFmtId="43" fontId="19" fillId="0" borderId="0" applyFont="0" applyFill="0" applyBorder="0" applyAlignment="0" applyProtection="0"/>
    <xf numFmtId="168" fontId="19" fillId="0" borderId="0" applyFont="0" applyFill="0" applyBorder="0" applyAlignment="0" applyProtection="0"/>
    <xf numFmtId="170" fontId="19" fillId="0" borderId="0" applyFont="0" applyFill="0" applyBorder="0" applyAlignment="0" applyProtection="0"/>
    <xf numFmtId="9" fontId="19" fillId="0" borderId="0" applyFont="0" applyFill="0" applyBorder="0" applyAlignment="0" applyProtection="0"/>
    <xf numFmtId="170"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71"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0" fontId="99" fillId="0" borderId="0"/>
    <xf numFmtId="0" fontId="29" fillId="21" borderId="10" applyNumberFormat="0" applyAlignment="0" applyProtection="0"/>
    <xf numFmtId="0" fontId="19" fillId="0" borderId="0"/>
    <xf numFmtId="0" fontId="7" fillId="0" borderId="0"/>
    <xf numFmtId="43" fontId="19"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0" fontId="7" fillId="0" borderId="0"/>
    <xf numFmtId="43" fontId="21" fillId="0" borderId="0" applyFont="0" applyFill="0" applyBorder="0" applyAlignment="0" applyProtection="0"/>
    <xf numFmtId="0" fontId="7" fillId="0" borderId="0"/>
    <xf numFmtId="43" fontId="7" fillId="0" borderId="0" applyFont="0" applyFill="0" applyBorder="0" applyAlignment="0" applyProtection="0"/>
    <xf numFmtId="43" fontId="7" fillId="0" borderId="0" applyFont="0" applyFill="0" applyBorder="0" applyAlignment="0" applyProtection="0"/>
    <xf numFmtId="0" fontId="7" fillId="0" borderId="0"/>
    <xf numFmtId="9" fontId="7" fillId="0" borderId="0" applyFont="0" applyFill="0" applyBorder="0" applyAlignment="0" applyProtection="0"/>
    <xf numFmtId="43" fontId="21" fillId="0" borderId="0" applyFont="0" applyFill="0" applyBorder="0" applyAlignment="0" applyProtection="0"/>
    <xf numFmtId="0" fontId="7" fillId="0" borderId="0"/>
    <xf numFmtId="0" fontId="7" fillId="0" borderId="0"/>
    <xf numFmtId="0" fontId="7" fillId="0" borderId="0"/>
    <xf numFmtId="0" fontId="7" fillId="0" borderId="0"/>
    <xf numFmtId="0" fontId="7" fillId="0" borderId="0"/>
    <xf numFmtId="0" fontId="7" fillId="0" borderId="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9" fontId="7" fillId="0" borderId="0" applyFont="0" applyFill="0" applyBorder="0" applyAlignment="0" applyProtection="0"/>
    <xf numFmtId="9" fontId="7" fillId="0" borderId="0" applyFont="0" applyFill="0" applyBorder="0" applyAlignment="0" applyProtection="0"/>
    <xf numFmtId="0" fontId="7" fillId="0" borderId="0"/>
    <xf numFmtId="0" fontId="7" fillId="0" borderId="0"/>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0" fontId="7" fillId="0" borderId="0"/>
    <xf numFmtId="0" fontId="7" fillId="0" borderId="0"/>
    <xf numFmtId="0" fontId="7" fillId="0" borderId="0"/>
    <xf numFmtId="43" fontId="21" fillId="0" borderId="0" applyFont="0" applyFill="0" applyBorder="0" applyAlignment="0" applyProtection="0"/>
    <xf numFmtId="0" fontId="7" fillId="0" borderId="0"/>
    <xf numFmtId="43" fontId="7" fillId="0" borderId="0" applyFont="0" applyFill="0" applyBorder="0" applyAlignment="0" applyProtection="0"/>
    <xf numFmtId="43" fontId="7" fillId="0" borderId="0" applyFont="0" applyFill="0" applyBorder="0" applyAlignment="0" applyProtection="0"/>
    <xf numFmtId="0" fontId="7" fillId="0" borderId="0"/>
    <xf numFmtId="0" fontId="7" fillId="0" borderId="0"/>
    <xf numFmtId="0" fontId="7" fillId="0" borderId="0"/>
    <xf numFmtId="0" fontId="7" fillId="0" borderId="0"/>
    <xf numFmtId="9" fontId="7" fillId="0" borderId="0" applyFont="0" applyFill="0" applyBorder="0" applyAlignment="0" applyProtection="0"/>
    <xf numFmtId="43" fontId="21" fillId="0" borderId="0" applyFont="0" applyFill="0" applyBorder="0" applyAlignment="0" applyProtection="0"/>
    <xf numFmtId="0" fontId="7" fillId="0" borderId="0"/>
    <xf numFmtId="0" fontId="7" fillId="0" borderId="0"/>
    <xf numFmtId="0" fontId="7" fillId="0" borderId="0"/>
    <xf numFmtId="0" fontId="7" fillId="0" borderId="0"/>
    <xf numFmtId="0" fontId="7" fillId="0" borderId="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9" fontId="7" fillId="0" borderId="0" applyFont="0" applyFill="0" applyBorder="0" applyAlignment="0" applyProtection="0"/>
    <xf numFmtId="9" fontId="7" fillId="0" borderId="0" applyFont="0" applyFill="0" applyBorder="0" applyAlignment="0" applyProtection="0"/>
    <xf numFmtId="0" fontId="7" fillId="0" borderId="0"/>
    <xf numFmtId="0" fontId="7" fillId="0" borderId="0"/>
    <xf numFmtId="0" fontId="7" fillId="0" borderId="0"/>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0" fontId="7" fillId="0" borderId="0"/>
    <xf numFmtId="0" fontId="7" fillId="0" borderId="0"/>
    <xf numFmtId="0" fontId="7" fillId="0" borderId="0"/>
    <xf numFmtId="43" fontId="21" fillId="0" borderId="0" applyFont="0" applyFill="0" applyBorder="0" applyAlignment="0" applyProtection="0"/>
    <xf numFmtId="0" fontId="7" fillId="0" borderId="0"/>
    <xf numFmtId="43" fontId="7" fillId="0" borderId="0" applyFont="0" applyFill="0" applyBorder="0" applyAlignment="0" applyProtection="0"/>
    <xf numFmtId="43" fontId="7" fillId="0" borderId="0" applyFont="0" applyFill="0" applyBorder="0" applyAlignment="0" applyProtection="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9" fontId="7" fillId="0" borderId="0" applyFont="0" applyFill="0" applyBorder="0" applyAlignment="0" applyProtection="0"/>
    <xf numFmtId="43" fontId="21" fillId="0" borderId="0" applyFont="0" applyFill="0" applyBorder="0" applyAlignment="0" applyProtection="0"/>
    <xf numFmtId="0" fontId="7" fillId="0" borderId="0"/>
    <xf numFmtId="0" fontId="7" fillId="0" borderId="0"/>
    <xf numFmtId="0" fontId="7" fillId="0" borderId="0"/>
    <xf numFmtId="0" fontId="7" fillId="0" borderId="0"/>
    <xf numFmtId="0" fontId="7" fillId="0" borderId="0"/>
    <xf numFmtId="0" fontId="7" fillId="0" borderId="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9" fontId="7" fillId="0" borderId="0" applyFont="0" applyFill="0" applyBorder="0" applyAlignment="0" applyProtection="0"/>
    <xf numFmtId="9" fontId="7" fillId="0" borderId="0" applyFont="0" applyFill="0" applyBorder="0" applyAlignment="0" applyProtection="0"/>
    <xf numFmtId="0" fontId="7" fillId="0" borderId="0"/>
    <xf numFmtId="0" fontId="7" fillId="0" borderId="0"/>
    <xf numFmtId="0" fontId="7" fillId="0" borderId="0"/>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0" fontId="7" fillId="0" borderId="0"/>
    <xf numFmtId="0" fontId="7" fillId="0" borderId="0"/>
    <xf numFmtId="0" fontId="7" fillId="0" borderId="0"/>
    <xf numFmtId="0" fontId="7" fillId="0" borderId="0"/>
    <xf numFmtId="43" fontId="21" fillId="0" borderId="0" applyFont="0" applyFill="0" applyBorder="0" applyAlignment="0" applyProtection="0"/>
    <xf numFmtId="0" fontId="7" fillId="0" borderId="0"/>
    <xf numFmtId="43" fontId="7" fillId="0" borderId="0" applyFont="0" applyFill="0" applyBorder="0" applyAlignment="0" applyProtection="0"/>
    <xf numFmtId="43" fontId="7" fillId="0" borderId="0" applyFont="0" applyFill="0" applyBorder="0" applyAlignment="0" applyProtection="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9" fontId="7" fillId="0" borderId="0" applyFont="0" applyFill="0" applyBorder="0" applyAlignment="0" applyProtection="0"/>
    <xf numFmtId="43" fontId="21" fillId="0" borderId="0" applyFont="0" applyFill="0" applyBorder="0" applyAlignment="0" applyProtection="0"/>
    <xf numFmtId="0" fontId="7" fillId="0" borderId="0"/>
    <xf numFmtId="0" fontId="7" fillId="0" borderId="0"/>
    <xf numFmtId="0" fontId="7" fillId="0" borderId="0"/>
    <xf numFmtId="0" fontId="7" fillId="0" borderId="0"/>
    <xf numFmtId="0" fontId="7" fillId="0" borderId="0"/>
    <xf numFmtId="0" fontId="7" fillId="0" borderId="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0" fontId="7" fillId="0" borderId="0"/>
    <xf numFmtId="9" fontId="7" fillId="0" borderId="0" applyFont="0" applyFill="0" applyBorder="0" applyAlignment="0" applyProtection="0"/>
    <xf numFmtId="9" fontId="7" fillId="0" borderId="0" applyFont="0" applyFill="0" applyBorder="0" applyAlignment="0" applyProtection="0"/>
    <xf numFmtId="0" fontId="7" fillId="0" borderId="0"/>
    <xf numFmtId="0" fontId="7" fillId="0" borderId="0"/>
    <xf numFmtId="0" fontId="7" fillId="0" borderId="0"/>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0" fontId="7" fillId="0" borderId="0"/>
    <xf numFmtId="0" fontId="7" fillId="0" borderId="0"/>
    <xf numFmtId="0" fontId="7" fillId="0" borderId="0"/>
    <xf numFmtId="43" fontId="21" fillId="0" borderId="0" applyFont="0" applyFill="0" applyBorder="0" applyAlignment="0" applyProtection="0"/>
    <xf numFmtId="0" fontId="7" fillId="0" borderId="0"/>
    <xf numFmtId="43" fontId="7" fillId="0" borderId="0" applyFont="0" applyFill="0" applyBorder="0" applyAlignment="0" applyProtection="0"/>
    <xf numFmtId="43" fontId="7" fillId="0" borderId="0" applyFont="0" applyFill="0" applyBorder="0" applyAlignment="0" applyProtection="0"/>
    <xf numFmtId="0" fontId="7" fillId="0" borderId="0"/>
    <xf numFmtId="0" fontId="7" fillId="0" borderId="0"/>
    <xf numFmtId="0" fontId="7" fillId="0" borderId="0"/>
    <xf numFmtId="0" fontId="7" fillId="0" borderId="0"/>
    <xf numFmtId="0" fontId="7" fillId="0" borderId="0"/>
    <xf numFmtId="9" fontId="7" fillId="0" borderId="0" applyFont="0" applyFill="0" applyBorder="0" applyAlignment="0" applyProtection="0"/>
    <xf numFmtId="43" fontId="21" fillId="0" borderId="0" applyFont="0" applyFill="0" applyBorder="0" applyAlignment="0" applyProtection="0"/>
    <xf numFmtId="0" fontId="7" fillId="0" borderId="0"/>
    <xf numFmtId="0" fontId="7" fillId="0" borderId="0"/>
    <xf numFmtId="0" fontId="7" fillId="0" borderId="0"/>
    <xf numFmtId="0" fontId="7" fillId="0" borderId="0"/>
    <xf numFmtId="0" fontId="7" fillId="0" borderId="0"/>
    <xf numFmtId="0" fontId="7" fillId="0" borderId="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9" fontId="7" fillId="0" borderId="0" applyFont="0" applyFill="0" applyBorder="0" applyAlignment="0" applyProtection="0"/>
    <xf numFmtId="9" fontId="7" fillId="0" borderId="0" applyFont="0" applyFill="0" applyBorder="0" applyAlignment="0" applyProtection="0"/>
    <xf numFmtId="0" fontId="7" fillId="0" borderId="0"/>
    <xf numFmtId="0" fontId="7" fillId="0" borderId="0"/>
    <xf numFmtId="0" fontId="7" fillId="0" borderId="0"/>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0" fontId="7" fillId="0" borderId="0"/>
    <xf numFmtId="0" fontId="7" fillId="0" borderId="0"/>
    <xf numFmtId="0" fontId="7" fillId="0" borderId="0"/>
    <xf numFmtId="0" fontId="7" fillId="0" borderId="0"/>
    <xf numFmtId="43" fontId="21" fillId="0" borderId="0" applyFont="0" applyFill="0" applyBorder="0" applyAlignment="0" applyProtection="0"/>
    <xf numFmtId="0" fontId="7" fillId="0" borderId="0"/>
    <xf numFmtId="43" fontId="7" fillId="0" borderId="0" applyFont="0" applyFill="0" applyBorder="0" applyAlignment="0" applyProtection="0"/>
    <xf numFmtId="43" fontId="7" fillId="0" borderId="0" applyFont="0" applyFill="0" applyBorder="0" applyAlignment="0" applyProtection="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9" fontId="7" fillId="0" borderId="0" applyFont="0" applyFill="0" applyBorder="0" applyAlignment="0" applyProtection="0"/>
    <xf numFmtId="43" fontId="21" fillId="0" borderId="0" applyFont="0" applyFill="0" applyBorder="0" applyAlignment="0" applyProtection="0"/>
    <xf numFmtId="0" fontId="7" fillId="0" borderId="0"/>
    <xf numFmtId="0" fontId="7" fillId="0" borderId="0"/>
    <xf numFmtId="0" fontId="7" fillId="0" borderId="0"/>
    <xf numFmtId="0" fontId="7" fillId="0" borderId="0"/>
    <xf numFmtId="0" fontId="7" fillId="0" borderId="0"/>
    <xf numFmtId="0" fontId="7" fillId="0" borderId="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0" fontId="7" fillId="0" borderId="0"/>
    <xf numFmtId="9" fontId="7" fillId="0" borderId="0" applyFont="0" applyFill="0" applyBorder="0" applyAlignment="0" applyProtection="0"/>
    <xf numFmtId="9" fontId="7" fillId="0" borderId="0" applyFont="0" applyFill="0" applyBorder="0" applyAlignment="0" applyProtection="0"/>
    <xf numFmtId="0" fontId="7" fillId="0" borderId="0"/>
    <xf numFmtId="0" fontId="7" fillId="0" borderId="0"/>
    <xf numFmtId="0" fontId="7" fillId="0" borderId="0"/>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0" fontId="7" fillId="0" borderId="0"/>
    <xf numFmtId="0" fontId="7" fillId="0" borderId="0"/>
    <xf numFmtId="0" fontId="7" fillId="0" borderId="0"/>
    <xf numFmtId="0" fontId="7" fillId="0" borderId="0"/>
    <xf numFmtId="43" fontId="21" fillId="0" borderId="0" applyFont="0" applyFill="0" applyBorder="0" applyAlignment="0" applyProtection="0"/>
    <xf numFmtId="0" fontId="7" fillId="0" borderId="0"/>
    <xf numFmtId="43" fontId="7" fillId="0" borderId="0" applyFont="0" applyFill="0" applyBorder="0" applyAlignment="0" applyProtection="0"/>
    <xf numFmtId="43" fontId="7" fillId="0" borderId="0" applyFont="0" applyFill="0" applyBorder="0" applyAlignment="0" applyProtection="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9" fontId="7" fillId="0" borderId="0" applyFont="0" applyFill="0" applyBorder="0" applyAlignment="0" applyProtection="0"/>
    <xf numFmtId="43" fontId="21" fillId="0" borderId="0" applyFont="0" applyFill="0" applyBorder="0" applyAlignment="0" applyProtection="0"/>
    <xf numFmtId="0" fontId="7" fillId="0" borderId="0"/>
    <xf numFmtId="0" fontId="7" fillId="0" borderId="0"/>
    <xf numFmtId="0" fontId="7" fillId="0" borderId="0"/>
    <xf numFmtId="0" fontId="7" fillId="0" borderId="0"/>
    <xf numFmtId="0" fontId="7" fillId="0" borderId="0"/>
    <xf numFmtId="0" fontId="7" fillId="0" borderId="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0" fontId="7" fillId="0" borderId="0"/>
    <xf numFmtId="9" fontId="7" fillId="0" borderId="0" applyFont="0" applyFill="0" applyBorder="0" applyAlignment="0" applyProtection="0"/>
    <xf numFmtId="9" fontId="7" fillId="0" borderId="0" applyFont="0" applyFill="0" applyBorder="0" applyAlignment="0" applyProtection="0"/>
    <xf numFmtId="0" fontId="7" fillId="0" borderId="0"/>
    <xf numFmtId="0" fontId="7" fillId="0" borderId="0"/>
    <xf numFmtId="0" fontId="7" fillId="0" borderId="0"/>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0" fontId="7" fillId="0" borderId="0"/>
    <xf numFmtId="0" fontId="7" fillId="0" borderId="0"/>
    <xf numFmtId="0" fontId="7" fillId="0" borderId="0"/>
    <xf numFmtId="0" fontId="7" fillId="0" borderId="0"/>
    <xf numFmtId="43" fontId="21" fillId="0" borderId="0" applyFont="0" applyFill="0" applyBorder="0" applyAlignment="0" applyProtection="0"/>
    <xf numFmtId="0" fontId="7" fillId="0" borderId="0"/>
    <xf numFmtId="43" fontId="7" fillId="0" borderId="0" applyFont="0" applyFill="0" applyBorder="0" applyAlignment="0" applyProtection="0"/>
    <xf numFmtId="43" fontId="7" fillId="0" borderId="0" applyFont="0" applyFill="0" applyBorder="0" applyAlignment="0" applyProtection="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9" fontId="7" fillId="0" borderId="0" applyFont="0" applyFill="0" applyBorder="0" applyAlignment="0" applyProtection="0"/>
    <xf numFmtId="43" fontId="21" fillId="0" borderId="0" applyFont="0" applyFill="0" applyBorder="0" applyAlignment="0" applyProtection="0"/>
    <xf numFmtId="0" fontId="7" fillId="0" borderId="0"/>
    <xf numFmtId="0" fontId="7" fillId="0" borderId="0"/>
    <xf numFmtId="0" fontId="7" fillId="0" borderId="0"/>
    <xf numFmtId="0" fontId="7" fillId="0" borderId="0"/>
    <xf numFmtId="0" fontId="7" fillId="0" borderId="0"/>
    <xf numFmtId="0" fontId="7" fillId="0" borderId="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0" fontId="7" fillId="0" borderId="0"/>
    <xf numFmtId="9" fontId="7" fillId="0" borderId="0" applyFont="0" applyFill="0" applyBorder="0" applyAlignment="0" applyProtection="0"/>
    <xf numFmtId="9" fontId="7" fillId="0" borderId="0" applyFont="0" applyFill="0" applyBorder="0" applyAlignment="0" applyProtection="0"/>
    <xf numFmtId="0" fontId="19" fillId="0" borderId="0" applyNumberFormat="0" applyFont="0" applyFill="0" applyBorder="0" applyProtection="0">
      <alignment horizontal="left" vertical="center" indent="5"/>
    </xf>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71" fontId="19" fillId="0" borderId="0" applyFont="0" applyFill="0" applyBorder="0" applyAlignment="0" applyProtection="0"/>
    <xf numFmtId="0"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19" fillId="0" borderId="0"/>
    <xf numFmtId="0" fontId="19" fillId="24" borderId="0" applyNumberFormat="0" applyFont="0" applyBorder="0" applyAlignment="0" applyProtection="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0" fontId="19" fillId="0" borderId="0" applyNumberFormat="0" applyFont="0" applyFill="0" applyBorder="0" applyProtection="0">
      <alignment horizontal="left" vertical="center" indent="5"/>
    </xf>
    <xf numFmtId="168"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71"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75" fontId="19" fillId="0" borderId="0" applyFont="0" applyFill="0" applyBorder="0" applyAlignment="0" applyProtection="0"/>
    <xf numFmtId="171" fontId="19" fillId="0" borderId="0" applyFont="0" applyFill="0" applyBorder="0" applyAlignment="0" applyProtection="0"/>
    <xf numFmtId="0"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19" fillId="0" borderId="0"/>
    <xf numFmtId="0" fontId="19" fillId="0" borderId="0"/>
    <xf numFmtId="0" fontId="19" fillId="24" borderId="0" applyNumberFormat="0" applyFont="0" applyBorder="0" applyAlignment="0" applyProtection="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25" borderId="9" applyNumberFormat="0" applyFont="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71"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19" fillId="25" borderId="9" applyNumberFormat="0" applyFont="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71"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19" fillId="0" borderId="0"/>
    <xf numFmtId="0" fontId="19" fillId="0" borderId="0"/>
    <xf numFmtId="0" fontId="19" fillId="0" borderId="0"/>
    <xf numFmtId="0" fontId="19" fillId="0" borderId="0"/>
    <xf numFmtId="0" fontId="19" fillId="0" borderId="0"/>
    <xf numFmtId="0" fontId="19" fillId="25" borderId="9" applyNumberFormat="0" applyFont="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19" fillId="0" borderId="0"/>
    <xf numFmtId="0" fontId="99" fillId="0" borderId="0"/>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0" fontId="99" fillId="0" borderId="0"/>
    <xf numFmtId="0" fontId="99" fillId="0" borderId="0"/>
    <xf numFmtId="0" fontId="99" fillId="0" borderId="0"/>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0" fontId="99" fillId="0" borderId="0"/>
    <xf numFmtId="0" fontId="99" fillId="0" borderId="0"/>
    <xf numFmtId="43" fontId="21"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0" fontId="99" fillId="0" borderId="0"/>
    <xf numFmtId="43" fontId="21" fillId="0" borderId="0" applyFont="0" applyFill="0" applyBorder="0" applyAlignment="0" applyProtection="0"/>
    <xf numFmtId="0" fontId="99" fillId="0" borderId="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0" fontId="99" fillId="0" borderId="0"/>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0" fontId="99" fillId="0" borderId="0"/>
    <xf numFmtId="0" fontId="99" fillId="0" borderId="0"/>
    <xf numFmtId="0" fontId="99" fillId="0" borderId="0"/>
    <xf numFmtId="0" fontId="99" fillId="0" borderId="0"/>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0" fontId="99" fillId="0" borderId="0"/>
    <xf numFmtId="0" fontId="99" fillId="0" borderId="0"/>
    <xf numFmtId="0" fontId="99" fillId="0" borderId="0"/>
    <xf numFmtId="43" fontId="21"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0" fontId="99" fillId="0" borderId="0"/>
    <xf numFmtId="43" fontId="21" fillId="0" borderId="0" applyFont="0" applyFill="0" applyBorder="0" applyAlignment="0" applyProtection="0"/>
    <xf numFmtId="0" fontId="99" fillId="0" borderId="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0" fontId="99" fillId="0" borderId="0"/>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0" fontId="99" fillId="0" borderId="0"/>
    <xf numFmtId="43" fontId="21"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0" fontId="99" fillId="0" borderId="0"/>
    <xf numFmtId="0" fontId="99" fillId="0" borderId="0"/>
    <xf numFmtId="0" fontId="6" fillId="0" borderId="0"/>
    <xf numFmtId="43" fontId="44" fillId="0" borderId="0" applyFont="0" applyFill="0" applyBorder="0" applyAlignment="0" applyProtection="0"/>
    <xf numFmtId="43" fontId="60"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9" fontId="6" fillId="0" borderId="0" applyFont="0" applyFill="0" applyBorder="0" applyAlignment="0" applyProtection="0"/>
    <xf numFmtId="9" fontId="19"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0" fontId="44" fillId="25" borderId="9" applyNumberFormat="0" applyFont="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0" fontId="36" fillId="0" borderId="11" applyNumberFormat="0" applyFill="0" applyAlignment="0" applyProtection="0"/>
    <xf numFmtId="0" fontId="35" fillId="0" borderId="8" applyNumberFormat="0" applyFill="0" applyAlignment="0" applyProtection="0"/>
    <xf numFmtId="0" fontId="35" fillId="0" borderId="8" applyNumberFormat="0" applyFill="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71"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0" fontId="57" fillId="0" borderId="0"/>
    <xf numFmtId="168" fontId="44" fillId="0" borderId="0" applyFont="0" applyFill="0" applyBorder="0" applyAlignment="0" applyProtection="0"/>
    <xf numFmtId="4" fontId="47" fillId="0" borderId="52" applyFill="0" applyBorder="0" applyProtection="0">
      <alignment horizontal="right" vertical="center"/>
    </xf>
    <xf numFmtId="168" fontId="44" fillId="0" borderId="0" applyFont="0" applyFill="0" applyBorder="0" applyAlignment="0" applyProtection="0"/>
    <xf numFmtId="4" fontId="47" fillId="0" borderId="52" applyFill="0" applyBorder="0" applyProtection="0">
      <alignment horizontal="right" vertical="center"/>
    </xf>
    <xf numFmtId="4" fontId="47" fillId="0" borderId="52" applyFill="0" applyBorder="0" applyProtection="0">
      <alignment horizontal="right" vertical="center"/>
    </xf>
    <xf numFmtId="168" fontId="44" fillId="0" borderId="0" applyFont="0" applyFill="0" applyBorder="0" applyAlignment="0" applyProtection="0"/>
    <xf numFmtId="0" fontId="29" fillId="21" borderId="10" applyNumberFormat="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0" fontId="19" fillId="25" borderId="9" applyNumberFormat="0" applyFont="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0" fontId="19" fillId="25" borderId="9" applyNumberFormat="0" applyFont="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43" fontId="44" fillId="0" borderId="0" applyFont="0" applyFill="0" applyBorder="0" applyAlignment="0" applyProtection="0"/>
    <xf numFmtId="3" fontId="87" fillId="37" borderId="0"/>
    <xf numFmtId="170" fontId="44" fillId="0" borderId="0" applyFont="0" applyFill="0" applyBorder="0" applyAlignment="0" applyProtection="0"/>
    <xf numFmtId="0" fontId="47" fillId="0" borderId="5">
      <alignment horizontal="left" vertical="center" wrapText="1" indent="2"/>
    </xf>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0" fontId="19" fillId="25" borderId="9" applyNumberFormat="0" applyFont="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0" fontId="29" fillId="21" borderId="10" applyNumberFormat="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0" fontId="36" fillId="0" borderId="11" applyNumberFormat="0" applyFill="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171" fontId="19"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164" fontId="27" fillId="0" borderId="0" applyFont="0" applyFill="0" applyBorder="0" applyAlignment="0" applyProtection="0"/>
    <xf numFmtId="0" fontId="35" fillId="0" borderId="8" applyNumberFormat="0" applyFill="0" applyAlignment="0" applyProtection="0"/>
    <xf numFmtId="0" fontId="35" fillId="0" borderId="8" applyNumberFormat="0" applyFill="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21" fillId="0" borderId="0" applyFont="0" applyFill="0" applyBorder="0" applyAlignment="0" applyProtection="0"/>
    <xf numFmtId="165" fontId="60"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0" fontId="36" fillId="0" borderId="11" applyNumberFormat="0" applyFill="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4" fontId="47" fillId="0" borderId="1" applyFill="0" applyBorder="0" applyProtection="0">
      <alignment horizontal="right" vertical="center"/>
    </xf>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0" fontId="26" fillId="7" borderId="2" applyNumberFormat="0" applyAlignment="0" applyProtection="0"/>
    <xf numFmtId="0" fontId="47" fillId="0" borderId="5">
      <alignment horizontal="left" vertical="center" wrapText="1" indent="2"/>
    </xf>
    <xf numFmtId="0" fontId="23" fillId="21" borderId="2" applyNumberFormat="0" applyAlignment="0" applyProtection="0"/>
    <xf numFmtId="0" fontId="23" fillId="21" borderId="2" applyNumberFormat="0" applyAlignment="0" applyProtection="0"/>
    <xf numFmtId="0" fontId="35" fillId="0" borderId="8" applyNumberFormat="0" applyFill="0" applyAlignment="0" applyProtection="0"/>
    <xf numFmtId="4" fontId="47" fillId="0" borderId="1" applyFill="0" applyBorder="0" applyProtection="0">
      <alignment horizontal="right" vertical="center"/>
    </xf>
    <xf numFmtId="0" fontId="26" fillId="7" borderId="2" applyNumberFormat="0" applyAlignment="0" applyProtection="0"/>
    <xf numFmtId="0" fontId="47" fillId="0" borderId="5">
      <alignment horizontal="left" vertical="center" wrapText="1" indent="2"/>
    </xf>
    <xf numFmtId="0" fontId="19" fillId="25" borderId="9" applyNumberFormat="0" applyFont="0" applyAlignment="0" applyProtection="0"/>
    <xf numFmtId="0" fontId="19" fillId="25" borderId="9" applyNumberFormat="0" applyFont="0" applyAlignment="0" applyProtection="0"/>
    <xf numFmtId="0" fontId="19" fillId="25" borderId="9" applyNumberFormat="0" applyFont="0" applyAlignment="0" applyProtection="0"/>
    <xf numFmtId="0" fontId="44" fillId="25" borderId="9" applyNumberFormat="0" applyFont="0" applyAlignment="0" applyProtection="0"/>
    <xf numFmtId="0" fontId="19" fillId="25" borderId="9" applyNumberFormat="0" applyFont="0" applyAlignment="0" applyProtection="0"/>
    <xf numFmtId="0" fontId="6" fillId="0" borderId="0"/>
    <xf numFmtId="43" fontId="6" fillId="0" borderId="0" applyFont="0" applyFill="0" applyBorder="0" applyAlignment="0" applyProtection="0"/>
    <xf numFmtId="43" fontId="6" fillId="0" borderId="0" applyFont="0" applyFill="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23" fillId="21" borderId="2" applyNumberFormat="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71"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0" fontId="26" fillId="7" borderId="2" applyNumberFormat="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44" fillId="25" borderId="9" applyNumberFormat="0" applyFont="0" applyAlignment="0" applyProtection="0"/>
    <xf numFmtId="0" fontId="19" fillId="25" borderId="9" applyNumberFormat="0" applyFont="0" applyAlignment="0" applyProtection="0"/>
    <xf numFmtId="0" fontId="19" fillId="25" borderId="9" applyNumberFormat="0" applyFont="0" applyAlignment="0" applyProtection="0"/>
    <xf numFmtId="0" fontId="19" fillId="25" borderId="9" applyNumberFormat="0" applyFont="0" applyAlignment="0" applyProtection="0"/>
    <xf numFmtId="0" fontId="44" fillId="25" borderId="9"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0" fontId="29" fillId="21" borderId="10" applyNumberFormat="0" applyAlignment="0" applyProtection="0"/>
    <xf numFmtId="9" fontId="6" fillId="0" borderId="0" applyFont="0" applyFill="0" applyBorder="0" applyAlignment="0" applyProtection="0"/>
    <xf numFmtId="9" fontId="6" fillId="0" borderId="0" applyFont="0" applyFill="0" applyBorder="0" applyAlignment="0" applyProtection="0"/>
    <xf numFmtId="9" fontId="6" fillId="0" borderId="0" applyFont="0" applyFill="0" applyBorder="0" applyAlignment="0" applyProtection="0"/>
    <xf numFmtId="9" fontId="6" fillId="0" borderId="0" applyFont="0" applyFill="0" applyBorder="0" applyAlignment="0" applyProtection="0"/>
    <xf numFmtId="9" fontId="6"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6" fillId="0" borderId="0" applyFont="0" applyFill="0" applyBorder="0" applyAlignment="0" applyProtection="0"/>
    <xf numFmtId="9" fontId="6" fillId="0" borderId="0" applyFont="0" applyFill="0" applyBorder="0" applyAlignment="0" applyProtection="0"/>
    <xf numFmtId="9" fontId="6" fillId="0" borderId="0" applyFont="0" applyFill="0" applyBorder="0" applyAlignment="0" applyProtection="0"/>
    <xf numFmtId="9" fontId="6" fillId="0" borderId="0" applyFont="0" applyFill="0" applyBorder="0" applyAlignment="0" applyProtection="0"/>
    <xf numFmtId="0" fontId="42" fillId="97" borderId="52" applyNumberFormat="0" applyProtection="0">
      <alignment horizontal="right"/>
    </xf>
    <xf numFmtId="0" fontId="42" fillId="97" borderId="52" applyNumberFormat="0" applyProtection="0">
      <alignment horizontal="left"/>
    </xf>
    <xf numFmtId="49" fontId="19" fillId="0" borderId="52" applyFill="0" applyProtection="0">
      <alignment horizontal="right"/>
    </xf>
    <xf numFmtId="1" fontId="19" fillId="0" borderId="52" applyFill="0" applyProtection="0">
      <alignment horizontal="right" vertical="top" wrapText="1"/>
    </xf>
    <xf numFmtId="2" fontId="19" fillId="0" borderId="52" applyFill="0" applyProtection="0">
      <alignment horizontal="right" vertical="top" wrapText="1"/>
    </xf>
    <xf numFmtId="0" fontId="19" fillId="0" borderId="52" applyFill="0" applyProtection="0">
      <alignment horizontal="right" vertical="top" wrapText="1"/>
    </xf>
    <xf numFmtId="0" fontId="42" fillId="97" borderId="52" applyNumberFormat="0" applyProtection="0">
      <alignment horizontal="right"/>
    </xf>
    <xf numFmtId="0" fontId="42" fillId="97" borderId="52" applyNumberFormat="0" applyProtection="0">
      <alignment horizontal="left"/>
    </xf>
    <xf numFmtId="49" fontId="19" fillId="0" borderId="52" applyFill="0" applyProtection="0">
      <alignment horizontal="right"/>
    </xf>
    <xf numFmtId="1" fontId="19" fillId="0" borderId="52" applyFill="0" applyProtection="0">
      <alignment horizontal="right" vertical="top" wrapText="1"/>
    </xf>
    <xf numFmtId="2" fontId="19" fillId="0" borderId="52" applyFill="0" applyProtection="0">
      <alignment horizontal="right" vertical="top" wrapText="1"/>
    </xf>
    <xf numFmtId="0" fontId="19" fillId="0" borderId="52" applyFill="0" applyProtection="0">
      <alignment horizontal="right" vertical="top" wrapText="1"/>
    </xf>
    <xf numFmtId="0" fontId="42" fillId="97" borderId="52" applyNumberFormat="0" applyProtection="0">
      <alignment horizontal="right"/>
    </xf>
    <xf numFmtId="0" fontId="42" fillId="97" borderId="52" applyNumberFormat="0" applyProtection="0">
      <alignment horizontal="left"/>
    </xf>
    <xf numFmtId="49" fontId="19" fillId="0" borderId="52" applyFill="0" applyProtection="0">
      <alignment horizontal="right"/>
    </xf>
    <xf numFmtId="1" fontId="19" fillId="0" borderId="52" applyFill="0" applyProtection="0">
      <alignment horizontal="right" vertical="top" wrapText="1"/>
    </xf>
    <xf numFmtId="2" fontId="19" fillId="0" borderId="52" applyFill="0" applyProtection="0">
      <alignment horizontal="right" vertical="top" wrapText="1"/>
    </xf>
    <xf numFmtId="0" fontId="19" fillId="0" borderId="52" applyFill="0" applyProtection="0">
      <alignment horizontal="right" vertical="top" wrapText="1"/>
    </xf>
    <xf numFmtId="0" fontId="42" fillId="97" borderId="52" applyNumberFormat="0" applyProtection="0">
      <alignment horizontal="right"/>
    </xf>
    <xf numFmtId="1" fontId="19" fillId="0" borderId="52" applyFill="0" applyProtection="0">
      <alignment horizontal="right" vertical="top" wrapText="1"/>
    </xf>
    <xf numFmtId="2" fontId="19" fillId="0" borderId="52" applyFill="0" applyProtection="0">
      <alignment horizontal="right" vertical="top" wrapText="1"/>
    </xf>
    <xf numFmtId="0" fontId="19" fillId="0" borderId="52" applyFill="0" applyProtection="0">
      <alignment horizontal="right" vertical="top" wrapText="1"/>
    </xf>
    <xf numFmtId="0" fontId="42" fillId="97" borderId="52" applyNumberFormat="0" applyProtection="0">
      <alignment horizontal="right"/>
    </xf>
    <xf numFmtId="0" fontId="42" fillId="97" borderId="52" applyNumberFormat="0" applyProtection="0">
      <alignment horizontal="left"/>
    </xf>
    <xf numFmtId="49" fontId="19" fillId="0" borderId="52" applyFill="0" applyProtection="0">
      <alignment horizontal="right"/>
    </xf>
    <xf numFmtId="1" fontId="19" fillId="0" borderId="52" applyFill="0" applyProtection="0">
      <alignment horizontal="right" vertical="top" wrapText="1"/>
    </xf>
    <xf numFmtId="2" fontId="19" fillId="0" borderId="52" applyFill="0" applyProtection="0">
      <alignment horizontal="right" vertical="top" wrapText="1"/>
    </xf>
    <xf numFmtId="0" fontId="19" fillId="0" borderId="52" applyFill="0" applyProtection="0">
      <alignment horizontal="right" vertical="top" wrapText="1"/>
    </xf>
    <xf numFmtId="0" fontId="42" fillId="97" borderId="52" applyNumberFormat="0" applyProtection="0">
      <alignment horizontal="right"/>
    </xf>
    <xf numFmtId="0" fontId="42" fillId="97" borderId="52" applyNumberFormat="0" applyProtection="0">
      <alignment horizontal="left"/>
    </xf>
    <xf numFmtId="49" fontId="19" fillId="0" borderId="52" applyFill="0" applyProtection="0">
      <alignment horizontal="right"/>
    </xf>
    <xf numFmtId="1" fontId="19" fillId="0" borderId="52" applyFill="0" applyProtection="0">
      <alignment horizontal="right" vertical="top" wrapText="1"/>
    </xf>
    <xf numFmtId="2" fontId="19" fillId="0" borderId="52" applyFill="0" applyProtection="0">
      <alignment horizontal="right" vertical="top" wrapText="1"/>
    </xf>
    <xf numFmtId="0" fontId="19" fillId="0" borderId="52" applyFill="0" applyProtection="0">
      <alignment horizontal="right" vertical="top" wrapText="1"/>
    </xf>
    <xf numFmtId="0" fontId="42" fillId="97" borderId="52" applyNumberFormat="0" applyProtection="0">
      <alignment horizontal="right"/>
    </xf>
    <xf numFmtId="0" fontId="42" fillId="97" borderId="52" applyNumberFormat="0" applyProtection="0">
      <alignment horizontal="left"/>
    </xf>
    <xf numFmtId="49" fontId="19" fillId="0" borderId="52" applyFill="0" applyProtection="0">
      <alignment horizontal="right"/>
    </xf>
    <xf numFmtId="1" fontId="19" fillId="0" borderId="52" applyFill="0" applyProtection="0">
      <alignment horizontal="right" vertical="top" wrapText="1"/>
    </xf>
    <xf numFmtId="2" fontId="19" fillId="0" borderId="52" applyFill="0" applyProtection="0">
      <alignment horizontal="right" vertical="top" wrapText="1"/>
    </xf>
    <xf numFmtId="0" fontId="19" fillId="0" borderId="52" applyFill="0" applyProtection="0">
      <alignment horizontal="right" vertical="top" wrapText="1"/>
    </xf>
    <xf numFmtId="0" fontId="36" fillId="0" borderId="11" applyNumberFormat="0" applyFill="0" applyAlignment="0" applyProtection="0"/>
    <xf numFmtId="0" fontId="36" fillId="0" borderId="11" applyNumberFormat="0" applyFill="0" applyAlignment="0" applyProtection="0"/>
    <xf numFmtId="43"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26" fillId="7" borderId="2" applyNumberFormat="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43"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175" fontId="19" fillId="0" borderId="0" applyFont="0" applyFill="0" applyBorder="0" applyAlignment="0" applyProtection="0"/>
    <xf numFmtId="185" fontId="19" fillId="0" borderId="0" applyFont="0" applyFill="0" applyBorder="0" applyAlignment="0" applyProtection="0"/>
    <xf numFmtId="165" fontId="21" fillId="0" borderId="0" applyFont="0" applyFill="0" applyBorder="0" applyAlignment="0" applyProtection="0"/>
    <xf numFmtId="43" fontId="6"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0" fontId="39" fillId="0" borderId="0" applyFill="0" applyBorder="0"/>
    <xf numFmtId="165" fontId="19" fillId="0" borderId="0" applyFont="0" applyFill="0" applyBorder="0" applyAlignment="0" applyProtection="0"/>
    <xf numFmtId="165" fontId="19" fillId="0" borderId="0" applyFont="0" applyFill="0" applyBorder="0" applyAlignment="0" applyProtection="0"/>
    <xf numFmtId="0" fontId="6" fillId="0" borderId="0"/>
    <xf numFmtId="0" fontId="6" fillId="0" borderId="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6" fillId="0" borderId="0" applyFont="0" applyFill="0" applyBorder="0" applyAlignment="0" applyProtection="0"/>
    <xf numFmtId="0" fontId="19" fillId="25" borderId="9" applyNumberFormat="0" applyFont="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0" fontId="44" fillId="25" borderId="9" applyNumberFormat="0" applyFont="0" applyAlignment="0" applyProtection="0"/>
    <xf numFmtId="0" fontId="6" fillId="0" borderId="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9" fontId="6" fillId="0" borderId="0" applyFont="0" applyFill="0" applyBorder="0" applyAlignment="0" applyProtection="0"/>
    <xf numFmtId="165" fontId="19" fillId="0" borderId="0" applyFont="0" applyFill="0" applyBorder="0" applyAlignment="0" applyProtection="0"/>
    <xf numFmtId="0" fontId="6" fillId="0" borderId="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185" fontId="19" fillId="0" borderId="0" applyFont="0" applyFill="0" applyBorder="0" applyAlignment="0" applyProtection="0"/>
    <xf numFmtId="43"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19" fillId="25" borderId="9" applyNumberFormat="0" applyFont="0" applyAlignment="0" applyProtection="0"/>
    <xf numFmtId="9" fontId="6" fillId="0" borderId="0" applyFont="0" applyFill="0" applyBorder="0" applyAlignment="0" applyProtection="0"/>
    <xf numFmtId="43" fontId="6" fillId="0" borderId="0" applyFont="0" applyFill="0" applyBorder="0" applyAlignment="0" applyProtection="0"/>
    <xf numFmtId="165" fontId="6" fillId="0" borderId="0" applyFont="0" applyFill="0" applyBorder="0" applyAlignment="0" applyProtection="0"/>
    <xf numFmtId="43" fontId="6" fillId="0" borderId="0" applyFont="0" applyFill="0" applyBorder="0" applyAlignment="0" applyProtection="0"/>
    <xf numFmtId="165" fontId="6"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165" fontId="44"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165" fontId="44" fillId="0" borderId="0" applyFont="0" applyFill="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0" fontId="44" fillId="25" borderId="9" applyNumberFormat="0" applyFont="0" applyAlignment="0" applyProtection="0"/>
    <xf numFmtId="0" fontId="19" fillId="0" borderId="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6" fillId="0" borderId="0"/>
    <xf numFmtId="0" fontId="19" fillId="25" borderId="9" applyNumberFormat="0" applyFont="0" applyAlignment="0" applyProtection="0"/>
    <xf numFmtId="0" fontId="6" fillId="0" borderId="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6" fillId="0" borderId="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6" fillId="0" borderId="0" applyFont="0" applyFill="0" applyBorder="0" applyAlignment="0" applyProtection="0"/>
    <xf numFmtId="0" fontId="19" fillId="0" borderId="0"/>
    <xf numFmtId="0" fontId="29" fillId="21" borderId="10" applyNumberFormat="0" applyAlignment="0" applyProtection="0"/>
    <xf numFmtId="0" fontId="6" fillId="0" borderId="0"/>
    <xf numFmtId="0" fontId="6" fillId="0" borderId="0"/>
    <xf numFmtId="0" fontId="19" fillId="25" borderId="9" applyNumberFormat="0" applyFont="0" applyAlignment="0" applyProtection="0"/>
    <xf numFmtId="0" fontId="6" fillId="0" borderId="0"/>
    <xf numFmtId="43" fontId="6" fillId="0" borderId="0" applyFont="0" applyFill="0" applyBorder="0" applyAlignment="0" applyProtection="0"/>
    <xf numFmtId="43" fontId="6" fillId="0" borderId="0" applyFont="0" applyFill="0" applyBorder="0" applyAlignment="0" applyProtection="0"/>
    <xf numFmtId="0" fontId="6" fillId="0" borderId="0"/>
    <xf numFmtId="9" fontId="6" fillId="0" borderId="0" applyFont="0" applyFill="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9" fontId="6" fillId="0" borderId="0" applyFont="0" applyFill="0" applyBorder="0" applyAlignment="0" applyProtection="0"/>
    <xf numFmtId="9" fontId="6" fillId="0" borderId="0" applyFont="0" applyFill="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43" fontId="6" fillId="0" borderId="0" applyFont="0" applyFill="0" applyBorder="0" applyAlignment="0" applyProtection="0"/>
    <xf numFmtId="43" fontId="6" fillId="0" borderId="0" applyFont="0" applyFill="0" applyBorder="0" applyAlignment="0" applyProtection="0"/>
    <xf numFmtId="0" fontId="6" fillId="0" borderId="0"/>
    <xf numFmtId="0" fontId="6" fillId="0" borderId="0"/>
    <xf numFmtId="0" fontId="6" fillId="0" borderId="0"/>
    <xf numFmtId="0" fontId="6" fillId="0" borderId="0"/>
    <xf numFmtId="9" fontId="6" fillId="0" borderId="0" applyFont="0" applyFill="0" applyBorder="0" applyAlignment="0" applyProtection="0"/>
    <xf numFmtId="0" fontId="6" fillId="0" borderId="0"/>
    <xf numFmtId="0" fontId="6" fillId="0" borderId="0"/>
    <xf numFmtId="0" fontId="6" fillId="0" borderId="0"/>
    <xf numFmtId="0" fontId="6" fillId="0" borderId="0"/>
    <xf numFmtId="0" fontId="6" fillId="0" borderId="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9" fontId="6" fillId="0" borderId="0" applyFont="0" applyFill="0" applyBorder="0" applyAlignment="0" applyProtection="0"/>
    <xf numFmtId="9" fontId="6" fillId="0" borderId="0" applyFont="0" applyFill="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43" fontId="6" fillId="0" borderId="0" applyFont="0" applyFill="0" applyBorder="0" applyAlignment="0" applyProtection="0"/>
    <xf numFmtId="43" fontId="6" fillId="0" borderId="0" applyFont="0" applyFill="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9" fontId="6" fillId="0" borderId="0" applyFont="0" applyFill="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9" fontId="6" fillId="0" borderId="0" applyFont="0" applyFill="0" applyBorder="0" applyAlignment="0" applyProtection="0"/>
    <xf numFmtId="9" fontId="6" fillId="0" borderId="0" applyFont="0" applyFill="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43" fontId="6" fillId="0" borderId="0" applyFont="0" applyFill="0" applyBorder="0" applyAlignment="0" applyProtection="0"/>
    <xf numFmtId="43" fontId="6" fillId="0" borderId="0" applyFont="0" applyFill="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9" fontId="6" fillId="0" borderId="0" applyFont="0" applyFill="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0" fontId="6" fillId="0" borderId="0"/>
    <xf numFmtId="9" fontId="6" fillId="0" borderId="0" applyFont="0" applyFill="0" applyBorder="0" applyAlignment="0" applyProtection="0"/>
    <xf numFmtId="9" fontId="6" fillId="0" borderId="0" applyFont="0" applyFill="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43" fontId="6" fillId="0" borderId="0" applyFont="0" applyFill="0" applyBorder="0" applyAlignment="0" applyProtection="0"/>
    <xf numFmtId="43" fontId="6" fillId="0" borderId="0" applyFont="0" applyFill="0" applyBorder="0" applyAlignment="0" applyProtection="0"/>
    <xf numFmtId="0" fontId="6" fillId="0" borderId="0"/>
    <xf numFmtId="0" fontId="6" fillId="0" borderId="0"/>
    <xf numFmtId="0" fontId="6" fillId="0" borderId="0"/>
    <xf numFmtId="0" fontId="6" fillId="0" borderId="0"/>
    <xf numFmtId="0" fontId="6" fillId="0" borderId="0"/>
    <xf numFmtId="9" fontId="6" fillId="0" borderId="0" applyFont="0" applyFill="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9" fontId="6" fillId="0" borderId="0" applyFont="0" applyFill="0" applyBorder="0" applyAlignment="0" applyProtection="0"/>
    <xf numFmtId="9" fontId="6" fillId="0" borderId="0" applyFont="0" applyFill="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43" fontId="6" fillId="0" borderId="0" applyFont="0" applyFill="0" applyBorder="0" applyAlignment="0" applyProtection="0"/>
    <xf numFmtId="43" fontId="6" fillId="0" borderId="0" applyFont="0" applyFill="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9" fontId="6" fillId="0" borderId="0" applyFont="0" applyFill="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0" fontId="6" fillId="0" borderId="0"/>
    <xf numFmtId="9" fontId="6" fillId="0" borderId="0" applyFont="0" applyFill="0" applyBorder="0" applyAlignment="0" applyProtection="0"/>
    <xf numFmtId="9" fontId="6" fillId="0" borderId="0" applyFont="0" applyFill="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43" fontId="6" fillId="0" borderId="0" applyFont="0" applyFill="0" applyBorder="0" applyAlignment="0" applyProtection="0"/>
    <xf numFmtId="43" fontId="6" fillId="0" borderId="0" applyFont="0" applyFill="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9" fontId="6" fillId="0" borderId="0" applyFont="0" applyFill="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0" fontId="6" fillId="0" borderId="0"/>
    <xf numFmtId="9" fontId="6" fillId="0" borderId="0" applyFont="0" applyFill="0" applyBorder="0" applyAlignment="0" applyProtection="0"/>
    <xf numFmtId="9" fontId="6" fillId="0" borderId="0" applyFont="0" applyFill="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43" fontId="6" fillId="0" borderId="0" applyFont="0" applyFill="0" applyBorder="0" applyAlignment="0" applyProtection="0"/>
    <xf numFmtId="43" fontId="6" fillId="0" borderId="0" applyFont="0" applyFill="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9" fontId="6" fillId="0" borderId="0" applyFont="0" applyFill="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0" fontId="6" fillId="0" borderId="0"/>
    <xf numFmtId="9" fontId="6" fillId="0" borderId="0" applyFont="0" applyFill="0" applyBorder="0" applyAlignment="0" applyProtection="0"/>
    <xf numFmtId="9" fontId="6" fillId="0" borderId="0" applyFont="0" applyFill="0" applyBorder="0" applyAlignment="0" applyProtection="0"/>
    <xf numFmtId="0" fontId="19" fillId="25" borderId="9" applyNumberFormat="0" applyFont="0" applyAlignment="0" applyProtection="0"/>
    <xf numFmtId="0" fontId="19" fillId="25" borderId="9" applyNumberFormat="0" applyFont="0" applyAlignment="0" applyProtection="0"/>
    <xf numFmtId="0" fontId="19" fillId="0" borderId="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0" fontId="19" fillId="0" borderId="0"/>
    <xf numFmtId="0" fontId="19" fillId="0" borderId="0"/>
    <xf numFmtId="0" fontId="19" fillId="0" borderId="0"/>
    <xf numFmtId="0" fontId="19" fillId="0" borderId="0"/>
    <xf numFmtId="0" fontId="19" fillId="0" borderId="0"/>
    <xf numFmtId="43" fontId="6" fillId="0" borderId="0" applyFont="0" applyFill="0" applyBorder="0" applyAlignment="0" applyProtection="0"/>
    <xf numFmtId="43" fontId="6" fillId="0" borderId="0" applyFont="0" applyFill="0" applyBorder="0" applyAlignment="0" applyProtection="0"/>
    <xf numFmtId="0" fontId="19" fillId="0" borderId="0"/>
    <xf numFmtId="0" fontId="19" fillId="0" borderId="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0" fontId="19" fillId="0" borderId="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43" fontId="6" fillId="0" borderId="0" applyFont="0" applyFill="0" applyBorder="0" applyAlignment="0" applyProtection="0"/>
    <xf numFmtId="43" fontId="6" fillId="0" borderId="0" applyFont="0" applyFill="0" applyBorder="0" applyAlignment="0" applyProtection="0"/>
    <xf numFmtId="0" fontId="19" fillId="0" borderId="0"/>
    <xf numFmtId="0" fontId="19" fillId="0" borderId="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0" fontId="19" fillId="0" borderId="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0" fontId="19" fillId="0" borderId="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0" fontId="19" fillId="0" borderId="0"/>
    <xf numFmtId="0" fontId="19" fillId="0" borderId="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60"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0" fontId="44" fillId="25" borderId="9" applyNumberFormat="0" applyFont="0" applyAlignment="0" applyProtection="0"/>
    <xf numFmtId="0" fontId="35" fillId="0" borderId="8" applyNumberFormat="0" applyFill="0" applyAlignment="0" applyProtection="0"/>
    <xf numFmtId="0" fontId="35" fillId="0" borderId="8" applyNumberFormat="0" applyFill="0" applyAlignment="0" applyProtection="0"/>
    <xf numFmtId="0" fontId="19" fillId="25" borderId="9" applyNumberFormat="0" applyFont="0" applyAlignment="0" applyProtection="0"/>
    <xf numFmtId="43" fontId="44" fillId="0" borderId="0" applyFont="0" applyFill="0" applyBorder="0" applyAlignment="0" applyProtection="0"/>
    <xf numFmtId="0" fontId="47" fillId="0" borderId="5">
      <alignment horizontal="left" vertical="center" wrapText="1" indent="2"/>
    </xf>
    <xf numFmtId="4" fontId="47" fillId="0" borderId="52" applyFill="0" applyBorder="0" applyProtection="0">
      <alignment horizontal="right" vertical="center"/>
    </xf>
    <xf numFmtId="4" fontId="47" fillId="0" borderId="52" applyFill="0" applyBorder="0" applyProtection="0">
      <alignment horizontal="right" vertical="center"/>
    </xf>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50"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6" fillId="0" borderId="0" applyFont="0" applyFill="0" applyBorder="0" applyAlignment="0" applyProtection="0"/>
    <xf numFmtId="43" fontId="44" fillId="0" borderId="0" applyFont="0" applyFill="0" applyBorder="0" applyAlignment="0" applyProtection="0"/>
    <xf numFmtId="43" fontId="6" fillId="0" borderId="0" applyFont="0" applyFill="0" applyBorder="0" applyAlignment="0" applyProtection="0"/>
    <xf numFmtId="43" fontId="50"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60"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44"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3" fontId="19" fillId="67" borderId="2" applyFont="0" applyFill="0" applyBorder="0" applyAlignment="0" applyProtection="0"/>
    <xf numFmtId="3" fontId="19" fillId="67" borderId="2" applyFont="0" applyFill="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21" fillId="2" borderId="0" applyNumberFormat="0" applyBorder="0" applyAlignment="0" applyProtection="0"/>
    <xf numFmtId="0" fontId="21" fillId="3" borderId="0" applyNumberFormat="0" applyBorder="0" applyAlignment="0" applyProtection="0"/>
    <xf numFmtId="0" fontId="21" fillId="4" borderId="0" applyNumberFormat="0" applyBorder="0" applyAlignment="0" applyProtection="0"/>
    <xf numFmtId="0" fontId="21" fillId="5" borderId="0" applyNumberFormat="0" applyBorder="0" applyAlignment="0" applyProtection="0"/>
    <xf numFmtId="0" fontId="21" fillId="6" borderId="0" applyNumberFormat="0" applyBorder="0" applyAlignment="0" applyProtection="0"/>
    <xf numFmtId="0" fontId="21" fillId="7"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21" fillId="8" borderId="0" applyNumberFormat="0" applyBorder="0" applyAlignment="0" applyProtection="0"/>
    <xf numFmtId="0" fontId="21" fillId="9" borderId="0" applyNumberFormat="0" applyBorder="0" applyAlignment="0" applyProtection="0"/>
    <xf numFmtId="0" fontId="21" fillId="10" borderId="0" applyNumberFormat="0" applyBorder="0" applyAlignment="0" applyProtection="0"/>
    <xf numFmtId="0" fontId="21" fillId="5" borderId="0" applyNumberFormat="0" applyBorder="0" applyAlignment="0" applyProtection="0"/>
    <xf numFmtId="0" fontId="21" fillId="8" borderId="0" applyNumberFormat="0" applyBorder="0" applyAlignment="0" applyProtection="0"/>
    <xf numFmtId="0" fontId="21" fillId="11" borderId="0" applyNumberFormat="0" applyBorder="0" applyAlignment="0" applyProtection="0"/>
    <xf numFmtId="0" fontId="22" fillId="12" borderId="0" applyNumberFormat="0" applyBorder="0" applyAlignment="0" applyProtection="0"/>
    <xf numFmtId="0" fontId="22" fillId="9" borderId="0" applyNumberFormat="0" applyBorder="0" applyAlignment="0" applyProtection="0"/>
    <xf numFmtId="0" fontId="22" fillId="10" borderId="0" applyNumberFormat="0" applyBorder="0" applyAlignment="0" applyProtection="0"/>
    <xf numFmtId="0" fontId="22" fillId="13" borderId="0" applyNumberFormat="0" applyBorder="0" applyAlignment="0" applyProtection="0"/>
    <xf numFmtId="0" fontId="22" fillId="14" borderId="0" applyNumberFormat="0" applyBorder="0" applyAlignment="0" applyProtection="0"/>
    <xf numFmtId="0" fontId="22" fillId="15" borderId="0" applyNumberFormat="0" applyBorder="0" applyAlignment="0" applyProtection="0"/>
    <xf numFmtId="0" fontId="22" fillId="16" borderId="0" applyNumberFormat="0" applyBorder="0" applyAlignment="0" applyProtection="0"/>
    <xf numFmtId="0" fontId="22" fillId="17" borderId="0" applyNumberFormat="0" applyBorder="0" applyAlignment="0" applyProtection="0"/>
    <xf numFmtId="0" fontId="22" fillId="18" borderId="0" applyNumberFormat="0" applyBorder="0" applyAlignment="0" applyProtection="0"/>
    <xf numFmtId="0" fontId="22" fillId="13" borderId="0" applyNumberFormat="0" applyBorder="0" applyAlignment="0" applyProtection="0"/>
    <xf numFmtId="0" fontId="22" fillId="14" borderId="0" applyNumberFormat="0" applyBorder="0" applyAlignment="0" applyProtection="0"/>
    <xf numFmtId="0" fontId="22" fillId="19" borderId="0" applyNumberFormat="0" applyBorder="0" applyAlignment="0" applyProtection="0"/>
    <xf numFmtId="0" fontId="37" fillId="3" borderId="0" applyNumberFormat="0" applyBorder="0" applyAlignment="0" applyProtection="0"/>
    <xf numFmtId="0" fontId="21" fillId="71" borderId="48" applyNumberFormat="0" applyFont="0" applyAlignment="0" applyProtection="0"/>
    <xf numFmtId="0" fontId="21" fillId="71" borderId="48" applyNumberFormat="0" applyFont="0" applyAlignment="0" applyProtection="0"/>
    <xf numFmtId="0" fontId="21" fillId="71" borderId="48" applyNumberFormat="0" applyFont="0" applyAlignment="0" applyProtection="0"/>
    <xf numFmtId="0" fontId="21" fillId="71" borderId="48" applyNumberFormat="0" applyFont="0" applyAlignment="0" applyProtection="0"/>
    <xf numFmtId="0" fontId="21" fillId="71" borderId="48" applyNumberFormat="0" applyFont="0" applyAlignment="0" applyProtection="0"/>
    <xf numFmtId="0" fontId="21" fillId="71" borderId="48" applyNumberFormat="0" applyFont="0" applyAlignment="0" applyProtection="0"/>
    <xf numFmtId="0" fontId="21" fillId="71" borderId="48" applyNumberFormat="0" applyFont="0" applyAlignment="0" applyProtection="0"/>
    <xf numFmtId="0" fontId="21" fillId="71" borderId="48" applyNumberFormat="0" applyFont="0" applyAlignment="0" applyProtection="0"/>
    <xf numFmtId="0" fontId="21" fillId="71" borderId="48" applyNumberFormat="0" applyFont="0" applyAlignment="0" applyProtection="0"/>
    <xf numFmtId="0" fontId="21" fillId="71" borderId="48" applyNumberFormat="0" applyFont="0" applyAlignment="0" applyProtection="0"/>
    <xf numFmtId="0" fontId="21" fillId="71" borderId="48" applyNumberFormat="0" applyFont="0" applyAlignment="0" applyProtection="0"/>
    <xf numFmtId="0" fontId="21" fillId="71" borderId="48" applyNumberFormat="0" applyFont="0" applyAlignment="0" applyProtection="0"/>
    <xf numFmtId="0" fontId="21" fillId="71" borderId="48" applyNumberFormat="0" applyFont="0" applyAlignment="0" applyProtection="0"/>
    <xf numFmtId="0" fontId="19" fillId="71" borderId="48" applyNumberFormat="0" applyFont="0" applyAlignment="0" applyProtection="0"/>
    <xf numFmtId="0" fontId="21" fillId="71" borderId="48" applyNumberFormat="0" applyFont="0" applyAlignment="0" applyProtection="0"/>
    <xf numFmtId="0" fontId="21" fillId="71" borderId="48" applyNumberFormat="0" applyFont="0" applyAlignment="0" applyProtection="0"/>
    <xf numFmtId="0" fontId="21" fillId="71" borderId="48" applyNumberFormat="0" applyFont="0" applyAlignment="0" applyProtection="0"/>
    <xf numFmtId="0" fontId="19" fillId="71" borderId="48" applyNumberFormat="0" applyFont="0" applyAlignment="0" applyProtection="0"/>
    <xf numFmtId="0" fontId="19" fillId="71" borderId="48" applyNumberFormat="0" applyFont="0" applyAlignment="0" applyProtection="0"/>
    <xf numFmtId="0" fontId="21" fillId="71" borderId="48" applyNumberFormat="0" applyFont="0" applyAlignment="0" applyProtection="0"/>
    <xf numFmtId="0" fontId="21" fillId="71" borderId="48" applyNumberFormat="0" applyFont="0" applyAlignment="0" applyProtection="0"/>
    <xf numFmtId="0" fontId="19" fillId="71" borderId="48" applyNumberFormat="0" applyFont="0" applyAlignment="0" applyProtection="0"/>
    <xf numFmtId="0" fontId="21" fillId="71" borderId="48" applyNumberFormat="0" applyFont="0" applyAlignment="0" applyProtection="0"/>
    <xf numFmtId="0" fontId="21" fillId="71" borderId="48" applyNumberFormat="0" applyFont="0" applyAlignment="0" applyProtection="0"/>
    <xf numFmtId="3" fontId="86" fillId="62" borderId="2" applyNumberFormat="0" applyBorder="0" applyAlignment="0" applyProtection="0"/>
    <xf numFmtId="0" fontId="110" fillId="0" borderId="0"/>
    <xf numFmtId="0" fontId="111" fillId="0" borderId="0">
      <alignment horizontal="right"/>
    </xf>
    <xf numFmtId="0" fontId="112" fillId="0" borderId="0"/>
    <xf numFmtId="0" fontId="113" fillId="0" borderId="0"/>
    <xf numFmtId="0" fontId="114" fillId="0" borderId="0"/>
    <xf numFmtId="0" fontId="115" fillId="0" borderId="53" applyNumberFormat="0" applyAlignment="0"/>
    <xf numFmtId="0" fontId="116" fillId="0" borderId="0" applyAlignment="0">
      <alignment horizontal="left"/>
    </xf>
    <xf numFmtId="0" fontId="116" fillId="0" borderId="0">
      <alignment horizontal="right"/>
    </xf>
    <xf numFmtId="189" fontId="116" fillId="0" borderId="0">
      <alignment horizontal="right"/>
    </xf>
    <xf numFmtId="182" fontId="117" fillId="0" borderId="0">
      <alignment horizontal="right"/>
    </xf>
    <xf numFmtId="0" fontId="118" fillId="0" borderId="0"/>
    <xf numFmtId="0" fontId="23" fillId="21" borderId="2" applyNumberFormat="0" applyAlignment="0" applyProtection="0"/>
    <xf numFmtId="0" fontId="23" fillId="21" borderId="2" applyNumberFormat="0" applyAlignment="0" applyProtection="0"/>
    <xf numFmtId="0" fontId="54" fillId="31" borderId="28" applyNumberFormat="0" applyAlignment="0" applyProtection="0"/>
    <xf numFmtId="0" fontId="79" fillId="37" borderId="2" applyNumberFormat="0" applyBorder="0" applyAlignment="0" applyProtection="0"/>
    <xf numFmtId="0" fontId="25" fillId="22" borderId="4" applyNumberFormat="0" applyAlignment="0" applyProtection="0"/>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60"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60"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43" fontId="60" fillId="0" borderId="0" applyFont="0" applyFill="0" applyBorder="0" applyAlignment="0" applyProtection="0"/>
    <xf numFmtId="43" fontId="60"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0" fillId="0" borderId="0" applyFont="0" applyFill="0" applyBorder="0" applyAlignment="0" applyProtection="0"/>
    <xf numFmtId="165" fontId="21" fillId="0" borderId="0" applyFont="0" applyFill="0" applyBorder="0" applyAlignment="0" applyProtection="0"/>
    <xf numFmtId="43" fontId="44" fillId="0" borderId="0" applyFont="0" applyFill="0" applyBorder="0" applyAlignment="0" applyProtection="0"/>
    <xf numFmtId="43" fontId="60" fillId="0" borderId="0" applyFont="0" applyFill="0" applyBorder="0" applyAlignment="0" applyProtection="0"/>
    <xf numFmtId="43" fontId="19" fillId="0" borderId="0" applyFont="0" applyFill="0" applyBorder="0" applyAlignment="0" applyProtection="0"/>
    <xf numFmtId="43" fontId="60"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0"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0" fillId="0" borderId="0" applyFont="0" applyFill="0" applyBorder="0" applyAlignment="0" applyProtection="0"/>
    <xf numFmtId="43" fontId="21" fillId="0" borderId="0" applyFont="0" applyFill="0" applyBorder="0" applyAlignment="0" applyProtection="0"/>
    <xf numFmtId="43" fontId="60"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43" fontId="19" fillId="0" borderId="0" applyFont="0" applyFill="0" applyBorder="0" applyAlignment="0" applyProtection="0"/>
    <xf numFmtId="165" fontId="21" fillId="0" borderId="0" applyFont="0" applyFill="0" applyBorder="0" applyAlignment="0" applyProtection="0"/>
    <xf numFmtId="43"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0" fillId="0" borderId="0" applyFont="0" applyFill="0" applyBorder="0" applyAlignment="0" applyProtection="0"/>
    <xf numFmtId="43" fontId="19" fillId="0" borderId="0" applyFont="0" applyFill="0" applyBorder="0" applyAlignment="0" applyProtection="0"/>
    <xf numFmtId="43" fontId="60"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6" fontId="19" fillId="0" borderId="0" applyFont="0" applyFill="0" applyBorder="0" applyAlignment="0" applyProtection="0"/>
    <xf numFmtId="43" fontId="60"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0"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60"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0" fontId="19" fillId="0" borderId="0" applyFont="0" applyFill="0" applyBorder="0" applyAlignment="0" applyProtection="0"/>
    <xf numFmtId="0" fontId="31" fillId="0" borderId="0" applyNumberFormat="0" applyFill="0" applyBorder="0" applyAlignment="0" applyProtection="0"/>
    <xf numFmtId="0" fontId="38" fillId="4" borderId="0" applyNumberFormat="0" applyBorder="0" applyAlignment="0" applyProtection="0"/>
    <xf numFmtId="0" fontId="33" fillId="0" borderId="6" applyNumberFormat="0" applyFill="0" applyAlignment="0" applyProtection="0"/>
    <xf numFmtId="0" fontId="34" fillId="0" borderId="7" applyNumberFormat="0" applyFill="0" applyAlignment="0" applyProtection="0"/>
    <xf numFmtId="0" fontId="35" fillId="0" borderId="8" applyNumberFormat="0" applyFill="0" applyAlignment="0" applyProtection="0"/>
    <xf numFmtId="0" fontId="35" fillId="0" borderId="0" applyNumberFormat="0" applyFill="0" applyBorder="0" applyAlignment="0" applyProtection="0"/>
    <xf numFmtId="0" fontId="107" fillId="0" borderId="0" applyNumberFormat="0" applyFill="0" applyBorder="0" applyAlignment="0" applyProtection="0">
      <alignment vertical="top"/>
      <protection locked="0"/>
    </xf>
    <xf numFmtId="0" fontId="119" fillId="0" borderId="0" applyNumberFormat="0" applyFill="0" applyBorder="0" applyAlignment="0" applyProtection="0">
      <alignment vertical="top"/>
      <protection locked="0"/>
    </xf>
    <xf numFmtId="0" fontId="26" fillId="7" borderId="2" applyNumberFormat="0" applyAlignment="0" applyProtection="0"/>
    <xf numFmtId="43" fontId="19" fillId="0" borderId="0" applyFont="0" applyFill="0" applyBorder="0" applyAlignment="0" applyProtection="0"/>
    <xf numFmtId="43" fontId="19" fillId="0" borderId="0" applyFont="0" applyFill="0" applyBorder="0" applyAlignment="0" applyProtection="0"/>
    <xf numFmtId="0" fontId="61" fillId="41" borderId="28" applyNumberFormat="0" applyAlignment="0" applyProtection="0"/>
    <xf numFmtId="43" fontId="21"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50"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165" fontId="21"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165"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0" fontId="120" fillId="0" borderId="0" applyNumberFormat="0" applyFill="0" applyBorder="0" applyAlignment="0" applyProtection="0"/>
    <xf numFmtId="0" fontId="62" fillId="0" borderId="0" applyNumberFormat="0" applyFill="0" applyBorder="0" applyAlignment="0" applyProtection="0"/>
    <xf numFmtId="0" fontId="62" fillId="0" borderId="0" applyNumberFormat="0" applyFill="0" applyBorder="0" applyAlignment="0" applyProtection="0"/>
    <xf numFmtId="0" fontId="107" fillId="0" borderId="0" applyNumberFormat="0" applyFill="0" applyBorder="0" applyAlignment="0" applyProtection="0">
      <alignment vertical="top"/>
      <protection locked="0"/>
    </xf>
    <xf numFmtId="43" fontId="19" fillId="0" borderId="0" applyFont="0" applyFill="0" applyBorder="0" applyAlignment="0" applyProtection="0"/>
    <xf numFmtId="0" fontId="120" fillId="0" borderId="0" applyNumberFormat="0" applyFill="0" applyBorder="0" applyAlignment="0" applyProtection="0"/>
    <xf numFmtId="0" fontId="120" fillId="0" borderId="0" applyNumberFormat="0" applyFill="0" applyBorder="0" applyAlignment="0" applyProtection="0"/>
    <xf numFmtId="0" fontId="62" fillId="0" borderId="0" applyNumberFormat="0" applyFill="0" applyBorder="0" applyAlignment="0" applyProtection="0"/>
    <xf numFmtId="0" fontId="120" fillId="0" borderId="0" applyNumberFormat="0" applyFill="0" applyBorder="0" applyAlignment="0" applyProtection="0">
      <alignment vertical="top"/>
      <protection locked="0"/>
    </xf>
    <xf numFmtId="0" fontId="24" fillId="0" borderId="3" applyNumberFormat="0" applyFill="0" applyAlignment="0" applyProtection="0"/>
    <xf numFmtId="43" fontId="44"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3" fontId="6" fillId="0" borderId="0" applyFont="0" applyFill="0" applyBorder="0" applyAlignment="0" applyProtection="0"/>
    <xf numFmtId="43" fontId="44"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3" fontId="19" fillId="0" borderId="0" applyFont="0" applyFill="0" applyBorder="0" applyAlignment="0" applyProtection="0"/>
    <xf numFmtId="41" fontId="27" fillId="0" borderId="0" applyFont="0" applyFill="0" applyBorder="0" applyAlignment="0" applyProtection="0"/>
    <xf numFmtId="43" fontId="19" fillId="0" borderId="0" applyFont="0" applyFill="0" applyBorder="0" applyAlignment="0" applyProtection="0"/>
    <xf numFmtId="41" fontId="27" fillId="0" borderId="0" applyFont="0" applyFill="0" applyBorder="0" applyAlignment="0" applyProtection="0"/>
    <xf numFmtId="43" fontId="6"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3" fontId="6"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3" fontId="6"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3" fontId="21" fillId="0" borderId="0" applyFont="0" applyFill="0" applyBorder="0" applyAlignment="0" applyProtection="0"/>
    <xf numFmtId="41" fontId="27"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3" fontId="6" fillId="0" borderId="0" applyFont="0" applyFill="0" applyBorder="0" applyAlignment="0" applyProtection="0"/>
    <xf numFmtId="41" fontId="27"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3" fontId="19" fillId="0" borderId="0" applyFont="0" applyFill="0" applyBorder="0" applyAlignment="0" applyProtection="0"/>
    <xf numFmtId="41" fontId="2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3" fontId="19" fillId="0" borderId="0" applyFont="0" applyFill="0" applyBorder="0" applyAlignment="0" applyProtection="0"/>
    <xf numFmtId="41" fontId="2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0" fontId="6" fillId="0" borderId="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0" fontId="6" fillId="0" borderId="0"/>
    <xf numFmtId="43" fontId="6"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165" fontId="44" fillId="0" borderId="0" applyFont="0" applyFill="0" applyBorder="0" applyAlignment="0" applyProtection="0"/>
    <xf numFmtId="41" fontId="27"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1" fontId="27"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165"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43" fontId="6"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43" fontId="6" fillId="0" borderId="0" applyFont="0" applyFill="0" applyBorder="0" applyAlignment="0" applyProtection="0"/>
    <xf numFmtId="0" fontId="6" fillId="0" borderId="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165" fontId="44"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43" fontId="6" fillId="0" borderId="0" applyFont="0" applyFill="0" applyBorder="0" applyAlignment="0" applyProtection="0"/>
    <xf numFmtId="0" fontId="6" fillId="0" borderId="0"/>
    <xf numFmtId="0" fontId="6" fillId="0" borderId="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9" fontId="6" fillId="0" borderId="0" applyFont="0" applyFill="0" applyBorder="0" applyAlignment="0" applyProtection="0"/>
    <xf numFmtId="43" fontId="44" fillId="0" borderId="0" applyFont="0" applyFill="0" applyBorder="0" applyAlignment="0" applyProtection="0"/>
    <xf numFmtId="165" fontId="44" fillId="0" borderId="0" applyFont="0" applyFill="0" applyBorder="0" applyAlignment="0" applyProtection="0"/>
    <xf numFmtId="41" fontId="2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1" fontId="27"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49" fontId="19" fillId="0" borderId="1" applyFill="0" applyProtection="0">
      <alignment horizontal="right"/>
    </xf>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165"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0" fontId="6" fillId="0" borderId="0"/>
    <xf numFmtId="43" fontId="6" fillId="0" borderId="0" applyFont="0" applyFill="0" applyBorder="0" applyAlignment="0" applyProtection="0"/>
    <xf numFmtId="43"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9" fontId="6"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41" fontId="2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165" fontId="44" fillId="0" borderId="0" applyFont="0" applyFill="0" applyBorder="0" applyAlignment="0" applyProtection="0"/>
    <xf numFmtId="1" fontId="19" fillId="0" borderId="1" applyFill="0" applyProtection="0">
      <alignment horizontal="right" vertical="top" wrapText="1"/>
    </xf>
    <xf numFmtId="165" fontId="19"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9" fontId="6"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1" fontId="27" fillId="0" borderId="0" applyFont="0" applyFill="0" applyBorder="0" applyAlignment="0" applyProtection="0"/>
    <xf numFmtId="43" fontId="21" fillId="0" borderId="0" applyFont="0" applyFill="0" applyBorder="0" applyAlignment="0" applyProtection="0"/>
    <xf numFmtId="165" fontId="44" fillId="0" borderId="0" applyFont="0" applyFill="0" applyBorder="0" applyAlignment="0" applyProtection="0"/>
    <xf numFmtId="41" fontId="2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6" fillId="0" borderId="0" applyFont="0" applyFill="0" applyBorder="0" applyAlignment="0" applyProtection="0"/>
    <xf numFmtId="43" fontId="44" fillId="0" borderId="0" applyFont="0" applyFill="0" applyBorder="0" applyAlignment="0" applyProtection="0"/>
    <xf numFmtId="165" fontId="44"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165"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165" fontId="44"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9" fontId="6"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0" fontId="6" fillId="0" borderId="0"/>
    <xf numFmtId="0" fontId="6" fillId="0" borderId="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0" fontId="6" fillId="0" borderId="0"/>
    <xf numFmtId="43" fontId="6"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0" fontId="6" fillId="0" borderId="0"/>
    <xf numFmtId="165" fontId="44" fillId="0" borderId="0" applyFont="0" applyFill="0" applyBorder="0" applyAlignment="0" applyProtection="0"/>
    <xf numFmtId="0" fontId="6" fillId="0" borderId="0"/>
    <xf numFmtId="0" fontId="6" fillId="0" borderId="0"/>
    <xf numFmtId="43"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0" fontId="6" fillId="0" borderId="0"/>
    <xf numFmtId="43" fontId="19" fillId="0" borderId="0" applyFont="0" applyFill="0" applyBorder="0" applyAlignment="0" applyProtection="0"/>
    <xf numFmtId="43" fontId="21"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0" fontId="6" fillId="0" borderId="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43" fontId="19" fillId="0" borderId="0" applyFont="0" applyFill="0" applyBorder="0" applyAlignment="0" applyProtection="0"/>
    <xf numFmtId="9" fontId="6" fillId="0" borderId="0" applyFont="0" applyFill="0" applyBorder="0" applyAlignment="0" applyProtection="0"/>
    <xf numFmtId="9"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0" fontId="6" fillId="0" borderId="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41" fontId="2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0"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2" fontId="19" fillId="0" borderId="1" applyFill="0" applyProtection="0">
      <alignment horizontal="right" vertical="top" wrapText="1"/>
    </xf>
    <xf numFmtId="0" fontId="42" fillId="97" borderId="1" applyNumberFormat="0" applyProtection="0">
      <alignment horizontal="right"/>
    </xf>
    <xf numFmtId="0" fontId="6" fillId="0" borderId="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0" fontId="6" fillId="0" borderId="0"/>
    <xf numFmtId="165" fontId="19"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0" fontId="6" fillId="0" borderId="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43" fontId="6"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165" fontId="44" fillId="0" borderId="0" applyFont="0" applyFill="0" applyBorder="0" applyAlignment="0" applyProtection="0"/>
    <xf numFmtId="43"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6" fillId="0" borderId="0"/>
    <xf numFmtId="43" fontId="21" fillId="0" borderId="0" applyFont="0" applyFill="0" applyBorder="0" applyAlignment="0" applyProtection="0"/>
    <xf numFmtId="0" fontId="6" fillId="0" borderId="0"/>
    <xf numFmtId="0" fontId="6" fillId="0" borderId="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0" fontId="6" fillId="0" borderId="0"/>
    <xf numFmtId="0" fontId="6" fillId="0" borderId="0"/>
    <xf numFmtId="43"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1" fontId="27"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165" fontId="44" fillId="0" borderId="0" applyFont="0" applyFill="0" applyBorder="0" applyAlignment="0" applyProtection="0"/>
    <xf numFmtId="0" fontId="19" fillId="0" borderId="1" applyFill="0" applyProtection="0">
      <alignment horizontal="right" vertical="top" wrapText="1"/>
    </xf>
    <xf numFmtId="165" fontId="19"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57" fillId="0" borderId="0"/>
    <xf numFmtId="0" fontId="19" fillId="0" borderId="0"/>
    <xf numFmtId="0" fontId="50" fillId="0" borderId="0"/>
    <xf numFmtId="9" fontId="19" fillId="0" borderId="0" applyFont="0" applyFill="0" applyBorder="0" applyAlignment="0" applyProtection="0"/>
    <xf numFmtId="0" fontId="19" fillId="0" borderId="0" applyNumberFormat="0" applyFont="0" applyFill="0" applyBorder="0" applyProtection="0">
      <alignment horizontal="left" vertical="center" indent="2"/>
    </xf>
    <xf numFmtId="4" fontId="47" fillId="100" borderId="1">
      <alignment horizontal="right" vertical="center"/>
    </xf>
    <xf numFmtId="0" fontId="46" fillId="0" borderId="0" applyNumberFormat="0">
      <alignment horizontal="right"/>
    </xf>
    <xf numFmtId="0" fontId="46" fillId="0" borderId="54">
      <alignment horizontal="left" vertical="top" wrapText="1"/>
    </xf>
    <xf numFmtId="0" fontId="19" fillId="0" borderId="20"/>
    <xf numFmtId="0" fontId="122" fillId="0" borderId="0" applyNumberFormat="0" applyFill="0" applyBorder="0" applyAlignment="0" applyProtection="0"/>
    <xf numFmtId="4" fontId="47" fillId="0" borderId="55">
      <alignment horizontal="right" vertical="center"/>
    </xf>
    <xf numFmtId="0" fontId="47" fillId="24" borderId="1"/>
    <xf numFmtId="0" fontId="47" fillId="0" borderId="0"/>
    <xf numFmtId="0" fontId="19" fillId="0" borderId="0"/>
    <xf numFmtId="0" fontId="6" fillId="71" borderId="48" applyNumberFormat="0" applyFont="0" applyAlignment="0" applyProtection="0"/>
    <xf numFmtId="0" fontId="23" fillId="21" borderId="2" applyNumberFormat="0" applyAlignment="0" applyProtection="0"/>
    <xf numFmtId="0" fontId="23" fillId="21" borderId="2" applyNumberFormat="0" applyAlignment="0" applyProtection="0"/>
    <xf numFmtId="0" fontId="26" fillId="7" borderId="2" applyNumberFormat="0" applyAlignment="0" applyProtection="0"/>
    <xf numFmtId="0" fontId="26" fillId="7" borderId="2" applyNumberFormat="0" applyAlignment="0" applyProtection="0"/>
    <xf numFmtId="0" fontId="6" fillId="0" borderId="0"/>
    <xf numFmtId="0" fontId="29" fillId="21" borderId="10" applyNumberFormat="0" applyAlignment="0" applyProtection="0"/>
    <xf numFmtId="0" fontId="29" fillId="21" borderId="10" applyNumberFormat="0" applyAlignment="0" applyProtection="0"/>
    <xf numFmtId="9" fontId="6" fillId="0" borderId="0" applyFont="0" applyFill="0" applyBorder="0" applyAlignment="0" applyProtection="0"/>
    <xf numFmtId="0" fontId="42" fillId="97" borderId="1" applyNumberFormat="0" applyProtection="0">
      <alignment horizontal="right"/>
    </xf>
    <xf numFmtId="1" fontId="19" fillId="0" borderId="1" applyFill="0" applyProtection="0">
      <alignment horizontal="right" vertical="top" wrapText="1"/>
    </xf>
    <xf numFmtId="0" fontId="19" fillId="0" borderId="1" applyFill="0" applyProtection="0">
      <alignment horizontal="right" vertical="top" wrapText="1"/>
    </xf>
    <xf numFmtId="0" fontId="121" fillId="0" borderId="0" applyNumberFormat="0" applyFill="0" applyBorder="0" applyAlignment="0" applyProtection="0"/>
    <xf numFmtId="0" fontId="36" fillId="0" borderId="11" applyNumberFormat="0" applyFill="0" applyAlignment="0" applyProtection="0"/>
    <xf numFmtId="0" fontId="19" fillId="0" borderId="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80" fillId="83" borderId="0" applyNumberFormat="0" applyBorder="0" applyAlignment="0" applyProtection="0"/>
    <xf numFmtId="0" fontId="80" fillId="87" borderId="0" applyNumberFormat="0" applyBorder="0" applyAlignment="0" applyProtection="0"/>
    <xf numFmtId="0" fontId="80" fillId="95" borderId="0" applyNumberFormat="0" applyBorder="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3" fontId="123" fillId="0" borderId="0" applyFont="0" applyFill="0" applyBorder="0" applyAlignment="0" applyProtection="0"/>
    <xf numFmtId="190" fontId="19" fillId="0" borderId="0"/>
    <xf numFmtId="190" fontId="19" fillId="0" borderId="0"/>
    <xf numFmtId="190" fontId="19" fillId="0" borderId="0"/>
    <xf numFmtId="190" fontId="19" fillId="0" borderId="0"/>
    <xf numFmtId="190" fontId="19" fillId="0" borderId="0"/>
    <xf numFmtId="0" fontId="50" fillId="0" borderId="0"/>
    <xf numFmtId="191" fontId="123" fillId="0" borderId="0" applyFont="0" applyFill="0" applyBorder="0" applyAlignment="0" applyProtection="0"/>
    <xf numFmtId="0" fontId="123" fillId="0" borderId="0" applyFont="0" applyFill="0" applyBorder="0" applyAlignment="0" applyProtection="0"/>
    <xf numFmtId="0" fontId="50" fillId="0" borderId="0"/>
    <xf numFmtId="2" fontId="123"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0" fontId="6" fillId="0" borderId="0"/>
    <xf numFmtId="43" fontId="19" fillId="0" borderId="0" applyFont="0" applyFill="0" applyBorder="0" applyAlignment="0" applyProtection="0"/>
    <xf numFmtId="0" fontId="6" fillId="0" borderId="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0" fontId="6" fillId="0" borderId="0"/>
    <xf numFmtId="43" fontId="19" fillId="0" borderId="0" applyFont="0" applyFill="0" applyBorder="0" applyAlignment="0" applyProtection="0"/>
    <xf numFmtId="43" fontId="19" fillId="0" borderId="0" applyFont="0" applyFill="0" applyBorder="0" applyAlignment="0" applyProtection="0"/>
    <xf numFmtId="0" fontId="6" fillId="0" borderId="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1" fontId="2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0" fontId="6" fillId="0" borderId="0"/>
    <xf numFmtId="0" fontId="6" fillId="0" borderId="0"/>
    <xf numFmtId="43" fontId="19" fillId="0" borderId="0" applyFont="0" applyFill="0" applyBorder="0" applyAlignment="0" applyProtection="0"/>
    <xf numFmtId="0" fontId="6" fillId="0" borderId="0"/>
    <xf numFmtId="43" fontId="19"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0" fontId="6" fillId="0" borderId="0"/>
    <xf numFmtId="43" fontId="19" fillId="0" borderId="0" applyFont="0" applyFill="0" applyBorder="0" applyAlignment="0" applyProtection="0"/>
    <xf numFmtId="43" fontId="6" fillId="0" borderId="0" applyFont="0" applyFill="0" applyBorder="0" applyAlignment="0" applyProtection="0"/>
    <xf numFmtId="0" fontId="6" fillId="0" borderId="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3" fontId="19" fillId="0" borderId="0" applyFont="0" applyFill="0" applyBorder="0" applyAlignment="0" applyProtection="0"/>
    <xf numFmtId="41" fontId="2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0" fontId="42" fillId="97" borderId="1" applyNumberFormat="0" applyProtection="0">
      <alignment horizontal="left"/>
    </xf>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0" fontId="6" fillId="0" borderId="0"/>
    <xf numFmtId="43" fontId="19" fillId="0" borderId="0" applyFont="0" applyFill="0" applyBorder="0" applyAlignment="0" applyProtection="0"/>
    <xf numFmtId="43" fontId="19" fillId="0" borderId="0" applyFont="0" applyFill="0" applyBorder="0" applyAlignment="0" applyProtection="0"/>
    <xf numFmtId="0" fontId="6" fillId="0" borderId="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 fontId="47" fillId="0" borderId="1" applyFill="0" applyBorder="0" applyProtection="0">
      <alignment horizontal="right" vertical="center"/>
    </xf>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44"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9" fontId="6" fillId="0" borderId="0" applyFont="0" applyFill="0" applyBorder="0" applyAlignment="0" applyProtection="0"/>
    <xf numFmtId="0" fontId="6" fillId="0" borderId="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0" fontId="50" fillId="0" borderId="0"/>
    <xf numFmtId="0" fontId="6" fillId="0" borderId="0"/>
    <xf numFmtId="43" fontId="44"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0" fontId="6" fillId="0" borderId="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 fontId="124" fillId="27" borderId="56" applyNumberFormat="0" applyProtection="0">
      <alignment vertical="center"/>
    </xf>
    <xf numFmtId="4" fontId="125" fillId="27" borderId="56" applyNumberFormat="0" applyProtection="0">
      <alignment vertical="center"/>
    </xf>
    <xf numFmtId="4" fontId="126" fillId="23" borderId="56" applyNumberFormat="0" applyProtection="0">
      <alignment horizontal="left" vertical="center" indent="1"/>
    </xf>
    <xf numFmtId="0" fontId="19" fillId="0" borderId="0"/>
    <xf numFmtId="4" fontId="127" fillId="101" borderId="56" applyNumberFormat="0" applyProtection="0">
      <alignment horizontal="left" vertical="center" indent="1"/>
    </xf>
    <xf numFmtId="4" fontId="128" fillId="102" borderId="56" applyNumberFormat="0" applyProtection="0">
      <alignment vertical="center"/>
    </xf>
    <xf numFmtId="0" fontId="19" fillId="0" borderId="0"/>
    <xf numFmtId="0" fontId="19" fillId="0" borderId="0"/>
    <xf numFmtId="0" fontId="19" fillId="0" borderId="0"/>
    <xf numFmtId="4" fontId="96" fillId="20" borderId="56" applyNumberFormat="0" applyProtection="0">
      <alignment vertical="center"/>
    </xf>
    <xf numFmtId="0" fontId="19" fillId="0" borderId="0"/>
    <xf numFmtId="0" fontId="19" fillId="0" borderId="0"/>
    <xf numFmtId="0" fontId="19" fillId="0" borderId="0"/>
    <xf numFmtId="4" fontId="128" fillId="103" borderId="56" applyNumberFormat="0" applyProtection="0">
      <alignment vertical="center"/>
    </xf>
    <xf numFmtId="0" fontId="19" fillId="0" borderId="0"/>
    <xf numFmtId="0" fontId="19" fillId="0" borderId="0"/>
    <xf numFmtId="0" fontId="19" fillId="0" borderId="0"/>
    <xf numFmtId="4" fontId="129" fillId="102" borderId="56" applyNumberFormat="0" applyProtection="0">
      <alignment vertical="center"/>
    </xf>
    <xf numFmtId="4" fontId="130" fillId="104" borderId="56" applyNumberFormat="0" applyProtection="0">
      <alignment horizontal="left" vertical="center" indent="1"/>
    </xf>
    <xf numFmtId="4" fontId="130" fillId="101" borderId="56" applyNumberFormat="0" applyProtection="0">
      <alignment horizontal="left" vertical="center" indent="1"/>
    </xf>
    <xf numFmtId="4" fontId="130" fillId="101" borderId="56" applyNumberFormat="0" applyProtection="0">
      <alignment horizontal="left" vertical="center" indent="1"/>
    </xf>
    <xf numFmtId="4" fontId="131" fillId="99" borderId="56" applyNumberFormat="0" applyProtection="0">
      <alignment vertical="center"/>
    </xf>
    <xf numFmtId="4" fontId="132" fillId="67" borderId="56" applyNumberFormat="0" applyProtection="0">
      <alignment horizontal="left" vertical="center" indent="1"/>
    </xf>
    <xf numFmtId="4" fontId="133" fillId="101" borderId="0" applyNumberFormat="0" applyProtection="0">
      <alignment horizontal="left" vertical="center" indent="1"/>
    </xf>
    <xf numFmtId="4" fontId="134" fillId="101" borderId="0" applyNumberFormat="0" applyProtection="0">
      <alignment horizontal="left" vertical="center" indent="1"/>
    </xf>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4" fontId="135" fillId="67" borderId="56" applyNumberFormat="0" applyProtection="0">
      <alignment vertical="center"/>
    </xf>
    <xf numFmtId="4" fontId="136" fillId="67" borderId="56" applyNumberFormat="0" applyProtection="0">
      <alignment vertical="center"/>
    </xf>
    <xf numFmtId="4" fontId="137" fillId="105" borderId="56" applyNumberFormat="0" applyProtection="0">
      <alignment horizontal="left" vertical="center" indent="1"/>
    </xf>
    <xf numFmtId="0" fontId="19" fillId="0" borderId="0"/>
    <xf numFmtId="4" fontId="138" fillId="67" borderId="56" applyNumberFormat="0" applyProtection="0">
      <alignment horizontal="right" vertical="center"/>
    </xf>
    <xf numFmtId="4" fontId="139" fillId="67" borderId="56" applyNumberFormat="0" applyProtection="0">
      <alignment vertical="center"/>
    </xf>
    <xf numFmtId="4" fontId="138" fillId="25" borderId="56" applyNumberFormat="0" applyProtection="0">
      <alignment horizontal="left" vertical="center"/>
    </xf>
    <xf numFmtId="0" fontId="19" fillId="0" borderId="0"/>
    <xf numFmtId="4" fontId="140" fillId="67" borderId="56" applyNumberFormat="0" applyProtection="0">
      <alignment vertical="center"/>
    </xf>
    <xf numFmtId="4" fontId="141" fillId="67" borderId="56" applyNumberFormat="0" applyProtection="0">
      <alignment vertical="center"/>
    </xf>
    <xf numFmtId="4" fontId="137" fillId="106" borderId="56" applyNumberFormat="0" applyProtection="0">
      <alignment horizontal="left" vertical="center" indent="1"/>
    </xf>
    <xf numFmtId="4" fontId="142" fillId="107" borderId="0" applyNumberFormat="0" applyProtection="0">
      <alignment horizontal="left" indent="1"/>
    </xf>
    <xf numFmtId="4" fontId="143" fillId="67" borderId="56" applyNumberFormat="0" applyProtection="0">
      <alignment vertical="center"/>
    </xf>
    <xf numFmtId="3" fontId="19" fillId="67" borderId="2" applyFont="0" applyFill="0" applyBorder="0" applyAlignment="0" applyProtection="0"/>
    <xf numFmtId="3" fontId="19" fillId="67" borderId="2" applyFont="0" applyFill="0" applyBorder="0" applyAlignment="0" applyProtection="0"/>
    <xf numFmtId="0" fontId="53" fillId="30" borderId="0" applyNumberFormat="0" applyBorder="0" applyAlignment="0" applyProtection="0"/>
    <xf numFmtId="3" fontId="86" fillId="62" borderId="2" applyNumberFormat="0" applyBorder="0" applyAlignment="0" applyProtection="0"/>
    <xf numFmtId="0" fontId="23" fillId="21" borderId="2" applyNumberFormat="0" applyAlignment="0" applyProtection="0"/>
    <xf numFmtId="0" fontId="23" fillId="21" borderId="2" applyNumberFormat="0" applyAlignment="0" applyProtection="0"/>
    <xf numFmtId="0" fontId="23" fillId="21" borderId="2" applyNumberFormat="0" applyAlignment="0" applyProtection="0"/>
    <xf numFmtId="0" fontId="23" fillId="21" borderId="2" applyNumberFormat="0" applyAlignment="0" applyProtection="0"/>
    <xf numFmtId="0" fontId="23" fillId="21" borderId="2" applyNumberFormat="0" applyAlignment="0" applyProtection="0"/>
    <xf numFmtId="0" fontId="23" fillId="21" borderId="2" applyNumberFormat="0" applyAlignment="0" applyProtection="0"/>
    <xf numFmtId="0" fontId="23" fillId="21" borderId="2" applyNumberFormat="0" applyAlignment="0" applyProtection="0"/>
    <xf numFmtId="0" fontId="23" fillId="21" borderId="2" applyNumberFormat="0" applyAlignment="0" applyProtection="0"/>
    <xf numFmtId="0" fontId="23" fillId="21" borderId="2" applyNumberFormat="0" applyAlignment="0" applyProtection="0"/>
    <xf numFmtId="0" fontId="23" fillId="21" borderId="2" applyNumberFormat="0" applyAlignment="0" applyProtection="0"/>
    <xf numFmtId="0" fontId="23" fillId="21" borderId="2" applyNumberFormat="0" applyAlignment="0" applyProtection="0"/>
    <xf numFmtId="0" fontId="23" fillId="21" borderId="2" applyNumberFormat="0" applyAlignment="0" applyProtection="0"/>
    <xf numFmtId="0" fontId="79" fillId="37" borderId="2" applyNumberFormat="0" applyBorder="0" applyAlignment="0" applyProtection="0"/>
    <xf numFmtId="0" fontId="47" fillId="0" borderId="5">
      <alignment horizontal="left" vertical="center" wrapText="1" indent="2"/>
    </xf>
    <xf numFmtId="0" fontId="47" fillId="0" borderId="5">
      <alignment horizontal="left" vertical="center" wrapText="1" indent="2"/>
    </xf>
    <xf numFmtId="0" fontId="47" fillId="0" borderId="5">
      <alignment horizontal="left" vertical="center" wrapText="1" indent="2"/>
    </xf>
    <xf numFmtId="0" fontId="47" fillId="0" borderId="5">
      <alignment horizontal="left" vertical="center" wrapText="1" indent="2"/>
    </xf>
    <xf numFmtId="0" fontId="26" fillId="7" borderId="2" applyNumberFormat="0" applyAlignment="0" applyProtection="0"/>
    <xf numFmtId="0" fontId="26" fillId="7" borderId="2" applyNumberFormat="0" applyAlignment="0" applyProtection="0"/>
    <xf numFmtId="0" fontId="26" fillId="7" borderId="2" applyNumberFormat="0" applyAlignment="0" applyProtection="0"/>
    <xf numFmtId="0" fontId="26" fillId="7" borderId="2" applyNumberFormat="0" applyAlignment="0" applyProtection="0"/>
    <xf numFmtId="0" fontId="26" fillId="7" borderId="2" applyNumberFormat="0" applyAlignment="0" applyProtection="0"/>
    <xf numFmtId="0" fontId="26" fillId="7" borderId="2" applyNumberFormat="0" applyAlignment="0" applyProtection="0"/>
    <xf numFmtId="0" fontId="26" fillId="7" borderId="2" applyNumberFormat="0" applyAlignment="0" applyProtection="0"/>
    <xf numFmtId="0" fontId="26" fillId="7" borderId="2" applyNumberFormat="0" applyAlignment="0" applyProtection="0"/>
    <xf numFmtId="0" fontId="26" fillId="7" borderId="2" applyNumberFormat="0" applyAlignment="0" applyProtection="0"/>
    <xf numFmtId="0" fontId="26" fillId="7" borderId="2" applyNumberFormat="0" applyAlignment="0" applyProtection="0"/>
    <xf numFmtId="4" fontId="47" fillId="0" borderId="1" applyFill="0" applyBorder="0" applyProtection="0">
      <alignment horizontal="right" vertical="center"/>
    </xf>
    <xf numFmtId="4" fontId="47" fillId="0" borderId="1" applyFill="0" applyBorder="0" applyProtection="0">
      <alignment horizontal="right" vertical="center"/>
    </xf>
    <xf numFmtId="4" fontId="47" fillId="0" borderId="1" applyFill="0" applyBorder="0" applyProtection="0">
      <alignment horizontal="right" vertical="center"/>
    </xf>
    <xf numFmtId="4" fontId="47" fillId="0" borderId="1" applyFill="0" applyBorder="0" applyProtection="0">
      <alignment horizontal="right" vertical="center"/>
    </xf>
    <xf numFmtId="4" fontId="47" fillId="0" borderId="1" applyFill="0" applyBorder="0" applyProtection="0">
      <alignment horizontal="right" vertical="center"/>
    </xf>
    <xf numFmtId="4" fontId="47" fillId="0" borderId="1" applyFill="0" applyBorder="0" applyProtection="0">
      <alignment horizontal="right" vertical="center"/>
    </xf>
    <xf numFmtId="4" fontId="47" fillId="0" borderId="1" applyFill="0" applyBorder="0" applyProtection="0">
      <alignment horizontal="right" vertical="center"/>
    </xf>
    <xf numFmtId="4" fontId="47" fillId="0" borderId="1" applyFill="0" applyBorder="0" applyProtection="0">
      <alignment horizontal="right" vertical="center"/>
    </xf>
    <xf numFmtId="4" fontId="47" fillId="0" borderId="1" applyFill="0" applyBorder="0" applyProtection="0">
      <alignment horizontal="right" vertical="center"/>
    </xf>
    <xf numFmtId="43" fontId="44" fillId="0" borderId="0" applyFont="0" applyFill="0" applyBorder="0" applyAlignment="0" applyProtection="0"/>
    <xf numFmtId="0" fontId="29" fillId="21" borderId="10" applyNumberFormat="0" applyAlignment="0" applyProtection="0"/>
    <xf numFmtId="0" fontId="29" fillId="21" borderId="10" applyNumberFormat="0" applyAlignment="0" applyProtection="0"/>
    <xf numFmtId="0" fontId="29" fillId="21" borderId="10" applyNumberFormat="0" applyAlignment="0" applyProtection="0"/>
    <xf numFmtId="0" fontId="29" fillId="21" borderId="10" applyNumberFormat="0" applyAlignment="0" applyProtection="0"/>
    <xf numFmtId="0" fontId="29" fillId="21" borderId="10" applyNumberFormat="0" applyAlignment="0" applyProtection="0"/>
    <xf numFmtId="0" fontId="29" fillId="21" borderId="10" applyNumberFormat="0" applyAlignment="0" applyProtection="0"/>
    <xf numFmtId="0" fontId="29" fillId="21" borderId="10" applyNumberFormat="0" applyAlignment="0" applyProtection="0"/>
    <xf numFmtId="0" fontId="29" fillId="21" borderId="10" applyNumberFormat="0" applyAlignment="0" applyProtection="0"/>
    <xf numFmtId="0" fontId="29" fillId="21" borderId="10" applyNumberFormat="0" applyAlignment="0" applyProtection="0"/>
    <xf numFmtId="0" fontId="29" fillId="21" borderId="10" applyNumberFormat="0" applyAlignment="0" applyProtection="0"/>
    <xf numFmtId="0" fontId="29" fillId="21" borderId="10" applyNumberFormat="0" applyAlignment="0" applyProtection="0"/>
    <xf numFmtId="0" fontId="29" fillId="21" borderId="10" applyNumberFormat="0" applyAlignment="0" applyProtection="0"/>
    <xf numFmtId="0" fontId="29" fillId="21" borderId="10" applyNumberFormat="0" applyAlignment="0" applyProtection="0"/>
    <xf numFmtId="0" fontId="36" fillId="0" borderId="11" applyNumberFormat="0" applyFill="0" applyAlignment="0" applyProtection="0"/>
    <xf numFmtId="0" fontId="36" fillId="0" borderId="11" applyNumberFormat="0" applyFill="0" applyAlignment="0" applyProtection="0"/>
    <xf numFmtId="0" fontId="36" fillId="0" borderId="11" applyNumberFormat="0" applyFill="0" applyAlignment="0" applyProtection="0"/>
    <xf numFmtId="0" fontId="36" fillId="0" borderId="11" applyNumberFormat="0" applyFill="0" applyAlignment="0" applyProtection="0"/>
    <xf numFmtId="0" fontId="36" fillId="0" borderId="11" applyNumberFormat="0" applyFill="0" applyAlignment="0" applyProtection="0"/>
    <xf numFmtId="0" fontId="36" fillId="0" borderId="11" applyNumberFormat="0" applyFill="0" applyAlignment="0" applyProtection="0"/>
    <xf numFmtId="0" fontId="36" fillId="0" borderId="11" applyNumberFormat="0" applyFill="0" applyAlignment="0" applyProtection="0"/>
    <xf numFmtId="0" fontId="36" fillId="0" borderId="11" applyNumberFormat="0" applyFill="0" applyAlignment="0" applyProtection="0"/>
    <xf numFmtId="0" fontId="36" fillId="0" borderId="11" applyNumberFormat="0" applyFill="0" applyAlignment="0" applyProtection="0"/>
    <xf numFmtId="0" fontId="36" fillId="0" borderId="11" applyNumberFormat="0" applyFill="0" applyAlignment="0" applyProtection="0"/>
    <xf numFmtId="0" fontId="36" fillId="0" borderId="11" applyNumberFormat="0" applyFill="0" applyAlignment="0" applyProtection="0"/>
    <xf numFmtId="0" fontId="36" fillId="0" borderId="11" applyNumberFormat="0" applyFill="0" applyAlignment="0" applyProtection="0"/>
    <xf numFmtId="0" fontId="36" fillId="0" borderId="11" applyNumberFormat="0" applyFill="0" applyAlignment="0" applyProtection="0"/>
    <xf numFmtId="0" fontId="36" fillId="0" borderId="11" applyNumberFormat="0" applyFill="0" applyAlignment="0" applyProtection="0"/>
    <xf numFmtId="3" fontId="19" fillId="67" borderId="2" applyFont="0" applyFill="0" applyBorder="0" applyAlignment="0" applyProtection="0"/>
    <xf numFmtId="3" fontId="19" fillId="67" borderId="2" applyFont="0" applyFill="0" applyBorder="0" applyAlignment="0" applyProtection="0"/>
    <xf numFmtId="3" fontId="86" fillId="62" borderId="2" applyNumberFormat="0" applyBorder="0" applyAlignment="0" applyProtection="0"/>
    <xf numFmtId="0" fontId="23" fillId="21" borderId="2" applyNumberFormat="0" applyAlignment="0" applyProtection="0"/>
    <xf numFmtId="0" fontId="23" fillId="21" borderId="2" applyNumberFormat="0" applyAlignment="0" applyProtection="0"/>
    <xf numFmtId="0" fontId="23" fillId="21" borderId="2" applyNumberFormat="0" applyAlignment="0" applyProtection="0"/>
    <xf numFmtId="0" fontId="23" fillId="21" borderId="2" applyNumberFormat="0" applyAlignment="0" applyProtection="0"/>
    <xf numFmtId="0" fontId="23" fillId="21" borderId="2" applyNumberFormat="0" applyAlignment="0" applyProtection="0"/>
    <xf numFmtId="0" fontId="23" fillId="21" borderId="2" applyNumberFormat="0" applyAlignment="0" applyProtection="0"/>
    <xf numFmtId="0" fontId="23" fillId="21" borderId="2" applyNumberFormat="0" applyAlignment="0" applyProtection="0"/>
    <xf numFmtId="0" fontId="23" fillId="21" borderId="2" applyNumberFormat="0" applyAlignment="0" applyProtection="0"/>
    <xf numFmtId="0" fontId="23" fillId="21" borderId="2" applyNumberFormat="0" applyAlignment="0" applyProtection="0"/>
    <xf numFmtId="0" fontId="23" fillId="21" borderId="2" applyNumberFormat="0" applyAlignment="0" applyProtection="0"/>
    <xf numFmtId="0" fontId="79" fillId="37" borderId="2" applyNumberFormat="0" applyBorder="0" applyAlignment="0" applyProtection="0"/>
    <xf numFmtId="43"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0"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43"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43" fontId="21" fillId="0" borderId="0" applyFont="0" applyFill="0" applyBorder="0" applyAlignment="0" applyProtection="0"/>
    <xf numFmtId="0" fontId="47" fillId="0" borderId="5">
      <alignment horizontal="left" vertical="center" wrapText="1" indent="2"/>
    </xf>
    <xf numFmtId="0" fontId="47" fillId="0" borderId="5">
      <alignment horizontal="left" vertical="center" wrapText="1" indent="2"/>
    </xf>
    <xf numFmtId="0" fontId="47" fillId="0" borderId="5">
      <alignment horizontal="left" vertical="center" wrapText="1" indent="2"/>
    </xf>
    <xf numFmtId="0" fontId="47" fillId="0" borderId="5">
      <alignment horizontal="left" vertical="center" wrapText="1" indent="2"/>
    </xf>
    <xf numFmtId="0" fontId="47" fillId="0" borderId="5">
      <alignment horizontal="left" vertical="center" wrapText="1" indent="2"/>
    </xf>
    <xf numFmtId="0" fontId="47" fillId="0" borderId="5">
      <alignment horizontal="left" vertical="center" wrapText="1" indent="2"/>
    </xf>
    <xf numFmtId="0" fontId="26" fillId="7" borderId="2" applyNumberFormat="0" applyAlignment="0" applyProtection="0"/>
    <xf numFmtId="0" fontId="26" fillId="7" borderId="2" applyNumberFormat="0" applyAlignment="0" applyProtection="0"/>
    <xf numFmtId="0" fontId="26" fillId="7" borderId="2" applyNumberFormat="0" applyAlignment="0" applyProtection="0"/>
    <xf numFmtId="0" fontId="26" fillId="7" borderId="2" applyNumberFormat="0" applyAlignment="0" applyProtection="0"/>
    <xf numFmtId="0" fontId="26" fillId="7" borderId="2" applyNumberFormat="0" applyAlignment="0" applyProtection="0"/>
    <xf numFmtId="0" fontId="26" fillId="7" borderId="2" applyNumberFormat="0" applyAlignment="0" applyProtection="0"/>
    <xf numFmtId="0" fontId="26" fillId="7" borderId="2" applyNumberFormat="0" applyAlignment="0" applyProtection="0"/>
    <xf numFmtId="0" fontId="26" fillId="7" borderId="2" applyNumberFormat="0" applyAlignment="0" applyProtection="0"/>
    <xf numFmtId="0" fontId="26" fillId="7" borderId="2" applyNumberFormat="0" applyAlignment="0" applyProtection="0"/>
    <xf numFmtId="0" fontId="26" fillId="7" borderId="2" applyNumberFormat="0" applyAlignment="0" applyProtection="0"/>
    <xf numFmtId="0" fontId="26" fillId="7" borderId="2" applyNumberFormat="0" applyAlignment="0" applyProtection="0"/>
    <xf numFmtId="0" fontId="26" fillId="7" borderId="2" applyNumberFormat="0" applyAlignment="0" applyProtection="0"/>
    <xf numFmtId="0" fontId="26" fillId="7" borderId="2" applyNumberFormat="0" applyAlignment="0" applyProtection="0"/>
    <xf numFmtId="0" fontId="26" fillId="7" borderId="2" applyNumberFormat="0" applyAlignment="0" applyProtection="0"/>
    <xf numFmtId="165" fontId="21" fillId="0" borderId="0" applyFont="0" applyFill="0" applyBorder="0" applyAlignment="0" applyProtection="0"/>
    <xf numFmtId="43" fontId="21" fillId="0" borderId="0" applyFont="0" applyFill="0" applyBorder="0" applyAlignment="0" applyProtection="0"/>
    <xf numFmtId="165" fontId="21" fillId="0" borderId="0" applyFont="0" applyFill="0" applyBorder="0" applyAlignment="0" applyProtection="0"/>
    <xf numFmtId="43"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43" fontId="6" fillId="0" borderId="0" applyFont="0" applyFill="0" applyBorder="0" applyAlignment="0" applyProtection="0"/>
    <xf numFmtId="165" fontId="19" fillId="0" borderId="0" applyFont="0" applyFill="0" applyBorder="0" applyAlignment="0" applyProtection="0"/>
    <xf numFmtId="43"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41" fontId="2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2" fontId="19" fillId="0" borderId="1" applyFill="0" applyProtection="0">
      <alignment horizontal="right" vertical="top" wrapText="1"/>
    </xf>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41" fontId="27"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6"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2" fontId="19" fillId="0" borderId="1" applyFill="0" applyProtection="0">
      <alignment horizontal="right" vertical="top" wrapText="1"/>
    </xf>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43" fontId="6"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43"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43"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49" fontId="19" fillId="0" borderId="1" applyFill="0" applyProtection="0">
      <alignment horizontal="right"/>
    </xf>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43" fontId="6"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6"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6"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43"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6" fillId="0" borderId="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6"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1" fontId="2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21"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1" fontId="2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 fontId="19" fillId="0" borderId="1" applyFill="0" applyProtection="0">
      <alignment horizontal="right" vertical="top" wrapText="1"/>
    </xf>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1" fontId="2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6" fillId="0" borderId="0" applyFont="0" applyFill="0" applyBorder="0" applyAlignment="0" applyProtection="0"/>
    <xf numFmtId="165" fontId="19" fillId="0" borderId="0" applyFont="0" applyFill="0" applyBorder="0" applyAlignment="0" applyProtection="0"/>
    <xf numFmtId="43"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43" fontId="21"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47" fillId="24" borderId="1"/>
    <xf numFmtId="0" fontId="19" fillId="0" borderId="0"/>
    <xf numFmtId="0" fontId="23" fillId="21" borderId="2" applyNumberFormat="0" applyAlignment="0" applyProtection="0"/>
    <xf numFmtId="0" fontId="23" fillId="21" borderId="2" applyNumberFormat="0" applyAlignment="0" applyProtection="0"/>
    <xf numFmtId="0" fontId="23" fillId="21" borderId="2" applyNumberFormat="0" applyAlignment="0" applyProtection="0"/>
    <xf numFmtId="0" fontId="26" fillId="7" borderId="2" applyNumberFormat="0" applyAlignment="0" applyProtection="0"/>
    <xf numFmtId="0" fontId="26" fillId="7" borderId="2" applyNumberFormat="0" applyAlignment="0" applyProtection="0"/>
    <xf numFmtId="0" fontId="26" fillId="7" borderId="2" applyNumberFormat="0" applyAlignment="0" applyProtection="0"/>
    <xf numFmtId="0" fontId="42" fillId="97" borderId="1" applyNumberFormat="0" applyProtection="0">
      <alignment horizontal="right"/>
    </xf>
    <xf numFmtId="1" fontId="19" fillId="0" borderId="1" applyFill="0" applyProtection="0">
      <alignment horizontal="right" vertical="top" wrapText="1"/>
    </xf>
    <xf numFmtId="0" fontId="19" fillId="0" borderId="1" applyFill="0" applyProtection="0">
      <alignment horizontal="right" vertical="top" wrapText="1"/>
    </xf>
    <xf numFmtId="0" fontId="23" fillId="21" borderId="2" applyNumberFormat="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0" fontId="47" fillId="0" borderId="5">
      <alignment horizontal="left" vertical="center" wrapText="1" indent="2"/>
    </xf>
    <xf numFmtId="0" fontId="47" fillId="0" borderId="5">
      <alignment horizontal="left" vertical="center" wrapText="1" indent="2"/>
    </xf>
    <xf numFmtId="0" fontId="26" fillId="7" borderId="2" applyNumberFormat="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 fontId="47" fillId="0" borderId="1" applyFill="0" applyBorder="0" applyProtection="0">
      <alignment horizontal="right" vertical="center"/>
    </xf>
    <xf numFmtId="3" fontId="19" fillId="67" borderId="2" applyFont="0" applyFill="0" applyBorder="0" applyAlignment="0" applyProtection="0"/>
    <xf numFmtId="3" fontId="19" fillId="67" borderId="2" applyFont="0" applyFill="0" applyBorder="0" applyAlignment="0" applyProtection="0"/>
    <xf numFmtId="3" fontId="86" fillId="62" borderId="2" applyNumberFormat="0" applyBorder="0" applyAlignment="0" applyProtection="0"/>
    <xf numFmtId="0" fontId="23" fillId="21" borderId="2" applyNumberFormat="0" applyAlignment="0" applyProtection="0"/>
    <xf numFmtId="0" fontId="23" fillId="21" borderId="2" applyNumberFormat="0" applyAlignment="0" applyProtection="0"/>
    <xf numFmtId="0" fontId="23" fillId="21" borderId="2" applyNumberFormat="0" applyAlignment="0" applyProtection="0"/>
    <xf numFmtId="0" fontId="23" fillId="21" borderId="2" applyNumberFormat="0" applyAlignment="0" applyProtection="0"/>
    <xf numFmtId="0" fontId="23" fillId="21" borderId="2" applyNumberFormat="0" applyAlignment="0" applyProtection="0"/>
    <xf numFmtId="0" fontId="23" fillId="21" borderId="2" applyNumberFormat="0" applyAlignment="0" applyProtection="0"/>
    <xf numFmtId="0" fontId="23" fillId="21" borderId="2" applyNumberFormat="0" applyAlignment="0" applyProtection="0"/>
    <xf numFmtId="0" fontId="23" fillId="21" borderId="2" applyNumberFormat="0" applyAlignment="0" applyProtection="0"/>
    <xf numFmtId="0" fontId="23" fillId="21" borderId="2" applyNumberFormat="0" applyAlignment="0" applyProtection="0"/>
    <xf numFmtId="0" fontId="23" fillId="21" borderId="2" applyNumberFormat="0" applyAlignment="0" applyProtection="0"/>
    <xf numFmtId="0" fontId="23" fillId="21" borderId="2" applyNumberFormat="0" applyAlignment="0" applyProtection="0"/>
    <xf numFmtId="0" fontId="23" fillId="21" borderId="2" applyNumberFormat="0" applyAlignment="0" applyProtection="0"/>
    <xf numFmtId="0" fontId="23" fillId="21" borderId="2" applyNumberFormat="0" applyAlignment="0" applyProtection="0"/>
    <xf numFmtId="0" fontId="79" fillId="37" borderId="2" applyNumberFormat="0" applyBorder="0" applyAlignment="0" applyProtection="0"/>
    <xf numFmtId="0" fontId="47" fillId="0" borderId="5">
      <alignment horizontal="left" vertical="center" wrapText="1" indent="2"/>
    </xf>
    <xf numFmtId="0" fontId="47" fillId="0" borderId="5">
      <alignment horizontal="left" vertical="center" wrapText="1" indent="2"/>
    </xf>
    <xf numFmtId="0" fontId="47" fillId="0" borderId="5">
      <alignment horizontal="left" vertical="center" wrapText="1" indent="2"/>
    </xf>
    <xf numFmtId="0" fontId="47" fillId="0" borderId="5">
      <alignment horizontal="left" vertical="center" wrapText="1" indent="2"/>
    </xf>
    <xf numFmtId="0" fontId="26" fillId="7" borderId="2" applyNumberFormat="0" applyAlignment="0" applyProtection="0"/>
    <xf numFmtId="0" fontId="26" fillId="7" borderId="2" applyNumberFormat="0" applyAlignment="0" applyProtection="0"/>
    <xf numFmtId="0" fontId="26" fillId="7" borderId="2" applyNumberFormat="0" applyAlignment="0" applyProtection="0"/>
    <xf numFmtId="0" fontId="26" fillId="7" borderId="2" applyNumberFormat="0" applyAlignment="0" applyProtection="0"/>
    <xf numFmtId="0" fontId="26" fillId="7" borderId="2" applyNumberFormat="0" applyAlignment="0" applyProtection="0"/>
    <xf numFmtId="0" fontId="26" fillId="7" borderId="2" applyNumberFormat="0" applyAlignment="0" applyProtection="0"/>
    <xf numFmtId="0" fontId="26" fillId="7" borderId="2" applyNumberFormat="0" applyAlignment="0" applyProtection="0"/>
    <xf numFmtId="0" fontId="26" fillId="7" borderId="2" applyNumberFormat="0" applyAlignment="0" applyProtection="0"/>
    <xf numFmtId="0" fontId="26" fillId="7" borderId="2" applyNumberFormat="0" applyAlignment="0" applyProtection="0"/>
    <xf numFmtId="0" fontId="26" fillId="7" borderId="2" applyNumberFormat="0" applyAlignment="0" applyProtection="0"/>
    <xf numFmtId="0" fontId="26" fillId="7" borderId="2" applyNumberFormat="0" applyAlignment="0" applyProtection="0"/>
    <xf numFmtId="0" fontId="26" fillId="7" borderId="2" applyNumberFormat="0" applyAlignment="0" applyProtection="0"/>
    <xf numFmtId="0" fontId="26" fillId="7" borderId="2" applyNumberFormat="0" applyAlignment="0" applyProtection="0"/>
    <xf numFmtId="4" fontId="47" fillId="0" borderId="1" applyFill="0" applyBorder="0" applyProtection="0">
      <alignment horizontal="right" vertical="center"/>
    </xf>
    <xf numFmtId="4" fontId="47" fillId="0" borderId="1" applyFill="0" applyBorder="0" applyProtection="0">
      <alignment horizontal="right" vertical="center"/>
    </xf>
    <xf numFmtId="4" fontId="47" fillId="0" borderId="1" applyFill="0" applyBorder="0" applyProtection="0">
      <alignment horizontal="right" vertical="center"/>
    </xf>
    <xf numFmtId="4" fontId="47" fillId="0" borderId="1" applyFill="0" applyBorder="0" applyProtection="0">
      <alignment horizontal="right" vertical="center"/>
    </xf>
    <xf numFmtId="4" fontId="47" fillId="0" borderId="1" applyFill="0" applyBorder="0" applyProtection="0">
      <alignment horizontal="right" vertical="center"/>
    </xf>
    <xf numFmtId="4" fontId="47" fillId="0" borderId="1" applyFill="0" applyBorder="0" applyProtection="0">
      <alignment horizontal="right" vertical="center"/>
    </xf>
    <xf numFmtId="4" fontId="47" fillId="0" borderId="1" applyFill="0" applyBorder="0" applyProtection="0">
      <alignment horizontal="right" vertical="center"/>
    </xf>
    <xf numFmtId="4" fontId="47" fillId="0" borderId="1" applyFill="0" applyBorder="0" applyProtection="0">
      <alignment horizontal="right" vertical="center"/>
    </xf>
    <xf numFmtId="4" fontId="47" fillId="0" borderId="1" applyFill="0" applyBorder="0" applyProtection="0">
      <alignment horizontal="right" vertical="center"/>
    </xf>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0"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41" fontId="2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41" fontId="2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41" fontId="27"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43"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43" fontId="6"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43"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41" fontId="2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43" fontId="6"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43"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41" fontId="27"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41" fontId="2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6" fillId="0" borderId="0" applyFont="0" applyFill="0" applyBorder="0" applyAlignment="0" applyProtection="0"/>
    <xf numFmtId="165" fontId="19" fillId="0" borderId="0" applyFont="0" applyFill="0" applyBorder="0" applyAlignment="0" applyProtection="0"/>
    <xf numFmtId="43"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43" fontId="6"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43"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43" fontId="6"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6"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43" fontId="6"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1" fontId="2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0" fontId="42" fillId="97" borderId="1" applyNumberFormat="0" applyProtection="0">
      <alignment horizontal="left"/>
    </xf>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43"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1" fontId="2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0" fontId="19" fillId="0" borderId="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0"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0"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0"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0" fontId="6" fillId="0" borderId="0"/>
    <xf numFmtId="0" fontId="6" fillId="0" borderId="0"/>
    <xf numFmtId="3" fontId="100" fillId="96" borderId="28"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9" fontId="6" fillId="0" borderId="0" applyFont="0" applyFill="0" applyBorder="0" applyAlignment="0" applyProtection="0"/>
    <xf numFmtId="49" fontId="19" fillId="0" borderId="1" applyFill="0" applyProtection="0">
      <alignment horizontal="right"/>
    </xf>
    <xf numFmtId="0" fontId="19" fillId="0" borderId="1" applyFill="0" applyProtection="0">
      <alignment horizontal="right" vertical="top" wrapText="1"/>
    </xf>
    <xf numFmtId="0" fontId="42" fillId="97" borderId="1" applyNumberFormat="0" applyProtection="0">
      <alignment horizontal="right"/>
    </xf>
    <xf numFmtId="1" fontId="19" fillId="0" borderId="1" applyFill="0" applyProtection="0">
      <alignment horizontal="right" vertical="top" wrapText="1"/>
    </xf>
    <xf numFmtId="49" fontId="19" fillId="0" borderId="1" applyFill="0" applyProtection="0">
      <alignment horizontal="right"/>
    </xf>
    <xf numFmtId="1" fontId="19" fillId="0" borderId="1" applyFill="0" applyProtection="0">
      <alignment horizontal="right" vertical="top" wrapText="1"/>
    </xf>
    <xf numFmtId="165" fontId="6"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60"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0" fontId="6" fillId="0" borderId="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0" fontId="6" fillId="0" borderId="0"/>
    <xf numFmtId="0" fontId="6" fillId="0" borderId="0"/>
    <xf numFmtId="0" fontId="6" fillId="0" borderId="0"/>
    <xf numFmtId="43" fontId="19"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0" fontId="6" fillId="0" borderId="0"/>
    <xf numFmtId="0" fontId="6" fillId="0" borderId="0"/>
    <xf numFmtId="0" fontId="6" fillId="0" borderId="0"/>
    <xf numFmtId="43" fontId="44"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0" fontId="6" fillId="0" borderId="0"/>
    <xf numFmtId="43" fontId="6"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0" fontId="6" fillId="0" borderId="0"/>
    <xf numFmtId="43" fontId="21" fillId="0" borderId="0" applyFont="0" applyFill="0" applyBorder="0" applyAlignment="0" applyProtection="0"/>
    <xf numFmtId="0" fontId="6" fillId="0" borderId="0"/>
    <xf numFmtId="43" fontId="19"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43" fontId="44"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0" fontId="6" fillId="0" borderId="0"/>
    <xf numFmtId="0" fontId="6" fillId="0" borderId="0"/>
    <xf numFmtId="43" fontId="6" fillId="0" borderId="0" applyFont="0" applyFill="0" applyBorder="0" applyAlignment="0" applyProtection="0"/>
    <xf numFmtId="0" fontId="6" fillId="0" borderId="0"/>
    <xf numFmtId="0" fontId="6" fillId="0" borderId="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0" fontId="6" fillId="0" borderId="0"/>
    <xf numFmtId="43" fontId="21" fillId="0" borderId="0" applyFont="0" applyFill="0" applyBorder="0" applyAlignment="0" applyProtection="0"/>
    <xf numFmtId="43" fontId="21" fillId="0" borderId="0" applyFont="0" applyFill="0" applyBorder="0" applyAlignment="0" applyProtection="0"/>
    <xf numFmtId="0" fontId="6" fillId="0" borderId="0"/>
    <xf numFmtId="43" fontId="19"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9" fontId="6" fillId="0" borderId="0" applyFont="0" applyFill="0" applyBorder="0" applyAlignment="0" applyProtection="0"/>
    <xf numFmtId="9" fontId="6"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44"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44"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0" fontId="19" fillId="0" borderId="1" applyFill="0" applyProtection="0">
      <alignment horizontal="right" vertical="top" wrapText="1"/>
    </xf>
    <xf numFmtId="2" fontId="19" fillId="0" borderId="1" applyFill="0" applyProtection="0">
      <alignment horizontal="right" vertical="top" wrapText="1"/>
    </xf>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0" fontId="19" fillId="0" borderId="0"/>
    <xf numFmtId="0" fontId="6" fillId="0" borderId="0"/>
    <xf numFmtId="43" fontId="19" fillId="0" borderId="0" applyFont="0" applyFill="0" applyBorder="0" applyAlignment="0" applyProtection="0"/>
    <xf numFmtId="0" fontId="6" fillId="0" borderId="0"/>
    <xf numFmtId="43" fontId="19"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0" fontId="6" fillId="0" borderId="0"/>
    <xf numFmtId="43" fontId="19"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0" fontId="6" fillId="0" borderId="0"/>
    <xf numFmtId="43" fontId="21"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0" fontId="6" fillId="0" borderId="0"/>
    <xf numFmtId="0" fontId="6" fillId="0" borderId="0"/>
    <xf numFmtId="0" fontId="6" fillId="0" borderId="0"/>
    <xf numFmtId="0" fontId="19" fillId="0" borderId="0"/>
    <xf numFmtId="0" fontId="6" fillId="0" borderId="0"/>
    <xf numFmtId="9" fontId="6" fillId="0" borderId="0" applyFont="0" applyFill="0" applyBorder="0" applyAlignment="0" applyProtection="0"/>
    <xf numFmtId="0" fontId="42" fillId="97" borderId="1" applyNumberFormat="0" applyProtection="0">
      <alignment horizontal="left"/>
    </xf>
    <xf numFmtId="0" fontId="42" fillId="97" borderId="1" applyNumberFormat="0" applyProtection="0">
      <alignment horizontal="right"/>
    </xf>
    <xf numFmtId="2" fontId="19" fillId="0" borderId="1" applyFill="0" applyProtection="0">
      <alignment horizontal="right" vertical="top" wrapText="1"/>
    </xf>
    <xf numFmtId="43" fontId="44" fillId="0" borderId="0" applyFont="0" applyFill="0" applyBorder="0" applyAlignment="0" applyProtection="0"/>
    <xf numFmtId="43" fontId="44"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9" fontId="6" fillId="0" borderId="0" applyFont="0" applyFill="0" applyBorder="0" applyAlignment="0" applyProtection="0"/>
    <xf numFmtId="43" fontId="44" fillId="0" borderId="0" applyFont="0" applyFill="0" applyBorder="0" applyAlignment="0" applyProtection="0"/>
    <xf numFmtId="43" fontId="21"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6" fillId="0" borderId="0" applyFont="0" applyFill="0" applyBorder="0" applyAlignment="0" applyProtection="0"/>
    <xf numFmtId="0" fontId="6" fillId="0" borderId="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0" fontId="6" fillId="0" borderId="0"/>
    <xf numFmtId="0" fontId="6" fillId="0" borderId="0"/>
    <xf numFmtId="0" fontId="6" fillId="0" borderId="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9" fontId="6" fillId="0" borderId="0" applyFont="0" applyFill="0" applyBorder="0" applyAlignment="0" applyProtection="0"/>
    <xf numFmtId="0" fontId="6" fillId="0" borderId="0"/>
    <xf numFmtId="43" fontId="21" fillId="0" borderId="0" applyFont="0" applyFill="0" applyBorder="0" applyAlignment="0" applyProtection="0"/>
    <xf numFmtId="0" fontId="6" fillId="0" borderId="0"/>
    <xf numFmtId="43" fontId="19" fillId="0" borderId="0" applyFont="0" applyFill="0" applyBorder="0" applyAlignment="0" applyProtection="0"/>
    <xf numFmtId="0" fontId="6" fillId="0" borderId="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9" fontId="6" fillId="0" borderId="0" applyFont="0" applyFill="0" applyBorder="0" applyAlignment="0" applyProtection="0"/>
    <xf numFmtId="43" fontId="21" fillId="0" borderId="0" applyFont="0" applyFill="0" applyBorder="0" applyAlignment="0" applyProtection="0"/>
    <xf numFmtId="43" fontId="44"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9" fontId="6" fillId="0" borderId="0" applyFont="0" applyFill="0" applyBorder="0" applyAlignment="0" applyProtection="0"/>
    <xf numFmtId="0" fontId="6" fillId="0" borderId="0"/>
    <xf numFmtId="0" fontId="6" fillId="0" borderId="0"/>
    <xf numFmtId="0" fontId="6" fillId="0" borderId="0"/>
    <xf numFmtId="43" fontId="44"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9" fontId="6" fillId="0" borderId="0" applyFont="0" applyFill="0" applyBorder="0" applyAlignment="0" applyProtection="0"/>
    <xf numFmtId="43" fontId="21" fillId="0" borderId="0" applyFont="0" applyFill="0" applyBorder="0" applyAlignment="0" applyProtection="0"/>
    <xf numFmtId="0" fontId="6" fillId="0" borderId="0"/>
    <xf numFmtId="0" fontId="6" fillId="0" borderId="0"/>
    <xf numFmtId="43" fontId="6"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9" fontId="6"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0" fontId="6" fillId="0" borderId="0"/>
    <xf numFmtId="0" fontId="6" fillId="0" borderId="0"/>
    <xf numFmtId="0" fontId="6" fillId="0" borderId="0"/>
    <xf numFmtId="43" fontId="19"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0" fontId="6" fillId="0" borderId="0"/>
    <xf numFmtId="43" fontId="6" fillId="0" borderId="0" applyFont="0" applyFill="0" applyBorder="0" applyAlignment="0" applyProtection="0"/>
    <xf numFmtId="0" fontId="6" fillId="0" borderId="0"/>
    <xf numFmtId="43" fontId="19"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44"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44"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0" fontId="6" fillId="0" borderId="0"/>
    <xf numFmtId="2" fontId="19" fillId="0" borderId="1" applyFill="0" applyProtection="0">
      <alignment horizontal="right" vertical="top" wrapText="1"/>
    </xf>
    <xf numFmtId="43" fontId="6" fillId="0" borderId="0" applyFont="0" applyFill="0" applyBorder="0" applyAlignment="0" applyProtection="0"/>
    <xf numFmtId="41" fontId="27"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0" fontId="6" fillId="0" borderId="0"/>
    <xf numFmtId="0" fontId="6" fillId="0" borderId="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0" fontId="6" fillId="0" borderId="0"/>
    <xf numFmtId="0" fontId="6" fillId="0" borderId="0"/>
    <xf numFmtId="43" fontId="19" fillId="0" borderId="0" applyFont="0" applyFill="0" applyBorder="0" applyAlignment="0" applyProtection="0"/>
    <xf numFmtId="43" fontId="6" fillId="0" borderId="0" applyFont="0" applyFill="0" applyBorder="0" applyAlignment="0" applyProtection="0"/>
    <xf numFmtId="0" fontId="6" fillId="0" borderId="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44"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1" fontId="27"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1" fontId="27" fillId="0" borderId="0" applyFont="0" applyFill="0" applyBorder="0" applyAlignment="0" applyProtection="0"/>
    <xf numFmtId="43" fontId="44" fillId="0" borderId="0" applyFont="0" applyFill="0" applyBorder="0" applyAlignment="0" applyProtection="0"/>
    <xf numFmtId="43" fontId="6"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0" fontId="19" fillId="0" borderId="0"/>
    <xf numFmtId="0" fontId="42" fillId="97" borderId="1" applyNumberFormat="0" applyProtection="0">
      <alignment horizontal="left"/>
    </xf>
    <xf numFmtId="41" fontId="27" fillId="0" borderId="0" applyFont="0" applyFill="0" applyBorder="0" applyAlignment="0" applyProtection="0"/>
    <xf numFmtId="41" fontId="27" fillId="0" borderId="0" applyFont="0" applyFill="0" applyBorder="0" applyAlignment="0" applyProtection="0"/>
    <xf numFmtId="43" fontId="44" fillId="0" borderId="0" applyFont="0" applyFill="0" applyBorder="0" applyAlignment="0" applyProtection="0"/>
    <xf numFmtId="0" fontId="6" fillId="0" borderId="0"/>
    <xf numFmtId="0" fontId="6" fillId="0" borderId="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44" fillId="0" borderId="0" applyFont="0" applyFill="0" applyBorder="0" applyAlignment="0" applyProtection="0"/>
    <xf numFmtId="0" fontId="19" fillId="0" borderId="0"/>
    <xf numFmtId="43" fontId="19" fillId="0" borderId="0" applyFont="0" applyFill="0" applyBorder="0" applyAlignment="0" applyProtection="0"/>
    <xf numFmtId="0" fontId="6" fillId="0" borderId="0"/>
    <xf numFmtId="9"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0" fontId="6" fillId="0" borderId="0"/>
    <xf numFmtId="43" fontId="19"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0" fontId="6" fillId="0" borderId="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9" fontId="6" fillId="0" borderId="0" applyFont="0" applyFill="0" applyBorder="0" applyAlignment="0" applyProtection="0"/>
    <xf numFmtId="9"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1" fontId="27" fillId="0" borderId="0" applyFont="0" applyFill="0" applyBorder="0" applyAlignment="0" applyProtection="0"/>
    <xf numFmtId="43" fontId="44" fillId="0" borderId="0" applyFont="0" applyFill="0" applyBorder="0" applyAlignment="0" applyProtection="0"/>
    <xf numFmtId="0" fontId="42" fillId="97" borderId="1" applyNumberFormat="0" applyProtection="0">
      <alignment horizontal="right"/>
    </xf>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0" fontId="6" fillId="0" borderId="0"/>
    <xf numFmtId="43" fontId="19" fillId="0" borderId="0" applyFont="0" applyFill="0" applyBorder="0" applyAlignment="0" applyProtection="0"/>
    <xf numFmtId="43" fontId="19"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0" fontId="6" fillId="0" borderId="0"/>
    <xf numFmtId="43" fontId="44" fillId="0" borderId="0" applyFont="0" applyFill="0" applyBorder="0" applyAlignment="0" applyProtection="0"/>
    <xf numFmtId="43" fontId="6" fillId="0" borderId="0" applyFont="0" applyFill="0" applyBorder="0" applyAlignment="0" applyProtection="0"/>
    <xf numFmtId="0" fontId="6" fillId="0" borderId="0"/>
    <xf numFmtId="9" fontId="6"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0" fontId="6" fillId="0" borderId="0"/>
    <xf numFmtId="9"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1" fontId="27" fillId="0" borderId="0" applyFont="0" applyFill="0" applyBorder="0" applyAlignment="0" applyProtection="0"/>
    <xf numFmtId="43" fontId="19" fillId="0" borderId="0" applyFont="0" applyFill="0" applyBorder="0" applyAlignment="0" applyProtection="0"/>
    <xf numFmtId="1" fontId="19" fillId="0" borderId="1" applyFill="0" applyProtection="0">
      <alignment horizontal="right" vertical="top" wrapText="1"/>
    </xf>
    <xf numFmtId="41" fontId="27"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6" fillId="0" borderId="0" applyFont="0" applyFill="0" applyBorder="0" applyAlignment="0" applyProtection="0"/>
    <xf numFmtId="0" fontId="6" fillId="0" borderId="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0" fontId="6" fillId="0" borderId="0"/>
    <xf numFmtId="0" fontId="19" fillId="0" borderId="1" applyFill="0" applyProtection="0">
      <alignment horizontal="right" vertical="top" wrapText="1"/>
    </xf>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0" fontId="6" fillId="0" borderId="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0" fontId="6" fillId="0" borderId="0"/>
    <xf numFmtId="43" fontId="19" fillId="0" borderId="0" applyFont="0" applyFill="0" applyBorder="0" applyAlignment="0" applyProtection="0"/>
    <xf numFmtId="0" fontId="6" fillId="0" borderId="0"/>
    <xf numFmtId="43" fontId="21"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0" fontId="6" fillId="0" borderId="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1" fontId="2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44"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0" fontId="19" fillId="0" borderId="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1" fontId="27"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1" fontId="27" fillId="0" borderId="0" applyFont="0" applyFill="0" applyBorder="0" applyAlignment="0" applyProtection="0"/>
    <xf numFmtId="43" fontId="44"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0" fontId="6" fillId="0" borderId="0"/>
    <xf numFmtId="41" fontId="27" fillId="0" borderId="0" applyFont="0" applyFill="0" applyBorder="0" applyAlignment="0" applyProtection="0"/>
    <xf numFmtId="41" fontId="27" fillId="0" borderId="0" applyFont="0" applyFill="0" applyBorder="0" applyAlignment="0" applyProtection="0"/>
    <xf numFmtId="0" fontId="6" fillId="0" borderId="0"/>
    <xf numFmtId="0" fontId="42" fillId="97" borderId="1" applyNumberFormat="0" applyProtection="0">
      <alignment horizontal="right"/>
    </xf>
    <xf numFmtId="41" fontId="27"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0" fontId="19" fillId="0" borderId="0"/>
    <xf numFmtId="43" fontId="6"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0" fontId="6" fillId="0" borderId="0"/>
    <xf numFmtId="43" fontId="6"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0" fontId="6" fillId="0" borderId="0"/>
    <xf numFmtId="43" fontId="19" fillId="0" borderId="0" applyFont="0" applyFill="0" applyBorder="0" applyAlignment="0" applyProtection="0"/>
    <xf numFmtId="0" fontId="6" fillId="0" borderId="0"/>
    <xf numFmtId="43" fontId="19" fillId="0" borderId="0" applyFont="0" applyFill="0" applyBorder="0" applyAlignment="0" applyProtection="0"/>
    <xf numFmtId="165" fontId="6"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3" fontId="44" fillId="0" borderId="0" applyFont="0" applyFill="0" applyBorder="0" applyAlignment="0" applyProtection="0"/>
    <xf numFmtId="43" fontId="21"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0" fontId="6" fillId="0" borderId="0"/>
    <xf numFmtId="43" fontId="19" fillId="0" borderId="0" applyFont="0" applyFill="0" applyBorder="0" applyAlignment="0" applyProtection="0"/>
    <xf numFmtId="9" fontId="6"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0" fontId="19" fillId="0" borderId="1" applyFill="0" applyProtection="0">
      <alignment horizontal="right" vertical="top" wrapText="1"/>
    </xf>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3" fontId="44" fillId="0" borderId="0" applyFont="0" applyFill="0" applyBorder="0" applyAlignment="0" applyProtection="0"/>
    <xf numFmtId="0" fontId="6" fillId="0" borderId="0"/>
    <xf numFmtId="43" fontId="6" fillId="0" borderId="0" applyFont="0" applyFill="0" applyBorder="0" applyAlignment="0" applyProtection="0"/>
    <xf numFmtId="0" fontId="6" fillId="0" borderId="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0" fontId="6" fillId="0" borderId="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21" fillId="0" borderId="0" applyFont="0" applyFill="0" applyBorder="0" applyAlignment="0" applyProtection="0"/>
    <xf numFmtId="43" fontId="44"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44"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50" fillId="0" borderId="0" applyFont="0" applyFill="0" applyBorder="0" applyAlignment="0" applyProtection="0"/>
    <xf numFmtId="43" fontId="19" fillId="0" borderId="0" applyFont="0" applyFill="0" applyBorder="0" applyAlignment="0" applyProtection="0"/>
    <xf numFmtId="49" fontId="19" fillId="0" borderId="1" applyFill="0" applyProtection="0">
      <alignment horizontal="right"/>
    </xf>
    <xf numFmtId="43" fontId="19"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9" fontId="6"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0" fontId="6" fillId="0" borderId="0"/>
    <xf numFmtId="0" fontId="6" fillId="0" borderId="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0" fontId="6" fillId="0" borderId="0"/>
    <xf numFmtId="41" fontId="27"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0" fontId="42" fillId="97" borderId="1" applyNumberFormat="0" applyProtection="0">
      <alignment horizontal="left"/>
    </xf>
    <xf numFmtId="43" fontId="6" fillId="0" borderId="0" applyFont="0" applyFill="0" applyBorder="0" applyAlignment="0" applyProtection="0"/>
    <xf numFmtId="43" fontId="19" fillId="0" borderId="0" applyFont="0" applyFill="0" applyBorder="0" applyAlignment="0" applyProtection="0"/>
    <xf numFmtId="0" fontId="6" fillId="0" borderId="0"/>
    <xf numFmtId="43" fontId="6"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1" fontId="27"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0" fontId="6" fillId="0" borderId="0"/>
    <xf numFmtId="0" fontId="6" fillId="0" borderId="0"/>
    <xf numFmtId="43" fontId="6" fillId="0" borderId="0" applyFont="0" applyFill="0" applyBorder="0" applyAlignment="0" applyProtection="0"/>
    <xf numFmtId="41" fontId="27"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0" fontId="6" fillId="0" borderId="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9" fontId="6"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3" fontId="19" fillId="0" borderId="0" applyFont="0" applyFill="0" applyBorder="0" applyAlignment="0" applyProtection="0"/>
    <xf numFmtId="41" fontId="27"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1" fontId="27"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0" fontId="6" fillId="0" borderId="0"/>
    <xf numFmtId="41" fontId="27" fillId="0" borderId="0" applyFont="0" applyFill="0" applyBorder="0" applyAlignment="0" applyProtection="0"/>
    <xf numFmtId="43" fontId="44" fillId="0" borderId="0" applyFont="0" applyFill="0" applyBorder="0" applyAlignment="0" applyProtection="0"/>
    <xf numFmtId="0" fontId="19" fillId="0" borderId="1" applyFill="0" applyProtection="0">
      <alignment horizontal="right" vertical="top" wrapText="1"/>
    </xf>
    <xf numFmtId="43" fontId="6" fillId="0" borderId="0" applyFont="0" applyFill="0" applyBorder="0" applyAlignment="0" applyProtection="0"/>
    <xf numFmtId="41" fontId="27"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0" fontId="6" fillId="0" borderId="0"/>
    <xf numFmtId="43" fontId="19" fillId="0" borderId="0" applyFont="0" applyFill="0" applyBorder="0" applyAlignment="0" applyProtection="0"/>
    <xf numFmtId="0" fontId="19" fillId="0" borderId="0"/>
    <xf numFmtId="0" fontId="19" fillId="0" borderId="1" applyFill="0" applyProtection="0">
      <alignment horizontal="right" vertical="top" wrapText="1"/>
    </xf>
    <xf numFmtId="41" fontId="27" fillId="0" borderId="0" applyFont="0" applyFill="0" applyBorder="0" applyAlignment="0" applyProtection="0"/>
    <xf numFmtId="43" fontId="19" fillId="0" borderId="0" applyFont="0" applyFill="0" applyBorder="0" applyAlignment="0" applyProtection="0"/>
    <xf numFmtId="41" fontId="27"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0" fontId="6" fillId="0" borderId="0"/>
    <xf numFmtId="0" fontId="6" fillId="0" borderId="0"/>
    <xf numFmtId="43" fontId="6"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0" fontId="6" fillId="0" borderId="0"/>
    <xf numFmtId="43" fontId="21" fillId="0" borderId="0" applyFont="0" applyFill="0" applyBorder="0" applyAlignment="0" applyProtection="0"/>
    <xf numFmtId="43" fontId="19" fillId="0" borderId="0" applyFont="0" applyFill="0" applyBorder="0" applyAlignment="0" applyProtection="0"/>
    <xf numFmtId="0" fontId="6" fillId="0" borderId="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1" fontId="27" fillId="0" borderId="0" applyFont="0" applyFill="0" applyBorder="0" applyAlignment="0" applyProtection="0"/>
    <xf numFmtId="43" fontId="19" fillId="0" borderId="0" applyFont="0" applyFill="0" applyBorder="0" applyAlignment="0" applyProtection="0"/>
    <xf numFmtId="0" fontId="42" fillId="97" borderId="1" applyNumberFormat="0" applyProtection="0">
      <alignment horizontal="right"/>
    </xf>
    <xf numFmtId="43" fontId="6" fillId="0" borderId="0" applyFont="0" applyFill="0" applyBorder="0" applyAlignment="0" applyProtection="0"/>
    <xf numFmtId="41" fontId="27" fillId="0" borderId="0" applyFont="0" applyFill="0" applyBorder="0" applyAlignment="0" applyProtection="0"/>
    <xf numFmtId="43" fontId="6" fillId="0" borderId="0" applyFont="0" applyFill="0" applyBorder="0" applyAlignment="0" applyProtection="0"/>
    <xf numFmtId="0" fontId="6" fillId="0" borderId="0"/>
    <xf numFmtId="43" fontId="6" fillId="0" borderId="0" applyFont="0" applyFill="0" applyBorder="0" applyAlignment="0" applyProtection="0"/>
    <xf numFmtId="43" fontId="21"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 fontId="19" fillId="0" borderId="1" applyFill="0" applyProtection="0">
      <alignment horizontal="right" vertical="top" wrapText="1"/>
    </xf>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0" fontId="6" fillId="0" borderId="0"/>
    <xf numFmtId="43" fontId="44"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1" fontId="2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0" fontId="6" fillId="0" borderId="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0" fontId="6" fillId="0" borderId="0"/>
    <xf numFmtId="43" fontId="19" fillId="0" borderId="0" applyFont="0" applyFill="0" applyBorder="0" applyAlignment="0" applyProtection="0"/>
    <xf numFmtId="0" fontId="6" fillId="0" borderId="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0" fontId="6" fillId="0" borderId="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1" fontId="2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0" fontId="6" fillId="0" borderId="0"/>
    <xf numFmtId="0" fontId="6" fillId="0" borderId="0"/>
    <xf numFmtId="0" fontId="6" fillId="0" borderId="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1" fontId="27"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1" fontId="2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0" fontId="6" fillId="0" borderId="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1" fontId="27" fillId="0" borderId="0" applyFont="0" applyFill="0" applyBorder="0" applyAlignment="0" applyProtection="0"/>
    <xf numFmtId="43" fontId="44"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2" fontId="19" fillId="0" borderId="1" applyFill="0" applyProtection="0">
      <alignment horizontal="right" vertical="top" wrapText="1"/>
    </xf>
    <xf numFmtId="41" fontId="27"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1" fontId="27" fillId="0" borderId="0" applyFont="0" applyFill="0" applyBorder="0" applyAlignment="0" applyProtection="0"/>
    <xf numFmtId="0" fontId="6" fillId="0" borderId="0"/>
    <xf numFmtId="0" fontId="6" fillId="0" borderId="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1" fontId="27"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44"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0" fontId="6" fillId="0" borderId="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3" fontId="6"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0" fontId="6" fillId="0" borderId="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9" fontId="6" fillId="0" borderId="0" applyFont="0" applyFill="0" applyBorder="0" applyAlignment="0" applyProtection="0"/>
    <xf numFmtId="0" fontId="6" fillId="0" borderId="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44"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0" fontId="19" fillId="0" borderId="0"/>
    <xf numFmtId="0" fontId="6" fillId="0" borderId="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44"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0" fontId="6" fillId="0" borderId="0"/>
    <xf numFmtId="43" fontId="19"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0" fontId="6" fillId="0" borderId="0"/>
    <xf numFmtId="0" fontId="6" fillId="0" borderId="0"/>
    <xf numFmtId="0" fontId="6" fillId="0" borderId="0"/>
    <xf numFmtId="43" fontId="21"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1" fontId="27" fillId="0" borderId="0" applyFont="0" applyFill="0" applyBorder="0" applyAlignment="0" applyProtection="0"/>
    <xf numFmtId="43" fontId="19" fillId="0" borderId="0" applyFont="0" applyFill="0" applyBorder="0" applyAlignment="0" applyProtection="0"/>
    <xf numFmtId="0" fontId="6" fillId="0" borderId="0"/>
    <xf numFmtId="43" fontId="6"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3" fontId="19" fillId="0" borderId="0" applyFont="0" applyFill="0" applyBorder="0" applyAlignment="0" applyProtection="0"/>
    <xf numFmtId="41" fontId="27"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0" fontId="6" fillId="0" borderId="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3" fontId="44"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0" fontId="6" fillId="0" borderId="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1" fontId="27"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0" fontId="19" fillId="0" borderId="0"/>
    <xf numFmtId="0" fontId="19" fillId="0" borderId="0"/>
    <xf numFmtId="43" fontId="6"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44"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44"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1" fontId="2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0" fontId="6" fillId="0" borderId="0"/>
    <xf numFmtId="41" fontId="27"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0" fontId="6" fillId="0" borderId="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3" fontId="19" fillId="0" borderId="0" applyFont="0" applyFill="0" applyBorder="0" applyAlignment="0" applyProtection="0"/>
    <xf numFmtId="41" fontId="27"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1" fontId="2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44"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0" fontId="42" fillId="97" borderId="1" applyNumberFormat="0" applyProtection="0">
      <alignment horizontal="left"/>
    </xf>
    <xf numFmtId="43" fontId="21" fillId="0" borderId="0" applyFont="0" applyFill="0" applyBorder="0" applyAlignment="0" applyProtection="0"/>
    <xf numFmtId="43" fontId="44"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44" fillId="0" borderId="0" applyFont="0" applyFill="0" applyBorder="0" applyAlignment="0" applyProtection="0"/>
    <xf numFmtId="0" fontId="6" fillId="0" borderId="0"/>
    <xf numFmtId="1" fontId="19" fillId="0" borderId="1" applyFill="0" applyProtection="0">
      <alignment horizontal="right" vertical="top" wrapText="1"/>
    </xf>
    <xf numFmtId="9" fontId="6" fillId="0" borderId="0" applyFont="0" applyFill="0" applyBorder="0" applyAlignment="0" applyProtection="0"/>
    <xf numFmtId="43" fontId="6"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0" fontId="6" fillId="0" borderId="0"/>
    <xf numFmtId="0" fontId="6" fillId="0" borderId="0"/>
    <xf numFmtId="43" fontId="19" fillId="0" borderId="0" applyFont="0" applyFill="0" applyBorder="0" applyAlignment="0" applyProtection="0"/>
    <xf numFmtId="0" fontId="6" fillId="0" borderId="0"/>
    <xf numFmtId="9" fontId="6" fillId="0" borderId="0" applyFont="0" applyFill="0" applyBorder="0" applyAlignment="0" applyProtection="0"/>
    <xf numFmtId="43" fontId="21" fillId="0" borderId="0" applyFont="0" applyFill="0" applyBorder="0" applyAlignment="0" applyProtection="0"/>
    <xf numFmtId="0" fontId="6" fillId="0" borderId="0"/>
    <xf numFmtId="43" fontId="6" fillId="0" borderId="0" applyFont="0" applyFill="0" applyBorder="0" applyAlignment="0" applyProtection="0"/>
    <xf numFmtId="43" fontId="21" fillId="0" borderId="0" applyFont="0" applyFill="0" applyBorder="0" applyAlignment="0" applyProtection="0"/>
    <xf numFmtId="0" fontId="6" fillId="0" borderId="0"/>
    <xf numFmtId="43" fontId="19"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44"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9" fontId="19" fillId="0" borderId="1" applyFill="0" applyProtection="0">
      <alignment horizontal="right"/>
    </xf>
    <xf numFmtId="43" fontId="6" fillId="0" borderId="0" applyFont="0" applyFill="0" applyBorder="0" applyAlignment="0" applyProtection="0"/>
    <xf numFmtId="43" fontId="19"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3" fontId="19" fillId="0" borderId="0" applyFont="0" applyFill="0" applyBorder="0" applyAlignment="0" applyProtection="0"/>
    <xf numFmtId="9" fontId="6" fillId="0" borderId="0" applyFont="0" applyFill="0" applyBorder="0" applyAlignment="0" applyProtection="0"/>
    <xf numFmtId="0" fontId="6" fillId="0" borderId="0"/>
    <xf numFmtId="43" fontId="19" fillId="0" borderId="0" applyFont="0" applyFill="0" applyBorder="0" applyAlignment="0" applyProtection="0"/>
    <xf numFmtId="43" fontId="19" fillId="0" borderId="0" applyFont="0" applyFill="0" applyBorder="0" applyAlignment="0" applyProtection="0"/>
    <xf numFmtId="0" fontId="6" fillId="0" borderId="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0" fontId="42" fillId="97" borderId="1" applyNumberFormat="0" applyProtection="0">
      <alignment horizontal="right"/>
    </xf>
    <xf numFmtId="43" fontId="21" fillId="0" borderId="0" applyFont="0" applyFill="0" applyBorder="0" applyAlignment="0" applyProtection="0"/>
    <xf numFmtId="41" fontId="27"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0" fontId="6" fillId="0" borderId="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0" fontId="6" fillId="0" borderId="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44"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44"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1" fontId="27"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9" fontId="6"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1" fontId="27"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1" fontId="2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0" fontId="6" fillId="0" borderId="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1" fontId="27"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3" fontId="19" fillId="0" borderId="0" applyFont="0" applyFill="0" applyBorder="0" applyAlignment="0" applyProtection="0"/>
    <xf numFmtId="41" fontId="27"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1" fontId="2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60"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60"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60" fillId="0" borderId="0" applyFont="0" applyFill="0" applyBorder="0" applyAlignment="0" applyProtection="0"/>
    <xf numFmtId="43" fontId="60"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43" fontId="44" fillId="0" borderId="0" applyFont="0" applyFill="0" applyBorder="0" applyAlignment="0" applyProtection="0"/>
    <xf numFmtId="43" fontId="60" fillId="0" borderId="0" applyFont="0" applyFill="0" applyBorder="0" applyAlignment="0" applyProtection="0"/>
    <xf numFmtId="43" fontId="19" fillId="0" borderId="0" applyFont="0" applyFill="0" applyBorder="0" applyAlignment="0" applyProtection="0"/>
    <xf numFmtId="43" fontId="60"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0"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0"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0"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0" fillId="0" borderId="0" applyFont="0" applyFill="0" applyBorder="0" applyAlignment="0" applyProtection="0"/>
    <xf numFmtId="43" fontId="19" fillId="0" borderId="0" applyFont="0" applyFill="0" applyBorder="0" applyAlignment="0" applyProtection="0"/>
    <xf numFmtId="43" fontId="60"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0"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0"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60"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0" fontId="57" fillId="0" borderId="0"/>
    <xf numFmtId="0" fontId="19" fillId="0" borderId="0"/>
    <xf numFmtId="0" fontId="19" fillId="0" borderId="0"/>
    <xf numFmtId="0" fontId="19" fillId="0" borderId="0"/>
    <xf numFmtId="0" fontId="19" fillId="0" borderId="0"/>
    <xf numFmtId="186" fontId="19" fillId="0" borderId="0"/>
    <xf numFmtId="0" fontId="19" fillId="0" borderId="0"/>
    <xf numFmtId="0" fontId="19" fillId="0" borderId="0"/>
    <xf numFmtId="186" fontId="19" fillId="0" borderId="0"/>
    <xf numFmtId="185" fontId="19" fillId="0" borderId="0"/>
    <xf numFmtId="0" fontId="39" fillId="0" borderId="0" applyFill="0" applyBorder="0"/>
    <xf numFmtId="185" fontId="19" fillId="0" borderId="0"/>
    <xf numFmtId="0" fontId="39" fillId="0" borderId="0" applyFill="0" applyBorder="0"/>
    <xf numFmtId="185" fontId="19" fillId="0" borderId="0"/>
    <xf numFmtId="0" fontId="19" fillId="0" borderId="0"/>
    <xf numFmtId="0" fontId="19" fillId="0" borderId="0"/>
    <xf numFmtId="0" fontId="109" fillId="0" borderId="0"/>
    <xf numFmtId="0" fontId="109" fillId="0" borderId="0"/>
    <xf numFmtId="0" fontId="109" fillId="0" borderId="0"/>
    <xf numFmtId="0" fontId="109" fillId="0" borderId="0"/>
    <xf numFmtId="0" fontId="109" fillId="0" borderId="0"/>
    <xf numFmtId="0" fontId="109" fillId="0" borderId="0"/>
    <xf numFmtId="185" fontId="144" fillId="0" borderId="0"/>
    <xf numFmtId="0" fontId="50" fillId="0" borderId="0"/>
    <xf numFmtId="185" fontId="144" fillId="0" borderId="0"/>
    <xf numFmtId="0" fontId="19" fillId="0" borderId="0"/>
    <xf numFmtId="0" fontId="19" fillId="0" borderId="0"/>
    <xf numFmtId="0" fontId="109" fillId="0" borderId="0"/>
    <xf numFmtId="0" fontId="109" fillId="0" borderId="0"/>
    <xf numFmtId="0" fontId="109" fillId="0" borderId="0"/>
    <xf numFmtId="186" fontId="79" fillId="37" borderId="0" applyNumberFormat="0" applyBorder="0" applyAlignment="0"/>
    <xf numFmtId="0" fontId="39" fillId="0" borderId="0" applyFill="0" applyBorder="0"/>
    <xf numFmtId="0" fontId="19" fillId="0" borderId="0"/>
    <xf numFmtId="0" fontId="39" fillId="0" borderId="0" applyFill="0" applyBorder="0"/>
    <xf numFmtId="0" fontId="39" fillId="0" borderId="0" applyFill="0" applyBorder="0"/>
    <xf numFmtId="186" fontId="79" fillId="37" borderId="0" applyNumberFormat="0" applyBorder="0" applyAlignment="0"/>
    <xf numFmtId="0" fontId="19" fillId="0" borderId="0"/>
    <xf numFmtId="0" fontId="19" fillId="0" borderId="0"/>
    <xf numFmtId="0" fontId="57" fillId="0" borderId="0"/>
    <xf numFmtId="0" fontId="19" fillId="0" borderId="0"/>
    <xf numFmtId="0" fontId="19" fillId="0" borderId="0"/>
    <xf numFmtId="0" fontId="57" fillId="0" borderId="0"/>
    <xf numFmtId="0" fontId="19" fillId="0" borderId="0"/>
    <xf numFmtId="0" fontId="19" fillId="0" borderId="0"/>
    <xf numFmtId="0" fontId="50" fillId="0" borderId="0"/>
    <xf numFmtId="186" fontId="79" fillId="37" borderId="0" applyNumberFormat="0" applyBorder="0" applyAlignment="0"/>
    <xf numFmtId="0" fontId="44" fillId="25" borderId="9" applyNumberFormat="0" applyFont="0" applyAlignment="0" applyProtection="0"/>
    <xf numFmtId="0" fontId="19" fillId="25" borderId="9" applyNumberFormat="0" applyFont="0" applyAlignment="0" applyProtection="0"/>
    <xf numFmtId="0" fontId="19" fillId="25" borderId="9" applyNumberFormat="0" applyFont="0" applyAlignment="0" applyProtection="0"/>
    <xf numFmtId="0" fontId="21" fillId="71" borderId="48" applyNumberFormat="0" applyFont="0" applyAlignment="0" applyProtection="0"/>
    <xf numFmtId="0" fontId="6" fillId="71" borderId="48" applyNumberFormat="0" applyFont="0" applyAlignment="0" applyProtection="0"/>
    <xf numFmtId="170" fontId="19"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0" fontId="63" fillId="31" borderId="30" applyNumberFormat="0" applyAlignment="0" applyProtection="0"/>
    <xf numFmtId="0" fontId="50" fillId="0" borderId="0"/>
    <xf numFmtId="189" fontId="60"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21"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6" fillId="0" borderId="0" applyFont="0" applyFill="0" applyBorder="0" applyAlignment="0" applyProtection="0"/>
    <xf numFmtId="0" fontId="30" fillId="0" borderId="0" applyNumberFormat="0" applyFill="0" applyBorder="0" applyAlignment="0" applyProtection="0"/>
    <xf numFmtId="0" fontId="31" fillId="0" borderId="0" applyNumberFormat="0" applyFill="0" applyBorder="0" applyAlignment="0" applyProtection="0"/>
    <xf numFmtId="0" fontId="108" fillId="0" borderId="0" applyNumberFormat="0" applyFill="0" applyBorder="0" applyAlignment="0" applyProtection="0"/>
    <xf numFmtId="0" fontId="32" fillId="0" borderId="0" applyNumberFormat="0" applyFill="0" applyBorder="0" applyAlignment="0" applyProtection="0"/>
    <xf numFmtId="0" fontId="33" fillId="0" borderId="6" applyNumberFormat="0" applyFill="0" applyAlignment="0" applyProtection="0"/>
    <xf numFmtId="0" fontId="34" fillId="0" borderId="7" applyNumberFormat="0" applyFill="0" applyAlignment="0" applyProtection="0"/>
    <xf numFmtId="0" fontId="35" fillId="0" borderId="8" applyNumberFormat="0" applyFill="0" applyAlignment="0" applyProtection="0"/>
    <xf numFmtId="0" fontId="35" fillId="0" borderId="0" applyNumberFormat="0" applyFill="0" applyBorder="0" applyAlignment="0" applyProtection="0"/>
    <xf numFmtId="0" fontId="32" fillId="0" borderId="0" applyNumberFormat="0" applyFill="0" applyBorder="0" applyAlignment="0" applyProtection="0"/>
    <xf numFmtId="0" fontId="58" fillId="0" borderId="51" applyNumberFormat="0" applyFill="0" applyAlignment="0" applyProtection="0"/>
    <xf numFmtId="0" fontId="37" fillId="3" borderId="0" applyNumberFormat="0" applyBorder="0" applyAlignment="0" applyProtection="0"/>
    <xf numFmtId="0" fontId="38" fillId="4" borderId="0" applyNumberFormat="0" applyBorder="0" applyAlignment="0" applyProtection="0"/>
    <xf numFmtId="0" fontId="30" fillId="0" borderId="0" applyNumberFormat="0" applyFill="0" applyBorder="0" applyAlignment="0" applyProtection="0"/>
    <xf numFmtId="0" fontId="94" fillId="0" borderId="0" applyNumberForma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60"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60"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60" fillId="0" borderId="0" applyFont="0" applyFill="0" applyBorder="0" applyAlignment="0" applyProtection="0"/>
    <xf numFmtId="43" fontId="60" fillId="0" borderId="0" applyFont="0" applyFill="0" applyBorder="0" applyAlignment="0" applyProtection="0"/>
    <xf numFmtId="43" fontId="44" fillId="0" borderId="0" applyFont="0" applyFill="0" applyBorder="0" applyAlignment="0" applyProtection="0"/>
    <xf numFmtId="43" fontId="60" fillId="0" borderId="0" applyFont="0" applyFill="0" applyBorder="0" applyAlignment="0" applyProtection="0"/>
    <xf numFmtId="43" fontId="19" fillId="0" borderId="0" applyFont="0" applyFill="0" applyBorder="0" applyAlignment="0" applyProtection="0"/>
    <xf numFmtId="43" fontId="60"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0"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0"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0"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0" fillId="0" borderId="0" applyFont="0" applyFill="0" applyBorder="0" applyAlignment="0" applyProtection="0"/>
    <xf numFmtId="43" fontId="19" fillId="0" borderId="0" applyFont="0" applyFill="0" applyBorder="0" applyAlignment="0" applyProtection="0"/>
    <xf numFmtId="43" fontId="60"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0"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0"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60"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0" fontId="19" fillId="0" borderId="0"/>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50"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6"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50"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60"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0" fontId="19" fillId="0" borderId="0"/>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0" fontId="19" fillId="0" borderId="0"/>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50"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6"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50"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60"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0" fontId="5" fillId="0" borderId="0"/>
    <xf numFmtId="43" fontId="5" fillId="0" borderId="0" applyFont="0" applyFill="0" applyBorder="0" applyAlignment="0" applyProtection="0"/>
    <xf numFmtId="9" fontId="5" fillId="0" borderId="0" applyFont="0" applyFill="0" applyBorder="0" applyAlignment="0" applyProtection="0"/>
    <xf numFmtId="0" fontId="145" fillId="0" borderId="0"/>
    <xf numFmtId="0" fontId="19" fillId="0" borderId="0"/>
    <xf numFmtId="0" fontId="109" fillId="0" borderId="0"/>
    <xf numFmtId="0" fontId="4" fillId="0" borderId="0"/>
    <xf numFmtId="0" fontId="3" fillId="0" borderId="0"/>
    <xf numFmtId="0" fontId="3" fillId="0" borderId="0"/>
    <xf numFmtId="0" fontId="148" fillId="0" borderId="0" applyNumberFormat="0" applyBorder="0" applyAlignment="0"/>
    <xf numFmtId="167" fontId="3" fillId="0" borderId="0" applyFont="0" applyFill="0" applyBorder="0" applyAlignment="0" applyProtection="0"/>
    <xf numFmtId="0" fontId="152" fillId="0" borderId="0"/>
    <xf numFmtId="0" fontId="44" fillId="0" borderId="0"/>
  </cellStyleXfs>
  <cellXfs count="626">
    <xf numFmtId="0" fontId="0" fillId="0" borderId="0" xfId="0"/>
    <xf numFmtId="165" fontId="54" fillId="0" borderId="0" xfId="33" applyFont="1" applyFill="1" applyBorder="1" applyAlignment="1">
      <alignment horizontal="center"/>
    </xf>
    <xf numFmtId="0" fontId="20" fillId="0" borderId="0" xfId="420"/>
    <xf numFmtId="177" fontId="42" fillId="0" borderId="0" xfId="420" applyNumberFormat="1" applyFont="1" applyFill="1" applyBorder="1"/>
    <xf numFmtId="0" fontId="42" fillId="0" borderId="0" xfId="420" applyFont="1"/>
    <xf numFmtId="0" fontId="20" fillId="0" borderId="0" xfId="420" applyFont="1" applyAlignment="1">
      <alignment horizontal="left"/>
    </xf>
    <xf numFmtId="177" fontId="20" fillId="0" borderId="0" xfId="420" applyNumberFormat="1" applyFont="1" applyFill="1" applyBorder="1" applyAlignment="1">
      <alignment horizontal="left"/>
    </xf>
    <xf numFmtId="0" fontId="19" fillId="0" borderId="0" xfId="420" applyFont="1" applyAlignment="1">
      <alignment horizontal="left"/>
    </xf>
    <xf numFmtId="177" fontId="19" fillId="0" borderId="0" xfId="420" applyNumberFormat="1" applyFont="1" applyFill="1" applyBorder="1" applyAlignment="1">
      <alignment horizontal="left"/>
    </xf>
    <xf numFmtId="14" fontId="19" fillId="0" borderId="0" xfId="420" applyNumberFormat="1" applyFont="1" applyAlignment="1">
      <alignment horizontal="left"/>
    </xf>
    <xf numFmtId="0" fontId="66" fillId="43" borderId="31" xfId="0" applyFont="1" applyFill="1" applyBorder="1"/>
    <xf numFmtId="0" fontId="66" fillId="43" borderId="32" xfId="0" applyFont="1" applyFill="1" applyBorder="1"/>
    <xf numFmtId="0" fontId="66" fillId="44" borderId="33" xfId="0" applyFont="1" applyFill="1" applyBorder="1"/>
    <xf numFmtId="0" fontId="64" fillId="0" borderId="34" xfId="0" applyFont="1" applyBorder="1"/>
    <xf numFmtId="179" fontId="64" fillId="0" borderId="34" xfId="0" applyNumberFormat="1" applyFont="1" applyBorder="1"/>
    <xf numFmtId="0" fontId="66" fillId="44" borderId="35" xfId="0" applyFont="1" applyFill="1" applyBorder="1"/>
    <xf numFmtId="0" fontId="66" fillId="44" borderId="36" xfId="0" applyFont="1" applyFill="1" applyBorder="1"/>
    <xf numFmtId="0" fontId="67" fillId="44" borderId="34" xfId="0" applyFont="1" applyFill="1" applyBorder="1"/>
    <xf numFmtId="179" fontId="67" fillId="44" borderId="34" xfId="0" applyNumberFormat="1" applyFont="1" applyFill="1" applyBorder="1"/>
    <xf numFmtId="179" fontId="64" fillId="36" borderId="34" xfId="0" applyNumberFormat="1" applyFont="1" applyFill="1" applyBorder="1"/>
    <xf numFmtId="0" fontId="66" fillId="43" borderId="32" xfId="0" applyFont="1" applyFill="1" applyBorder="1" applyAlignment="1">
      <alignment horizontal="right"/>
    </xf>
    <xf numFmtId="0" fontId="58" fillId="38" borderId="29" xfId="0" applyFont="1" applyFill="1" applyBorder="1" applyAlignment="1">
      <alignment horizontal="right"/>
    </xf>
    <xf numFmtId="180" fontId="64" fillId="0" borderId="34" xfId="676" applyNumberFormat="1" applyFont="1" applyBorder="1" applyAlignment="1">
      <alignment horizontal="right"/>
    </xf>
    <xf numFmtId="180" fontId="67" fillId="44" borderId="34" xfId="676" applyNumberFormat="1" applyFont="1" applyFill="1" applyBorder="1" applyAlignment="1">
      <alignment horizontal="right"/>
    </xf>
    <xf numFmtId="0" fontId="64" fillId="0" borderId="0" xfId="428" applyFont="1"/>
    <xf numFmtId="0" fontId="70" fillId="0" borderId="0" xfId="0" applyFont="1"/>
    <xf numFmtId="0" fontId="71" fillId="29" borderId="0" xfId="428" applyFont="1" applyFill="1"/>
    <xf numFmtId="0" fontId="72" fillId="0" borderId="0" xfId="0" applyFont="1"/>
    <xf numFmtId="0" fontId="65" fillId="0" borderId="0" xfId="0" applyFont="1"/>
    <xf numFmtId="0" fontId="70" fillId="0" borderId="0" xfId="0" applyFont="1" applyFill="1"/>
    <xf numFmtId="0" fontId="70" fillId="28" borderId="0" xfId="0" applyFont="1" applyFill="1"/>
    <xf numFmtId="0" fontId="70" fillId="0" borderId="0" xfId="0" applyFont="1" applyAlignment="1">
      <alignment horizontal="center"/>
    </xf>
    <xf numFmtId="0" fontId="70" fillId="0" borderId="0" xfId="0" applyFont="1" applyFill="1" applyAlignment="1">
      <alignment horizontal="center"/>
    </xf>
    <xf numFmtId="0" fontId="70" fillId="27" borderId="13" xfId="0" applyFont="1" applyFill="1" applyBorder="1" applyAlignment="1">
      <alignment horizontal="left" vertical="center" wrapText="1"/>
    </xf>
    <xf numFmtId="0" fontId="70" fillId="27" borderId="14" xfId="0" applyFont="1" applyFill="1" applyBorder="1" applyAlignment="1">
      <alignment horizontal="left" vertical="center" wrapText="1"/>
    </xf>
    <xf numFmtId="0" fontId="70" fillId="27" borderId="13" xfId="0" applyFont="1" applyFill="1" applyBorder="1" applyAlignment="1">
      <alignment horizontal="center" vertical="center" wrapText="1"/>
    </xf>
    <xf numFmtId="0" fontId="73" fillId="33" borderId="12" xfId="0" applyFont="1" applyFill="1" applyBorder="1" applyAlignment="1">
      <alignment horizontal="left" vertical="center" wrapText="1"/>
    </xf>
    <xf numFmtId="0" fontId="73" fillId="33" borderId="12" xfId="0" applyFont="1" applyFill="1" applyBorder="1" applyAlignment="1">
      <alignment horizontal="right" vertical="center" wrapText="1"/>
    </xf>
    <xf numFmtId="0" fontId="73" fillId="33" borderId="15" xfId="0" applyFont="1" applyFill="1" applyBorder="1" applyAlignment="1">
      <alignment horizontal="right" vertical="center" wrapText="1"/>
    </xf>
    <xf numFmtId="0" fontId="73" fillId="33" borderId="12" xfId="0" applyFont="1" applyFill="1" applyBorder="1" applyAlignment="1">
      <alignment horizontal="center" vertical="center" wrapText="1"/>
    </xf>
    <xf numFmtId="165" fontId="70" fillId="0" borderId="0" xfId="0" applyNumberFormat="1" applyFont="1"/>
    <xf numFmtId="0" fontId="70" fillId="0" borderId="0" xfId="0" applyFont="1" applyBorder="1"/>
    <xf numFmtId="0" fontId="70" fillId="0" borderId="0" xfId="0" applyFont="1" applyFill="1" applyBorder="1"/>
    <xf numFmtId="0" fontId="70" fillId="0" borderId="17" xfId="0" applyFont="1" applyBorder="1"/>
    <xf numFmtId="0" fontId="74" fillId="0" borderId="0" xfId="0" applyFont="1" applyBorder="1" applyAlignment="1">
      <alignment horizontal="left"/>
    </xf>
    <xf numFmtId="0" fontId="70" fillId="0" borderId="0" xfId="0" applyFont="1" applyAlignment="1">
      <alignment horizontal="right"/>
    </xf>
    <xf numFmtId="0" fontId="70" fillId="27" borderId="18" xfId="0" applyFont="1" applyFill="1" applyBorder="1" applyAlignment="1">
      <alignment horizontal="left" vertical="center" wrapText="1"/>
    </xf>
    <xf numFmtId="165" fontId="70" fillId="0" borderId="0" xfId="33" applyFont="1"/>
    <xf numFmtId="177" fontId="74" fillId="0" borderId="0" xfId="0" applyNumberFormat="1" applyFont="1"/>
    <xf numFmtId="177" fontId="70" fillId="0" borderId="0" xfId="0" applyNumberFormat="1" applyFont="1"/>
    <xf numFmtId="177" fontId="70" fillId="27" borderId="13" xfId="0" applyNumberFormat="1" applyFont="1" applyFill="1" applyBorder="1" applyAlignment="1">
      <alignment horizontal="left" vertical="center" wrapText="1"/>
    </xf>
    <xf numFmtId="177" fontId="73" fillId="26" borderId="12" xfId="0" quotePrefix="1" applyNumberFormat="1" applyFont="1" applyFill="1" applyBorder="1" applyAlignment="1">
      <alignment horizontal="left" vertical="top" wrapText="1"/>
    </xf>
    <xf numFmtId="177" fontId="70" fillId="0" borderId="0" xfId="0" applyNumberFormat="1" applyFont="1" applyFill="1" applyBorder="1"/>
    <xf numFmtId="177" fontId="70" fillId="0" borderId="0" xfId="0" applyNumberFormat="1" applyFont="1" applyBorder="1"/>
    <xf numFmtId="177" fontId="70" fillId="0" borderId="0" xfId="0" applyNumberFormat="1" applyFont="1" applyBorder="1" applyAlignment="1">
      <alignment horizontal="left"/>
    </xf>
    <xf numFmtId="177" fontId="70" fillId="0" borderId="0" xfId="33" applyNumberFormat="1" applyFont="1" applyFill="1"/>
    <xf numFmtId="0" fontId="70" fillId="42" borderId="0" xfId="0" applyFont="1" applyFill="1"/>
    <xf numFmtId="0" fontId="70" fillId="46" borderId="0" xfId="0" applyFont="1" applyFill="1"/>
    <xf numFmtId="0" fontId="70" fillId="0" borderId="0" xfId="0" applyFont="1" applyAlignment="1">
      <alignment horizontal="left"/>
    </xf>
    <xf numFmtId="0" fontId="75" fillId="47" borderId="0" xfId="0" applyFont="1" applyFill="1" applyAlignment="1">
      <alignment horizontal="left"/>
    </xf>
    <xf numFmtId="0" fontId="74" fillId="0" borderId="0" xfId="0" applyFont="1" applyAlignment="1">
      <alignment horizontal="left"/>
    </xf>
    <xf numFmtId="0" fontId="72" fillId="0" borderId="0" xfId="0" applyFont="1" applyAlignment="1">
      <alignment horizontal="left"/>
    </xf>
    <xf numFmtId="2" fontId="65" fillId="0" borderId="0" xfId="0" applyNumberFormat="1" applyFont="1" applyAlignment="1">
      <alignment horizontal="center"/>
    </xf>
    <xf numFmtId="9" fontId="74" fillId="0" borderId="0" xfId="0" applyNumberFormat="1" applyFont="1" applyAlignment="1">
      <alignment horizontal="left"/>
    </xf>
    <xf numFmtId="0" fontId="70" fillId="0" borderId="0" xfId="0" applyFont="1" applyAlignment="1"/>
    <xf numFmtId="0" fontId="70" fillId="46" borderId="0" xfId="0" applyFont="1" applyFill="1" applyAlignment="1">
      <alignment horizontal="left"/>
    </xf>
    <xf numFmtId="9" fontId="74" fillId="0" borderId="0" xfId="0" applyNumberFormat="1" applyFont="1" applyAlignment="1">
      <alignment horizontal="center"/>
    </xf>
    <xf numFmtId="0" fontId="74" fillId="0" borderId="0" xfId="0" applyFont="1"/>
    <xf numFmtId="178" fontId="70" fillId="0" borderId="0" xfId="0" applyNumberFormat="1" applyFont="1" applyAlignment="1"/>
    <xf numFmtId="2" fontId="74" fillId="0" borderId="0" xfId="0" applyNumberFormat="1" applyFont="1" applyAlignment="1">
      <alignment horizontal="left"/>
    </xf>
    <xf numFmtId="0" fontId="74" fillId="0" borderId="0" xfId="0" applyFont="1" applyAlignment="1">
      <alignment horizontal="right"/>
    </xf>
    <xf numFmtId="0" fontId="70" fillId="33" borderId="13" xfId="0" applyFont="1" applyFill="1" applyBorder="1" applyAlignment="1">
      <alignment horizontal="left" vertical="center" wrapText="1"/>
    </xf>
    <xf numFmtId="0" fontId="73" fillId="26" borderId="12" xfId="0" applyFont="1" applyFill="1" applyBorder="1" applyAlignment="1">
      <alignment horizontal="left" vertical="top" wrapText="1"/>
    </xf>
    <xf numFmtId="165" fontId="70" fillId="0" borderId="0" xfId="33" applyNumberFormat="1" applyFont="1"/>
    <xf numFmtId="174" fontId="70" fillId="0" borderId="0" xfId="0" applyNumberFormat="1" applyFont="1"/>
    <xf numFmtId="0" fontId="70" fillId="0" borderId="0" xfId="0" applyFont="1" applyFill="1" applyBorder="1" applyAlignment="1">
      <alignment horizontal="left"/>
    </xf>
    <xf numFmtId="174" fontId="70" fillId="0" borderId="0" xfId="33" applyNumberFormat="1" applyFont="1"/>
    <xf numFmtId="172" fontId="70" fillId="0" borderId="0" xfId="0" applyNumberFormat="1" applyFont="1" applyFill="1" applyBorder="1" applyAlignment="1">
      <alignment horizontal="left"/>
    </xf>
    <xf numFmtId="0" fontId="70" fillId="0" borderId="0" xfId="0" applyFont="1" applyFill="1" applyBorder="1" applyAlignment="1">
      <alignment horizontal="center"/>
    </xf>
    <xf numFmtId="0" fontId="75" fillId="0" borderId="0" xfId="0" applyFont="1"/>
    <xf numFmtId="9" fontId="70" fillId="0" borderId="0" xfId="676" applyFont="1"/>
    <xf numFmtId="0" fontId="70" fillId="33" borderId="0" xfId="0" applyFont="1" applyFill="1" applyAlignment="1">
      <alignment horizontal="right"/>
    </xf>
    <xf numFmtId="0" fontId="70" fillId="45" borderId="0" xfId="0" applyFont="1" applyFill="1" applyAlignment="1">
      <alignment horizontal="center"/>
    </xf>
    <xf numFmtId="0" fontId="70" fillId="34" borderId="0" xfId="0" applyFont="1" applyFill="1"/>
    <xf numFmtId="9" fontId="55" fillId="32" borderId="0" xfId="175" applyNumberFormat="1" applyFont="1" applyAlignment="1">
      <alignment horizontal="right"/>
    </xf>
    <xf numFmtId="9" fontId="70" fillId="36" borderId="0" xfId="676" applyFont="1" applyFill="1" applyAlignment="1">
      <alignment horizontal="right"/>
    </xf>
    <xf numFmtId="172" fontId="70" fillId="36" borderId="0" xfId="33" applyNumberFormat="1" applyFont="1" applyFill="1" applyAlignment="1">
      <alignment horizontal="right"/>
    </xf>
    <xf numFmtId="9" fontId="70" fillId="0" borderId="0" xfId="676" applyFont="1" applyAlignment="1">
      <alignment horizontal="right"/>
    </xf>
    <xf numFmtId="9" fontId="70" fillId="0" borderId="18" xfId="676" applyFont="1" applyBorder="1" applyAlignment="1">
      <alignment horizontal="right"/>
    </xf>
    <xf numFmtId="9" fontId="70" fillId="36" borderId="18" xfId="676" applyFont="1" applyFill="1" applyBorder="1" applyAlignment="1">
      <alignment horizontal="right"/>
    </xf>
    <xf numFmtId="177" fontId="73" fillId="26" borderId="12" xfId="0" applyNumberFormat="1" applyFont="1" applyFill="1" applyBorder="1" applyAlignment="1">
      <alignment horizontal="left" vertical="top" wrapText="1"/>
    </xf>
    <xf numFmtId="0" fontId="70" fillId="0" borderId="17" xfId="0" applyFont="1" applyBorder="1" applyAlignment="1">
      <alignment horizontal="center"/>
    </xf>
    <xf numFmtId="0" fontId="70" fillId="49" borderId="0" xfId="0" applyFont="1" applyFill="1" applyAlignment="1">
      <alignment horizontal="center" vertical="center"/>
    </xf>
    <xf numFmtId="0" fontId="70" fillId="49" borderId="0" xfId="0" applyFont="1" applyFill="1" applyAlignment="1">
      <alignment vertical="center"/>
    </xf>
    <xf numFmtId="0" fontId="70" fillId="48" borderId="0" xfId="0" applyFont="1" applyFill="1" applyAlignment="1">
      <alignment horizontal="center"/>
    </xf>
    <xf numFmtId="0" fontId="70" fillId="48" borderId="0" xfId="0" applyFont="1" applyFill="1"/>
    <xf numFmtId="0" fontId="70" fillId="48" borderId="0" xfId="0" applyFont="1" applyFill="1" applyAlignment="1"/>
    <xf numFmtId="0" fontId="76" fillId="42" borderId="0" xfId="0" applyFont="1" applyFill="1"/>
    <xf numFmtId="0" fontId="76" fillId="42" borderId="17" xfId="0" applyFont="1" applyFill="1" applyBorder="1"/>
    <xf numFmtId="0" fontId="72" fillId="42" borderId="0" xfId="0" applyFont="1" applyFill="1"/>
    <xf numFmtId="0" fontId="72" fillId="42" borderId="17" xfId="0" applyFont="1" applyFill="1" applyBorder="1"/>
    <xf numFmtId="0" fontId="72" fillId="42" borderId="17" xfId="0" applyFont="1" applyFill="1" applyBorder="1" applyAlignment="1">
      <alignment vertical="center"/>
    </xf>
    <xf numFmtId="49" fontId="70" fillId="0" borderId="0" xfId="0" applyNumberFormat="1" applyFont="1" applyAlignment="1"/>
    <xf numFmtId="0" fontId="74" fillId="0" borderId="0" xfId="0" applyFont="1" applyAlignment="1">
      <alignment horizontal="center"/>
    </xf>
    <xf numFmtId="9" fontId="74" fillId="0" borderId="0" xfId="676" applyFont="1" applyAlignment="1">
      <alignment horizontal="center"/>
    </xf>
    <xf numFmtId="0" fontId="68" fillId="35" borderId="0" xfId="0" applyNumberFormat="1" applyFont="1" applyFill="1" applyBorder="1" applyAlignment="1">
      <alignment horizontal="center"/>
    </xf>
    <xf numFmtId="0" fontId="19" fillId="0" borderId="0" xfId="0" applyFont="1" applyBorder="1"/>
    <xf numFmtId="0" fontId="68" fillId="34" borderId="0" xfId="0" applyFont="1" applyFill="1" applyBorder="1"/>
    <xf numFmtId="3" fontId="68" fillId="34" borderId="0" xfId="0" applyNumberFormat="1" applyFont="1" applyFill="1" applyBorder="1"/>
    <xf numFmtId="0" fontId="19" fillId="0" borderId="17" xfId="0" applyFont="1" applyBorder="1" applyAlignment="1">
      <alignment vertical="center"/>
    </xf>
    <xf numFmtId="0" fontId="68" fillId="35" borderId="17" xfId="0" applyNumberFormat="1" applyFont="1" applyFill="1" applyBorder="1"/>
    <xf numFmtId="0" fontId="68" fillId="35" borderId="17" xfId="0" applyNumberFormat="1" applyFont="1" applyFill="1" applyBorder="1" applyAlignment="1">
      <alignment horizontal="right"/>
    </xf>
    <xf numFmtId="0" fontId="68" fillId="34" borderId="17" xfId="0" applyFont="1" applyFill="1" applyBorder="1"/>
    <xf numFmtId="3" fontId="68" fillId="34" borderId="17" xfId="0" applyNumberFormat="1" applyFont="1" applyFill="1" applyBorder="1"/>
    <xf numFmtId="0" fontId="75" fillId="0" borderId="0" xfId="0" applyFont="1" applyBorder="1"/>
    <xf numFmtId="0" fontId="69" fillId="35" borderId="0" xfId="0" applyFont="1" applyFill="1" applyBorder="1" applyAlignment="1">
      <alignment horizontal="center" vertical="center"/>
    </xf>
    <xf numFmtId="0" fontId="69" fillId="35" borderId="17" xfId="0" applyFont="1" applyFill="1" applyBorder="1" applyAlignment="1">
      <alignment horizontal="center" vertical="center"/>
    </xf>
    <xf numFmtId="0" fontId="70" fillId="51" borderId="0" xfId="0" applyFont="1" applyFill="1"/>
    <xf numFmtId="0" fontId="79" fillId="0" borderId="0" xfId="0" applyFont="1"/>
    <xf numFmtId="0" fontId="68" fillId="35" borderId="0" xfId="0" applyFont="1" applyFill="1" applyBorder="1"/>
    <xf numFmtId="0" fontId="68" fillId="35" borderId="17" xfId="0" applyFont="1" applyFill="1" applyBorder="1"/>
    <xf numFmtId="0" fontId="78" fillId="39" borderId="0" xfId="0" applyFont="1" applyFill="1" applyAlignment="1">
      <alignment horizontal="left"/>
    </xf>
    <xf numFmtId="0" fontId="70" fillId="52" borderId="13" xfId="0" applyFont="1" applyFill="1" applyBorder="1" applyAlignment="1">
      <alignment horizontal="left" vertical="center" wrapText="1"/>
    </xf>
    <xf numFmtId="177" fontId="70" fillId="54" borderId="0" xfId="0" applyNumberFormat="1" applyFont="1" applyFill="1" applyBorder="1" applyAlignment="1">
      <alignment horizontal="left"/>
    </xf>
    <xf numFmtId="177" fontId="74" fillId="54" borderId="0" xfId="0" applyNumberFormat="1" applyFont="1" applyFill="1" applyBorder="1" applyAlignment="1">
      <alignment horizontal="left" wrapText="1"/>
    </xf>
    <xf numFmtId="177" fontId="70" fillId="54" borderId="0" xfId="33" applyNumberFormat="1" applyFont="1" applyFill="1"/>
    <xf numFmtId="177" fontId="70" fillId="54" borderId="0" xfId="0" applyNumberFormat="1" applyFont="1" applyFill="1" applyBorder="1"/>
    <xf numFmtId="177" fontId="70" fillId="54" borderId="0" xfId="0" applyNumberFormat="1" applyFont="1" applyFill="1"/>
    <xf numFmtId="177" fontId="70" fillId="54" borderId="17" xfId="33" applyNumberFormat="1" applyFont="1" applyFill="1" applyBorder="1"/>
    <xf numFmtId="177" fontId="70" fillId="54" borderId="17" xfId="0" applyNumberFormat="1" applyFont="1" applyFill="1" applyBorder="1"/>
    <xf numFmtId="177" fontId="70" fillId="54" borderId="0" xfId="3073" applyNumberFormat="1" applyFont="1" applyFill="1" applyBorder="1"/>
    <xf numFmtId="0" fontId="70" fillId="54" borderId="13" xfId="0" applyNumberFormat="1" applyFont="1" applyFill="1" applyBorder="1"/>
    <xf numFmtId="177" fontId="70" fillId="54" borderId="13" xfId="0" applyNumberFormat="1" applyFont="1" applyFill="1" applyBorder="1"/>
    <xf numFmtId="0" fontId="70" fillId="54" borderId="0" xfId="0" applyNumberFormat="1" applyFont="1" applyFill="1" applyBorder="1"/>
    <xf numFmtId="0" fontId="70" fillId="54" borderId="17" xfId="0" applyNumberFormat="1" applyFont="1" applyFill="1" applyBorder="1"/>
    <xf numFmtId="177" fontId="70" fillId="54" borderId="0" xfId="0" applyNumberFormat="1" applyFont="1" applyFill="1" applyBorder="1" applyAlignment="1">
      <alignment wrapText="1"/>
    </xf>
    <xf numFmtId="0" fontId="70" fillId="54" borderId="0" xfId="0" applyFont="1" applyFill="1"/>
    <xf numFmtId="177" fontId="70" fillId="54" borderId="0" xfId="0" applyNumberFormat="1" applyFont="1" applyFill="1" applyAlignment="1">
      <alignment horizontal="left"/>
    </xf>
    <xf numFmtId="0" fontId="70" fillId="54" borderId="17" xfId="0" applyFont="1" applyFill="1" applyBorder="1"/>
    <xf numFmtId="0" fontId="70" fillId="54" borderId="0" xfId="0" applyFont="1" applyFill="1" applyAlignment="1">
      <alignment horizontal="left"/>
    </xf>
    <xf numFmtId="177" fontId="70" fillId="54" borderId="37" xfId="0" applyNumberFormat="1" applyFont="1" applyFill="1" applyBorder="1"/>
    <xf numFmtId="0" fontId="70" fillId="54" borderId="37" xfId="0" applyNumberFormat="1" applyFont="1" applyFill="1" applyBorder="1"/>
    <xf numFmtId="177" fontId="70" fillId="54" borderId="37" xfId="0" applyNumberFormat="1" applyFont="1" applyFill="1" applyBorder="1" applyAlignment="1">
      <alignment horizontal="left"/>
    </xf>
    <xf numFmtId="0" fontId="70" fillId="54" borderId="0" xfId="0" applyNumberFormat="1" applyFont="1" applyFill="1"/>
    <xf numFmtId="0" fontId="70" fillId="35" borderId="0" xfId="0" applyFont="1" applyFill="1" applyAlignment="1">
      <alignment horizontal="left"/>
    </xf>
    <xf numFmtId="0" fontId="70" fillId="35" borderId="0" xfId="0" applyFont="1" applyFill="1" applyBorder="1" applyAlignment="1">
      <alignment horizontal="left"/>
    </xf>
    <xf numFmtId="0" fontId="70" fillId="35" borderId="17" xfId="0" applyFont="1" applyFill="1" applyBorder="1" applyAlignment="1">
      <alignment horizontal="left"/>
    </xf>
    <xf numFmtId="0" fontId="70" fillId="35" borderId="13" xfId="0" applyFont="1" applyFill="1" applyBorder="1" applyAlignment="1">
      <alignment horizontal="left"/>
    </xf>
    <xf numFmtId="0" fontId="70" fillId="55" borderId="18" xfId="0" applyFont="1" applyFill="1" applyBorder="1" applyAlignment="1">
      <alignment horizontal="left" vertical="center" wrapText="1"/>
    </xf>
    <xf numFmtId="0" fontId="80" fillId="39" borderId="0" xfId="22" applyFont="1" applyFill="1"/>
    <xf numFmtId="0" fontId="78" fillId="39" borderId="0" xfId="22" applyFont="1" applyFill="1"/>
    <xf numFmtId="0" fontId="70" fillId="54" borderId="0" xfId="0" applyFont="1" applyFill="1" applyBorder="1" applyAlignment="1">
      <alignment horizontal="left" wrapText="1"/>
    </xf>
    <xf numFmtId="0" fontId="70" fillId="27" borderId="18" xfId="0" applyFont="1" applyFill="1" applyBorder="1" applyAlignment="1">
      <alignment horizontal="center" vertical="center" wrapText="1"/>
    </xf>
    <xf numFmtId="169" fontId="70" fillId="54" borderId="0" xfId="0" applyNumberFormat="1" applyFont="1" applyFill="1" applyAlignment="1">
      <alignment horizontal="center"/>
    </xf>
    <xf numFmtId="0" fontId="70" fillId="54" borderId="0" xfId="0" applyFont="1" applyFill="1" applyAlignment="1">
      <alignment horizontal="center"/>
    </xf>
    <xf numFmtId="0" fontId="75" fillId="56" borderId="0" xfId="0" applyFont="1" applyFill="1"/>
    <xf numFmtId="2" fontId="70" fillId="54" borderId="0" xfId="0" applyNumberFormat="1" applyFont="1" applyFill="1" applyAlignment="1">
      <alignment horizontal="center"/>
    </xf>
    <xf numFmtId="2" fontId="70" fillId="54" borderId="17" xfId="0" applyNumberFormat="1" applyFont="1" applyFill="1" applyBorder="1" applyAlignment="1">
      <alignment horizontal="center"/>
    </xf>
    <xf numFmtId="2" fontId="70" fillId="57" borderId="0" xfId="0" applyNumberFormat="1" applyFont="1" applyFill="1" applyAlignment="1">
      <alignment horizontal="center"/>
    </xf>
    <xf numFmtId="0" fontId="70" fillId="54" borderId="0" xfId="0" applyFont="1" applyFill="1" applyBorder="1" applyAlignment="1">
      <alignment horizontal="left"/>
    </xf>
    <xf numFmtId="0" fontId="70" fillId="54" borderId="0" xfId="0" applyFont="1" applyFill="1" applyBorder="1"/>
    <xf numFmtId="0" fontId="70" fillId="54" borderId="17" xfId="0" applyFont="1" applyFill="1" applyBorder="1" applyAlignment="1">
      <alignment horizontal="left"/>
    </xf>
    <xf numFmtId="0" fontId="70" fillId="54" borderId="13" xfId="0" applyFont="1" applyFill="1" applyBorder="1"/>
    <xf numFmtId="0" fontId="70" fillId="54" borderId="13" xfId="0" applyFont="1" applyFill="1" applyBorder="1" applyAlignment="1">
      <alignment horizontal="left"/>
    </xf>
    <xf numFmtId="2" fontId="70" fillId="54" borderId="0" xfId="0" applyNumberFormat="1" applyFont="1" applyFill="1" applyBorder="1" applyAlignment="1">
      <alignment horizontal="center"/>
    </xf>
    <xf numFmtId="2" fontId="70" fillId="54" borderId="13" xfId="0" applyNumberFormat="1" applyFont="1" applyFill="1" applyBorder="1" applyAlignment="1">
      <alignment horizontal="center"/>
    </xf>
    <xf numFmtId="1" fontId="70" fillId="54" borderId="17" xfId="0" applyNumberFormat="1" applyFont="1" applyFill="1" applyBorder="1" applyAlignment="1">
      <alignment horizontal="center"/>
    </xf>
    <xf numFmtId="1" fontId="70" fillId="54" borderId="0" xfId="0" applyNumberFormat="1" applyFont="1" applyFill="1" applyBorder="1" applyAlignment="1">
      <alignment horizontal="center"/>
    </xf>
    <xf numFmtId="1" fontId="70" fillId="54" borderId="13" xfId="0" applyNumberFormat="1" applyFont="1" applyFill="1" applyBorder="1" applyAlignment="1">
      <alignment horizontal="center"/>
    </xf>
    <xf numFmtId="182" fontId="70" fillId="0" borderId="0" xfId="0" applyNumberFormat="1" applyFont="1"/>
    <xf numFmtId="1" fontId="70" fillId="0" borderId="0" xfId="0" applyNumberFormat="1" applyFont="1"/>
    <xf numFmtId="183" fontId="70" fillId="0" borderId="0" xfId="0" applyNumberFormat="1" applyFont="1"/>
    <xf numFmtId="0" fontId="70" fillId="27" borderId="18" xfId="428" applyFont="1" applyFill="1" applyBorder="1" applyAlignment="1">
      <alignment horizontal="right" vertical="center" wrapText="1"/>
    </xf>
    <xf numFmtId="177" fontId="70" fillId="54" borderId="0" xfId="0" applyNumberFormat="1" applyFont="1" applyFill="1" applyBorder="1" applyAlignment="1"/>
    <xf numFmtId="177" fontId="70" fillId="54" borderId="17" xfId="0" applyNumberFormat="1" applyFont="1" applyFill="1" applyBorder="1" applyAlignment="1"/>
    <xf numFmtId="177" fontId="70" fillId="54" borderId="0" xfId="0" applyNumberFormat="1" applyFont="1" applyFill="1" applyAlignment="1"/>
    <xf numFmtId="177" fontId="70" fillId="54" borderId="0" xfId="3073" applyNumberFormat="1" applyFont="1" applyFill="1" applyBorder="1" applyAlignment="1"/>
    <xf numFmtId="0" fontId="66" fillId="43" borderId="32" xfId="0" applyFont="1" applyFill="1" applyBorder="1" applyAlignment="1">
      <alignment horizontal="left"/>
    </xf>
    <xf numFmtId="0" fontId="70" fillId="58" borderId="21" xfId="0" applyFont="1" applyFill="1" applyBorder="1"/>
    <xf numFmtId="0" fontId="70" fillId="58" borderId="16" xfId="0" applyFont="1" applyFill="1" applyBorder="1"/>
    <xf numFmtId="0" fontId="70" fillId="58" borderId="22" xfId="0" applyFont="1" applyFill="1" applyBorder="1"/>
    <xf numFmtId="0" fontId="70" fillId="54" borderId="16" xfId="0" applyFont="1" applyFill="1" applyBorder="1"/>
    <xf numFmtId="0" fontId="70" fillId="59" borderId="0" xfId="0" applyFont="1" applyFill="1" applyAlignment="1">
      <alignment horizontal="center"/>
    </xf>
    <xf numFmtId="0" fontId="70" fillId="0" borderId="0" xfId="0" applyFont="1" applyFill="1" applyAlignment="1"/>
    <xf numFmtId="0" fontId="70" fillId="46" borderId="40" xfId="0" applyFont="1" applyFill="1" applyBorder="1" applyAlignment="1">
      <alignment horizontal="left"/>
    </xf>
    <xf numFmtId="0" fontId="70" fillId="46" borderId="41" xfId="0" applyFont="1" applyFill="1" applyBorder="1" applyAlignment="1">
      <alignment horizontal="left"/>
    </xf>
    <xf numFmtId="0" fontId="70" fillId="46" borderId="42" xfId="0" applyFont="1" applyFill="1" applyBorder="1" applyAlignment="1">
      <alignment horizontal="left"/>
    </xf>
    <xf numFmtId="0" fontId="70" fillId="46" borderId="43" xfId="0" applyFont="1" applyFill="1" applyBorder="1" applyAlignment="1">
      <alignment horizontal="left"/>
    </xf>
    <xf numFmtId="0" fontId="70" fillId="46" borderId="45" xfId="0" applyFont="1" applyFill="1" applyBorder="1" applyAlignment="1">
      <alignment horizontal="left"/>
    </xf>
    <xf numFmtId="0" fontId="81" fillId="46" borderId="44" xfId="0" applyFont="1" applyFill="1" applyBorder="1" applyAlignment="1">
      <alignment horizontal="left" indent="1"/>
    </xf>
    <xf numFmtId="0" fontId="70" fillId="54" borderId="0" xfId="428" applyFont="1" applyFill="1"/>
    <xf numFmtId="176" fontId="70" fillId="54" borderId="0" xfId="428" applyNumberFormat="1" applyFont="1" applyFill="1"/>
    <xf numFmtId="176" fontId="70" fillId="54" borderId="0" xfId="0" applyNumberFormat="1" applyFont="1" applyFill="1"/>
    <xf numFmtId="181" fontId="70" fillId="50" borderId="0" xfId="0" applyNumberFormat="1" applyFont="1" applyFill="1" applyBorder="1" applyAlignment="1">
      <alignment horizontal="center"/>
    </xf>
    <xf numFmtId="0" fontId="70" fillId="48" borderId="17" xfId="0" applyFont="1" applyFill="1" applyBorder="1" applyAlignment="1">
      <alignment horizontal="center"/>
    </xf>
    <xf numFmtId="0" fontId="70" fillId="48" borderId="17" xfId="0" applyFont="1" applyFill="1" applyBorder="1" applyAlignment="1"/>
    <xf numFmtId="0" fontId="70" fillId="59" borderId="17" xfId="0" applyFont="1" applyFill="1" applyBorder="1" applyAlignment="1">
      <alignment horizontal="center"/>
    </xf>
    <xf numFmtId="0" fontId="72" fillId="60" borderId="0" xfId="0" applyFont="1" applyFill="1" applyBorder="1" applyAlignment="1">
      <alignment vertical="center"/>
    </xf>
    <xf numFmtId="0" fontId="65" fillId="60" borderId="0" xfId="0" applyFont="1" applyFill="1" applyBorder="1" applyAlignment="1">
      <alignment vertical="center"/>
    </xf>
    <xf numFmtId="0" fontId="72" fillId="42" borderId="0" xfId="0" applyFont="1" applyFill="1" applyBorder="1" applyAlignment="1">
      <alignment vertical="center"/>
    </xf>
    <xf numFmtId="0" fontId="79" fillId="42" borderId="17" xfId="0" applyFont="1" applyFill="1" applyBorder="1" applyAlignment="1">
      <alignment vertical="center"/>
    </xf>
    <xf numFmtId="0" fontId="79" fillId="42" borderId="17" xfId="0" applyFont="1" applyFill="1" applyBorder="1" applyAlignment="1">
      <alignment horizontal="left" vertical="center" wrapText="1"/>
    </xf>
    <xf numFmtId="0" fontId="79" fillId="42" borderId="17" xfId="0" applyFont="1" applyFill="1" applyBorder="1" applyAlignment="1">
      <alignment horizontal="left" vertical="center"/>
    </xf>
    <xf numFmtId="0" fontId="83" fillId="42" borderId="0" xfId="0" applyFont="1" applyFill="1"/>
    <xf numFmtId="165" fontId="83" fillId="42" borderId="0" xfId="0" applyNumberFormat="1" applyFont="1" applyFill="1" applyAlignment="1">
      <alignment horizontal="left"/>
    </xf>
    <xf numFmtId="0" fontId="83" fillId="42" borderId="0" xfId="0" applyFont="1" applyFill="1" applyAlignment="1">
      <alignment horizontal="left"/>
    </xf>
    <xf numFmtId="0" fontId="83" fillId="42" borderId="0" xfId="0" applyNumberFormat="1" applyFont="1" applyFill="1" applyAlignment="1">
      <alignment horizontal="left"/>
    </xf>
    <xf numFmtId="0" fontId="84" fillId="42" borderId="0" xfId="0" applyFont="1" applyFill="1"/>
    <xf numFmtId="165" fontId="84" fillId="42" borderId="0" xfId="0" applyNumberFormat="1" applyFont="1" applyFill="1" applyAlignment="1">
      <alignment horizontal="left"/>
    </xf>
    <xf numFmtId="165" fontId="79" fillId="0" borderId="0" xfId="0" applyNumberFormat="1" applyFont="1"/>
    <xf numFmtId="173" fontId="79" fillId="0" borderId="0" xfId="0" applyNumberFormat="1" applyFont="1"/>
    <xf numFmtId="0" fontId="79" fillId="0" borderId="17" xfId="0" applyFont="1" applyFill="1" applyBorder="1" applyAlignment="1">
      <alignment horizontal="right" vertical="center"/>
    </xf>
    <xf numFmtId="0" fontId="70" fillId="0" borderId="0" xfId="0" quotePrefix="1" applyFont="1"/>
    <xf numFmtId="0" fontId="70" fillId="54" borderId="22" xfId="0" applyFont="1" applyFill="1" applyBorder="1"/>
    <xf numFmtId="0" fontId="65" fillId="0" borderId="0" xfId="0" applyFont="1" applyFill="1"/>
    <xf numFmtId="0" fontId="65" fillId="0" borderId="0" xfId="0" applyFont="1" applyAlignment="1">
      <alignment horizontal="center"/>
    </xf>
    <xf numFmtId="9" fontId="65" fillId="0" borderId="0" xfId="676" applyFont="1" applyBorder="1" applyAlignment="1">
      <alignment horizontal="center"/>
    </xf>
    <xf numFmtId="9" fontId="65" fillId="0" borderId="0" xfId="676" applyFont="1" applyFill="1"/>
    <xf numFmtId="0" fontId="70" fillId="61" borderId="0" xfId="0" applyFont="1" applyFill="1" applyAlignment="1">
      <alignment horizontal="center"/>
    </xf>
    <xf numFmtId="0" fontId="70" fillId="61" borderId="0" xfId="0" applyFont="1" applyFill="1" applyAlignment="1"/>
    <xf numFmtId="2" fontId="70" fillId="0" borderId="0" xfId="0" applyNumberFormat="1" applyFont="1"/>
    <xf numFmtId="0" fontId="70" fillId="58" borderId="0" xfId="0" applyFont="1" applyFill="1"/>
    <xf numFmtId="0" fontId="70" fillId="0" borderId="0" xfId="0" applyFont="1" applyBorder="1" applyAlignment="1">
      <alignment horizontal="center"/>
    </xf>
    <xf numFmtId="177" fontId="70" fillId="54" borderId="13" xfId="0" applyNumberFormat="1" applyFont="1" applyFill="1" applyBorder="1" applyAlignment="1"/>
    <xf numFmtId="177" fontId="19" fillId="0" borderId="0" xfId="420" applyNumberFormat="1" applyFont="1" applyFill="1" applyBorder="1"/>
    <xf numFmtId="0" fontId="19" fillId="0" borderId="0" xfId="420" applyFont="1"/>
    <xf numFmtId="0" fontId="85" fillId="0" borderId="0" xfId="3963" applyFont="1"/>
    <xf numFmtId="0" fontId="14" fillId="0" borderId="0" xfId="3963"/>
    <xf numFmtId="0" fontId="58" fillId="0" borderId="0" xfId="3963" applyFont="1"/>
    <xf numFmtId="0" fontId="58" fillId="0" borderId="17" xfId="3963" applyFont="1" applyBorder="1"/>
    <xf numFmtId="0" fontId="58" fillId="68" borderId="0" xfId="3963" applyFont="1" applyFill="1"/>
    <xf numFmtId="0" fontId="58" fillId="35" borderId="0" xfId="3963" applyFont="1" applyFill="1"/>
    <xf numFmtId="0" fontId="13" fillId="0" borderId="0" xfId="3963" applyFont="1"/>
    <xf numFmtId="9" fontId="94" fillId="32" borderId="0" xfId="175" applyNumberFormat="1" applyFont="1" applyAlignment="1">
      <alignment horizontal="right"/>
    </xf>
    <xf numFmtId="0" fontId="97" fillId="0" borderId="0" xfId="0" applyFont="1"/>
    <xf numFmtId="0" fontId="68" fillId="37" borderId="0" xfId="0" applyFont="1" applyFill="1" applyBorder="1"/>
    <xf numFmtId="3" fontId="68" fillId="37" borderId="0" xfId="0" applyNumberFormat="1" applyFont="1" applyFill="1" applyBorder="1"/>
    <xf numFmtId="0" fontId="82" fillId="0" borderId="0" xfId="0" applyFont="1"/>
    <xf numFmtId="0" fontId="70" fillId="54" borderId="17" xfId="0" applyFont="1" applyFill="1" applyBorder="1" applyAlignment="1">
      <alignment horizontal="left" wrapText="1"/>
    </xf>
    <xf numFmtId="169" fontId="70" fillId="54" borderId="17" xfId="0" applyNumberFormat="1" applyFont="1" applyFill="1" applyBorder="1" applyAlignment="1">
      <alignment horizontal="center"/>
    </xf>
    <xf numFmtId="2" fontId="70" fillId="57" borderId="17" xfId="0" applyNumberFormat="1" applyFont="1" applyFill="1" applyBorder="1" applyAlignment="1">
      <alignment horizontal="center"/>
    </xf>
    <xf numFmtId="0" fontId="70" fillId="58" borderId="13" xfId="0" applyFont="1" applyFill="1" applyBorder="1" applyAlignment="1">
      <alignment horizontal="center" vertical="center" wrapText="1"/>
    </xf>
    <xf numFmtId="0" fontId="73" fillId="58" borderId="12" xfId="0" applyFont="1" applyFill="1" applyBorder="1" applyAlignment="1">
      <alignment horizontal="center" vertical="center" wrapText="1"/>
    </xf>
    <xf numFmtId="183" fontId="70" fillId="58" borderId="0" xfId="0" applyNumberFormat="1" applyFont="1" applyFill="1"/>
    <xf numFmtId="2" fontId="70" fillId="54" borderId="0" xfId="0" applyNumberFormat="1" applyFont="1" applyFill="1" applyAlignment="1">
      <alignment horizontal="center"/>
    </xf>
    <xf numFmtId="2" fontId="70" fillId="54" borderId="17" xfId="0" applyNumberFormat="1" applyFont="1" applyFill="1" applyBorder="1" applyAlignment="1">
      <alignment horizontal="center"/>
    </xf>
    <xf numFmtId="2" fontId="70" fillId="54" borderId="0" xfId="0" applyNumberFormat="1" applyFont="1" applyFill="1" applyBorder="1" applyAlignment="1">
      <alignment horizontal="center"/>
    </xf>
    <xf numFmtId="2" fontId="70" fillId="54" borderId="13" xfId="0" applyNumberFormat="1" applyFont="1" applyFill="1" applyBorder="1" applyAlignment="1">
      <alignment horizontal="center"/>
    </xf>
    <xf numFmtId="1" fontId="70" fillId="54" borderId="0" xfId="0" applyNumberFormat="1" applyFont="1" applyFill="1" applyAlignment="1">
      <alignment horizontal="center"/>
    </xf>
    <xf numFmtId="1" fontId="70" fillId="54" borderId="17" xfId="0" applyNumberFormat="1" applyFont="1" applyFill="1" applyBorder="1" applyAlignment="1">
      <alignment horizontal="center"/>
    </xf>
    <xf numFmtId="1" fontId="70" fillId="54" borderId="0" xfId="0" applyNumberFormat="1" applyFont="1" applyFill="1" applyBorder="1" applyAlignment="1">
      <alignment horizontal="center"/>
    </xf>
    <xf numFmtId="0" fontId="70" fillId="0" borderId="0" xfId="0" applyFont="1"/>
    <xf numFmtId="0" fontId="73" fillId="26" borderId="12" xfId="0" applyFont="1" applyFill="1" applyBorder="1" applyAlignment="1">
      <alignment horizontal="left" vertical="top" wrapText="1"/>
    </xf>
    <xf numFmtId="1" fontId="70" fillId="54" borderId="0" xfId="0" applyNumberFormat="1" applyFont="1" applyFill="1" applyAlignment="1">
      <alignment horizontal="center"/>
    </xf>
    <xf numFmtId="1" fontId="70" fillId="54" borderId="17" xfId="0" applyNumberFormat="1" applyFont="1" applyFill="1" applyBorder="1" applyAlignment="1">
      <alignment horizontal="center"/>
    </xf>
    <xf numFmtId="1" fontId="70" fillId="54" borderId="0" xfId="0" applyNumberFormat="1" applyFont="1" applyFill="1" applyBorder="1" applyAlignment="1">
      <alignment horizontal="center"/>
    </xf>
    <xf numFmtId="1" fontId="70" fillId="54" borderId="13" xfId="0" applyNumberFormat="1" applyFont="1" applyFill="1" applyBorder="1" applyAlignment="1">
      <alignment horizontal="center"/>
    </xf>
    <xf numFmtId="0" fontId="70" fillId="33" borderId="13" xfId="0" applyFont="1" applyFill="1" applyBorder="1" applyAlignment="1">
      <alignment horizontal="left" vertical="center" wrapText="1"/>
    </xf>
    <xf numFmtId="0" fontId="70" fillId="52" borderId="13" xfId="0" applyFont="1" applyFill="1" applyBorder="1" applyAlignment="1">
      <alignment horizontal="left" vertical="center" wrapText="1"/>
    </xf>
    <xf numFmtId="2" fontId="70" fillId="54" borderId="0" xfId="0" applyNumberFormat="1" applyFont="1" applyFill="1" applyAlignment="1">
      <alignment horizontal="center"/>
    </xf>
    <xf numFmtId="0" fontId="70" fillId="0" borderId="0" xfId="0" applyFont="1"/>
    <xf numFmtId="0" fontId="70" fillId="0" borderId="0" xfId="0" applyFont="1" applyFill="1"/>
    <xf numFmtId="0" fontId="70" fillId="0" borderId="0" xfId="0" applyFont="1" applyAlignment="1">
      <alignment horizontal="center"/>
    </xf>
    <xf numFmtId="0" fontId="70" fillId="0" borderId="16" xfId="0" applyFont="1" applyBorder="1"/>
    <xf numFmtId="0" fontId="70" fillId="0" borderId="0" xfId="0" applyFont="1" applyBorder="1"/>
    <xf numFmtId="0" fontId="70" fillId="0" borderId="24" xfId="0" applyFont="1" applyBorder="1"/>
    <xf numFmtId="0" fontId="70" fillId="0" borderId="0" xfId="0" applyFont="1" applyFill="1" applyBorder="1"/>
    <xf numFmtId="0" fontId="74" fillId="0" borderId="0" xfId="0" applyFont="1" applyAlignment="1">
      <alignment horizontal="left"/>
    </xf>
    <xf numFmtId="0" fontId="72" fillId="0" borderId="0" xfId="0" applyFont="1" applyAlignment="1">
      <alignment horizontal="left"/>
    </xf>
    <xf numFmtId="9" fontId="74" fillId="0" borderId="0" xfId="0" applyNumberFormat="1" applyFont="1" applyAlignment="1">
      <alignment horizontal="left"/>
    </xf>
    <xf numFmtId="0" fontId="70" fillId="0" borderId="0" xfId="0" applyFont="1" applyAlignment="1"/>
    <xf numFmtId="9" fontId="74" fillId="0" borderId="0" xfId="0" applyNumberFormat="1" applyFont="1" applyAlignment="1">
      <alignment horizontal="center"/>
    </xf>
    <xf numFmtId="0" fontId="74" fillId="0" borderId="0" xfId="0" applyFont="1"/>
    <xf numFmtId="178" fontId="70" fillId="0" borderId="0" xfId="0" applyNumberFormat="1" applyFont="1" applyAlignment="1"/>
    <xf numFmtId="2" fontId="74" fillId="0" borderId="0" xfId="0" applyNumberFormat="1" applyFont="1" applyAlignment="1">
      <alignment horizontal="left"/>
    </xf>
    <xf numFmtId="0" fontId="70" fillId="33" borderId="13" xfId="0" applyFont="1" applyFill="1" applyBorder="1" applyAlignment="1">
      <alignment horizontal="left" vertical="center" wrapText="1"/>
    </xf>
    <xf numFmtId="0" fontId="73" fillId="26" borderId="12" xfId="0" applyFont="1" applyFill="1" applyBorder="1" applyAlignment="1">
      <alignment horizontal="left" vertical="top" wrapText="1"/>
    </xf>
    <xf numFmtId="165" fontId="70" fillId="0" borderId="16" xfId="33" applyNumberFormat="1" applyFont="1" applyBorder="1"/>
    <xf numFmtId="165" fontId="70" fillId="0" borderId="16" xfId="0" applyNumberFormat="1" applyFont="1" applyBorder="1"/>
    <xf numFmtId="165" fontId="70" fillId="0" borderId="0" xfId="0" applyNumberFormat="1" applyFont="1" applyBorder="1"/>
    <xf numFmtId="165" fontId="70" fillId="0" borderId="0" xfId="33" applyNumberFormat="1" applyFont="1" applyBorder="1"/>
    <xf numFmtId="165" fontId="70" fillId="0" borderId="13" xfId="0" applyNumberFormat="1" applyFont="1" applyBorder="1"/>
    <xf numFmtId="165" fontId="70" fillId="0" borderId="13" xfId="33" applyNumberFormat="1" applyFont="1" applyBorder="1"/>
    <xf numFmtId="165" fontId="70" fillId="0" borderId="21" xfId="33" applyNumberFormat="1" applyFont="1" applyBorder="1"/>
    <xf numFmtId="165" fontId="70" fillId="0" borderId="21" xfId="0" applyNumberFormat="1" applyFont="1" applyBorder="1"/>
    <xf numFmtId="0" fontId="74" fillId="0" borderId="0" xfId="0" applyFont="1" applyAlignment="1">
      <alignment horizontal="center"/>
    </xf>
    <xf numFmtId="9" fontId="74" fillId="0" borderId="0" xfId="676" applyFont="1" applyAlignment="1">
      <alignment horizontal="center"/>
    </xf>
    <xf numFmtId="0" fontId="70" fillId="52" borderId="13" xfId="0" applyFont="1" applyFill="1" applyBorder="1" applyAlignment="1">
      <alignment horizontal="left" vertical="center" wrapText="1"/>
    </xf>
    <xf numFmtId="177" fontId="70" fillId="54" borderId="0" xfId="0" applyNumberFormat="1" applyFont="1" applyFill="1" applyBorder="1"/>
    <xf numFmtId="2" fontId="70" fillId="54" borderId="0" xfId="0" applyNumberFormat="1" applyFont="1" applyFill="1" applyAlignment="1">
      <alignment horizontal="center"/>
    </xf>
    <xf numFmtId="2" fontId="70" fillId="54" borderId="17" xfId="0" applyNumberFormat="1" applyFont="1" applyFill="1" applyBorder="1" applyAlignment="1">
      <alignment horizontal="center"/>
    </xf>
    <xf numFmtId="181" fontId="77" fillId="50" borderId="0" xfId="0" applyNumberFormat="1" applyFont="1" applyFill="1" applyBorder="1" applyAlignment="1"/>
    <xf numFmtId="181" fontId="70" fillId="54" borderId="0" xfId="0" applyNumberFormat="1" applyFont="1" applyFill="1" applyAlignment="1"/>
    <xf numFmtId="181" fontId="70" fillId="54" borderId="0" xfId="0" applyNumberFormat="1" applyFont="1" applyFill="1" applyBorder="1" applyAlignment="1"/>
    <xf numFmtId="181" fontId="70" fillId="54" borderId="17" xfId="0" applyNumberFormat="1" applyFont="1" applyFill="1" applyBorder="1" applyAlignment="1"/>
    <xf numFmtId="0" fontId="73" fillId="26" borderId="39" xfId="0" applyFont="1" applyFill="1" applyBorder="1" applyAlignment="1">
      <alignment horizontal="left" vertical="top" wrapText="1"/>
    </xf>
    <xf numFmtId="2" fontId="70" fillId="54" borderId="0" xfId="0" applyNumberFormat="1" applyFont="1" applyFill="1" applyBorder="1" applyAlignment="1">
      <alignment horizontal="center"/>
    </xf>
    <xf numFmtId="2" fontId="70" fillId="54" borderId="13" xfId="0" applyNumberFormat="1" applyFont="1" applyFill="1" applyBorder="1" applyAlignment="1">
      <alignment horizontal="center"/>
    </xf>
    <xf numFmtId="0" fontId="73" fillId="26" borderId="12" xfId="0" applyFont="1" applyFill="1" applyBorder="1" applyAlignment="1">
      <alignment horizontal="center" vertical="top" wrapText="1"/>
    </xf>
    <xf numFmtId="1" fontId="70" fillId="54" borderId="17" xfId="0" applyNumberFormat="1" applyFont="1" applyFill="1" applyBorder="1" applyAlignment="1">
      <alignment horizontal="center"/>
    </xf>
    <xf numFmtId="1" fontId="70" fillId="54" borderId="0" xfId="0" applyNumberFormat="1" applyFont="1" applyFill="1" applyBorder="1" applyAlignment="1">
      <alignment horizontal="center"/>
    </xf>
    <xf numFmtId="1" fontId="70" fillId="54" borderId="13" xfId="0" applyNumberFormat="1" applyFont="1" applyFill="1" applyBorder="1" applyAlignment="1">
      <alignment horizontal="center"/>
    </xf>
    <xf numFmtId="2" fontId="70" fillId="39" borderId="0" xfId="0" applyNumberFormat="1" applyFont="1" applyFill="1" applyAlignment="1">
      <alignment horizontal="center"/>
    </xf>
    <xf numFmtId="2" fontId="70" fillId="39" borderId="17" xfId="0" applyNumberFormat="1" applyFont="1" applyFill="1" applyBorder="1" applyAlignment="1">
      <alignment horizontal="center"/>
    </xf>
    <xf numFmtId="2" fontId="70" fillId="39" borderId="0" xfId="0" applyNumberFormat="1" applyFont="1" applyFill="1" applyBorder="1" applyAlignment="1">
      <alignment horizontal="center"/>
    </xf>
    <xf numFmtId="2" fontId="70" fillId="39" borderId="13" xfId="0" applyNumberFormat="1" applyFont="1" applyFill="1" applyBorder="1" applyAlignment="1">
      <alignment horizontal="center"/>
    </xf>
    <xf numFmtId="0" fontId="70" fillId="0" borderId="13" xfId="0" applyFont="1" applyFill="1" applyBorder="1"/>
    <xf numFmtId="165" fontId="70" fillId="0" borderId="14" xfId="33" applyNumberFormat="1" applyFont="1" applyBorder="1"/>
    <xf numFmtId="184" fontId="70" fillId="54" borderId="38" xfId="0" applyNumberFormat="1" applyFont="1" applyFill="1" applyBorder="1" applyAlignment="1"/>
    <xf numFmtId="184" fontId="70" fillId="54" borderId="16" xfId="0" applyNumberFormat="1" applyFont="1" applyFill="1" applyBorder="1" applyAlignment="1"/>
    <xf numFmtId="184" fontId="70" fillId="54" borderId="24" xfId="0" applyNumberFormat="1" applyFont="1" applyFill="1" applyBorder="1" applyAlignment="1"/>
    <xf numFmtId="184" fontId="70" fillId="54" borderId="22" xfId="0" applyNumberFormat="1" applyFont="1" applyFill="1" applyBorder="1" applyAlignment="1"/>
    <xf numFmtId="184" fontId="70" fillId="54" borderId="23" xfId="0" applyNumberFormat="1" applyFont="1" applyFill="1" applyBorder="1" applyAlignment="1"/>
    <xf numFmtId="184" fontId="70" fillId="54" borderId="21" xfId="0" applyNumberFormat="1" applyFont="1" applyFill="1" applyBorder="1" applyAlignment="1"/>
    <xf numFmtId="184" fontId="70" fillId="54" borderId="14" xfId="0" applyNumberFormat="1" applyFont="1" applyFill="1" applyBorder="1" applyAlignment="1"/>
    <xf numFmtId="0" fontId="70" fillId="0" borderId="13" xfId="0" applyFont="1" applyBorder="1"/>
    <xf numFmtId="0" fontId="70" fillId="0" borderId="14" xfId="0" applyFont="1" applyBorder="1"/>
    <xf numFmtId="0" fontId="70" fillId="0" borderId="22" xfId="0" applyFont="1" applyBorder="1"/>
    <xf numFmtId="165" fontId="70" fillId="0" borderId="24" xfId="0" applyNumberFormat="1" applyFont="1" applyBorder="1"/>
    <xf numFmtId="9" fontId="74" fillId="0" borderId="16" xfId="676" applyFont="1" applyBorder="1" applyAlignment="1">
      <alignment horizontal="right"/>
    </xf>
    <xf numFmtId="0" fontId="70" fillId="0" borderId="22" xfId="0" applyFont="1" applyFill="1" applyBorder="1"/>
    <xf numFmtId="0" fontId="70" fillId="0" borderId="16" xfId="0" applyFont="1" applyFill="1" applyBorder="1"/>
    <xf numFmtId="165" fontId="70" fillId="0" borderId="14" xfId="0" applyNumberFormat="1" applyFont="1" applyBorder="1"/>
    <xf numFmtId="0" fontId="70" fillId="0" borderId="21" xfId="0" applyFont="1" applyFill="1" applyBorder="1"/>
    <xf numFmtId="14" fontId="19" fillId="0" borderId="0" xfId="1589" applyNumberFormat="1" applyFont="1" applyAlignment="1">
      <alignment horizontal="left"/>
    </xf>
    <xf numFmtId="177" fontId="19" fillId="0" borderId="0" xfId="1589" applyNumberFormat="1" applyFont="1" applyFill="1" applyBorder="1"/>
    <xf numFmtId="0" fontId="70" fillId="54" borderId="0" xfId="0" applyFont="1" applyFill="1" applyBorder="1" applyAlignment="1">
      <alignment horizontal="center" wrapText="1"/>
    </xf>
    <xf numFmtId="14" fontId="20" fillId="0" borderId="0" xfId="420" applyNumberFormat="1"/>
    <xf numFmtId="0" fontId="83" fillId="42" borderId="0" xfId="0" applyFont="1" applyFill="1" applyAlignment="1">
      <alignment horizontal="left"/>
    </xf>
    <xf numFmtId="9" fontId="70" fillId="36" borderId="22" xfId="676" applyFont="1" applyFill="1" applyBorder="1" applyAlignment="1">
      <alignment horizontal="center"/>
    </xf>
    <xf numFmtId="0" fontId="0" fillId="0" borderId="0" xfId="0"/>
    <xf numFmtId="177" fontId="19" fillId="0" borderId="0" xfId="1589" applyNumberFormat="1" applyFont="1" applyFill="1" applyBorder="1" applyAlignment="1">
      <alignment horizontal="left"/>
    </xf>
    <xf numFmtId="177" fontId="19" fillId="0" borderId="0" xfId="1589" applyNumberFormat="1" applyFont="1" applyFill="1" applyBorder="1"/>
    <xf numFmtId="0" fontId="19" fillId="0" borderId="0" xfId="1589" applyFont="1"/>
    <xf numFmtId="14" fontId="19" fillId="0" borderId="0" xfId="1589" applyNumberFormat="1"/>
    <xf numFmtId="183" fontId="70" fillId="58" borderId="16" xfId="0" applyNumberFormat="1" applyFont="1" applyFill="1" applyBorder="1"/>
    <xf numFmtId="183" fontId="70" fillId="58" borderId="22" xfId="0" applyNumberFormat="1" applyFont="1" applyFill="1" applyBorder="1"/>
    <xf numFmtId="183" fontId="70" fillId="58" borderId="17" xfId="0" applyNumberFormat="1" applyFont="1" applyFill="1" applyBorder="1"/>
    <xf numFmtId="0" fontId="70" fillId="58" borderId="13" xfId="0" applyFont="1" applyFill="1" applyBorder="1" applyAlignment="1">
      <alignment horizontal="right" vertical="center"/>
    </xf>
    <xf numFmtId="0" fontId="70" fillId="58" borderId="22" xfId="0" applyFont="1" applyFill="1" applyBorder="1" applyAlignment="1"/>
    <xf numFmtId="0" fontId="83" fillId="42" borderId="0" xfId="0" applyFont="1" applyFill="1"/>
    <xf numFmtId="183" fontId="70" fillId="58" borderId="0" xfId="0" applyNumberFormat="1" applyFont="1" applyFill="1"/>
    <xf numFmtId="187" fontId="70" fillId="0" borderId="0" xfId="0" applyNumberFormat="1" applyFont="1"/>
    <xf numFmtId="188" fontId="70" fillId="0" borderId="0" xfId="0" applyNumberFormat="1" applyFont="1"/>
    <xf numFmtId="173" fontId="65" fillId="0" borderId="1" xfId="0" applyNumberFormat="1" applyFont="1" applyBorder="1" applyAlignment="1">
      <alignment horizontal="center"/>
    </xf>
    <xf numFmtId="0" fontId="19" fillId="0" borderId="0" xfId="0" applyFont="1" applyFill="1" applyBorder="1"/>
    <xf numFmtId="182" fontId="70" fillId="54" borderId="0" xfId="0" applyNumberFormat="1" applyFont="1" applyFill="1" applyAlignment="1">
      <alignment horizontal="center"/>
    </xf>
    <xf numFmtId="182" fontId="70" fillId="54" borderId="17" xfId="0" applyNumberFormat="1" applyFont="1" applyFill="1" applyBorder="1" applyAlignment="1">
      <alignment horizontal="center"/>
    </xf>
    <xf numFmtId="182" fontId="70" fillId="54" borderId="0" xfId="0" applyNumberFormat="1" applyFont="1" applyFill="1" applyBorder="1" applyAlignment="1">
      <alignment horizontal="center"/>
    </xf>
    <xf numFmtId="182" fontId="70" fillId="54" borderId="13" xfId="0" applyNumberFormat="1" applyFont="1" applyFill="1" applyBorder="1" applyAlignment="1">
      <alignment horizontal="center"/>
    </xf>
    <xf numFmtId="178" fontId="70" fillId="0" borderId="0" xfId="0" applyNumberFormat="1" applyFont="1"/>
    <xf numFmtId="192" fontId="70" fillId="0" borderId="0" xfId="0" applyNumberFormat="1" applyFont="1"/>
    <xf numFmtId="173" fontId="70" fillId="0" borderId="0" xfId="0" applyNumberFormat="1" applyFont="1"/>
    <xf numFmtId="181" fontId="70" fillId="0" borderId="0" xfId="0" applyNumberFormat="1" applyFont="1"/>
    <xf numFmtId="0" fontId="113" fillId="0" borderId="0" xfId="51271" applyFont="1" applyFill="1" applyBorder="1" applyAlignment="1">
      <alignment horizontal="left"/>
    </xf>
    <xf numFmtId="0" fontId="70" fillId="0" borderId="52" xfId="0" applyFont="1" applyFill="1" applyBorder="1"/>
    <xf numFmtId="0" fontId="70" fillId="49" borderId="0" xfId="0" applyFont="1" applyFill="1" applyAlignment="1">
      <alignment vertical="center" wrapText="1"/>
    </xf>
    <xf numFmtId="183" fontId="70" fillId="58" borderId="21" xfId="0" applyNumberFormat="1" applyFont="1" applyFill="1" applyBorder="1"/>
    <xf numFmtId="167" fontId="70" fillId="0" borderId="0" xfId="0" applyNumberFormat="1" applyFont="1"/>
    <xf numFmtId="167" fontId="70" fillId="0" borderId="0" xfId="33" applyNumberFormat="1" applyFont="1"/>
    <xf numFmtId="0" fontId="3" fillId="0" borderId="0" xfId="51274"/>
    <xf numFmtId="0" fontId="146" fillId="108" borderId="0" xfId="51274" applyFont="1" applyFill="1" applyBorder="1" applyAlignment="1">
      <alignment vertical="center" wrapText="1"/>
    </xf>
    <xf numFmtId="0" fontId="3" fillId="0" borderId="0" xfId="51275" applyBorder="1" applyAlignment="1">
      <alignment vertical="center"/>
    </xf>
    <xf numFmtId="0" fontId="146" fillId="108" borderId="0" xfId="51274" applyFont="1" applyFill="1" applyBorder="1" applyAlignment="1">
      <alignment horizontal="center" vertical="center" wrapText="1"/>
    </xf>
    <xf numFmtId="0" fontId="147" fillId="0" borderId="0" xfId="51275" applyFont="1" applyFill="1" applyBorder="1" applyProtection="1"/>
    <xf numFmtId="0" fontId="148" fillId="0" borderId="0" xfId="51276" applyFill="1" applyProtection="1"/>
    <xf numFmtId="0" fontId="3" fillId="0" borderId="0" xfId="51274" applyFill="1" applyProtection="1"/>
    <xf numFmtId="0" fontId="3" fillId="109" borderId="0" xfId="51274" applyFill="1" applyAlignment="1" applyProtection="1">
      <alignment horizontal="right"/>
    </xf>
    <xf numFmtId="0" fontId="147" fillId="0" borderId="0" xfId="51275" applyFont="1" applyFill="1" applyProtection="1"/>
    <xf numFmtId="0" fontId="149" fillId="0" borderId="0" xfId="51274" applyFont="1" applyAlignment="1">
      <alignment horizontal="right" vertical="top"/>
    </xf>
    <xf numFmtId="193" fontId="0" fillId="0" borderId="0" xfId="51277" applyNumberFormat="1" applyFont="1"/>
    <xf numFmtId="0" fontId="3" fillId="0" borderId="0" xfId="51274" applyAlignment="1">
      <alignment horizontal="center" vertical="center"/>
    </xf>
    <xf numFmtId="0" fontId="3" fillId="0" borderId="52" xfId="51274" applyBorder="1"/>
    <xf numFmtId="0" fontId="147" fillId="0" borderId="13" xfId="51275" applyFont="1" applyFill="1" applyBorder="1" applyProtection="1"/>
    <xf numFmtId="0" fontId="148" fillId="0" borderId="13" xfId="51276" applyFill="1" applyBorder="1" applyProtection="1"/>
    <xf numFmtId="0" fontId="3" fillId="0" borderId="13" xfId="51274" applyFill="1" applyBorder="1" applyProtection="1"/>
    <xf numFmtId="0" fontId="3" fillId="0" borderId="13" xfId="51274" applyBorder="1"/>
    <xf numFmtId="0" fontId="148" fillId="0" borderId="0" xfId="51276" applyFill="1" applyBorder="1" applyProtection="1"/>
    <xf numFmtId="0" fontId="70" fillId="37" borderId="0" xfId="0" applyFont="1" applyFill="1"/>
    <xf numFmtId="176" fontId="70" fillId="37" borderId="0" xfId="428" applyNumberFormat="1" applyFont="1" applyFill="1"/>
    <xf numFmtId="176" fontId="70" fillId="37" borderId="0" xfId="0" applyNumberFormat="1" applyFont="1" applyFill="1"/>
    <xf numFmtId="0" fontId="70" fillId="37" borderId="0" xfId="428" applyFont="1" applyFill="1"/>
    <xf numFmtId="177" fontId="70" fillId="54" borderId="18" xfId="0" applyNumberFormat="1" applyFont="1" applyFill="1" applyBorder="1"/>
    <xf numFmtId="0" fontId="150" fillId="110" borderId="0" xfId="428" applyFont="1" applyFill="1" applyBorder="1"/>
    <xf numFmtId="0" fontId="150" fillId="0" borderId="0" xfId="428" applyFont="1" applyFill="1" applyBorder="1"/>
    <xf numFmtId="0" fontId="79" fillId="111" borderId="18" xfId="428" applyFont="1" applyFill="1" applyBorder="1" applyAlignment="1">
      <alignment horizontal="left" vertical="center" wrapText="1"/>
    </xf>
    <xf numFmtId="0" fontId="79" fillId="112" borderId="20" xfId="428" applyFont="1" applyFill="1" applyBorder="1" applyAlignment="1">
      <alignment horizontal="left" wrapText="1"/>
    </xf>
    <xf numFmtId="0" fontId="79" fillId="112" borderId="20" xfId="428" applyFont="1" applyFill="1" applyBorder="1" applyAlignment="1">
      <alignment horizontal="right" wrapText="1"/>
    </xf>
    <xf numFmtId="0" fontId="2" fillId="0" borderId="0" xfId="51274" applyFont="1"/>
    <xf numFmtId="0" fontId="3" fillId="0" borderId="17" xfId="51274" applyBorder="1"/>
    <xf numFmtId="0" fontId="70" fillId="0" borderId="20" xfId="0" applyFont="1" applyBorder="1"/>
    <xf numFmtId="0" fontId="70" fillId="0" borderId="20" xfId="0" applyFont="1" applyBorder="1" applyAlignment="1">
      <alignment horizontal="left"/>
    </xf>
    <xf numFmtId="0" fontId="70" fillId="0" borderId="20" xfId="0" applyFont="1" applyBorder="1" applyAlignment="1">
      <alignment horizontal="center"/>
    </xf>
    <xf numFmtId="0" fontId="70" fillId="0" borderId="20" xfId="0" applyFont="1" applyFill="1" applyBorder="1"/>
    <xf numFmtId="0" fontId="98" fillId="0" borderId="20" xfId="0" applyFont="1" applyBorder="1"/>
    <xf numFmtId="14" fontId="19" fillId="0" borderId="0" xfId="420" applyNumberFormat="1" applyFont="1" applyFill="1" applyAlignment="1">
      <alignment horizontal="left"/>
    </xf>
    <xf numFmtId="0" fontId="20" fillId="0" borderId="0" xfId="420" applyFill="1"/>
    <xf numFmtId="0" fontId="19" fillId="0" borderId="0" xfId="420" applyFont="1" applyFill="1" applyAlignment="1">
      <alignment horizontal="left"/>
    </xf>
    <xf numFmtId="14" fontId="19" fillId="0" borderId="0" xfId="420" applyNumberFormat="1" applyFont="1" applyFill="1" applyAlignment="1">
      <alignment horizontal="left" vertical="top"/>
    </xf>
    <xf numFmtId="0" fontId="19" fillId="0" borderId="0" xfId="420" applyFont="1" applyFill="1" applyAlignment="1">
      <alignment horizontal="left" vertical="top"/>
    </xf>
    <xf numFmtId="0" fontId="19" fillId="0" borderId="0" xfId="420" applyFont="1" applyFill="1" applyAlignment="1">
      <alignment horizontal="left" vertical="top" wrapText="1"/>
    </xf>
    <xf numFmtId="0" fontId="20" fillId="0" borderId="0" xfId="420" applyFont="1" applyFill="1" applyAlignment="1">
      <alignment horizontal="left"/>
    </xf>
    <xf numFmtId="14" fontId="20" fillId="0" borderId="0" xfId="420" applyNumberFormat="1" applyFont="1" applyFill="1" applyAlignment="1">
      <alignment horizontal="left"/>
    </xf>
    <xf numFmtId="0" fontId="153" fillId="0" borderId="0" xfId="51278" applyFont="1"/>
    <xf numFmtId="0" fontId="156" fillId="0" borderId="0" xfId="51278" applyFont="1" applyAlignment="1">
      <alignment horizontal="center" vertical="center"/>
    </xf>
    <xf numFmtId="0" fontId="155" fillId="0" borderId="55" xfId="51279" applyFont="1" applyBorder="1" applyAlignment="1">
      <alignment horizontal="center" vertical="center" wrapText="1"/>
    </xf>
    <xf numFmtId="0" fontId="154" fillId="0" borderId="64" xfId="6370" applyFont="1" applyBorder="1" applyAlignment="1">
      <alignment horizontal="left" wrapText="1"/>
    </xf>
    <xf numFmtId="194" fontId="154" fillId="0" borderId="27" xfId="6370" applyNumberFormat="1" applyFont="1" applyBorder="1" applyAlignment="1">
      <alignment horizontal="right"/>
    </xf>
    <xf numFmtId="194" fontId="154" fillId="0" borderId="65" xfId="6370" applyNumberFormat="1" applyFont="1" applyBorder="1" applyAlignment="1">
      <alignment horizontal="right"/>
    </xf>
    <xf numFmtId="0" fontId="154" fillId="0" borderId="66" xfId="6370" applyFont="1" applyBorder="1" applyAlignment="1">
      <alignment horizontal="left"/>
    </xf>
    <xf numFmtId="194" fontId="154" fillId="0" borderId="52" xfId="6370" applyNumberFormat="1" applyFont="1" applyBorder="1" applyAlignment="1">
      <alignment horizontal="right"/>
    </xf>
    <xf numFmtId="194" fontId="154" fillId="0" borderId="67" xfId="6370" applyNumberFormat="1" applyFont="1" applyBorder="1" applyAlignment="1">
      <alignment horizontal="right"/>
    </xf>
    <xf numFmtId="0" fontId="154" fillId="0" borderId="66" xfId="6370" applyFont="1" applyBorder="1" applyAlignment="1">
      <alignment wrapText="1"/>
    </xf>
    <xf numFmtId="0" fontId="154" fillId="0" borderId="66" xfId="6370" applyFont="1" applyBorder="1" applyAlignment="1">
      <alignment horizontal="left" indent="1"/>
    </xf>
    <xf numFmtId="0" fontId="154" fillId="0" borderId="66" xfId="6370" applyFont="1" applyBorder="1"/>
    <xf numFmtId="0" fontId="151" fillId="0" borderId="66" xfId="6370" applyFont="1" applyBorder="1" applyAlignment="1">
      <alignment horizontal="left"/>
    </xf>
    <xf numFmtId="194" fontId="151" fillId="0" borderId="52" xfId="6370" applyNumberFormat="1" applyFont="1" applyBorder="1" applyAlignment="1">
      <alignment horizontal="right"/>
    </xf>
    <xf numFmtId="194" fontId="151" fillId="0" borderId="67" xfId="6370" applyNumberFormat="1" applyFont="1" applyBorder="1" applyAlignment="1">
      <alignment horizontal="right"/>
    </xf>
    <xf numFmtId="0" fontId="151" fillId="0" borderId="66" xfId="6370" applyFont="1" applyBorder="1"/>
    <xf numFmtId="0" fontId="154" fillId="0" borderId="66" xfId="6370" applyFont="1" applyBorder="1" applyAlignment="1">
      <alignment horizontal="left" wrapText="1" indent="1"/>
    </xf>
    <xf numFmtId="0" fontId="151" fillId="0" borderId="66" xfId="6370" applyFont="1" applyBorder="1" applyAlignment="1">
      <alignment wrapText="1"/>
    </xf>
    <xf numFmtId="0" fontId="151" fillId="0" borderId="66" xfId="6370" applyFont="1" applyBorder="1" applyAlignment="1">
      <alignment horizontal="left" indent="1"/>
    </xf>
    <xf numFmtId="0" fontId="154" fillId="0" borderId="66" xfId="6370" applyFont="1" applyBorder="1" applyAlignment="1">
      <alignment horizontal="left" wrapText="1" indent="2"/>
    </xf>
    <xf numFmtId="0" fontId="154" fillId="0" borderId="66" xfId="6370" applyFont="1" applyBorder="1" applyAlignment="1">
      <alignment horizontal="left" indent="2"/>
    </xf>
    <xf numFmtId="0" fontId="151" fillId="0" borderId="66" xfId="6370" applyFont="1" applyBorder="1" applyAlignment="1">
      <alignment horizontal="left" wrapText="1" indent="1"/>
    </xf>
    <xf numFmtId="0" fontId="154" fillId="0" borderId="66" xfId="51279" applyFont="1" applyBorder="1" applyAlignment="1">
      <alignment horizontal="left" wrapText="1" indent="2"/>
    </xf>
    <xf numFmtId="0" fontId="151" fillId="0" borderId="61" xfId="6370" applyFont="1" applyBorder="1" applyAlignment="1">
      <alignment wrapText="1"/>
    </xf>
    <xf numFmtId="194" fontId="151" fillId="0" borderId="55" xfId="6370" applyNumberFormat="1" applyFont="1" applyBorder="1" applyAlignment="1">
      <alignment horizontal="right"/>
    </xf>
    <xf numFmtId="194" fontId="154" fillId="0" borderId="55" xfId="6370" applyNumberFormat="1" applyFont="1" applyBorder="1" applyAlignment="1">
      <alignment horizontal="right"/>
    </xf>
    <xf numFmtId="194" fontId="151" fillId="0" borderId="63" xfId="6370" applyNumberFormat="1" applyFont="1" applyBorder="1" applyAlignment="1">
      <alignment horizontal="right"/>
    </xf>
    <xf numFmtId="0" fontId="154" fillId="0" borderId="0" xfId="51278" applyFont="1"/>
    <xf numFmtId="0" fontId="154" fillId="0" borderId="0" xfId="51278" applyFont="1" applyAlignment="1">
      <alignment horizontal="center" vertical="center"/>
    </xf>
    <xf numFmtId="0" fontId="151" fillId="0" borderId="55" xfId="51279" applyFont="1" applyBorder="1" applyAlignment="1">
      <alignment horizontal="center" vertical="center" wrapText="1"/>
    </xf>
    <xf numFmtId="0" fontId="151" fillId="0" borderId="55" xfId="6370" applyFont="1" applyBorder="1" applyAlignment="1">
      <alignment horizontal="center" vertical="center" wrapText="1"/>
    </xf>
    <xf numFmtId="0" fontId="151" fillId="0" borderId="0" xfId="51278" applyFont="1" applyAlignment="1">
      <alignment horizontal="center" vertical="center"/>
    </xf>
    <xf numFmtId="194" fontId="154" fillId="0" borderId="27" xfId="51278" applyNumberFormat="1" applyFont="1" applyBorder="1" applyAlignment="1">
      <alignment horizontal="right"/>
    </xf>
    <xf numFmtId="194" fontId="154" fillId="0" borderId="65" xfId="51278" applyNumberFormat="1" applyFont="1" applyBorder="1" applyAlignment="1">
      <alignment horizontal="right"/>
    </xf>
    <xf numFmtId="194" fontId="154" fillId="0" borderId="52" xfId="51278" applyNumberFormat="1" applyFont="1" applyBorder="1" applyAlignment="1">
      <alignment horizontal="right"/>
    </xf>
    <xf numFmtId="194" fontId="154" fillId="0" borderId="67" xfId="51278" applyNumberFormat="1" applyFont="1" applyBorder="1" applyAlignment="1">
      <alignment horizontal="right"/>
    </xf>
    <xf numFmtId="194" fontId="151" fillId="0" borderId="52" xfId="51278" applyNumberFormat="1" applyFont="1" applyBorder="1" applyAlignment="1">
      <alignment horizontal="right"/>
    </xf>
    <xf numFmtId="194" fontId="151" fillId="0" borderId="67" xfId="51278" applyNumberFormat="1" applyFont="1" applyBorder="1" applyAlignment="1">
      <alignment horizontal="right"/>
    </xf>
    <xf numFmtId="0" fontId="154" fillId="0" borderId="66" xfId="51279" applyFont="1" applyBorder="1" applyAlignment="1">
      <alignment horizontal="left" indent="2"/>
    </xf>
    <xf numFmtId="194" fontId="151" fillId="0" borderId="55" xfId="51278" applyNumberFormat="1" applyFont="1" applyBorder="1" applyAlignment="1">
      <alignment horizontal="right"/>
    </xf>
    <xf numFmtId="194" fontId="154" fillId="0" borderId="55" xfId="51278" applyNumberFormat="1" applyFont="1" applyBorder="1" applyAlignment="1">
      <alignment horizontal="right"/>
    </xf>
    <xf numFmtId="194" fontId="151" fillId="0" borderId="63" xfId="51278" applyNumberFormat="1" applyFont="1" applyBorder="1" applyAlignment="1">
      <alignment horizontal="right"/>
    </xf>
    <xf numFmtId="194" fontId="154" fillId="0" borderId="0" xfId="51278" applyNumberFormat="1" applyFont="1"/>
    <xf numFmtId="0" fontId="153" fillId="0" borderId="0" xfId="51278" applyFont="1" applyAlignment="1">
      <alignment horizontal="center" vertical="center"/>
    </xf>
    <xf numFmtId="0" fontId="155" fillId="0" borderId="55" xfId="6370" applyFont="1" applyBorder="1" applyAlignment="1">
      <alignment horizontal="center" vertical="center" wrapText="1"/>
    </xf>
    <xf numFmtId="173" fontId="154" fillId="0" borderId="0" xfId="51278" applyNumberFormat="1" applyFont="1"/>
    <xf numFmtId="195" fontId="154" fillId="0" borderId="0" xfId="51278" applyNumberFormat="1" applyFont="1"/>
    <xf numFmtId="0" fontId="120" fillId="0" borderId="0" xfId="12909" applyNumberFormat="1" applyFont="1" applyFill="1"/>
    <xf numFmtId="194" fontId="153" fillId="0" borderId="0" xfId="51278" applyNumberFormat="1" applyFont="1"/>
    <xf numFmtId="0" fontId="157" fillId="0" borderId="0" xfId="0" applyFont="1"/>
    <xf numFmtId="0" fontId="80" fillId="0" borderId="0" xfId="22" applyFont="1" applyFill="1"/>
    <xf numFmtId="0" fontId="77" fillId="0" borderId="0" xfId="0" applyNumberFormat="1" applyFont="1" applyFill="1" applyBorder="1"/>
    <xf numFmtId="172" fontId="77" fillId="0" borderId="0" xfId="0" applyNumberFormat="1" applyFont="1" applyFill="1" applyBorder="1"/>
    <xf numFmtId="174" fontId="70" fillId="0" borderId="0" xfId="0" applyNumberFormat="1" applyFont="1" applyFill="1"/>
    <xf numFmtId="174" fontId="70" fillId="0" borderId="0" xfId="33" applyNumberFormat="1" applyFont="1" applyFill="1"/>
    <xf numFmtId="165" fontId="70" fillId="0" borderId="0" xfId="0" applyNumberFormat="1" applyFont="1" applyFill="1"/>
    <xf numFmtId="0" fontId="72" fillId="0" borderId="1" xfId="0" applyFont="1" applyBorder="1" applyAlignment="1"/>
    <xf numFmtId="0" fontId="70" fillId="0" borderId="1" xfId="0" applyFont="1" applyBorder="1" applyAlignment="1"/>
    <xf numFmtId="0" fontId="72" fillId="0" borderId="52" xfId="0" applyFont="1" applyBorder="1" applyAlignment="1"/>
    <xf numFmtId="0" fontId="70" fillId="0" borderId="52" xfId="0" applyFont="1" applyBorder="1" applyAlignment="1"/>
    <xf numFmtId="184" fontId="70" fillId="54" borderId="0" xfId="0" applyNumberFormat="1" applyFont="1" applyFill="1" applyBorder="1" applyAlignment="1"/>
    <xf numFmtId="184" fontId="70" fillId="54" borderId="17" xfId="0" applyNumberFormat="1" applyFont="1" applyFill="1" applyBorder="1" applyAlignment="1"/>
    <xf numFmtId="0" fontId="70" fillId="37" borderId="0" xfId="0" applyFont="1" applyFill="1" applyAlignment="1"/>
    <xf numFmtId="9" fontId="70" fillId="36" borderId="17" xfId="676" applyFont="1" applyFill="1" applyBorder="1" applyAlignment="1">
      <alignment horizontal="center"/>
    </xf>
    <xf numFmtId="0" fontId="73" fillId="26" borderId="21" xfId="0" applyFont="1" applyFill="1" applyBorder="1" applyAlignment="1">
      <alignment horizontal="left" vertical="top" wrapText="1"/>
    </xf>
    <xf numFmtId="0" fontId="73" fillId="26" borderId="13" xfId="0" applyFont="1" applyFill="1" applyBorder="1" applyAlignment="1">
      <alignment horizontal="left" vertical="top" wrapText="1"/>
    </xf>
    <xf numFmtId="0" fontId="73" fillId="26" borderId="14" xfId="0" applyFont="1" applyFill="1" applyBorder="1" applyAlignment="1">
      <alignment horizontal="left" vertical="top" wrapText="1"/>
    </xf>
    <xf numFmtId="0" fontId="70" fillId="0" borderId="21" xfId="0" applyFont="1" applyBorder="1"/>
    <xf numFmtId="0" fontId="70" fillId="0" borderId="25" xfId="0" applyFont="1" applyBorder="1"/>
    <xf numFmtId="0" fontId="70" fillId="0" borderId="18" xfId="0" applyFont="1" applyFill="1" applyBorder="1"/>
    <xf numFmtId="165" fontId="70" fillId="0" borderId="25" xfId="0" applyNumberFormat="1" applyFont="1" applyBorder="1"/>
    <xf numFmtId="165" fontId="70" fillId="0" borderId="18" xfId="0" applyNumberFormat="1" applyFont="1" applyBorder="1"/>
    <xf numFmtId="165" fontId="70" fillId="0" borderId="18" xfId="33" applyNumberFormat="1" applyFont="1" applyBorder="1"/>
    <xf numFmtId="0" fontId="70" fillId="0" borderId="25" xfId="0" applyFont="1" applyFill="1" applyBorder="1"/>
    <xf numFmtId="165" fontId="70" fillId="0" borderId="18" xfId="0" applyNumberFormat="1" applyFont="1" applyFill="1" applyBorder="1"/>
    <xf numFmtId="165" fontId="70" fillId="0" borderId="26" xfId="0" applyNumberFormat="1" applyFont="1" applyFill="1" applyBorder="1"/>
    <xf numFmtId="0" fontId="70" fillId="0" borderId="18" xfId="0" applyFont="1" applyBorder="1"/>
    <xf numFmtId="165" fontId="70" fillId="0" borderId="24" xfId="33" applyNumberFormat="1" applyFont="1" applyBorder="1"/>
    <xf numFmtId="165" fontId="70" fillId="0" borderId="26" xfId="33" applyNumberFormat="1" applyFont="1" applyBorder="1"/>
    <xf numFmtId="0" fontId="70" fillId="0" borderId="21" xfId="0" applyFont="1" applyBorder="1" applyAlignment="1">
      <alignment wrapText="1"/>
    </xf>
    <xf numFmtId="0" fontId="70" fillId="0" borderId="13" xfId="0" applyFont="1" applyBorder="1" applyAlignment="1">
      <alignment wrapText="1"/>
    </xf>
    <xf numFmtId="0" fontId="70" fillId="0" borderId="14" xfId="0" applyFont="1" applyBorder="1" applyAlignment="1">
      <alignment wrapText="1"/>
    </xf>
    <xf numFmtId="165" fontId="70" fillId="0" borderId="25" xfId="33" applyNumberFormat="1" applyFont="1" applyBorder="1"/>
    <xf numFmtId="165" fontId="70" fillId="0" borderId="25" xfId="0" applyNumberFormat="1" applyFont="1" applyFill="1" applyBorder="1"/>
    <xf numFmtId="0" fontId="98" fillId="0" borderId="16" xfId="0" applyFont="1" applyBorder="1" applyAlignment="1">
      <alignment horizontal="center" wrapText="1"/>
    </xf>
    <xf numFmtId="0" fontId="98" fillId="0" borderId="0" xfId="0" applyFont="1" applyBorder="1" applyAlignment="1">
      <alignment vertical="center" wrapText="1"/>
    </xf>
    <xf numFmtId="0" fontId="73" fillId="26" borderId="20" xfId="0" applyFont="1" applyFill="1" applyBorder="1" applyAlignment="1">
      <alignment horizontal="left" vertical="top" wrapText="1"/>
    </xf>
    <xf numFmtId="0" fontId="73" fillId="26" borderId="20" xfId="0" applyFont="1" applyFill="1" applyBorder="1" applyAlignment="1">
      <alignment horizontal="center" vertical="top" wrapText="1"/>
    </xf>
    <xf numFmtId="0" fontId="70" fillId="35" borderId="25" xfId="0" applyFont="1" applyFill="1" applyBorder="1" applyAlignment="1">
      <alignment horizontal="left" vertical="center" wrapText="1"/>
    </xf>
    <xf numFmtId="0" fontId="70" fillId="35" borderId="18" xfId="0" applyFont="1" applyFill="1" applyBorder="1" applyAlignment="1">
      <alignment horizontal="left" vertical="center" wrapText="1"/>
    </xf>
    <xf numFmtId="0" fontId="70" fillId="35" borderId="26" xfId="0" applyFont="1" applyFill="1" applyBorder="1" applyAlignment="1">
      <alignment horizontal="left" vertical="center" wrapText="1"/>
    </xf>
    <xf numFmtId="0" fontId="70" fillId="53" borderId="18" xfId="0" applyFont="1" applyFill="1" applyBorder="1" applyAlignment="1">
      <alignment horizontal="center" vertical="center" wrapText="1"/>
    </xf>
    <xf numFmtId="0" fontId="70" fillId="40" borderId="18" xfId="0" applyFont="1" applyFill="1" applyBorder="1" applyAlignment="1">
      <alignment horizontal="center" vertical="center" wrapText="1"/>
    </xf>
    <xf numFmtId="0" fontId="70" fillId="40" borderId="26" xfId="0" applyFont="1" applyFill="1" applyBorder="1" applyAlignment="1">
      <alignment horizontal="center" vertical="center" wrapText="1"/>
    </xf>
    <xf numFmtId="184" fontId="70" fillId="54" borderId="37" xfId="0" applyNumberFormat="1" applyFont="1" applyFill="1" applyBorder="1" applyAlignment="1"/>
    <xf numFmtId="181" fontId="70" fillId="54" borderId="23" xfId="0" applyNumberFormat="1" applyFont="1" applyFill="1" applyBorder="1" applyAlignment="1"/>
    <xf numFmtId="0" fontId="70" fillId="37" borderId="0" xfId="0" applyFont="1" applyFill="1" applyBorder="1"/>
    <xf numFmtId="165" fontId="70" fillId="37" borderId="16" xfId="0" applyNumberFormat="1" applyFont="1" applyFill="1" applyBorder="1"/>
    <xf numFmtId="165" fontId="70" fillId="37" borderId="0" xfId="0" applyNumberFormat="1" applyFont="1" applyFill="1" applyBorder="1"/>
    <xf numFmtId="165" fontId="70" fillId="37" borderId="0" xfId="33" applyNumberFormat="1" applyFont="1" applyFill="1" applyBorder="1"/>
    <xf numFmtId="165" fontId="70" fillId="37" borderId="24" xfId="33" applyNumberFormat="1" applyFont="1" applyFill="1" applyBorder="1"/>
    <xf numFmtId="165" fontId="70" fillId="37" borderId="21" xfId="33" applyNumberFormat="1" applyFont="1" applyFill="1" applyBorder="1"/>
    <xf numFmtId="165" fontId="70" fillId="37" borderId="13" xfId="33" applyNumberFormat="1" applyFont="1" applyFill="1" applyBorder="1"/>
    <xf numFmtId="165" fontId="70" fillId="37" borderId="24" xfId="0" applyNumberFormat="1" applyFont="1" applyFill="1" applyBorder="1"/>
    <xf numFmtId="0" fontId="70" fillId="37" borderId="17" xfId="0" applyFont="1" applyFill="1" applyBorder="1"/>
    <xf numFmtId="165" fontId="70" fillId="37" borderId="22" xfId="0" applyNumberFormat="1" applyFont="1" applyFill="1" applyBorder="1"/>
    <xf numFmtId="165" fontId="70" fillId="37" borderId="17" xfId="0" applyNumberFormat="1" applyFont="1" applyFill="1" applyBorder="1"/>
    <xf numFmtId="165" fontId="70" fillId="37" borderId="23" xfId="0" applyNumberFormat="1" applyFont="1" applyFill="1" applyBorder="1"/>
    <xf numFmtId="0" fontId="70" fillId="37" borderId="13" xfId="0" applyFont="1" applyFill="1" applyBorder="1"/>
    <xf numFmtId="165" fontId="70" fillId="37" borderId="21" xfId="0" applyNumberFormat="1" applyFont="1" applyFill="1" applyBorder="1"/>
    <xf numFmtId="165" fontId="70" fillId="37" borderId="14" xfId="33" applyNumberFormat="1" applyFont="1" applyFill="1" applyBorder="1"/>
    <xf numFmtId="165" fontId="70" fillId="37" borderId="13" xfId="0" applyNumberFormat="1" applyFont="1" applyFill="1" applyBorder="1"/>
    <xf numFmtId="165" fontId="70" fillId="37" borderId="14" xfId="0" applyNumberFormat="1" applyFont="1" applyFill="1" applyBorder="1"/>
    <xf numFmtId="165" fontId="70" fillId="37" borderId="17" xfId="33" applyNumberFormat="1" applyFont="1" applyFill="1" applyBorder="1"/>
    <xf numFmtId="165" fontId="70" fillId="37" borderId="23" xfId="33" applyNumberFormat="1" applyFont="1" applyFill="1" applyBorder="1"/>
    <xf numFmtId="0" fontId="70" fillId="37" borderId="18" xfId="0" applyFont="1" applyFill="1" applyBorder="1"/>
    <xf numFmtId="165" fontId="70" fillId="37" borderId="25" xfId="0" applyNumberFormat="1" applyFont="1" applyFill="1" applyBorder="1"/>
    <xf numFmtId="165" fontId="70" fillId="37" borderId="18" xfId="0" applyNumberFormat="1" applyFont="1" applyFill="1" applyBorder="1"/>
    <xf numFmtId="165" fontId="70" fillId="37" borderId="26" xfId="0" applyNumberFormat="1" applyFont="1" applyFill="1" applyBorder="1"/>
    <xf numFmtId="165" fontId="70" fillId="37" borderId="16" xfId="33" applyNumberFormat="1" applyFont="1" applyFill="1" applyBorder="1"/>
    <xf numFmtId="165" fontId="70" fillId="37" borderId="18" xfId="33" applyNumberFormat="1" applyFont="1" applyFill="1" applyBorder="1"/>
    <xf numFmtId="165" fontId="70" fillId="37" borderId="25" xfId="33" applyNumberFormat="1" applyFont="1" applyFill="1" applyBorder="1"/>
    <xf numFmtId="165" fontId="70" fillId="37" borderId="26" xfId="33" applyNumberFormat="1" applyFont="1" applyFill="1" applyBorder="1"/>
    <xf numFmtId="165" fontId="70" fillId="37" borderId="22" xfId="33" applyNumberFormat="1" applyFont="1" applyFill="1" applyBorder="1"/>
    <xf numFmtId="0" fontId="1" fillId="0" borderId="0" xfId="51274" applyFont="1"/>
    <xf numFmtId="0" fontId="72" fillId="37" borderId="0" xfId="1589" applyFont="1" applyFill="1"/>
    <xf numFmtId="0" fontId="70" fillId="37" borderId="0" xfId="1589" applyFont="1" applyFill="1" applyAlignment="1">
      <alignment horizontal="center" vertical="center"/>
    </xf>
    <xf numFmtId="0" fontId="70" fillId="37" borderId="0" xfId="1589" applyFont="1" applyFill="1" applyAlignment="1">
      <alignment vertical="center"/>
    </xf>
    <xf numFmtId="0" fontId="70" fillId="37" borderId="0" xfId="0" applyFont="1" applyFill="1" applyAlignment="1">
      <alignment horizontal="center"/>
    </xf>
    <xf numFmtId="0" fontId="65" fillId="37" borderId="0" xfId="0" applyFont="1" applyFill="1" applyAlignment="1">
      <alignment horizontal="center"/>
    </xf>
    <xf numFmtId="0" fontId="65" fillId="37" borderId="0" xfId="0" applyFont="1" applyFill="1"/>
    <xf numFmtId="0" fontId="65" fillId="37" borderId="0" xfId="0" applyFont="1" applyFill="1" applyAlignment="1"/>
    <xf numFmtId="0" fontId="65" fillId="0" borderId="0" xfId="0" applyFont="1" applyBorder="1"/>
    <xf numFmtId="0" fontId="65" fillId="0" borderId="0" xfId="0" applyFont="1" applyBorder="1" applyAlignment="1">
      <alignment horizontal="left"/>
    </xf>
    <xf numFmtId="0" fontId="158" fillId="0" borderId="0" xfId="51271" applyFont="1" applyFill="1" applyBorder="1" applyAlignment="1">
      <alignment horizontal="left"/>
    </xf>
    <xf numFmtId="0" fontId="58" fillId="0" borderId="0" xfId="3963" applyFont="1" applyFill="1"/>
    <xf numFmtId="0" fontId="1" fillId="0" borderId="0" xfId="3963" applyFont="1"/>
    <xf numFmtId="0" fontId="68" fillId="35" borderId="52" xfId="51274" applyNumberFormat="1" applyFont="1" applyFill="1" applyBorder="1" applyAlignment="1"/>
    <xf numFmtId="180" fontId="64" fillId="0" borderId="34" xfId="676" quotePrefix="1" applyNumberFormat="1" applyFont="1" applyBorder="1" applyAlignment="1">
      <alignment horizontal="right"/>
    </xf>
    <xf numFmtId="180" fontId="64" fillId="0" borderId="34" xfId="676" applyNumberFormat="1" applyFont="1" applyFill="1" applyBorder="1" applyAlignment="1">
      <alignment horizontal="right"/>
    </xf>
    <xf numFmtId="177" fontId="70" fillId="54" borderId="18" xfId="0" applyNumberFormat="1" applyFont="1" applyFill="1" applyBorder="1" applyAlignment="1"/>
    <xf numFmtId="177" fontId="70" fillId="54" borderId="18" xfId="33" applyNumberFormat="1" applyFont="1" applyFill="1" applyBorder="1"/>
    <xf numFmtId="177" fontId="70" fillId="54" borderId="17" xfId="0" applyNumberFormat="1" applyFont="1" applyFill="1" applyBorder="1" applyAlignment="1">
      <alignment horizontal="left"/>
    </xf>
    <xf numFmtId="0" fontId="70" fillId="0" borderId="0" xfId="0" applyFont="1" applyBorder="1" applyAlignment="1"/>
    <xf numFmtId="165" fontId="70" fillId="0" borderId="0" xfId="33" applyFont="1" applyBorder="1"/>
    <xf numFmtId="177" fontId="70" fillId="37" borderId="13" xfId="0" applyNumberFormat="1" applyFont="1" applyFill="1" applyBorder="1"/>
    <xf numFmtId="177" fontId="70" fillId="37" borderId="13" xfId="0" applyNumberFormat="1" applyFont="1" applyFill="1" applyBorder="1" applyAlignment="1"/>
    <xf numFmtId="0" fontId="70" fillId="37" borderId="13" xfId="0" applyNumberFormat="1" applyFont="1" applyFill="1" applyBorder="1"/>
    <xf numFmtId="177" fontId="70" fillId="37" borderId="0" xfId="0" applyNumberFormat="1" applyFont="1" applyFill="1" applyBorder="1"/>
    <xf numFmtId="177" fontId="70" fillId="37" borderId="0" xfId="0" applyNumberFormat="1" applyFont="1" applyFill="1" applyBorder="1" applyAlignment="1"/>
    <xf numFmtId="0" fontId="70" fillId="37" borderId="0" xfId="0" applyNumberFormat="1" applyFont="1" applyFill="1" applyBorder="1"/>
    <xf numFmtId="2" fontId="70" fillId="54" borderId="16" xfId="0" applyNumberFormat="1" applyFont="1" applyFill="1" applyBorder="1"/>
    <xf numFmtId="194" fontId="159" fillId="0" borderId="27" xfId="0" applyNumberFormat="1" applyFont="1" applyBorder="1" applyAlignment="1">
      <alignment horizontal="right"/>
    </xf>
    <xf numFmtId="194" fontId="159" fillId="0" borderId="65" xfId="0" applyNumberFormat="1" applyFont="1" applyBorder="1" applyAlignment="1">
      <alignment horizontal="right"/>
    </xf>
    <xf numFmtId="194" fontId="159" fillId="0" borderId="52" xfId="0" applyNumberFormat="1" applyFont="1" applyBorder="1" applyAlignment="1">
      <alignment horizontal="right"/>
    </xf>
    <xf numFmtId="194" fontId="159" fillId="0" borderId="67" xfId="0" applyNumberFormat="1" applyFont="1" applyBorder="1" applyAlignment="1">
      <alignment horizontal="right"/>
    </xf>
    <xf numFmtId="194" fontId="160" fillId="0" borderId="52" xfId="0" applyNumberFormat="1" applyFont="1" applyBorder="1" applyAlignment="1">
      <alignment horizontal="right"/>
    </xf>
    <xf numFmtId="194" fontId="160" fillId="0" borderId="67" xfId="0" applyNumberFormat="1" applyFont="1" applyBorder="1" applyAlignment="1">
      <alignment horizontal="right"/>
    </xf>
    <xf numFmtId="194" fontId="160" fillId="0" borderId="55" xfId="0" applyNumberFormat="1" applyFont="1" applyBorder="1" applyAlignment="1">
      <alignment horizontal="right"/>
    </xf>
    <xf numFmtId="194" fontId="159" fillId="0" borderId="55" xfId="0" applyNumberFormat="1" applyFont="1" applyBorder="1" applyAlignment="1">
      <alignment horizontal="right"/>
    </xf>
    <xf numFmtId="194" fontId="160" fillId="0" borderId="63" xfId="0" applyNumberFormat="1" applyFont="1" applyBorder="1" applyAlignment="1">
      <alignment horizontal="right"/>
    </xf>
    <xf numFmtId="0" fontId="155" fillId="0" borderId="59" xfId="51279" applyFont="1" applyBorder="1" applyAlignment="1">
      <alignment horizontal="center" vertical="center" wrapText="1"/>
    </xf>
    <xf numFmtId="0" fontId="155" fillId="0" borderId="62" xfId="51279" applyFont="1" applyBorder="1" applyAlignment="1">
      <alignment horizontal="center" vertical="center" wrapText="1"/>
    </xf>
    <xf numFmtId="0" fontId="151" fillId="0" borderId="59" xfId="51279" applyFont="1" applyBorder="1" applyAlignment="1">
      <alignment horizontal="center" vertical="center" wrapText="1"/>
    </xf>
    <xf numFmtId="0" fontId="151" fillId="0" borderId="62" xfId="51279" applyFont="1" applyBorder="1" applyAlignment="1">
      <alignment horizontal="center" vertical="center" wrapText="1"/>
    </xf>
    <xf numFmtId="196" fontId="161" fillId="113" borderId="0" xfId="0" applyNumberFormat="1" applyFont="1" applyFill="1" applyAlignment="1">
      <alignment horizontal="right" vertical="center" shrinkToFit="1"/>
    </xf>
    <xf numFmtId="196" fontId="161" fillId="0" borderId="0" xfId="0" applyNumberFormat="1" applyFont="1" applyAlignment="1">
      <alignment horizontal="right" vertical="center" shrinkToFit="1"/>
    </xf>
    <xf numFmtId="195" fontId="161" fillId="113" borderId="0" xfId="0" applyNumberFormat="1" applyFont="1" applyFill="1" applyAlignment="1">
      <alignment horizontal="right" vertical="center" shrinkToFit="1"/>
    </xf>
    <xf numFmtId="3" fontId="161" fillId="113" borderId="0" xfId="0" applyNumberFormat="1" applyFont="1" applyFill="1" applyAlignment="1">
      <alignment horizontal="right" vertical="center" shrinkToFit="1"/>
    </xf>
    <xf numFmtId="3" fontId="161" fillId="0" borderId="0" xfId="0" applyNumberFormat="1" applyFont="1" applyAlignment="1">
      <alignment horizontal="right" vertical="center" shrinkToFit="1"/>
    </xf>
    <xf numFmtId="195" fontId="161" fillId="0" borderId="0" xfId="0" applyNumberFormat="1" applyFont="1" applyAlignment="1">
      <alignment horizontal="right" vertical="center" shrinkToFit="1"/>
    </xf>
    <xf numFmtId="194" fontId="154" fillId="0" borderId="75" xfId="51278" applyNumberFormat="1" applyFont="1" applyBorder="1" applyAlignment="1">
      <alignment horizontal="right"/>
    </xf>
    <xf numFmtId="194" fontId="151" fillId="0" borderId="75" xfId="51278" applyNumberFormat="1" applyFont="1" applyBorder="1" applyAlignment="1">
      <alignment horizontal="right"/>
    </xf>
    <xf numFmtId="194" fontId="162" fillId="113" borderId="0" xfId="0" applyNumberFormat="1" applyFont="1" applyFill="1" applyAlignment="1">
      <alignment horizontal="right" vertical="center" shrinkToFit="1"/>
    </xf>
    <xf numFmtId="194" fontId="162" fillId="0" borderId="0" xfId="0" applyNumberFormat="1" applyFont="1" applyAlignment="1">
      <alignment horizontal="right" vertical="center" shrinkToFit="1"/>
    </xf>
    <xf numFmtId="195" fontId="162" fillId="0" borderId="0" xfId="0" applyNumberFormat="1" applyFont="1" applyAlignment="1">
      <alignment horizontal="right" vertical="center" shrinkToFit="1"/>
    </xf>
    <xf numFmtId="195" fontId="162" fillId="113" borderId="0" xfId="0" applyNumberFormat="1" applyFont="1" applyFill="1" applyAlignment="1">
      <alignment horizontal="right" vertical="center" shrinkToFit="1"/>
    </xf>
    <xf numFmtId="0" fontId="155" fillId="0" borderId="59" xfId="6370" applyFont="1" applyBorder="1" applyAlignment="1">
      <alignment horizontal="center" vertical="center" wrapText="1"/>
    </xf>
    <xf numFmtId="0" fontId="155" fillId="0" borderId="62" xfId="6370" applyFont="1" applyBorder="1" applyAlignment="1">
      <alignment horizontal="center" vertical="center" wrapText="1"/>
    </xf>
    <xf numFmtId="194" fontId="154" fillId="0" borderId="75" xfId="6370" applyNumberFormat="1" applyFont="1" applyBorder="1" applyAlignment="1">
      <alignment horizontal="right"/>
    </xf>
    <xf numFmtId="194" fontId="151" fillId="0" borderId="75" xfId="6370" applyNumberFormat="1" applyFont="1" applyBorder="1" applyAlignment="1">
      <alignment horizontal="right"/>
    </xf>
    <xf numFmtId="182" fontId="161" fillId="113" borderId="0" xfId="0" applyNumberFormat="1" applyFont="1" applyFill="1" applyAlignment="1">
      <alignment horizontal="right" vertical="center" shrinkToFit="1"/>
    </xf>
    <xf numFmtId="182" fontId="161" fillId="0" borderId="0" xfId="0" applyNumberFormat="1" applyFont="1" applyAlignment="1">
      <alignment horizontal="right" vertical="center" shrinkToFit="1"/>
    </xf>
    <xf numFmtId="182" fontId="0" fillId="0" borderId="0" xfId="0" applyNumberFormat="1"/>
    <xf numFmtId="0" fontId="98" fillId="0" borderId="46" xfId="0" applyFont="1" applyBorder="1" applyAlignment="1">
      <alignment horizontal="center" vertical="center" wrapText="1"/>
    </xf>
    <xf numFmtId="0" fontId="98" fillId="0" borderId="19" xfId="0" applyFont="1" applyBorder="1" applyAlignment="1">
      <alignment horizontal="center" vertical="center" wrapText="1"/>
    </xf>
    <xf numFmtId="0" fontId="98" fillId="0" borderId="27" xfId="0" applyFont="1" applyBorder="1" applyAlignment="1">
      <alignment horizontal="center" vertical="center" wrapText="1"/>
    </xf>
    <xf numFmtId="0" fontId="3" fillId="0" borderId="0" xfId="51274" applyAlignment="1">
      <alignment horizontal="center" vertical="center"/>
    </xf>
    <xf numFmtId="0" fontId="3" fillId="0" borderId="0" xfId="51274" applyAlignment="1">
      <alignment horizontal="center" wrapText="1"/>
    </xf>
    <xf numFmtId="0" fontId="146" fillId="108" borderId="0" xfId="51274" applyFont="1" applyFill="1" applyBorder="1" applyAlignment="1">
      <alignment horizontal="center" vertical="center" wrapText="1"/>
    </xf>
    <xf numFmtId="0" fontId="148" fillId="0" borderId="0" xfId="51276" applyFill="1" applyAlignment="1" applyProtection="1">
      <alignment horizontal="center"/>
    </xf>
    <xf numFmtId="0" fontId="3" fillId="0" borderId="0" xfId="51275" applyBorder="1" applyAlignment="1">
      <alignment horizontal="center" vertical="center"/>
    </xf>
    <xf numFmtId="0" fontId="3" fillId="0" borderId="17" xfId="51275" applyBorder="1" applyAlignment="1">
      <alignment horizontal="center" vertical="center"/>
    </xf>
    <xf numFmtId="0" fontId="3" fillId="0" borderId="13" xfId="51275" applyBorder="1" applyAlignment="1">
      <alignment horizontal="center" vertical="center"/>
    </xf>
    <xf numFmtId="0" fontId="155" fillId="0" borderId="60" xfId="6370" applyFont="1" applyBorder="1" applyAlignment="1">
      <alignment horizontal="center" vertical="center" wrapText="1"/>
    </xf>
    <xf numFmtId="0" fontId="155" fillId="0" borderId="63" xfId="6370" applyFont="1" applyBorder="1" applyAlignment="1">
      <alignment horizontal="center" vertical="center" wrapText="1"/>
    </xf>
    <xf numFmtId="0" fontId="155" fillId="0" borderId="58" xfId="6370" applyFont="1" applyBorder="1" applyAlignment="1">
      <alignment horizontal="center" vertical="center" wrapText="1"/>
    </xf>
    <xf numFmtId="0" fontId="155" fillId="0" borderId="55" xfId="6370" applyFont="1" applyBorder="1" applyAlignment="1">
      <alignment horizontal="center" vertical="center" wrapText="1"/>
    </xf>
    <xf numFmtId="0" fontId="151" fillId="0" borderId="0" xfId="6370" applyFont="1" applyAlignment="1">
      <alignment horizontal="left"/>
    </xf>
    <xf numFmtId="0" fontId="154" fillId="0" borderId="20" xfId="6370" applyFont="1" applyBorder="1" applyAlignment="1">
      <alignment horizontal="left"/>
    </xf>
    <xf numFmtId="0" fontId="155" fillId="0" borderId="57" xfId="6370" applyFont="1" applyBorder="1" applyAlignment="1">
      <alignment horizontal="center" vertical="center"/>
    </xf>
    <xf numFmtId="0" fontId="155" fillId="0" borderId="61" xfId="6370" applyFont="1" applyBorder="1" applyAlignment="1">
      <alignment horizontal="center" vertical="center"/>
    </xf>
    <xf numFmtId="0" fontId="155" fillId="0" borderId="59" xfId="51279" applyFont="1" applyBorder="1" applyAlignment="1">
      <alignment horizontal="center" vertical="center" wrapText="1"/>
    </xf>
    <xf numFmtId="0" fontId="155" fillId="0" borderId="62" xfId="51279" applyFont="1" applyBorder="1" applyAlignment="1">
      <alignment horizontal="center" vertical="center" wrapText="1"/>
    </xf>
    <xf numFmtId="0" fontId="155" fillId="0" borderId="58" xfId="51279" applyFont="1" applyBorder="1" applyAlignment="1">
      <alignment horizontal="center" vertical="center"/>
    </xf>
    <xf numFmtId="0" fontId="155" fillId="0" borderId="58" xfId="51279" applyFont="1" applyBorder="1" applyAlignment="1">
      <alignment horizontal="center" vertical="center" wrapText="1"/>
    </xf>
    <xf numFmtId="0" fontId="155" fillId="0" borderId="55" xfId="51279" applyFont="1" applyBorder="1" applyAlignment="1">
      <alignment horizontal="center" vertical="center" wrapText="1"/>
    </xf>
    <xf numFmtId="0" fontId="151" fillId="0" borderId="72" xfId="51279" applyFont="1" applyBorder="1" applyAlignment="1">
      <alignment horizontal="center" vertical="center" wrapText="1"/>
    </xf>
    <xf numFmtId="0" fontId="151" fillId="0" borderId="74" xfId="51279" applyFont="1" applyBorder="1" applyAlignment="1">
      <alignment horizontal="center" vertical="center" wrapText="1"/>
    </xf>
    <xf numFmtId="0" fontId="151" fillId="0" borderId="59" xfId="51279" applyFont="1" applyBorder="1" applyAlignment="1">
      <alignment horizontal="center" vertical="center" wrapText="1"/>
    </xf>
    <xf numFmtId="0" fontId="151" fillId="0" borderId="62" xfId="51279" applyFont="1" applyBorder="1" applyAlignment="1">
      <alignment horizontal="center" vertical="center" wrapText="1"/>
    </xf>
    <xf numFmtId="0" fontId="151" fillId="0" borderId="68" xfId="51279" applyFont="1" applyBorder="1" applyAlignment="1">
      <alignment horizontal="center" vertical="center"/>
    </xf>
    <xf numFmtId="0" fontId="151" fillId="0" borderId="73" xfId="51279" applyFont="1" applyBorder="1" applyAlignment="1">
      <alignment horizontal="center" vertical="center"/>
    </xf>
    <xf numFmtId="0" fontId="151" fillId="0" borderId="69" xfId="51279" applyFont="1" applyBorder="1" applyAlignment="1">
      <alignment horizontal="center" vertical="center"/>
    </xf>
    <xf numFmtId="0" fontId="151" fillId="0" borderId="70" xfId="51279" applyFont="1" applyBorder="1" applyAlignment="1">
      <alignment horizontal="center" vertical="center"/>
    </xf>
    <xf numFmtId="0" fontId="151" fillId="0" borderId="71" xfId="51279" applyFont="1" applyBorder="1" applyAlignment="1">
      <alignment horizontal="center" vertical="center"/>
    </xf>
    <xf numFmtId="0" fontId="155" fillId="0" borderId="72" xfId="51279" applyFont="1" applyBorder="1" applyAlignment="1">
      <alignment horizontal="center" vertical="center" wrapText="1"/>
    </xf>
    <xf numFmtId="0" fontId="155" fillId="0" borderId="74" xfId="51279" applyFont="1" applyBorder="1" applyAlignment="1">
      <alignment horizontal="center" vertical="center" wrapText="1"/>
    </xf>
    <xf numFmtId="0" fontId="155" fillId="0" borderId="68" xfId="51279" applyFont="1" applyBorder="1" applyAlignment="1">
      <alignment horizontal="center" vertical="center"/>
    </xf>
    <xf numFmtId="0" fontId="155" fillId="0" borderId="73" xfId="51279" applyFont="1" applyBorder="1" applyAlignment="1">
      <alignment horizontal="center" vertical="center"/>
    </xf>
    <xf numFmtId="0" fontId="155" fillId="0" borderId="69" xfId="51279" applyFont="1" applyBorder="1" applyAlignment="1">
      <alignment horizontal="center" vertical="center"/>
    </xf>
    <xf numFmtId="0" fontId="155" fillId="0" borderId="70" xfId="51279" applyFont="1" applyBorder="1" applyAlignment="1">
      <alignment horizontal="center" vertical="center"/>
    </xf>
    <xf numFmtId="0" fontId="155" fillId="0" borderId="71" xfId="51279" applyFont="1" applyBorder="1" applyAlignment="1">
      <alignment horizontal="center" vertical="center"/>
    </xf>
  </cellXfs>
  <cellStyles count="51280">
    <cellStyle name="_x000a_shell=progma 2" xfId="3964"/>
    <cellStyle name="_x000a_shell=progma 2 2" xfId="3965"/>
    <cellStyle name="1.000" xfId="3966"/>
    <cellStyle name="1.000 2" xfId="3967"/>
    <cellStyle name="1.000 2 2" xfId="28051"/>
    <cellStyle name="1.000 2 2 2" xfId="31000"/>
    <cellStyle name="1.000 2 3" xfId="28120"/>
    <cellStyle name="1.000 2 4" xfId="18897"/>
    <cellStyle name="1.000 3" xfId="28052"/>
    <cellStyle name="1.000 3 2" xfId="31001"/>
    <cellStyle name="1.000 4" xfId="28119"/>
    <cellStyle name="1.000 5" xfId="18896"/>
    <cellStyle name="20 % - Markeringsfarve1" xfId="5868"/>
    <cellStyle name="20 % - Markeringsfarve1 10" xfId="25701"/>
    <cellStyle name="20 % - Markeringsfarve1 10 2" xfId="25702"/>
    <cellStyle name="20 % - Markeringsfarve1 11" xfId="25703"/>
    <cellStyle name="20 % - Markeringsfarve1 12" xfId="13149"/>
    <cellStyle name="20 % - Markeringsfarve1 2" xfId="5869"/>
    <cellStyle name="20 % - Markeringsfarve1 2 10" xfId="25704"/>
    <cellStyle name="20 % - Markeringsfarve1 2 11" xfId="13150"/>
    <cellStyle name="20 % - Markeringsfarve1 2 2" xfId="18898"/>
    <cellStyle name="20 % - Markeringsfarve1 2 2 2" xfId="18899"/>
    <cellStyle name="20 % - Markeringsfarve1 2 2 2 2" xfId="25705"/>
    <cellStyle name="20 % - Markeringsfarve1 2 2 2 3" xfId="25706"/>
    <cellStyle name="20 % - Markeringsfarve1 2 2 3" xfId="25707"/>
    <cellStyle name="20 % - Markeringsfarve1 2 2 3 2" xfId="25708"/>
    <cellStyle name="20 % - Markeringsfarve1 2 2 3 3" xfId="25709"/>
    <cellStyle name="20 % - Markeringsfarve1 2 2 4" xfId="25710"/>
    <cellStyle name="20 % - Markeringsfarve1 2 2 4 2" xfId="25711"/>
    <cellStyle name="20 % - Markeringsfarve1 2 2 4 3" xfId="25712"/>
    <cellStyle name="20 % - Markeringsfarve1 2 2 5" xfId="25713"/>
    <cellStyle name="20 % - Markeringsfarve1 2 2 5 2" xfId="25714"/>
    <cellStyle name="20 % - Markeringsfarve1 2 2 5 3" xfId="25715"/>
    <cellStyle name="20 % - Markeringsfarve1 2 2 6" xfId="25716"/>
    <cellStyle name="20 % - Markeringsfarve1 2 2 6 2" xfId="25717"/>
    <cellStyle name="20 % - Markeringsfarve1 2 2 6 3" xfId="25718"/>
    <cellStyle name="20 % - Markeringsfarve1 2 2 7" xfId="25719"/>
    <cellStyle name="20 % - Markeringsfarve1 2 2 7 2" xfId="25720"/>
    <cellStyle name="20 % - Markeringsfarve1 2 2 8" xfId="25721"/>
    <cellStyle name="20 % - Markeringsfarve1 2 3" xfId="18900"/>
    <cellStyle name="20 % - Markeringsfarve1 2 3 2" xfId="18901"/>
    <cellStyle name="20 % - Markeringsfarve1 2 3 2 2" xfId="25722"/>
    <cellStyle name="20 % - Markeringsfarve1 2 3 2 3" xfId="25723"/>
    <cellStyle name="20 % - Markeringsfarve1 2 3 3" xfId="25724"/>
    <cellStyle name="20 % - Markeringsfarve1 2 3 3 2" xfId="25725"/>
    <cellStyle name="20 % - Markeringsfarve1 2 3 3 3" xfId="25726"/>
    <cellStyle name="20 % - Markeringsfarve1 2 3 4" xfId="25727"/>
    <cellStyle name="20 % - Markeringsfarve1 2 3 4 2" xfId="25728"/>
    <cellStyle name="20 % - Markeringsfarve1 2 3 4 3" xfId="25729"/>
    <cellStyle name="20 % - Markeringsfarve1 2 3 5" xfId="25730"/>
    <cellStyle name="20 % - Markeringsfarve1 2 3 5 2" xfId="25731"/>
    <cellStyle name="20 % - Markeringsfarve1 2 3 5 3" xfId="25732"/>
    <cellStyle name="20 % - Markeringsfarve1 2 3 6" xfId="25733"/>
    <cellStyle name="20 % - Markeringsfarve1 2 3 6 2" xfId="25734"/>
    <cellStyle name="20 % - Markeringsfarve1 2 3 6 3" xfId="25735"/>
    <cellStyle name="20 % - Markeringsfarve1 2 3 7" xfId="25736"/>
    <cellStyle name="20 % - Markeringsfarve1 2 3 7 2" xfId="25737"/>
    <cellStyle name="20 % - Markeringsfarve1 2 3 8" xfId="25738"/>
    <cellStyle name="20 % - Markeringsfarve1 2 4" xfId="18902"/>
    <cellStyle name="20 % - Markeringsfarve1 2 4 2" xfId="25739"/>
    <cellStyle name="20 % - Markeringsfarve1 2 4 3" xfId="25740"/>
    <cellStyle name="20 % - Markeringsfarve1 2 5" xfId="25741"/>
    <cellStyle name="20 % - Markeringsfarve1 2 5 2" xfId="25742"/>
    <cellStyle name="20 % - Markeringsfarve1 2 5 3" xfId="25743"/>
    <cellStyle name="20 % - Markeringsfarve1 2 6" xfId="25744"/>
    <cellStyle name="20 % - Markeringsfarve1 2 6 2" xfId="25745"/>
    <cellStyle name="20 % - Markeringsfarve1 2 6 3" xfId="25746"/>
    <cellStyle name="20 % - Markeringsfarve1 2 7" xfId="25747"/>
    <cellStyle name="20 % - Markeringsfarve1 2 7 2" xfId="25748"/>
    <cellStyle name="20 % - Markeringsfarve1 2 7 3" xfId="25749"/>
    <cellStyle name="20 % - Markeringsfarve1 2 8" xfId="25750"/>
    <cellStyle name="20 % - Markeringsfarve1 2 8 2" xfId="25751"/>
    <cellStyle name="20 % - Markeringsfarve1 2 8 3" xfId="25752"/>
    <cellStyle name="20 % - Markeringsfarve1 2 9" xfId="25753"/>
    <cellStyle name="20 % - Markeringsfarve1 2 9 2" xfId="25754"/>
    <cellStyle name="20 % - Markeringsfarve1 3" xfId="18903"/>
    <cellStyle name="20 % - Markeringsfarve1 3 10" xfId="25755"/>
    <cellStyle name="20 % - Markeringsfarve1 3 2" xfId="18904"/>
    <cellStyle name="20 % - Markeringsfarve1 3 2 2" xfId="18905"/>
    <cellStyle name="20 % - Markeringsfarve1 3 2 2 2" xfId="25756"/>
    <cellStyle name="20 % - Markeringsfarve1 3 2 2 3" xfId="25757"/>
    <cellStyle name="20 % - Markeringsfarve1 3 2 3" xfId="25758"/>
    <cellStyle name="20 % - Markeringsfarve1 3 2 3 2" xfId="25759"/>
    <cellStyle name="20 % - Markeringsfarve1 3 2 3 3" xfId="25760"/>
    <cellStyle name="20 % - Markeringsfarve1 3 2 4" xfId="25761"/>
    <cellStyle name="20 % - Markeringsfarve1 3 2 4 2" xfId="25762"/>
    <cellStyle name="20 % - Markeringsfarve1 3 2 4 3" xfId="25763"/>
    <cellStyle name="20 % - Markeringsfarve1 3 2 5" xfId="25764"/>
    <cellStyle name="20 % - Markeringsfarve1 3 2 5 2" xfId="25765"/>
    <cellStyle name="20 % - Markeringsfarve1 3 2 5 3" xfId="25766"/>
    <cellStyle name="20 % - Markeringsfarve1 3 2 6" xfId="25767"/>
    <cellStyle name="20 % - Markeringsfarve1 3 2 6 2" xfId="25768"/>
    <cellStyle name="20 % - Markeringsfarve1 3 2 6 3" xfId="25769"/>
    <cellStyle name="20 % - Markeringsfarve1 3 2 7" xfId="25770"/>
    <cellStyle name="20 % - Markeringsfarve1 3 2 7 2" xfId="25771"/>
    <cellStyle name="20 % - Markeringsfarve1 3 2 8" xfId="25772"/>
    <cellStyle name="20 % - Markeringsfarve1 3 3" xfId="18906"/>
    <cellStyle name="20 % - Markeringsfarve1 3 3 2" xfId="25773"/>
    <cellStyle name="20 % - Markeringsfarve1 3 3 2 2" xfId="25774"/>
    <cellStyle name="20 % - Markeringsfarve1 3 3 2 3" xfId="25775"/>
    <cellStyle name="20 % - Markeringsfarve1 3 3 3" xfId="25776"/>
    <cellStyle name="20 % - Markeringsfarve1 3 3 3 2" xfId="25777"/>
    <cellStyle name="20 % - Markeringsfarve1 3 3 3 3" xfId="25778"/>
    <cellStyle name="20 % - Markeringsfarve1 3 3 4" xfId="25779"/>
    <cellStyle name="20 % - Markeringsfarve1 3 3 4 2" xfId="25780"/>
    <cellStyle name="20 % - Markeringsfarve1 3 3 4 3" xfId="25781"/>
    <cellStyle name="20 % - Markeringsfarve1 3 3 5" xfId="25782"/>
    <cellStyle name="20 % - Markeringsfarve1 3 3 5 2" xfId="25783"/>
    <cellStyle name="20 % - Markeringsfarve1 3 3 5 3" xfId="25784"/>
    <cellStyle name="20 % - Markeringsfarve1 3 3 6" xfId="25785"/>
    <cellStyle name="20 % - Markeringsfarve1 3 3 6 2" xfId="25786"/>
    <cellStyle name="20 % - Markeringsfarve1 3 3 6 3" xfId="25787"/>
    <cellStyle name="20 % - Markeringsfarve1 3 3 7" xfId="25788"/>
    <cellStyle name="20 % - Markeringsfarve1 3 3 7 2" xfId="25789"/>
    <cellStyle name="20 % - Markeringsfarve1 3 3 8" xfId="25790"/>
    <cellStyle name="20 % - Markeringsfarve1 3 4" xfId="25791"/>
    <cellStyle name="20 % - Markeringsfarve1 3 4 2" xfId="25792"/>
    <cellStyle name="20 % - Markeringsfarve1 3 4 3" xfId="25793"/>
    <cellStyle name="20 % - Markeringsfarve1 3 5" xfId="25794"/>
    <cellStyle name="20 % - Markeringsfarve1 3 5 2" xfId="25795"/>
    <cellStyle name="20 % - Markeringsfarve1 3 5 3" xfId="25796"/>
    <cellStyle name="20 % - Markeringsfarve1 3 6" xfId="25797"/>
    <cellStyle name="20 % - Markeringsfarve1 3 6 2" xfId="25798"/>
    <cellStyle name="20 % - Markeringsfarve1 3 6 3" xfId="25799"/>
    <cellStyle name="20 % - Markeringsfarve1 3 7" xfId="25800"/>
    <cellStyle name="20 % - Markeringsfarve1 3 7 2" xfId="25801"/>
    <cellStyle name="20 % - Markeringsfarve1 3 7 3" xfId="25802"/>
    <cellStyle name="20 % - Markeringsfarve1 3 8" xfId="25803"/>
    <cellStyle name="20 % - Markeringsfarve1 3 8 2" xfId="25804"/>
    <cellStyle name="20 % - Markeringsfarve1 3 8 3" xfId="25805"/>
    <cellStyle name="20 % - Markeringsfarve1 3 9" xfId="25806"/>
    <cellStyle name="20 % - Markeringsfarve1 3 9 2" xfId="25807"/>
    <cellStyle name="20 % - Markeringsfarve1 4" xfId="18907"/>
    <cellStyle name="20 % - Markeringsfarve1 4 2" xfId="18908"/>
    <cellStyle name="20 % - Markeringsfarve1 4 2 2" xfId="25808"/>
    <cellStyle name="20 % - Markeringsfarve1 4 2 3" xfId="25809"/>
    <cellStyle name="20 % - Markeringsfarve1 4 3" xfId="25810"/>
    <cellStyle name="20 % - Markeringsfarve1 4 3 2" xfId="25811"/>
    <cellStyle name="20 % - Markeringsfarve1 4 3 3" xfId="25812"/>
    <cellStyle name="20 % - Markeringsfarve1 4 4" xfId="25813"/>
    <cellStyle name="20 % - Markeringsfarve1 4 4 2" xfId="25814"/>
    <cellStyle name="20 % - Markeringsfarve1 4 4 3" xfId="25815"/>
    <cellStyle name="20 % - Markeringsfarve1 4 5" xfId="25816"/>
    <cellStyle name="20 % - Markeringsfarve1 4 5 2" xfId="25817"/>
    <cellStyle name="20 % - Markeringsfarve1 4 5 3" xfId="25818"/>
    <cellStyle name="20 % - Markeringsfarve1 4 6" xfId="25819"/>
    <cellStyle name="20 % - Markeringsfarve1 4 6 2" xfId="25820"/>
    <cellStyle name="20 % - Markeringsfarve1 4 6 3" xfId="25821"/>
    <cellStyle name="20 % - Markeringsfarve1 4 7" xfId="25822"/>
    <cellStyle name="20 % - Markeringsfarve1 4 7 2" xfId="25823"/>
    <cellStyle name="20 % - Markeringsfarve1 4 8" xfId="25824"/>
    <cellStyle name="20 % - Markeringsfarve1 5" xfId="18909"/>
    <cellStyle name="20 % - Markeringsfarve1 5 2" xfId="18910"/>
    <cellStyle name="20 % - Markeringsfarve1 5 2 2" xfId="25825"/>
    <cellStyle name="20 % - Markeringsfarve1 5 2 3" xfId="25826"/>
    <cellStyle name="20 % - Markeringsfarve1 5 3" xfId="25827"/>
    <cellStyle name="20 % - Markeringsfarve1 5 3 2" xfId="25828"/>
    <cellStyle name="20 % - Markeringsfarve1 5 3 3" xfId="25829"/>
    <cellStyle name="20 % - Markeringsfarve1 5 4" xfId="25830"/>
    <cellStyle name="20 % - Markeringsfarve1 5 4 2" xfId="25831"/>
    <cellStyle name="20 % - Markeringsfarve1 5 4 3" xfId="25832"/>
    <cellStyle name="20 % - Markeringsfarve1 5 5" xfId="25833"/>
    <cellStyle name="20 % - Markeringsfarve1 5 5 2" xfId="25834"/>
    <cellStyle name="20 % - Markeringsfarve1 5 5 3" xfId="25835"/>
    <cellStyle name="20 % - Markeringsfarve1 5 6" xfId="25836"/>
    <cellStyle name="20 % - Markeringsfarve1 5 6 2" xfId="25837"/>
    <cellStyle name="20 % - Markeringsfarve1 5 6 3" xfId="25838"/>
    <cellStyle name="20 % - Markeringsfarve1 5 7" xfId="25839"/>
    <cellStyle name="20 % - Markeringsfarve1 5 7 2" xfId="25840"/>
    <cellStyle name="20 % - Markeringsfarve1 5 8" xfId="25841"/>
    <cellStyle name="20 % - Markeringsfarve1 6" xfId="18911"/>
    <cellStyle name="20 % - Markeringsfarve1 6 2" xfId="18912"/>
    <cellStyle name="20 % - Markeringsfarve1 6 2 2" xfId="25842"/>
    <cellStyle name="20 % - Markeringsfarve1 6 2 3" xfId="25843"/>
    <cellStyle name="20 % - Markeringsfarve1 6 3" xfId="25844"/>
    <cellStyle name="20 % - Markeringsfarve1 6 4" xfId="25845"/>
    <cellStyle name="20 % - Markeringsfarve1 7" xfId="18913"/>
    <cellStyle name="20 % - Markeringsfarve1 7 2" xfId="25846"/>
    <cellStyle name="20 % - Markeringsfarve1 7 3" xfId="25847"/>
    <cellStyle name="20 % - Markeringsfarve1 8" xfId="25848"/>
    <cellStyle name="20 % - Markeringsfarve1 8 2" xfId="25849"/>
    <cellStyle name="20 % - Markeringsfarve1 8 3" xfId="25850"/>
    <cellStyle name="20 % - Markeringsfarve1 9" xfId="25851"/>
    <cellStyle name="20 % - Markeringsfarve1 9 2" xfId="25852"/>
    <cellStyle name="20 % - Markeringsfarve1 9 3" xfId="25853"/>
    <cellStyle name="20 % - Markeringsfarve2" xfId="5870"/>
    <cellStyle name="20 % - Markeringsfarve2 10" xfId="25854"/>
    <cellStyle name="20 % - Markeringsfarve2 10 2" xfId="25855"/>
    <cellStyle name="20 % - Markeringsfarve2 11" xfId="25856"/>
    <cellStyle name="20 % - Markeringsfarve2 12" xfId="13151"/>
    <cellStyle name="20 % - Markeringsfarve2 2" xfId="5871"/>
    <cellStyle name="20 % - Markeringsfarve2 2 10" xfId="25857"/>
    <cellStyle name="20 % - Markeringsfarve2 2 11" xfId="13152"/>
    <cellStyle name="20 % - Markeringsfarve2 2 2" xfId="18914"/>
    <cellStyle name="20 % - Markeringsfarve2 2 2 2" xfId="18915"/>
    <cellStyle name="20 % - Markeringsfarve2 2 2 2 2" xfId="25858"/>
    <cellStyle name="20 % - Markeringsfarve2 2 2 2 3" xfId="25859"/>
    <cellStyle name="20 % - Markeringsfarve2 2 2 3" xfId="25860"/>
    <cellStyle name="20 % - Markeringsfarve2 2 2 3 2" xfId="25861"/>
    <cellStyle name="20 % - Markeringsfarve2 2 2 3 3" xfId="25862"/>
    <cellStyle name="20 % - Markeringsfarve2 2 2 4" xfId="25863"/>
    <cellStyle name="20 % - Markeringsfarve2 2 2 4 2" xfId="25864"/>
    <cellStyle name="20 % - Markeringsfarve2 2 2 4 3" xfId="25865"/>
    <cellStyle name="20 % - Markeringsfarve2 2 2 5" xfId="25866"/>
    <cellStyle name="20 % - Markeringsfarve2 2 2 5 2" xfId="25867"/>
    <cellStyle name="20 % - Markeringsfarve2 2 2 5 3" xfId="25868"/>
    <cellStyle name="20 % - Markeringsfarve2 2 2 6" xfId="25869"/>
    <cellStyle name="20 % - Markeringsfarve2 2 2 6 2" xfId="25870"/>
    <cellStyle name="20 % - Markeringsfarve2 2 2 6 3" xfId="25871"/>
    <cellStyle name="20 % - Markeringsfarve2 2 2 7" xfId="25872"/>
    <cellStyle name="20 % - Markeringsfarve2 2 2 7 2" xfId="25873"/>
    <cellStyle name="20 % - Markeringsfarve2 2 2 8" xfId="25874"/>
    <cellStyle name="20 % - Markeringsfarve2 2 3" xfId="18916"/>
    <cellStyle name="20 % - Markeringsfarve2 2 3 2" xfId="18917"/>
    <cellStyle name="20 % - Markeringsfarve2 2 3 2 2" xfId="25875"/>
    <cellStyle name="20 % - Markeringsfarve2 2 3 2 3" xfId="25876"/>
    <cellStyle name="20 % - Markeringsfarve2 2 3 3" xfId="25877"/>
    <cellStyle name="20 % - Markeringsfarve2 2 3 3 2" xfId="25878"/>
    <cellStyle name="20 % - Markeringsfarve2 2 3 3 3" xfId="25879"/>
    <cellStyle name="20 % - Markeringsfarve2 2 3 4" xfId="25880"/>
    <cellStyle name="20 % - Markeringsfarve2 2 3 4 2" xfId="25881"/>
    <cellStyle name="20 % - Markeringsfarve2 2 3 4 3" xfId="25882"/>
    <cellStyle name="20 % - Markeringsfarve2 2 3 5" xfId="25883"/>
    <cellStyle name="20 % - Markeringsfarve2 2 3 5 2" xfId="25884"/>
    <cellStyle name="20 % - Markeringsfarve2 2 3 5 3" xfId="25885"/>
    <cellStyle name="20 % - Markeringsfarve2 2 3 6" xfId="25886"/>
    <cellStyle name="20 % - Markeringsfarve2 2 3 6 2" xfId="25887"/>
    <cellStyle name="20 % - Markeringsfarve2 2 3 6 3" xfId="25888"/>
    <cellStyle name="20 % - Markeringsfarve2 2 3 7" xfId="25889"/>
    <cellStyle name="20 % - Markeringsfarve2 2 3 7 2" xfId="25890"/>
    <cellStyle name="20 % - Markeringsfarve2 2 3 8" xfId="25891"/>
    <cellStyle name="20 % - Markeringsfarve2 2 4" xfId="18918"/>
    <cellStyle name="20 % - Markeringsfarve2 2 4 2" xfId="25892"/>
    <cellStyle name="20 % - Markeringsfarve2 2 4 3" xfId="25893"/>
    <cellStyle name="20 % - Markeringsfarve2 2 5" xfId="25894"/>
    <cellStyle name="20 % - Markeringsfarve2 2 5 2" xfId="25895"/>
    <cellStyle name="20 % - Markeringsfarve2 2 5 3" xfId="25896"/>
    <cellStyle name="20 % - Markeringsfarve2 2 6" xfId="25897"/>
    <cellStyle name="20 % - Markeringsfarve2 2 6 2" xfId="25898"/>
    <cellStyle name="20 % - Markeringsfarve2 2 6 3" xfId="25899"/>
    <cellStyle name="20 % - Markeringsfarve2 2 7" xfId="25900"/>
    <cellStyle name="20 % - Markeringsfarve2 2 7 2" xfId="25901"/>
    <cellStyle name="20 % - Markeringsfarve2 2 7 3" xfId="25902"/>
    <cellStyle name="20 % - Markeringsfarve2 2 8" xfId="25903"/>
    <cellStyle name="20 % - Markeringsfarve2 2 8 2" xfId="25904"/>
    <cellStyle name="20 % - Markeringsfarve2 2 8 3" xfId="25905"/>
    <cellStyle name="20 % - Markeringsfarve2 2 9" xfId="25906"/>
    <cellStyle name="20 % - Markeringsfarve2 2 9 2" xfId="25907"/>
    <cellStyle name="20 % - Markeringsfarve2 3" xfId="18919"/>
    <cellStyle name="20 % - Markeringsfarve2 3 10" xfId="25908"/>
    <cellStyle name="20 % - Markeringsfarve2 3 2" xfId="18920"/>
    <cellStyle name="20 % - Markeringsfarve2 3 2 2" xfId="25909"/>
    <cellStyle name="20 % - Markeringsfarve2 3 2 2 2" xfId="25910"/>
    <cellStyle name="20 % - Markeringsfarve2 3 2 2 3" xfId="25911"/>
    <cellStyle name="20 % - Markeringsfarve2 3 2 3" xfId="25912"/>
    <cellStyle name="20 % - Markeringsfarve2 3 2 3 2" xfId="25913"/>
    <cellStyle name="20 % - Markeringsfarve2 3 2 3 3" xfId="25914"/>
    <cellStyle name="20 % - Markeringsfarve2 3 2 4" xfId="25915"/>
    <cellStyle name="20 % - Markeringsfarve2 3 2 4 2" xfId="25916"/>
    <cellStyle name="20 % - Markeringsfarve2 3 2 4 3" xfId="25917"/>
    <cellStyle name="20 % - Markeringsfarve2 3 2 5" xfId="25918"/>
    <cellStyle name="20 % - Markeringsfarve2 3 2 5 2" xfId="25919"/>
    <cellStyle name="20 % - Markeringsfarve2 3 2 5 3" xfId="25920"/>
    <cellStyle name="20 % - Markeringsfarve2 3 2 6" xfId="25921"/>
    <cellStyle name="20 % - Markeringsfarve2 3 2 6 2" xfId="25922"/>
    <cellStyle name="20 % - Markeringsfarve2 3 2 6 3" xfId="25923"/>
    <cellStyle name="20 % - Markeringsfarve2 3 2 7" xfId="25924"/>
    <cellStyle name="20 % - Markeringsfarve2 3 2 7 2" xfId="25925"/>
    <cellStyle name="20 % - Markeringsfarve2 3 2 8" xfId="25926"/>
    <cellStyle name="20 % - Markeringsfarve2 3 3" xfId="25927"/>
    <cellStyle name="20 % - Markeringsfarve2 3 3 2" xfId="25928"/>
    <cellStyle name="20 % - Markeringsfarve2 3 3 2 2" xfId="25929"/>
    <cellStyle name="20 % - Markeringsfarve2 3 3 2 3" xfId="25930"/>
    <cellStyle name="20 % - Markeringsfarve2 3 3 3" xfId="25931"/>
    <cellStyle name="20 % - Markeringsfarve2 3 3 3 2" xfId="25932"/>
    <cellStyle name="20 % - Markeringsfarve2 3 3 3 3" xfId="25933"/>
    <cellStyle name="20 % - Markeringsfarve2 3 3 4" xfId="25934"/>
    <cellStyle name="20 % - Markeringsfarve2 3 3 4 2" xfId="25935"/>
    <cellStyle name="20 % - Markeringsfarve2 3 3 4 3" xfId="25936"/>
    <cellStyle name="20 % - Markeringsfarve2 3 3 5" xfId="25937"/>
    <cellStyle name="20 % - Markeringsfarve2 3 3 5 2" xfId="25938"/>
    <cellStyle name="20 % - Markeringsfarve2 3 3 5 3" xfId="25939"/>
    <cellStyle name="20 % - Markeringsfarve2 3 3 6" xfId="25940"/>
    <cellStyle name="20 % - Markeringsfarve2 3 3 6 2" xfId="25941"/>
    <cellStyle name="20 % - Markeringsfarve2 3 3 6 3" xfId="25942"/>
    <cellStyle name="20 % - Markeringsfarve2 3 3 7" xfId="25943"/>
    <cellStyle name="20 % - Markeringsfarve2 3 3 7 2" xfId="25944"/>
    <cellStyle name="20 % - Markeringsfarve2 3 3 8" xfId="25945"/>
    <cellStyle name="20 % - Markeringsfarve2 3 4" xfId="25946"/>
    <cellStyle name="20 % - Markeringsfarve2 3 4 2" xfId="25947"/>
    <cellStyle name="20 % - Markeringsfarve2 3 4 3" xfId="25948"/>
    <cellStyle name="20 % - Markeringsfarve2 3 5" xfId="25949"/>
    <cellStyle name="20 % - Markeringsfarve2 3 5 2" xfId="25950"/>
    <cellStyle name="20 % - Markeringsfarve2 3 5 3" xfId="25951"/>
    <cellStyle name="20 % - Markeringsfarve2 3 6" xfId="25952"/>
    <cellStyle name="20 % - Markeringsfarve2 3 6 2" xfId="25953"/>
    <cellStyle name="20 % - Markeringsfarve2 3 6 3" xfId="25954"/>
    <cellStyle name="20 % - Markeringsfarve2 3 7" xfId="25955"/>
    <cellStyle name="20 % - Markeringsfarve2 3 7 2" xfId="25956"/>
    <cellStyle name="20 % - Markeringsfarve2 3 7 3" xfId="25957"/>
    <cellStyle name="20 % - Markeringsfarve2 3 8" xfId="25958"/>
    <cellStyle name="20 % - Markeringsfarve2 3 8 2" xfId="25959"/>
    <cellStyle name="20 % - Markeringsfarve2 3 8 3" xfId="25960"/>
    <cellStyle name="20 % - Markeringsfarve2 3 9" xfId="25961"/>
    <cellStyle name="20 % - Markeringsfarve2 3 9 2" xfId="25962"/>
    <cellStyle name="20 % - Markeringsfarve2 4" xfId="18921"/>
    <cellStyle name="20 % - Markeringsfarve2 4 2" xfId="18922"/>
    <cellStyle name="20 % - Markeringsfarve2 4 2 2" xfId="25963"/>
    <cellStyle name="20 % - Markeringsfarve2 4 2 3" xfId="25964"/>
    <cellStyle name="20 % - Markeringsfarve2 4 3" xfId="25965"/>
    <cellStyle name="20 % - Markeringsfarve2 4 3 2" xfId="25966"/>
    <cellStyle name="20 % - Markeringsfarve2 4 3 3" xfId="25967"/>
    <cellStyle name="20 % - Markeringsfarve2 4 4" xfId="25968"/>
    <cellStyle name="20 % - Markeringsfarve2 4 4 2" xfId="25969"/>
    <cellStyle name="20 % - Markeringsfarve2 4 4 3" xfId="25970"/>
    <cellStyle name="20 % - Markeringsfarve2 4 5" xfId="25971"/>
    <cellStyle name="20 % - Markeringsfarve2 4 5 2" xfId="25972"/>
    <cellStyle name="20 % - Markeringsfarve2 4 5 3" xfId="25973"/>
    <cellStyle name="20 % - Markeringsfarve2 4 6" xfId="25974"/>
    <cellStyle name="20 % - Markeringsfarve2 4 6 2" xfId="25975"/>
    <cellStyle name="20 % - Markeringsfarve2 4 6 3" xfId="25976"/>
    <cellStyle name="20 % - Markeringsfarve2 4 7" xfId="25977"/>
    <cellStyle name="20 % - Markeringsfarve2 4 7 2" xfId="25978"/>
    <cellStyle name="20 % - Markeringsfarve2 4 8" xfId="25979"/>
    <cellStyle name="20 % - Markeringsfarve2 5" xfId="18923"/>
    <cellStyle name="20 % - Markeringsfarve2 5 2" xfId="18924"/>
    <cellStyle name="20 % - Markeringsfarve2 5 2 2" xfId="25980"/>
    <cellStyle name="20 % - Markeringsfarve2 5 2 3" xfId="25981"/>
    <cellStyle name="20 % - Markeringsfarve2 5 3" xfId="25982"/>
    <cellStyle name="20 % - Markeringsfarve2 5 3 2" xfId="25983"/>
    <cellStyle name="20 % - Markeringsfarve2 5 3 3" xfId="25984"/>
    <cellStyle name="20 % - Markeringsfarve2 5 4" xfId="25985"/>
    <cellStyle name="20 % - Markeringsfarve2 5 4 2" xfId="25986"/>
    <cellStyle name="20 % - Markeringsfarve2 5 4 3" xfId="25987"/>
    <cellStyle name="20 % - Markeringsfarve2 5 5" xfId="25988"/>
    <cellStyle name="20 % - Markeringsfarve2 5 5 2" xfId="25989"/>
    <cellStyle name="20 % - Markeringsfarve2 5 5 3" xfId="25990"/>
    <cellStyle name="20 % - Markeringsfarve2 5 6" xfId="25991"/>
    <cellStyle name="20 % - Markeringsfarve2 5 6 2" xfId="25992"/>
    <cellStyle name="20 % - Markeringsfarve2 5 6 3" xfId="25993"/>
    <cellStyle name="20 % - Markeringsfarve2 5 7" xfId="25994"/>
    <cellStyle name="20 % - Markeringsfarve2 5 7 2" xfId="25995"/>
    <cellStyle name="20 % - Markeringsfarve2 5 8" xfId="25996"/>
    <cellStyle name="20 % - Markeringsfarve2 6" xfId="18925"/>
    <cellStyle name="20 % - Markeringsfarve2 6 2" xfId="18926"/>
    <cellStyle name="20 % - Markeringsfarve2 6 2 2" xfId="25997"/>
    <cellStyle name="20 % - Markeringsfarve2 6 2 3" xfId="25998"/>
    <cellStyle name="20 % - Markeringsfarve2 6 3" xfId="25999"/>
    <cellStyle name="20 % - Markeringsfarve2 6 4" xfId="26000"/>
    <cellStyle name="20 % - Markeringsfarve2 7" xfId="18927"/>
    <cellStyle name="20 % - Markeringsfarve2 7 2" xfId="26001"/>
    <cellStyle name="20 % - Markeringsfarve2 7 3" xfId="26002"/>
    <cellStyle name="20 % - Markeringsfarve2 8" xfId="26003"/>
    <cellStyle name="20 % - Markeringsfarve2 8 2" xfId="26004"/>
    <cellStyle name="20 % - Markeringsfarve2 8 3" xfId="26005"/>
    <cellStyle name="20 % - Markeringsfarve2 9" xfId="26006"/>
    <cellStyle name="20 % - Markeringsfarve2 9 2" xfId="26007"/>
    <cellStyle name="20 % - Markeringsfarve2 9 3" xfId="26008"/>
    <cellStyle name="20 % - Markeringsfarve3" xfId="5872"/>
    <cellStyle name="20 % - Markeringsfarve3 10" xfId="26009"/>
    <cellStyle name="20 % - Markeringsfarve3 10 2" xfId="26010"/>
    <cellStyle name="20 % - Markeringsfarve3 11" xfId="26011"/>
    <cellStyle name="20 % - Markeringsfarve3 12" xfId="13153"/>
    <cellStyle name="20 % - Markeringsfarve3 2" xfId="5873"/>
    <cellStyle name="20 % - Markeringsfarve3 2 10" xfId="26012"/>
    <cellStyle name="20 % - Markeringsfarve3 2 11" xfId="13154"/>
    <cellStyle name="20 % - Markeringsfarve3 2 2" xfId="18928"/>
    <cellStyle name="20 % - Markeringsfarve3 2 2 2" xfId="18929"/>
    <cellStyle name="20 % - Markeringsfarve3 2 2 2 2" xfId="26013"/>
    <cellStyle name="20 % - Markeringsfarve3 2 2 2 3" xfId="26014"/>
    <cellStyle name="20 % - Markeringsfarve3 2 2 3" xfId="26015"/>
    <cellStyle name="20 % - Markeringsfarve3 2 2 3 2" xfId="26016"/>
    <cellStyle name="20 % - Markeringsfarve3 2 2 3 3" xfId="26017"/>
    <cellStyle name="20 % - Markeringsfarve3 2 2 4" xfId="26018"/>
    <cellStyle name="20 % - Markeringsfarve3 2 2 4 2" xfId="26019"/>
    <cellStyle name="20 % - Markeringsfarve3 2 2 4 3" xfId="26020"/>
    <cellStyle name="20 % - Markeringsfarve3 2 2 5" xfId="26021"/>
    <cellStyle name="20 % - Markeringsfarve3 2 2 5 2" xfId="26022"/>
    <cellStyle name="20 % - Markeringsfarve3 2 2 5 3" xfId="26023"/>
    <cellStyle name="20 % - Markeringsfarve3 2 2 6" xfId="26024"/>
    <cellStyle name="20 % - Markeringsfarve3 2 2 6 2" xfId="26025"/>
    <cellStyle name="20 % - Markeringsfarve3 2 2 6 3" xfId="26026"/>
    <cellStyle name="20 % - Markeringsfarve3 2 2 7" xfId="26027"/>
    <cellStyle name="20 % - Markeringsfarve3 2 2 7 2" xfId="26028"/>
    <cellStyle name="20 % - Markeringsfarve3 2 2 8" xfId="26029"/>
    <cellStyle name="20 % - Markeringsfarve3 2 3" xfId="18930"/>
    <cellStyle name="20 % - Markeringsfarve3 2 3 2" xfId="18931"/>
    <cellStyle name="20 % - Markeringsfarve3 2 3 2 2" xfId="26030"/>
    <cellStyle name="20 % - Markeringsfarve3 2 3 2 3" xfId="26031"/>
    <cellStyle name="20 % - Markeringsfarve3 2 3 3" xfId="26032"/>
    <cellStyle name="20 % - Markeringsfarve3 2 3 3 2" xfId="26033"/>
    <cellStyle name="20 % - Markeringsfarve3 2 3 3 3" xfId="26034"/>
    <cellStyle name="20 % - Markeringsfarve3 2 3 4" xfId="26035"/>
    <cellStyle name="20 % - Markeringsfarve3 2 3 4 2" xfId="26036"/>
    <cellStyle name="20 % - Markeringsfarve3 2 3 4 3" xfId="26037"/>
    <cellStyle name="20 % - Markeringsfarve3 2 3 5" xfId="26038"/>
    <cellStyle name="20 % - Markeringsfarve3 2 3 5 2" xfId="26039"/>
    <cellStyle name="20 % - Markeringsfarve3 2 3 5 3" xfId="26040"/>
    <cellStyle name="20 % - Markeringsfarve3 2 3 6" xfId="26041"/>
    <cellStyle name="20 % - Markeringsfarve3 2 3 6 2" xfId="26042"/>
    <cellStyle name="20 % - Markeringsfarve3 2 3 6 3" xfId="26043"/>
    <cellStyle name="20 % - Markeringsfarve3 2 3 7" xfId="26044"/>
    <cellStyle name="20 % - Markeringsfarve3 2 3 7 2" xfId="26045"/>
    <cellStyle name="20 % - Markeringsfarve3 2 3 8" xfId="26046"/>
    <cellStyle name="20 % - Markeringsfarve3 2 4" xfId="18932"/>
    <cellStyle name="20 % - Markeringsfarve3 2 4 2" xfId="18933"/>
    <cellStyle name="20 % - Markeringsfarve3 2 4 3" xfId="26047"/>
    <cellStyle name="20 % - Markeringsfarve3 2 5" xfId="18934"/>
    <cellStyle name="20 % - Markeringsfarve3 2 5 2" xfId="26048"/>
    <cellStyle name="20 % - Markeringsfarve3 2 5 3" xfId="26049"/>
    <cellStyle name="20 % - Markeringsfarve3 2 6" xfId="26050"/>
    <cellStyle name="20 % - Markeringsfarve3 2 6 2" xfId="26051"/>
    <cellStyle name="20 % - Markeringsfarve3 2 6 3" xfId="26052"/>
    <cellStyle name="20 % - Markeringsfarve3 2 7" xfId="26053"/>
    <cellStyle name="20 % - Markeringsfarve3 2 7 2" xfId="26054"/>
    <cellStyle name="20 % - Markeringsfarve3 2 7 3" xfId="26055"/>
    <cellStyle name="20 % - Markeringsfarve3 2 8" xfId="26056"/>
    <cellStyle name="20 % - Markeringsfarve3 2 8 2" xfId="26057"/>
    <cellStyle name="20 % - Markeringsfarve3 2 8 3" xfId="26058"/>
    <cellStyle name="20 % - Markeringsfarve3 2 9" xfId="26059"/>
    <cellStyle name="20 % - Markeringsfarve3 2 9 2" xfId="26060"/>
    <cellStyle name="20 % - Markeringsfarve3 3" xfId="18935"/>
    <cellStyle name="20 % - Markeringsfarve3 3 10" xfId="26061"/>
    <cellStyle name="20 % - Markeringsfarve3 3 2" xfId="18936"/>
    <cellStyle name="20 % - Markeringsfarve3 3 2 2" xfId="26062"/>
    <cellStyle name="20 % - Markeringsfarve3 3 2 2 2" xfId="26063"/>
    <cellStyle name="20 % - Markeringsfarve3 3 2 2 3" xfId="26064"/>
    <cellStyle name="20 % - Markeringsfarve3 3 2 3" xfId="26065"/>
    <cellStyle name="20 % - Markeringsfarve3 3 2 3 2" xfId="26066"/>
    <cellStyle name="20 % - Markeringsfarve3 3 2 3 3" xfId="26067"/>
    <cellStyle name="20 % - Markeringsfarve3 3 2 4" xfId="26068"/>
    <cellStyle name="20 % - Markeringsfarve3 3 2 4 2" xfId="26069"/>
    <cellStyle name="20 % - Markeringsfarve3 3 2 4 3" xfId="26070"/>
    <cellStyle name="20 % - Markeringsfarve3 3 2 5" xfId="26071"/>
    <cellStyle name="20 % - Markeringsfarve3 3 2 5 2" xfId="26072"/>
    <cellStyle name="20 % - Markeringsfarve3 3 2 5 3" xfId="26073"/>
    <cellStyle name="20 % - Markeringsfarve3 3 2 6" xfId="26074"/>
    <cellStyle name="20 % - Markeringsfarve3 3 2 6 2" xfId="26075"/>
    <cellStyle name="20 % - Markeringsfarve3 3 2 6 3" xfId="26076"/>
    <cellStyle name="20 % - Markeringsfarve3 3 2 7" xfId="26077"/>
    <cellStyle name="20 % - Markeringsfarve3 3 2 7 2" xfId="26078"/>
    <cellStyle name="20 % - Markeringsfarve3 3 2 8" xfId="26079"/>
    <cellStyle name="20 % - Markeringsfarve3 3 3" xfId="26080"/>
    <cellStyle name="20 % - Markeringsfarve3 3 3 2" xfId="26081"/>
    <cellStyle name="20 % - Markeringsfarve3 3 3 2 2" xfId="26082"/>
    <cellStyle name="20 % - Markeringsfarve3 3 3 2 3" xfId="26083"/>
    <cellStyle name="20 % - Markeringsfarve3 3 3 3" xfId="26084"/>
    <cellStyle name="20 % - Markeringsfarve3 3 3 3 2" xfId="26085"/>
    <cellStyle name="20 % - Markeringsfarve3 3 3 3 3" xfId="26086"/>
    <cellStyle name="20 % - Markeringsfarve3 3 3 4" xfId="26087"/>
    <cellStyle name="20 % - Markeringsfarve3 3 3 4 2" xfId="26088"/>
    <cellStyle name="20 % - Markeringsfarve3 3 3 4 3" xfId="26089"/>
    <cellStyle name="20 % - Markeringsfarve3 3 3 5" xfId="26090"/>
    <cellStyle name="20 % - Markeringsfarve3 3 3 5 2" xfId="26091"/>
    <cellStyle name="20 % - Markeringsfarve3 3 3 5 3" xfId="26092"/>
    <cellStyle name="20 % - Markeringsfarve3 3 3 6" xfId="26093"/>
    <cellStyle name="20 % - Markeringsfarve3 3 3 6 2" xfId="26094"/>
    <cellStyle name="20 % - Markeringsfarve3 3 3 6 3" xfId="26095"/>
    <cellStyle name="20 % - Markeringsfarve3 3 3 7" xfId="26096"/>
    <cellStyle name="20 % - Markeringsfarve3 3 3 7 2" xfId="26097"/>
    <cellStyle name="20 % - Markeringsfarve3 3 3 8" xfId="26098"/>
    <cellStyle name="20 % - Markeringsfarve3 3 4" xfId="26099"/>
    <cellStyle name="20 % - Markeringsfarve3 3 4 2" xfId="26100"/>
    <cellStyle name="20 % - Markeringsfarve3 3 4 3" xfId="26101"/>
    <cellStyle name="20 % - Markeringsfarve3 3 5" xfId="26102"/>
    <cellStyle name="20 % - Markeringsfarve3 3 5 2" xfId="26103"/>
    <cellStyle name="20 % - Markeringsfarve3 3 5 3" xfId="26104"/>
    <cellStyle name="20 % - Markeringsfarve3 3 6" xfId="26105"/>
    <cellStyle name="20 % - Markeringsfarve3 3 6 2" xfId="26106"/>
    <cellStyle name="20 % - Markeringsfarve3 3 6 3" xfId="26107"/>
    <cellStyle name="20 % - Markeringsfarve3 3 7" xfId="26108"/>
    <cellStyle name="20 % - Markeringsfarve3 3 7 2" xfId="26109"/>
    <cellStyle name="20 % - Markeringsfarve3 3 7 3" xfId="26110"/>
    <cellStyle name="20 % - Markeringsfarve3 3 8" xfId="26111"/>
    <cellStyle name="20 % - Markeringsfarve3 3 8 2" xfId="26112"/>
    <cellStyle name="20 % - Markeringsfarve3 3 8 3" xfId="26113"/>
    <cellStyle name="20 % - Markeringsfarve3 3 9" xfId="26114"/>
    <cellStyle name="20 % - Markeringsfarve3 3 9 2" xfId="26115"/>
    <cellStyle name="20 % - Markeringsfarve3 4" xfId="18937"/>
    <cellStyle name="20 % - Markeringsfarve3 4 2" xfId="18938"/>
    <cellStyle name="20 % - Markeringsfarve3 4 2 2" xfId="26116"/>
    <cellStyle name="20 % - Markeringsfarve3 4 2 3" xfId="26117"/>
    <cellStyle name="20 % - Markeringsfarve3 4 3" xfId="26118"/>
    <cellStyle name="20 % - Markeringsfarve3 4 3 2" xfId="26119"/>
    <cellStyle name="20 % - Markeringsfarve3 4 3 3" xfId="26120"/>
    <cellStyle name="20 % - Markeringsfarve3 4 4" xfId="26121"/>
    <cellStyle name="20 % - Markeringsfarve3 4 4 2" xfId="26122"/>
    <cellStyle name="20 % - Markeringsfarve3 4 4 3" xfId="26123"/>
    <cellStyle name="20 % - Markeringsfarve3 4 5" xfId="26124"/>
    <cellStyle name="20 % - Markeringsfarve3 4 5 2" xfId="26125"/>
    <cellStyle name="20 % - Markeringsfarve3 4 5 3" xfId="26126"/>
    <cellStyle name="20 % - Markeringsfarve3 4 6" xfId="26127"/>
    <cellStyle name="20 % - Markeringsfarve3 4 6 2" xfId="26128"/>
    <cellStyle name="20 % - Markeringsfarve3 4 6 3" xfId="26129"/>
    <cellStyle name="20 % - Markeringsfarve3 4 7" xfId="26130"/>
    <cellStyle name="20 % - Markeringsfarve3 4 7 2" xfId="26131"/>
    <cellStyle name="20 % - Markeringsfarve3 4 8" xfId="26132"/>
    <cellStyle name="20 % - Markeringsfarve3 5" xfId="18939"/>
    <cellStyle name="20 % - Markeringsfarve3 5 2" xfId="18940"/>
    <cellStyle name="20 % - Markeringsfarve3 5 2 2" xfId="26133"/>
    <cellStyle name="20 % - Markeringsfarve3 5 2 3" xfId="26134"/>
    <cellStyle name="20 % - Markeringsfarve3 5 3" xfId="26135"/>
    <cellStyle name="20 % - Markeringsfarve3 5 3 2" xfId="26136"/>
    <cellStyle name="20 % - Markeringsfarve3 5 3 3" xfId="26137"/>
    <cellStyle name="20 % - Markeringsfarve3 5 4" xfId="26138"/>
    <cellStyle name="20 % - Markeringsfarve3 5 4 2" xfId="26139"/>
    <cellStyle name="20 % - Markeringsfarve3 5 4 3" xfId="26140"/>
    <cellStyle name="20 % - Markeringsfarve3 5 5" xfId="26141"/>
    <cellStyle name="20 % - Markeringsfarve3 5 5 2" xfId="26142"/>
    <cellStyle name="20 % - Markeringsfarve3 5 5 3" xfId="26143"/>
    <cellStyle name="20 % - Markeringsfarve3 5 6" xfId="26144"/>
    <cellStyle name="20 % - Markeringsfarve3 5 6 2" xfId="26145"/>
    <cellStyle name="20 % - Markeringsfarve3 5 6 3" xfId="26146"/>
    <cellStyle name="20 % - Markeringsfarve3 5 7" xfId="26147"/>
    <cellStyle name="20 % - Markeringsfarve3 5 7 2" xfId="26148"/>
    <cellStyle name="20 % - Markeringsfarve3 5 8" xfId="26149"/>
    <cellStyle name="20 % - Markeringsfarve3 6" xfId="18941"/>
    <cellStyle name="20 % - Markeringsfarve3 6 2" xfId="18942"/>
    <cellStyle name="20 % - Markeringsfarve3 6 2 2" xfId="26150"/>
    <cellStyle name="20 % - Markeringsfarve3 6 2 3" xfId="26151"/>
    <cellStyle name="20 % - Markeringsfarve3 6 3" xfId="26152"/>
    <cellStyle name="20 % - Markeringsfarve3 6 4" xfId="26153"/>
    <cellStyle name="20 % - Markeringsfarve3 7" xfId="18943"/>
    <cellStyle name="20 % - Markeringsfarve3 7 2" xfId="26154"/>
    <cellStyle name="20 % - Markeringsfarve3 7 3" xfId="26155"/>
    <cellStyle name="20 % - Markeringsfarve3 8" xfId="26156"/>
    <cellStyle name="20 % - Markeringsfarve3 8 2" xfId="26157"/>
    <cellStyle name="20 % - Markeringsfarve3 8 3" xfId="26158"/>
    <cellStyle name="20 % - Markeringsfarve3 9" xfId="26159"/>
    <cellStyle name="20 % - Markeringsfarve3 9 2" xfId="26160"/>
    <cellStyle name="20 % - Markeringsfarve3 9 3" xfId="26161"/>
    <cellStyle name="20 % - Markeringsfarve4" xfId="5874"/>
    <cellStyle name="20 % - Markeringsfarve4 10" xfId="26162"/>
    <cellStyle name="20 % - Markeringsfarve4 10 2" xfId="26163"/>
    <cellStyle name="20 % - Markeringsfarve4 11" xfId="26164"/>
    <cellStyle name="20 % - Markeringsfarve4 12" xfId="13155"/>
    <cellStyle name="20 % - Markeringsfarve4 2" xfId="5875"/>
    <cellStyle name="20 % - Markeringsfarve4 2 10" xfId="26165"/>
    <cellStyle name="20 % - Markeringsfarve4 2 11" xfId="13156"/>
    <cellStyle name="20 % - Markeringsfarve4 2 2" xfId="18944"/>
    <cellStyle name="20 % - Markeringsfarve4 2 2 2" xfId="18945"/>
    <cellStyle name="20 % - Markeringsfarve4 2 2 2 2" xfId="26166"/>
    <cellStyle name="20 % - Markeringsfarve4 2 2 2 3" xfId="26167"/>
    <cellStyle name="20 % - Markeringsfarve4 2 2 3" xfId="26168"/>
    <cellStyle name="20 % - Markeringsfarve4 2 2 3 2" xfId="26169"/>
    <cellStyle name="20 % - Markeringsfarve4 2 2 3 3" xfId="26170"/>
    <cellStyle name="20 % - Markeringsfarve4 2 2 4" xfId="26171"/>
    <cellStyle name="20 % - Markeringsfarve4 2 2 4 2" xfId="26172"/>
    <cellStyle name="20 % - Markeringsfarve4 2 2 4 3" xfId="26173"/>
    <cellStyle name="20 % - Markeringsfarve4 2 2 5" xfId="26174"/>
    <cellStyle name="20 % - Markeringsfarve4 2 2 5 2" xfId="26175"/>
    <cellStyle name="20 % - Markeringsfarve4 2 2 5 3" xfId="26176"/>
    <cellStyle name="20 % - Markeringsfarve4 2 2 6" xfId="26177"/>
    <cellStyle name="20 % - Markeringsfarve4 2 2 6 2" xfId="26178"/>
    <cellStyle name="20 % - Markeringsfarve4 2 2 6 3" xfId="26179"/>
    <cellStyle name="20 % - Markeringsfarve4 2 2 7" xfId="26180"/>
    <cellStyle name="20 % - Markeringsfarve4 2 2 7 2" xfId="26181"/>
    <cellStyle name="20 % - Markeringsfarve4 2 2 8" xfId="26182"/>
    <cellStyle name="20 % - Markeringsfarve4 2 3" xfId="18946"/>
    <cellStyle name="20 % - Markeringsfarve4 2 3 2" xfId="18947"/>
    <cellStyle name="20 % - Markeringsfarve4 2 3 2 2" xfId="26183"/>
    <cellStyle name="20 % - Markeringsfarve4 2 3 2 3" xfId="26184"/>
    <cellStyle name="20 % - Markeringsfarve4 2 3 3" xfId="26185"/>
    <cellStyle name="20 % - Markeringsfarve4 2 3 3 2" xfId="26186"/>
    <cellStyle name="20 % - Markeringsfarve4 2 3 3 3" xfId="26187"/>
    <cellStyle name="20 % - Markeringsfarve4 2 3 4" xfId="26188"/>
    <cellStyle name="20 % - Markeringsfarve4 2 3 4 2" xfId="26189"/>
    <cellStyle name="20 % - Markeringsfarve4 2 3 4 3" xfId="26190"/>
    <cellStyle name="20 % - Markeringsfarve4 2 3 5" xfId="26191"/>
    <cellStyle name="20 % - Markeringsfarve4 2 3 5 2" xfId="26192"/>
    <cellStyle name="20 % - Markeringsfarve4 2 3 5 3" xfId="26193"/>
    <cellStyle name="20 % - Markeringsfarve4 2 3 6" xfId="26194"/>
    <cellStyle name="20 % - Markeringsfarve4 2 3 6 2" xfId="26195"/>
    <cellStyle name="20 % - Markeringsfarve4 2 3 6 3" xfId="26196"/>
    <cellStyle name="20 % - Markeringsfarve4 2 3 7" xfId="26197"/>
    <cellStyle name="20 % - Markeringsfarve4 2 3 7 2" xfId="26198"/>
    <cellStyle name="20 % - Markeringsfarve4 2 3 8" xfId="26199"/>
    <cellStyle name="20 % - Markeringsfarve4 2 4" xfId="18948"/>
    <cellStyle name="20 % - Markeringsfarve4 2 4 2" xfId="26200"/>
    <cellStyle name="20 % - Markeringsfarve4 2 4 3" xfId="26201"/>
    <cellStyle name="20 % - Markeringsfarve4 2 5" xfId="26202"/>
    <cellStyle name="20 % - Markeringsfarve4 2 5 2" xfId="26203"/>
    <cellStyle name="20 % - Markeringsfarve4 2 5 3" xfId="26204"/>
    <cellStyle name="20 % - Markeringsfarve4 2 6" xfId="26205"/>
    <cellStyle name="20 % - Markeringsfarve4 2 6 2" xfId="26206"/>
    <cellStyle name="20 % - Markeringsfarve4 2 6 3" xfId="26207"/>
    <cellStyle name="20 % - Markeringsfarve4 2 7" xfId="26208"/>
    <cellStyle name="20 % - Markeringsfarve4 2 7 2" xfId="26209"/>
    <cellStyle name="20 % - Markeringsfarve4 2 7 3" xfId="26210"/>
    <cellStyle name="20 % - Markeringsfarve4 2 8" xfId="26211"/>
    <cellStyle name="20 % - Markeringsfarve4 2 8 2" xfId="26212"/>
    <cellStyle name="20 % - Markeringsfarve4 2 8 3" xfId="26213"/>
    <cellStyle name="20 % - Markeringsfarve4 2 9" xfId="26214"/>
    <cellStyle name="20 % - Markeringsfarve4 2 9 2" xfId="26215"/>
    <cellStyle name="20 % - Markeringsfarve4 3" xfId="18949"/>
    <cellStyle name="20 % - Markeringsfarve4 3 10" xfId="26216"/>
    <cellStyle name="20 % - Markeringsfarve4 3 2" xfId="18950"/>
    <cellStyle name="20 % - Markeringsfarve4 3 2 2" xfId="26217"/>
    <cellStyle name="20 % - Markeringsfarve4 3 2 2 2" xfId="26218"/>
    <cellStyle name="20 % - Markeringsfarve4 3 2 2 3" xfId="26219"/>
    <cellStyle name="20 % - Markeringsfarve4 3 2 3" xfId="26220"/>
    <cellStyle name="20 % - Markeringsfarve4 3 2 3 2" xfId="26221"/>
    <cellStyle name="20 % - Markeringsfarve4 3 2 3 3" xfId="26222"/>
    <cellStyle name="20 % - Markeringsfarve4 3 2 4" xfId="26223"/>
    <cellStyle name="20 % - Markeringsfarve4 3 2 4 2" xfId="26224"/>
    <cellStyle name="20 % - Markeringsfarve4 3 2 4 3" xfId="26225"/>
    <cellStyle name="20 % - Markeringsfarve4 3 2 5" xfId="26226"/>
    <cellStyle name="20 % - Markeringsfarve4 3 2 5 2" xfId="26227"/>
    <cellStyle name="20 % - Markeringsfarve4 3 2 5 3" xfId="26228"/>
    <cellStyle name="20 % - Markeringsfarve4 3 2 6" xfId="26229"/>
    <cellStyle name="20 % - Markeringsfarve4 3 2 6 2" xfId="26230"/>
    <cellStyle name="20 % - Markeringsfarve4 3 2 6 3" xfId="26231"/>
    <cellStyle name="20 % - Markeringsfarve4 3 2 7" xfId="26232"/>
    <cellStyle name="20 % - Markeringsfarve4 3 2 7 2" xfId="26233"/>
    <cellStyle name="20 % - Markeringsfarve4 3 2 8" xfId="26234"/>
    <cellStyle name="20 % - Markeringsfarve4 3 3" xfId="26235"/>
    <cellStyle name="20 % - Markeringsfarve4 3 3 2" xfId="26236"/>
    <cellStyle name="20 % - Markeringsfarve4 3 3 2 2" xfId="26237"/>
    <cellStyle name="20 % - Markeringsfarve4 3 3 2 3" xfId="26238"/>
    <cellStyle name="20 % - Markeringsfarve4 3 3 3" xfId="26239"/>
    <cellStyle name="20 % - Markeringsfarve4 3 3 3 2" xfId="26240"/>
    <cellStyle name="20 % - Markeringsfarve4 3 3 3 3" xfId="26241"/>
    <cellStyle name="20 % - Markeringsfarve4 3 3 4" xfId="26242"/>
    <cellStyle name="20 % - Markeringsfarve4 3 3 4 2" xfId="26243"/>
    <cellStyle name="20 % - Markeringsfarve4 3 3 4 3" xfId="26244"/>
    <cellStyle name="20 % - Markeringsfarve4 3 3 5" xfId="26245"/>
    <cellStyle name="20 % - Markeringsfarve4 3 3 5 2" xfId="26246"/>
    <cellStyle name="20 % - Markeringsfarve4 3 3 5 3" xfId="26247"/>
    <cellStyle name="20 % - Markeringsfarve4 3 3 6" xfId="26248"/>
    <cellStyle name="20 % - Markeringsfarve4 3 3 6 2" xfId="26249"/>
    <cellStyle name="20 % - Markeringsfarve4 3 3 6 3" xfId="26250"/>
    <cellStyle name="20 % - Markeringsfarve4 3 3 7" xfId="26251"/>
    <cellStyle name="20 % - Markeringsfarve4 3 3 7 2" xfId="26252"/>
    <cellStyle name="20 % - Markeringsfarve4 3 3 8" xfId="26253"/>
    <cellStyle name="20 % - Markeringsfarve4 3 4" xfId="26254"/>
    <cellStyle name="20 % - Markeringsfarve4 3 4 2" xfId="26255"/>
    <cellStyle name="20 % - Markeringsfarve4 3 4 3" xfId="26256"/>
    <cellStyle name="20 % - Markeringsfarve4 3 5" xfId="26257"/>
    <cellStyle name="20 % - Markeringsfarve4 3 5 2" xfId="26258"/>
    <cellStyle name="20 % - Markeringsfarve4 3 5 3" xfId="26259"/>
    <cellStyle name="20 % - Markeringsfarve4 3 6" xfId="26260"/>
    <cellStyle name="20 % - Markeringsfarve4 3 6 2" xfId="26261"/>
    <cellStyle name="20 % - Markeringsfarve4 3 6 3" xfId="26262"/>
    <cellStyle name="20 % - Markeringsfarve4 3 7" xfId="26263"/>
    <cellStyle name="20 % - Markeringsfarve4 3 7 2" xfId="26264"/>
    <cellStyle name="20 % - Markeringsfarve4 3 7 3" xfId="26265"/>
    <cellStyle name="20 % - Markeringsfarve4 3 8" xfId="26266"/>
    <cellStyle name="20 % - Markeringsfarve4 3 8 2" xfId="26267"/>
    <cellStyle name="20 % - Markeringsfarve4 3 8 3" xfId="26268"/>
    <cellStyle name="20 % - Markeringsfarve4 3 9" xfId="26269"/>
    <cellStyle name="20 % - Markeringsfarve4 3 9 2" xfId="26270"/>
    <cellStyle name="20 % - Markeringsfarve4 4" xfId="18951"/>
    <cellStyle name="20 % - Markeringsfarve4 4 2" xfId="18952"/>
    <cellStyle name="20 % - Markeringsfarve4 4 2 2" xfId="26271"/>
    <cellStyle name="20 % - Markeringsfarve4 4 2 3" xfId="26272"/>
    <cellStyle name="20 % - Markeringsfarve4 4 3" xfId="26273"/>
    <cellStyle name="20 % - Markeringsfarve4 4 3 2" xfId="26274"/>
    <cellStyle name="20 % - Markeringsfarve4 4 3 3" xfId="26275"/>
    <cellStyle name="20 % - Markeringsfarve4 4 4" xfId="26276"/>
    <cellStyle name="20 % - Markeringsfarve4 4 4 2" xfId="26277"/>
    <cellStyle name="20 % - Markeringsfarve4 4 4 3" xfId="26278"/>
    <cellStyle name="20 % - Markeringsfarve4 4 5" xfId="26279"/>
    <cellStyle name="20 % - Markeringsfarve4 4 5 2" xfId="26280"/>
    <cellStyle name="20 % - Markeringsfarve4 4 5 3" xfId="26281"/>
    <cellStyle name="20 % - Markeringsfarve4 4 6" xfId="26282"/>
    <cellStyle name="20 % - Markeringsfarve4 4 6 2" xfId="26283"/>
    <cellStyle name="20 % - Markeringsfarve4 4 6 3" xfId="26284"/>
    <cellStyle name="20 % - Markeringsfarve4 4 7" xfId="26285"/>
    <cellStyle name="20 % - Markeringsfarve4 4 7 2" xfId="26286"/>
    <cellStyle name="20 % - Markeringsfarve4 4 8" xfId="26287"/>
    <cellStyle name="20 % - Markeringsfarve4 5" xfId="18953"/>
    <cellStyle name="20 % - Markeringsfarve4 5 2" xfId="18954"/>
    <cellStyle name="20 % - Markeringsfarve4 5 2 2" xfId="26288"/>
    <cellStyle name="20 % - Markeringsfarve4 5 2 3" xfId="26289"/>
    <cellStyle name="20 % - Markeringsfarve4 5 3" xfId="26290"/>
    <cellStyle name="20 % - Markeringsfarve4 5 3 2" xfId="26291"/>
    <cellStyle name="20 % - Markeringsfarve4 5 3 3" xfId="26292"/>
    <cellStyle name="20 % - Markeringsfarve4 5 4" xfId="26293"/>
    <cellStyle name="20 % - Markeringsfarve4 5 4 2" xfId="26294"/>
    <cellStyle name="20 % - Markeringsfarve4 5 4 3" xfId="26295"/>
    <cellStyle name="20 % - Markeringsfarve4 5 5" xfId="26296"/>
    <cellStyle name="20 % - Markeringsfarve4 5 5 2" xfId="26297"/>
    <cellStyle name="20 % - Markeringsfarve4 5 5 3" xfId="26298"/>
    <cellStyle name="20 % - Markeringsfarve4 5 6" xfId="26299"/>
    <cellStyle name="20 % - Markeringsfarve4 5 6 2" xfId="26300"/>
    <cellStyle name="20 % - Markeringsfarve4 5 6 3" xfId="26301"/>
    <cellStyle name="20 % - Markeringsfarve4 5 7" xfId="26302"/>
    <cellStyle name="20 % - Markeringsfarve4 5 7 2" xfId="26303"/>
    <cellStyle name="20 % - Markeringsfarve4 5 8" xfId="26304"/>
    <cellStyle name="20 % - Markeringsfarve4 6" xfId="18955"/>
    <cellStyle name="20 % - Markeringsfarve4 6 2" xfId="18956"/>
    <cellStyle name="20 % - Markeringsfarve4 6 2 2" xfId="26305"/>
    <cellStyle name="20 % - Markeringsfarve4 6 2 3" xfId="26306"/>
    <cellStyle name="20 % - Markeringsfarve4 6 3" xfId="26307"/>
    <cellStyle name="20 % - Markeringsfarve4 6 4" xfId="26308"/>
    <cellStyle name="20 % - Markeringsfarve4 7" xfId="18957"/>
    <cellStyle name="20 % - Markeringsfarve4 7 2" xfId="26309"/>
    <cellStyle name="20 % - Markeringsfarve4 7 3" xfId="26310"/>
    <cellStyle name="20 % - Markeringsfarve4 8" xfId="26311"/>
    <cellStyle name="20 % - Markeringsfarve4 8 2" xfId="26312"/>
    <cellStyle name="20 % - Markeringsfarve4 8 3" xfId="26313"/>
    <cellStyle name="20 % - Markeringsfarve4 9" xfId="26314"/>
    <cellStyle name="20 % - Markeringsfarve4 9 2" xfId="26315"/>
    <cellStyle name="20 % - Markeringsfarve4 9 3" xfId="26316"/>
    <cellStyle name="20 % - Markeringsfarve5" xfId="5876"/>
    <cellStyle name="20 % - Markeringsfarve5 10" xfId="26317"/>
    <cellStyle name="20 % - Markeringsfarve5 10 2" xfId="26318"/>
    <cellStyle name="20 % - Markeringsfarve5 10 3" xfId="26319"/>
    <cellStyle name="20 % - Markeringsfarve5 11" xfId="26320"/>
    <cellStyle name="20 % - Markeringsfarve5 11 2" xfId="26321"/>
    <cellStyle name="20 % - Markeringsfarve5 12" xfId="26322"/>
    <cellStyle name="20 % - Markeringsfarve5 13" xfId="13157"/>
    <cellStyle name="20 % - Markeringsfarve5 2" xfId="5877"/>
    <cellStyle name="20 % - Markeringsfarve5 2 10" xfId="26323"/>
    <cellStyle name="20 % - Markeringsfarve5 2 11" xfId="13158"/>
    <cellStyle name="20 % - Markeringsfarve5 2 2" xfId="18958"/>
    <cellStyle name="20 % - Markeringsfarve5 2 2 2" xfId="18959"/>
    <cellStyle name="20 % - Markeringsfarve5 2 2 2 2" xfId="26324"/>
    <cellStyle name="20 % - Markeringsfarve5 2 2 2 3" xfId="26325"/>
    <cellStyle name="20 % - Markeringsfarve5 2 2 3" xfId="26326"/>
    <cellStyle name="20 % - Markeringsfarve5 2 2 3 2" xfId="26327"/>
    <cellStyle name="20 % - Markeringsfarve5 2 2 3 3" xfId="26328"/>
    <cellStyle name="20 % - Markeringsfarve5 2 2 4" xfId="26329"/>
    <cellStyle name="20 % - Markeringsfarve5 2 2 4 2" xfId="26330"/>
    <cellStyle name="20 % - Markeringsfarve5 2 2 4 3" xfId="26331"/>
    <cellStyle name="20 % - Markeringsfarve5 2 2 5" xfId="26332"/>
    <cellStyle name="20 % - Markeringsfarve5 2 2 5 2" xfId="26333"/>
    <cellStyle name="20 % - Markeringsfarve5 2 2 5 3" xfId="26334"/>
    <cellStyle name="20 % - Markeringsfarve5 2 2 6" xfId="26335"/>
    <cellStyle name="20 % - Markeringsfarve5 2 2 6 2" xfId="26336"/>
    <cellStyle name="20 % - Markeringsfarve5 2 2 6 3" xfId="26337"/>
    <cellStyle name="20 % - Markeringsfarve5 2 2 7" xfId="26338"/>
    <cellStyle name="20 % - Markeringsfarve5 2 2 7 2" xfId="26339"/>
    <cellStyle name="20 % - Markeringsfarve5 2 2 8" xfId="26340"/>
    <cellStyle name="20 % - Markeringsfarve5 2 3" xfId="18960"/>
    <cellStyle name="20 % - Markeringsfarve5 2 3 2" xfId="18961"/>
    <cellStyle name="20 % - Markeringsfarve5 2 3 2 2" xfId="26341"/>
    <cellStyle name="20 % - Markeringsfarve5 2 3 2 3" xfId="26342"/>
    <cellStyle name="20 % - Markeringsfarve5 2 3 3" xfId="26343"/>
    <cellStyle name="20 % - Markeringsfarve5 2 3 3 2" xfId="26344"/>
    <cellStyle name="20 % - Markeringsfarve5 2 3 3 3" xfId="26345"/>
    <cellStyle name="20 % - Markeringsfarve5 2 3 4" xfId="26346"/>
    <cellStyle name="20 % - Markeringsfarve5 2 3 4 2" xfId="26347"/>
    <cellStyle name="20 % - Markeringsfarve5 2 3 4 3" xfId="26348"/>
    <cellStyle name="20 % - Markeringsfarve5 2 3 5" xfId="26349"/>
    <cellStyle name="20 % - Markeringsfarve5 2 3 5 2" xfId="26350"/>
    <cellStyle name="20 % - Markeringsfarve5 2 3 5 3" xfId="26351"/>
    <cellStyle name="20 % - Markeringsfarve5 2 3 6" xfId="26352"/>
    <cellStyle name="20 % - Markeringsfarve5 2 3 6 2" xfId="26353"/>
    <cellStyle name="20 % - Markeringsfarve5 2 3 6 3" xfId="26354"/>
    <cellStyle name="20 % - Markeringsfarve5 2 3 7" xfId="26355"/>
    <cellStyle name="20 % - Markeringsfarve5 2 3 7 2" xfId="26356"/>
    <cellStyle name="20 % - Markeringsfarve5 2 3 8" xfId="26357"/>
    <cellStyle name="20 % - Markeringsfarve5 2 4" xfId="18962"/>
    <cellStyle name="20 % - Markeringsfarve5 2 4 2" xfId="26358"/>
    <cellStyle name="20 % - Markeringsfarve5 2 4 3" xfId="26359"/>
    <cellStyle name="20 % - Markeringsfarve5 2 5" xfId="26360"/>
    <cellStyle name="20 % - Markeringsfarve5 2 5 2" xfId="26361"/>
    <cellStyle name="20 % - Markeringsfarve5 2 5 3" xfId="26362"/>
    <cellStyle name="20 % - Markeringsfarve5 2 6" xfId="26363"/>
    <cellStyle name="20 % - Markeringsfarve5 2 6 2" xfId="26364"/>
    <cellStyle name="20 % - Markeringsfarve5 2 6 3" xfId="26365"/>
    <cellStyle name="20 % - Markeringsfarve5 2 7" xfId="26366"/>
    <cellStyle name="20 % - Markeringsfarve5 2 7 2" xfId="26367"/>
    <cellStyle name="20 % - Markeringsfarve5 2 7 3" xfId="26368"/>
    <cellStyle name="20 % - Markeringsfarve5 2 8" xfId="26369"/>
    <cellStyle name="20 % - Markeringsfarve5 2 8 2" xfId="26370"/>
    <cellStyle name="20 % - Markeringsfarve5 2 8 3" xfId="26371"/>
    <cellStyle name="20 % - Markeringsfarve5 2 9" xfId="26372"/>
    <cellStyle name="20 % - Markeringsfarve5 2 9 2" xfId="26373"/>
    <cellStyle name="20 % - Markeringsfarve5 3" xfId="18963"/>
    <cellStyle name="20 % - Markeringsfarve5 3 10" xfId="26374"/>
    <cellStyle name="20 % - Markeringsfarve5 3 2" xfId="18964"/>
    <cellStyle name="20 % - Markeringsfarve5 3 2 2" xfId="26375"/>
    <cellStyle name="20 % - Markeringsfarve5 3 2 2 2" xfId="26376"/>
    <cellStyle name="20 % - Markeringsfarve5 3 2 2 3" xfId="26377"/>
    <cellStyle name="20 % - Markeringsfarve5 3 2 3" xfId="26378"/>
    <cellStyle name="20 % - Markeringsfarve5 3 2 3 2" xfId="26379"/>
    <cellStyle name="20 % - Markeringsfarve5 3 2 3 3" xfId="26380"/>
    <cellStyle name="20 % - Markeringsfarve5 3 2 4" xfId="26381"/>
    <cellStyle name="20 % - Markeringsfarve5 3 2 4 2" xfId="26382"/>
    <cellStyle name="20 % - Markeringsfarve5 3 2 4 3" xfId="26383"/>
    <cellStyle name="20 % - Markeringsfarve5 3 2 5" xfId="26384"/>
    <cellStyle name="20 % - Markeringsfarve5 3 2 5 2" xfId="26385"/>
    <cellStyle name="20 % - Markeringsfarve5 3 2 5 3" xfId="26386"/>
    <cellStyle name="20 % - Markeringsfarve5 3 2 6" xfId="26387"/>
    <cellStyle name="20 % - Markeringsfarve5 3 2 6 2" xfId="26388"/>
    <cellStyle name="20 % - Markeringsfarve5 3 2 6 3" xfId="26389"/>
    <cellStyle name="20 % - Markeringsfarve5 3 2 7" xfId="26390"/>
    <cellStyle name="20 % - Markeringsfarve5 3 2 7 2" xfId="26391"/>
    <cellStyle name="20 % - Markeringsfarve5 3 2 8" xfId="26392"/>
    <cellStyle name="20 % - Markeringsfarve5 3 3" xfId="26393"/>
    <cellStyle name="20 % - Markeringsfarve5 3 3 2" xfId="26394"/>
    <cellStyle name="20 % - Markeringsfarve5 3 3 2 2" xfId="26395"/>
    <cellStyle name="20 % - Markeringsfarve5 3 3 2 3" xfId="26396"/>
    <cellStyle name="20 % - Markeringsfarve5 3 3 3" xfId="26397"/>
    <cellStyle name="20 % - Markeringsfarve5 3 3 3 2" xfId="26398"/>
    <cellStyle name="20 % - Markeringsfarve5 3 3 3 3" xfId="26399"/>
    <cellStyle name="20 % - Markeringsfarve5 3 3 4" xfId="26400"/>
    <cellStyle name="20 % - Markeringsfarve5 3 3 4 2" xfId="26401"/>
    <cellStyle name="20 % - Markeringsfarve5 3 3 4 3" xfId="26402"/>
    <cellStyle name="20 % - Markeringsfarve5 3 3 5" xfId="26403"/>
    <cellStyle name="20 % - Markeringsfarve5 3 3 5 2" xfId="26404"/>
    <cellStyle name="20 % - Markeringsfarve5 3 3 5 3" xfId="26405"/>
    <cellStyle name="20 % - Markeringsfarve5 3 3 6" xfId="26406"/>
    <cellStyle name="20 % - Markeringsfarve5 3 3 6 2" xfId="26407"/>
    <cellStyle name="20 % - Markeringsfarve5 3 3 6 3" xfId="26408"/>
    <cellStyle name="20 % - Markeringsfarve5 3 3 7" xfId="26409"/>
    <cellStyle name="20 % - Markeringsfarve5 3 3 7 2" xfId="26410"/>
    <cellStyle name="20 % - Markeringsfarve5 3 3 8" xfId="26411"/>
    <cellStyle name="20 % - Markeringsfarve5 3 4" xfId="26412"/>
    <cellStyle name="20 % - Markeringsfarve5 3 4 2" xfId="26413"/>
    <cellStyle name="20 % - Markeringsfarve5 3 4 3" xfId="26414"/>
    <cellStyle name="20 % - Markeringsfarve5 3 5" xfId="26415"/>
    <cellStyle name="20 % - Markeringsfarve5 3 5 2" xfId="26416"/>
    <cellStyle name="20 % - Markeringsfarve5 3 5 3" xfId="26417"/>
    <cellStyle name="20 % - Markeringsfarve5 3 6" xfId="26418"/>
    <cellStyle name="20 % - Markeringsfarve5 3 6 2" xfId="26419"/>
    <cellStyle name="20 % - Markeringsfarve5 3 6 3" xfId="26420"/>
    <cellStyle name="20 % - Markeringsfarve5 3 7" xfId="26421"/>
    <cellStyle name="20 % - Markeringsfarve5 3 7 2" xfId="26422"/>
    <cellStyle name="20 % - Markeringsfarve5 3 7 3" xfId="26423"/>
    <cellStyle name="20 % - Markeringsfarve5 3 8" xfId="26424"/>
    <cellStyle name="20 % - Markeringsfarve5 3 8 2" xfId="26425"/>
    <cellStyle name="20 % - Markeringsfarve5 3 8 3" xfId="26426"/>
    <cellStyle name="20 % - Markeringsfarve5 3 9" xfId="26427"/>
    <cellStyle name="20 % - Markeringsfarve5 3 9 2" xfId="26428"/>
    <cellStyle name="20 % - Markeringsfarve5 4" xfId="18965"/>
    <cellStyle name="20 % - Markeringsfarve5 4 2" xfId="18966"/>
    <cellStyle name="20 % - Markeringsfarve5 4 2 2" xfId="26429"/>
    <cellStyle name="20 % - Markeringsfarve5 4 2 3" xfId="26430"/>
    <cellStyle name="20 % - Markeringsfarve5 4 3" xfId="26431"/>
    <cellStyle name="20 % - Markeringsfarve5 4 3 2" xfId="26432"/>
    <cellStyle name="20 % - Markeringsfarve5 4 3 3" xfId="26433"/>
    <cellStyle name="20 % - Markeringsfarve5 4 4" xfId="26434"/>
    <cellStyle name="20 % - Markeringsfarve5 4 4 2" xfId="26435"/>
    <cellStyle name="20 % - Markeringsfarve5 4 4 3" xfId="26436"/>
    <cellStyle name="20 % - Markeringsfarve5 4 5" xfId="26437"/>
    <cellStyle name="20 % - Markeringsfarve5 4 5 2" xfId="26438"/>
    <cellStyle name="20 % - Markeringsfarve5 4 5 3" xfId="26439"/>
    <cellStyle name="20 % - Markeringsfarve5 4 6" xfId="26440"/>
    <cellStyle name="20 % - Markeringsfarve5 4 6 2" xfId="26441"/>
    <cellStyle name="20 % - Markeringsfarve5 4 6 3" xfId="26442"/>
    <cellStyle name="20 % - Markeringsfarve5 4 7" xfId="26443"/>
    <cellStyle name="20 % - Markeringsfarve5 4 7 2" xfId="26444"/>
    <cellStyle name="20 % - Markeringsfarve5 4 8" xfId="26445"/>
    <cellStyle name="20 % - Markeringsfarve5 5" xfId="18967"/>
    <cellStyle name="20 % - Markeringsfarve5 5 2" xfId="18968"/>
    <cellStyle name="20 % - Markeringsfarve5 5 2 2" xfId="26446"/>
    <cellStyle name="20 % - Markeringsfarve5 5 2 3" xfId="26447"/>
    <cellStyle name="20 % - Markeringsfarve5 5 3" xfId="26448"/>
    <cellStyle name="20 % - Markeringsfarve5 5 3 2" xfId="26449"/>
    <cellStyle name="20 % - Markeringsfarve5 5 3 3" xfId="26450"/>
    <cellStyle name="20 % - Markeringsfarve5 5 4" xfId="26451"/>
    <cellStyle name="20 % - Markeringsfarve5 5 4 2" xfId="26452"/>
    <cellStyle name="20 % - Markeringsfarve5 5 4 3" xfId="26453"/>
    <cellStyle name="20 % - Markeringsfarve5 5 5" xfId="26454"/>
    <cellStyle name="20 % - Markeringsfarve5 5 5 2" xfId="26455"/>
    <cellStyle name="20 % - Markeringsfarve5 5 5 3" xfId="26456"/>
    <cellStyle name="20 % - Markeringsfarve5 5 6" xfId="26457"/>
    <cellStyle name="20 % - Markeringsfarve5 5 6 2" xfId="26458"/>
    <cellStyle name="20 % - Markeringsfarve5 5 6 3" xfId="26459"/>
    <cellStyle name="20 % - Markeringsfarve5 5 7" xfId="26460"/>
    <cellStyle name="20 % - Markeringsfarve5 5 7 2" xfId="26461"/>
    <cellStyle name="20 % - Markeringsfarve5 5 8" xfId="26462"/>
    <cellStyle name="20 % - Markeringsfarve5 6" xfId="18969"/>
    <cellStyle name="20 % - Markeringsfarve5 6 2" xfId="18970"/>
    <cellStyle name="20 % - Markeringsfarve5 6 3" xfId="26463"/>
    <cellStyle name="20 % - Markeringsfarve5 7" xfId="18971"/>
    <cellStyle name="20 % - Markeringsfarve5 7 2" xfId="26464"/>
    <cellStyle name="20 % - Markeringsfarve5 7 3" xfId="26465"/>
    <cellStyle name="20 % - Markeringsfarve5 8" xfId="26466"/>
    <cellStyle name="20 % - Markeringsfarve5 8 2" xfId="26467"/>
    <cellStyle name="20 % - Markeringsfarve5 8 3" xfId="26468"/>
    <cellStyle name="20 % - Markeringsfarve5 9" xfId="26469"/>
    <cellStyle name="20 % - Markeringsfarve5 9 2" xfId="26470"/>
    <cellStyle name="20 % - Markeringsfarve5 9 3" xfId="26471"/>
    <cellStyle name="20 % - Markeringsfarve6" xfId="5878"/>
    <cellStyle name="20 % - Markeringsfarve6 10" xfId="26472"/>
    <cellStyle name="20 % - Markeringsfarve6 10 2" xfId="26473"/>
    <cellStyle name="20 % - Markeringsfarve6 10 3" xfId="26474"/>
    <cellStyle name="20 % - Markeringsfarve6 11" xfId="26475"/>
    <cellStyle name="20 % - Markeringsfarve6 11 2" xfId="26476"/>
    <cellStyle name="20 % - Markeringsfarve6 12" xfId="26477"/>
    <cellStyle name="20 % - Markeringsfarve6 13" xfId="13159"/>
    <cellStyle name="20 % - Markeringsfarve6 2" xfId="5879"/>
    <cellStyle name="20 % - Markeringsfarve6 2 10" xfId="26478"/>
    <cellStyle name="20 % - Markeringsfarve6 2 11" xfId="13160"/>
    <cellStyle name="20 % - Markeringsfarve6 2 2" xfId="18972"/>
    <cellStyle name="20 % - Markeringsfarve6 2 2 2" xfId="18973"/>
    <cellStyle name="20 % - Markeringsfarve6 2 2 2 2" xfId="26479"/>
    <cellStyle name="20 % - Markeringsfarve6 2 2 2 3" xfId="26480"/>
    <cellStyle name="20 % - Markeringsfarve6 2 2 3" xfId="26481"/>
    <cellStyle name="20 % - Markeringsfarve6 2 2 3 2" xfId="26482"/>
    <cellStyle name="20 % - Markeringsfarve6 2 2 3 3" xfId="26483"/>
    <cellStyle name="20 % - Markeringsfarve6 2 2 4" xfId="26484"/>
    <cellStyle name="20 % - Markeringsfarve6 2 2 4 2" xfId="26485"/>
    <cellStyle name="20 % - Markeringsfarve6 2 2 4 3" xfId="26486"/>
    <cellStyle name="20 % - Markeringsfarve6 2 2 5" xfId="26487"/>
    <cellStyle name="20 % - Markeringsfarve6 2 2 5 2" xfId="26488"/>
    <cellStyle name="20 % - Markeringsfarve6 2 2 5 3" xfId="26489"/>
    <cellStyle name="20 % - Markeringsfarve6 2 2 6" xfId="26490"/>
    <cellStyle name="20 % - Markeringsfarve6 2 2 6 2" xfId="26491"/>
    <cellStyle name="20 % - Markeringsfarve6 2 2 6 3" xfId="26492"/>
    <cellStyle name="20 % - Markeringsfarve6 2 2 7" xfId="26493"/>
    <cellStyle name="20 % - Markeringsfarve6 2 2 7 2" xfId="26494"/>
    <cellStyle name="20 % - Markeringsfarve6 2 2 8" xfId="26495"/>
    <cellStyle name="20 % - Markeringsfarve6 2 3" xfId="18974"/>
    <cellStyle name="20 % - Markeringsfarve6 2 3 2" xfId="18975"/>
    <cellStyle name="20 % - Markeringsfarve6 2 3 2 2" xfId="26496"/>
    <cellStyle name="20 % - Markeringsfarve6 2 3 2 3" xfId="26497"/>
    <cellStyle name="20 % - Markeringsfarve6 2 3 3" xfId="26498"/>
    <cellStyle name="20 % - Markeringsfarve6 2 3 3 2" xfId="26499"/>
    <cellStyle name="20 % - Markeringsfarve6 2 3 3 3" xfId="26500"/>
    <cellStyle name="20 % - Markeringsfarve6 2 3 4" xfId="26501"/>
    <cellStyle name="20 % - Markeringsfarve6 2 3 4 2" xfId="26502"/>
    <cellStyle name="20 % - Markeringsfarve6 2 3 4 3" xfId="26503"/>
    <cellStyle name="20 % - Markeringsfarve6 2 3 5" xfId="26504"/>
    <cellStyle name="20 % - Markeringsfarve6 2 3 5 2" xfId="26505"/>
    <cellStyle name="20 % - Markeringsfarve6 2 3 5 3" xfId="26506"/>
    <cellStyle name="20 % - Markeringsfarve6 2 3 6" xfId="26507"/>
    <cellStyle name="20 % - Markeringsfarve6 2 3 6 2" xfId="26508"/>
    <cellStyle name="20 % - Markeringsfarve6 2 3 6 3" xfId="26509"/>
    <cellStyle name="20 % - Markeringsfarve6 2 3 7" xfId="26510"/>
    <cellStyle name="20 % - Markeringsfarve6 2 3 7 2" xfId="26511"/>
    <cellStyle name="20 % - Markeringsfarve6 2 3 8" xfId="26512"/>
    <cellStyle name="20 % - Markeringsfarve6 2 4" xfId="18976"/>
    <cellStyle name="20 % - Markeringsfarve6 2 4 2" xfId="26513"/>
    <cellStyle name="20 % - Markeringsfarve6 2 4 3" xfId="26514"/>
    <cellStyle name="20 % - Markeringsfarve6 2 5" xfId="26515"/>
    <cellStyle name="20 % - Markeringsfarve6 2 5 2" xfId="26516"/>
    <cellStyle name="20 % - Markeringsfarve6 2 5 3" xfId="26517"/>
    <cellStyle name="20 % - Markeringsfarve6 2 6" xfId="26518"/>
    <cellStyle name="20 % - Markeringsfarve6 2 6 2" xfId="26519"/>
    <cellStyle name="20 % - Markeringsfarve6 2 6 3" xfId="26520"/>
    <cellStyle name="20 % - Markeringsfarve6 2 7" xfId="26521"/>
    <cellStyle name="20 % - Markeringsfarve6 2 7 2" xfId="26522"/>
    <cellStyle name="20 % - Markeringsfarve6 2 7 3" xfId="26523"/>
    <cellStyle name="20 % - Markeringsfarve6 2 8" xfId="26524"/>
    <cellStyle name="20 % - Markeringsfarve6 2 8 2" xfId="26525"/>
    <cellStyle name="20 % - Markeringsfarve6 2 8 3" xfId="26526"/>
    <cellStyle name="20 % - Markeringsfarve6 2 9" xfId="26527"/>
    <cellStyle name="20 % - Markeringsfarve6 2 9 2" xfId="26528"/>
    <cellStyle name="20 % - Markeringsfarve6 3" xfId="18977"/>
    <cellStyle name="20 % - Markeringsfarve6 3 10" xfId="26529"/>
    <cellStyle name="20 % - Markeringsfarve6 3 2" xfId="18978"/>
    <cellStyle name="20 % - Markeringsfarve6 3 2 2" xfId="26530"/>
    <cellStyle name="20 % - Markeringsfarve6 3 2 2 2" xfId="26531"/>
    <cellStyle name="20 % - Markeringsfarve6 3 2 2 3" xfId="26532"/>
    <cellStyle name="20 % - Markeringsfarve6 3 2 3" xfId="26533"/>
    <cellStyle name="20 % - Markeringsfarve6 3 2 3 2" xfId="26534"/>
    <cellStyle name="20 % - Markeringsfarve6 3 2 3 3" xfId="26535"/>
    <cellStyle name="20 % - Markeringsfarve6 3 2 4" xfId="26536"/>
    <cellStyle name="20 % - Markeringsfarve6 3 2 4 2" xfId="26537"/>
    <cellStyle name="20 % - Markeringsfarve6 3 2 4 3" xfId="26538"/>
    <cellStyle name="20 % - Markeringsfarve6 3 2 5" xfId="26539"/>
    <cellStyle name="20 % - Markeringsfarve6 3 2 5 2" xfId="26540"/>
    <cellStyle name="20 % - Markeringsfarve6 3 2 5 3" xfId="26541"/>
    <cellStyle name="20 % - Markeringsfarve6 3 2 6" xfId="26542"/>
    <cellStyle name="20 % - Markeringsfarve6 3 2 6 2" xfId="26543"/>
    <cellStyle name="20 % - Markeringsfarve6 3 2 6 3" xfId="26544"/>
    <cellStyle name="20 % - Markeringsfarve6 3 2 7" xfId="26545"/>
    <cellStyle name="20 % - Markeringsfarve6 3 2 7 2" xfId="26546"/>
    <cellStyle name="20 % - Markeringsfarve6 3 2 8" xfId="26547"/>
    <cellStyle name="20 % - Markeringsfarve6 3 3" xfId="26548"/>
    <cellStyle name="20 % - Markeringsfarve6 3 3 2" xfId="26549"/>
    <cellStyle name="20 % - Markeringsfarve6 3 3 2 2" xfId="26550"/>
    <cellStyle name="20 % - Markeringsfarve6 3 3 2 3" xfId="26551"/>
    <cellStyle name="20 % - Markeringsfarve6 3 3 3" xfId="26552"/>
    <cellStyle name="20 % - Markeringsfarve6 3 3 3 2" xfId="26553"/>
    <cellStyle name="20 % - Markeringsfarve6 3 3 3 3" xfId="26554"/>
    <cellStyle name="20 % - Markeringsfarve6 3 3 4" xfId="26555"/>
    <cellStyle name="20 % - Markeringsfarve6 3 3 4 2" xfId="26556"/>
    <cellStyle name="20 % - Markeringsfarve6 3 3 4 3" xfId="26557"/>
    <cellStyle name="20 % - Markeringsfarve6 3 3 5" xfId="26558"/>
    <cellStyle name="20 % - Markeringsfarve6 3 3 5 2" xfId="26559"/>
    <cellStyle name="20 % - Markeringsfarve6 3 3 5 3" xfId="26560"/>
    <cellStyle name="20 % - Markeringsfarve6 3 3 6" xfId="26561"/>
    <cellStyle name="20 % - Markeringsfarve6 3 3 6 2" xfId="26562"/>
    <cellStyle name="20 % - Markeringsfarve6 3 3 6 3" xfId="26563"/>
    <cellStyle name="20 % - Markeringsfarve6 3 3 7" xfId="26564"/>
    <cellStyle name="20 % - Markeringsfarve6 3 3 7 2" xfId="26565"/>
    <cellStyle name="20 % - Markeringsfarve6 3 3 8" xfId="26566"/>
    <cellStyle name="20 % - Markeringsfarve6 3 4" xfId="26567"/>
    <cellStyle name="20 % - Markeringsfarve6 3 4 2" xfId="26568"/>
    <cellStyle name="20 % - Markeringsfarve6 3 4 3" xfId="26569"/>
    <cellStyle name="20 % - Markeringsfarve6 3 5" xfId="26570"/>
    <cellStyle name="20 % - Markeringsfarve6 3 5 2" xfId="26571"/>
    <cellStyle name="20 % - Markeringsfarve6 3 5 3" xfId="26572"/>
    <cellStyle name="20 % - Markeringsfarve6 3 6" xfId="26573"/>
    <cellStyle name="20 % - Markeringsfarve6 3 6 2" xfId="26574"/>
    <cellStyle name="20 % - Markeringsfarve6 3 6 3" xfId="26575"/>
    <cellStyle name="20 % - Markeringsfarve6 3 7" xfId="26576"/>
    <cellStyle name="20 % - Markeringsfarve6 3 7 2" xfId="26577"/>
    <cellStyle name="20 % - Markeringsfarve6 3 7 3" xfId="26578"/>
    <cellStyle name="20 % - Markeringsfarve6 3 8" xfId="26579"/>
    <cellStyle name="20 % - Markeringsfarve6 3 8 2" xfId="26580"/>
    <cellStyle name="20 % - Markeringsfarve6 3 8 3" xfId="26581"/>
    <cellStyle name="20 % - Markeringsfarve6 3 9" xfId="26582"/>
    <cellStyle name="20 % - Markeringsfarve6 3 9 2" xfId="26583"/>
    <cellStyle name="20 % - Markeringsfarve6 4" xfId="18979"/>
    <cellStyle name="20 % - Markeringsfarve6 4 2" xfId="18980"/>
    <cellStyle name="20 % - Markeringsfarve6 4 2 2" xfId="26584"/>
    <cellStyle name="20 % - Markeringsfarve6 4 2 3" xfId="26585"/>
    <cellStyle name="20 % - Markeringsfarve6 4 3" xfId="26586"/>
    <cellStyle name="20 % - Markeringsfarve6 4 3 2" xfId="26587"/>
    <cellStyle name="20 % - Markeringsfarve6 4 3 3" xfId="26588"/>
    <cellStyle name="20 % - Markeringsfarve6 4 4" xfId="26589"/>
    <cellStyle name="20 % - Markeringsfarve6 4 4 2" xfId="26590"/>
    <cellStyle name="20 % - Markeringsfarve6 4 4 3" xfId="26591"/>
    <cellStyle name="20 % - Markeringsfarve6 4 5" xfId="26592"/>
    <cellStyle name="20 % - Markeringsfarve6 4 5 2" xfId="26593"/>
    <cellStyle name="20 % - Markeringsfarve6 4 5 3" xfId="26594"/>
    <cellStyle name="20 % - Markeringsfarve6 4 6" xfId="26595"/>
    <cellStyle name="20 % - Markeringsfarve6 4 6 2" xfId="26596"/>
    <cellStyle name="20 % - Markeringsfarve6 4 6 3" xfId="26597"/>
    <cellStyle name="20 % - Markeringsfarve6 4 7" xfId="26598"/>
    <cellStyle name="20 % - Markeringsfarve6 4 7 2" xfId="26599"/>
    <cellStyle name="20 % - Markeringsfarve6 4 8" xfId="26600"/>
    <cellStyle name="20 % - Markeringsfarve6 5" xfId="18981"/>
    <cellStyle name="20 % - Markeringsfarve6 5 2" xfId="18982"/>
    <cellStyle name="20 % - Markeringsfarve6 5 2 2" xfId="26601"/>
    <cellStyle name="20 % - Markeringsfarve6 5 2 3" xfId="26602"/>
    <cellStyle name="20 % - Markeringsfarve6 5 3" xfId="26603"/>
    <cellStyle name="20 % - Markeringsfarve6 5 3 2" xfId="26604"/>
    <cellStyle name="20 % - Markeringsfarve6 5 3 3" xfId="26605"/>
    <cellStyle name="20 % - Markeringsfarve6 5 4" xfId="26606"/>
    <cellStyle name="20 % - Markeringsfarve6 5 4 2" xfId="26607"/>
    <cellStyle name="20 % - Markeringsfarve6 5 4 3" xfId="26608"/>
    <cellStyle name="20 % - Markeringsfarve6 5 5" xfId="26609"/>
    <cellStyle name="20 % - Markeringsfarve6 5 5 2" xfId="26610"/>
    <cellStyle name="20 % - Markeringsfarve6 5 5 3" xfId="26611"/>
    <cellStyle name="20 % - Markeringsfarve6 5 6" xfId="26612"/>
    <cellStyle name="20 % - Markeringsfarve6 5 6 2" xfId="26613"/>
    <cellStyle name="20 % - Markeringsfarve6 5 6 3" xfId="26614"/>
    <cellStyle name="20 % - Markeringsfarve6 5 7" xfId="26615"/>
    <cellStyle name="20 % - Markeringsfarve6 5 7 2" xfId="26616"/>
    <cellStyle name="20 % - Markeringsfarve6 5 8" xfId="26617"/>
    <cellStyle name="20 % - Markeringsfarve6 6" xfId="18983"/>
    <cellStyle name="20 % - Markeringsfarve6 6 2" xfId="18984"/>
    <cellStyle name="20 % - Markeringsfarve6 6 3" xfId="26618"/>
    <cellStyle name="20 % - Markeringsfarve6 7" xfId="18985"/>
    <cellStyle name="20 % - Markeringsfarve6 7 2" xfId="26619"/>
    <cellStyle name="20 % - Markeringsfarve6 7 3" xfId="26620"/>
    <cellStyle name="20 % - Markeringsfarve6 8" xfId="26621"/>
    <cellStyle name="20 % - Markeringsfarve6 8 2" xfId="26622"/>
    <cellStyle name="20 % - Markeringsfarve6 8 3" xfId="26623"/>
    <cellStyle name="20 % - Markeringsfarve6 9" xfId="26624"/>
    <cellStyle name="20 % - Markeringsfarve6 9 2" xfId="26625"/>
    <cellStyle name="20 % - Markeringsfarve6 9 3" xfId="26626"/>
    <cellStyle name="20% - Accent1 2" xfId="18986"/>
    <cellStyle name="20% - Accent2 2" xfId="18987"/>
    <cellStyle name="20% - Accent3 2" xfId="18988"/>
    <cellStyle name="20% - Accent4 2" xfId="18989"/>
    <cellStyle name="20% - Accent5 2" xfId="18990"/>
    <cellStyle name="20% - Accent6 2" xfId="18991"/>
    <cellStyle name="20% - Colore 1" xfId="1"/>
    <cellStyle name="20% - Colore 1 2" xfId="2560"/>
    <cellStyle name="20% - Colore 2" xfId="2"/>
    <cellStyle name="20% - Colore 2 2" xfId="2561"/>
    <cellStyle name="20% - Colore 3" xfId="3"/>
    <cellStyle name="20% - Colore 3 2" xfId="2562"/>
    <cellStyle name="20% - Colore 4" xfId="4"/>
    <cellStyle name="20% - Colore 4 2" xfId="2563"/>
    <cellStyle name="20% - Colore 5" xfId="5"/>
    <cellStyle name="20% - Colore 5 2" xfId="2564"/>
    <cellStyle name="20% - Colore 6" xfId="6"/>
    <cellStyle name="20% - Colore 6 2" xfId="2565"/>
    <cellStyle name="2x indented GHG Textfiels" xfId="25676"/>
    <cellStyle name="40 % - Markeringsfarve1" xfId="5880"/>
    <cellStyle name="40 % - Markeringsfarve1 10" xfId="26627"/>
    <cellStyle name="40 % - Markeringsfarve1 10 2" xfId="26628"/>
    <cellStyle name="40 % - Markeringsfarve1 10 3" xfId="26629"/>
    <cellStyle name="40 % - Markeringsfarve1 11" xfId="26630"/>
    <cellStyle name="40 % - Markeringsfarve1 11 2" xfId="26631"/>
    <cellStyle name="40 % - Markeringsfarve1 12" xfId="26632"/>
    <cellStyle name="40 % - Markeringsfarve1 13" xfId="13161"/>
    <cellStyle name="40 % - Markeringsfarve1 2" xfId="5881"/>
    <cellStyle name="40 % - Markeringsfarve1 2 10" xfId="26633"/>
    <cellStyle name="40 % - Markeringsfarve1 2 11" xfId="13162"/>
    <cellStyle name="40 % - Markeringsfarve1 2 2" xfId="18992"/>
    <cellStyle name="40 % - Markeringsfarve1 2 2 2" xfId="18993"/>
    <cellStyle name="40 % - Markeringsfarve1 2 2 2 2" xfId="26634"/>
    <cellStyle name="40 % - Markeringsfarve1 2 2 2 3" xfId="26635"/>
    <cellStyle name="40 % - Markeringsfarve1 2 2 3" xfId="26636"/>
    <cellStyle name="40 % - Markeringsfarve1 2 2 3 2" xfId="26637"/>
    <cellStyle name="40 % - Markeringsfarve1 2 2 3 3" xfId="26638"/>
    <cellStyle name="40 % - Markeringsfarve1 2 2 4" xfId="26639"/>
    <cellStyle name="40 % - Markeringsfarve1 2 2 4 2" xfId="26640"/>
    <cellStyle name="40 % - Markeringsfarve1 2 2 4 3" xfId="26641"/>
    <cellStyle name="40 % - Markeringsfarve1 2 2 5" xfId="26642"/>
    <cellStyle name="40 % - Markeringsfarve1 2 2 5 2" xfId="26643"/>
    <cellStyle name="40 % - Markeringsfarve1 2 2 5 3" xfId="26644"/>
    <cellStyle name="40 % - Markeringsfarve1 2 2 6" xfId="26645"/>
    <cellStyle name="40 % - Markeringsfarve1 2 2 6 2" xfId="26646"/>
    <cellStyle name="40 % - Markeringsfarve1 2 2 6 3" xfId="26647"/>
    <cellStyle name="40 % - Markeringsfarve1 2 2 7" xfId="26648"/>
    <cellStyle name="40 % - Markeringsfarve1 2 2 7 2" xfId="26649"/>
    <cellStyle name="40 % - Markeringsfarve1 2 2 8" xfId="26650"/>
    <cellStyle name="40 % - Markeringsfarve1 2 3" xfId="18994"/>
    <cellStyle name="40 % - Markeringsfarve1 2 3 2" xfId="18995"/>
    <cellStyle name="40 % - Markeringsfarve1 2 3 2 2" xfId="26651"/>
    <cellStyle name="40 % - Markeringsfarve1 2 3 2 3" xfId="26652"/>
    <cellStyle name="40 % - Markeringsfarve1 2 3 3" xfId="26653"/>
    <cellStyle name="40 % - Markeringsfarve1 2 3 3 2" xfId="26654"/>
    <cellStyle name="40 % - Markeringsfarve1 2 3 3 3" xfId="26655"/>
    <cellStyle name="40 % - Markeringsfarve1 2 3 4" xfId="26656"/>
    <cellStyle name="40 % - Markeringsfarve1 2 3 4 2" xfId="26657"/>
    <cellStyle name="40 % - Markeringsfarve1 2 3 4 3" xfId="26658"/>
    <cellStyle name="40 % - Markeringsfarve1 2 3 5" xfId="26659"/>
    <cellStyle name="40 % - Markeringsfarve1 2 3 5 2" xfId="26660"/>
    <cellStyle name="40 % - Markeringsfarve1 2 3 5 3" xfId="26661"/>
    <cellStyle name="40 % - Markeringsfarve1 2 3 6" xfId="26662"/>
    <cellStyle name="40 % - Markeringsfarve1 2 3 6 2" xfId="26663"/>
    <cellStyle name="40 % - Markeringsfarve1 2 3 6 3" xfId="26664"/>
    <cellStyle name="40 % - Markeringsfarve1 2 3 7" xfId="26665"/>
    <cellStyle name="40 % - Markeringsfarve1 2 3 7 2" xfId="26666"/>
    <cellStyle name="40 % - Markeringsfarve1 2 3 8" xfId="26667"/>
    <cellStyle name="40 % - Markeringsfarve1 2 4" xfId="18996"/>
    <cellStyle name="40 % - Markeringsfarve1 2 4 2" xfId="26668"/>
    <cellStyle name="40 % - Markeringsfarve1 2 4 3" xfId="26669"/>
    <cellStyle name="40 % - Markeringsfarve1 2 5" xfId="26670"/>
    <cellStyle name="40 % - Markeringsfarve1 2 5 2" xfId="26671"/>
    <cellStyle name="40 % - Markeringsfarve1 2 5 3" xfId="26672"/>
    <cellStyle name="40 % - Markeringsfarve1 2 6" xfId="26673"/>
    <cellStyle name="40 % - Markeringsfarve1 2 6 2" xfId="26674"/>
    <cellStyle name="40 % - Markeringsfarve1 2 6 3" xfId="26675"/>
    <cellStyle name="40 % - Markeringsfarve1 2 7" xfId="26676"/>
    <cellStyle name="40 % - Markeringsfarve1 2 7 2" xfId="26677"/>
    <cellStyle name="40 % - Markeringsfarve1 2 7 3" xfId="26678"/>
    <cellStyle name="40 % - Markeringsfarve1 2 8" xfId="26679"/>
    <cellStyle name="40 % - Markeringsfarve1 2 8 2" xfId="26680"/>
    <cellStyle name="40 % - Markeringsfarve1 2 8 3" xfId="26681"/>
    <cellStyle name="40 % - Markeringsfarve1 2 9" xfId="26682"/>
    <cellStyle name="40 % - Markeringsfarve1 2 9 2" xfId="26683"/>
    <cellStyle name="40 % - Markeringsfarve1 3" xfId="18997"/>
    <cellStyle name="40 % - Markeringsfarve1 3 10" xfId="26684"/>
    <cellStyle name="40 % - Markeringsfarve1 3 2" xfId="18998"/>
    <cellStyle name="40 % - Markeringsfarve1 3 2 2" xfId="26685"/>
    <cellStyle name="40 % - Markeringsfarve1 3 2 2 2" xfId="26686"/>
    <cellStyle name="40 % - Markeringsfarve1 3 2 2 3" xfId="26687"/>
    <cellStyle name="40 % - Markeringsfarve1 3 2 3" xfId="26688"/>
    <cellStyle name="40 % - Markeringsfarve1 3 2 3 2" xfId="26689"/>
    <cellStyle name="40 % - Markeringsfarve1 3 2 3 3" xfId="26690"/>
    <cellStyle name="40 % - Markeringsfarve1 3 2 4" xfId="26691"/>
    <cellStyle name="40 % - Markeringsfarve1 3 2 4 2" xfId="26692"/>
    <cellStyle name="40 % - Markeringsfarve1 3 2 4 3" xfId="26693"/>
    <cellStyle name="40 % - Markeringsfarve1 3 2 5" xfId="26694"/>
    <cellStyle name="40 % - Markeringsfarve1 3 2 5 2" xfId="26695"/>
    <cellStyle name="40 % - Markeringsfarve1 3 2 5 3" xfId="26696"/>
    <cellStyle name="40 % - Markeringsfarve1 3 2 6" xfId="26697"/>
    <cellStyle name="40 % - Markeringsfarve1 3 2 6 2" xfId="26698"/>
    <cellStyle name="40 % - Markeringsfarve1 3 2 6 3" xfId="26699"/>
    <cellStyle name="40 % - Markeringsfarve1 3 2 7" xfId="26700"/>
    <cellStyle name="40 % - Markeringsfarve1 3 2 7 2" xfId="26701"/>
    <cellStyle name="40 % - Markeringsfarve1 3 2 8" xfId="26702"/>
    <cellStyle name="40 % - Markeringsfarve1 3 3" xfId="26703"/>
    <cellStyle name="40 % - Markeringsfarve1 3 3 2" xfId="26704"/>
    <cellStyle name="40 % - Markeringsfarve1 3 3 2 2" xfId="26705"/>
    <cellStyle name="40 % - Markeringsfarve1 3 3 2 3" xfId="26706"/>
    <cellStyle name="40 % - Markeringsfarve1 3 3 3" xfId="26707"/>
    <cellStyle name="40 % - Markeringsfarve1 3 3 3 2" xfId="26708"/>
    <cellStyle name="40 % - Markeringsfarve1 3 3 3 3" xfId="26709"/>
    <cellStyle name="40 % - Markeringsfarve1 3 3 4" xfId="26710"/>
    <cellStyle name="40 % - Markeringsfarve1 3 3 4 2" xfId="26711"/>
    <cellStyle name="40 % - Markeringsfarve1 3 3 4 3" xfId="26712"/>
    <cellStyle name="40 % - Markeringsfarve1 3 3 5" xfId="26713"/>
    <cellStyle name="40 % - Markeringsfarve1 3 3 5 2" xfId="26714"/>
    <cellStyle name="40 % - Markeringsfarve1 3 3 5 3" xfId="26715"/>
    <cellStyle name="40 % - Markeringsfarve1 3 3 6" xfId="26716"/>
    <cellStyle name="40 % - Markeringsfarve1 3 3 6 2" xfId="26717"/>
    <cellStyle name="40 % - Markeringsfarve1 3 3 6 3" xfId="26718"/>
    <cellStyle name="40 % - Markeringsfarve1 3 3 7" xfId="26719"/>
    <cellStyle name="40 % - Markeringsfarve1 3 3 7 2" xfId="26720"/>
    <cellStyle name="40 % - Markeringsfarve1 3 3 8" xfId="26721"/>
    <cellStyle name="40 % - Markeringsfarve1 3 4" xfId="26722"/>
    <cellStyle name="40 % - Markeringsfarve1 3 4 2" xfId="26723"/>
    <cellStyle name="40 % - Markeringsfarve1 3 4 3" xfId="26724"/>
    <cellStyle name="40 % - Markeringsfarve1 3 5" xfId="26725"/>
    <cellStyle name="40 % - Markeringsfarve1 3 5 2" xfId="26726"/>
    <cellStyle name="40 % - Markeringsfarve1 3 5 3" xfId="26727"/>
    <cellStyle name="40 % - Markeringsfarve1 3 6" xfId="26728"/>
    <cellStyle name="40 % - Markeringsfarve1 3 6 2" xfId="26729"/>
    <cellStyle name="40 % - Markeringsfarve1 3 6 3" xfId="26730"/>
    <cellStyle name="40 % - Markeringsfarve1 3 7" xfId="26731"/>
    <cellStyle name="40 % - Markeringsfarve1 3 7 2" xfId="26732"/>
    <cellStyle name="40 % - Markeringsfarve1 3 7 3" xfId="26733"/>
    <cellStyle name="40 % - Markeringsfarve1 3 8" xfId="26734"/>
    <cellStyle name="40 % - Markeringsfarve1 3 8 2" xfId="26735"/>
    <cellStyle name="40 % - Markeringsfarve1 3 8 3" xfId="26736"/>
    <cellStyle name="40 % - Markeringsfarve1 3 9" xfId="26737"/>
    <cellStyle name="40 % - Markeringsfarve1 3 9 2" xfId="26738"/>
    <cellStyle name="40 % - Markeringsfarve1 4" xfId="18999"/>
    <cellStyle name="40 % - Markeringsfarve1 4 2" xfId="19000"/>
    <cellStyle name="40 % - Markeringsfarve1 4 2 2" xfId="26739"/>
    <cellStyle name="40 % - Markeringsfarve1 4 2 3" xfId="26740"/>
    <cellStyle name="40 % - Markeringsfarve1 4 3" xfId="26741"/>
    <cellStyle name="40 % - Markeringsfarve1 4 3 2" xfId="26742"/>
    <cellStyle name="40 % - Markeringsfarve1 4 3 3" xfId="26743"/>
    <cellStyle name="40 % - Markeringsfarve1 4 4" xfId="26744"/>
    <cellStyle name="40 % - Markeringsfarve1 4 4 2" xfId="26745"/>
    <cellStyle name="40 % - Markeringsfarve1 4 4 3" xfId="26746"/>
    <cellStyle name="40 % - Markeringsfarve1 4 5" xfId="26747"/>
    <cellStyle name="40 % - Markeringsfarve1 4 5 2" xfId="26748"/>
    <cellStyle name="40 % - Markeringsfarve1 4 5 3" xfId="26749"/>
    <cellStyle name="40 % - Markeringsfarve1 4 6" xfId="26750"/>
    <cellStyle name="40 % - Markeringsfarve1 4 6 2" xfId="26751"/>
    <cellStyle name="40 % - Markeringsfarve1 4 6 3" xfId="26752"/>
    <cellStyle name="40 % - Markeringsfarve1 4 7" xfId="26753"/>
    <cellStyle name="40 % - Markeringsfarve1 4 7 2" xfId="26754"/>
    <cellStyle name="40 % - Markeringsfarve1 4 8" xfId="26755"/>
    <cellStyle name="40 % - Markeringsfarve1 5" xfId="19001"/>
    <cellStyle name="40 % - Markeringsfarve1 5 2" xfId="19002"/>
    <cellStyle name="40 % - Markeringsfarve1 5 2 2" xfId="26756"/>
    <cellStyle name="40 % - Markeringsfarve1 5 2 3" xfId="26757"/>
    <cellStyle name="40 % - Markeringsfarve1 5 3" xfId="26758"/>
    <cellStyle name="40 % - Markeringsfarve1 5 3 2" xfId="26759"/>
    <cellStyle name="40 % - Markeringsfarve1 5 3 3" xfId="26760"/>
    <cellStyle name="40 % - Markeringsfarve1 5 4" xfId="26761"/>
    <cellStyle name="40 % - Markeringsfarve1 5 4 2" xfId="26762"/>
    <cellStyle name="40 % - Markeringsfarve1 5 4 3" xfId="26763"/>
    <cellStyle name="40 % - Markeringsfarve1 5 5" xfId="26764"/>
    <cellStyle name="40 % - Markeringsfarve1 5 5 2" xfId="26765"/>
    <cellStyle name="40 % - Markeringsfarve1 5 5 3" xfId="26766"/>
    <cellStyle name="40 % - Markeringsfarve1 5 6" xfId="26767"/>
    <cellStyle name="40 % - Markeringsfarve1 5 6 2" xfId="26768"/>
    <cellStyle name="40 % - Markeringsfarve1 5 6 3" xfId="26769"/>
    <cellStyle name="40 % - Markeringsfarve1 5 7" xfId="26770"/>
    <cellStyle name="40 % - Markeringsfarve1 5 7 2" xfId="26771"/>
    <cellStyle name="40 % - Markeringsfarve1 5 8" xfId="26772"/>
    <cellStyle name="40 % - Markeringsfarve1 6" xfId="19003"/>
    <cellStyle name="40 % - Markeringsfarve1 6 2" xfId="19004"/>
    <cellStyle name="40 % - Markeringsfarve1 6 3" xfId="26773"/>
    <cellStyle name="40 % - Markeringsfarve1 7" xfId="19005"/>
    <cellStyle name="40 % - Markeringsfarve1 7 2" xfId="26774"/>
    <cellStyle name="40 % - Markeringsfarve1 7 3" xfId="26775"/>
    <cellStyle name="40 % - Markeringsfarve1 8" xfId="26776"/>
    <cellStyle name="40 % - Markeringsfarve1 8 2" xfId="26777"/>
    <cellStyle name="40 % - Markeringsfarve1 8 3" xfId="26778"/>
    <cellStyle name="40 % - Markeringsfarve1 9" xfId="26779"/>
    <cellStyle name="40 % - Markeringsfarve1 9 2" xfId="26780"/>
    <cellStyle name="40 % - Markeringsfarve1 9 3" xfId="26781"/>
    <cellStyle name="40 % - Markeringsfarve2" xfId="5882"/>
    <cellStyle name="40 % - Markeringsfarve2 10" xfId="26782"/>
    <cellStyle name="40 % - Markeringsfarve2 10 2" xfId="26783"/>
    <cellStyle name="40 % - Markeringsfarve2 10 3" xfId="26784"/>
    <cellStyle name="40 % - Markeringsfarve2 11" xfId="26785"/>
    <cellStyle name="40 % - Markeringsfarve2 11 2" xfId="26786"/>
    <cellStyle name="40 % - Markeringsfarve2 12" xfId="26787"/>
    <cellStyle name="40 % - Markeringsfarve2 13" xfId="13163"/>
    <cellStyle name="40 % - Markeringsfarve2 2" xfId="5883"/>
    <cellStyle name="40 % - Markeringsfarve2 2 10" xfId="26788"/>
    <cellStyle name="40 % - Markeringsfarve2 2 11" xfId="13164"/>
    <cellStyle name="40 % - Markeringsfarve2 2 2" xfId="19006"/>
    <cellStyle name="40 % - Markeringsfarve2 2 2 2" xfId="19007"/>
    <cellStyle name="40 % - Markeringsfarve2 2 2 2 2" xfId="26789"/>
    <cellStyle name="40 % - Markeringsfarve2 2 2 2 3" xfId="26790"/>
    <cellStyle name="40 % - Markeringsfarve2 2 2 3" xfId="26791"/>
    <cellStyle name="40 % - Markeringsfarve2 2 2 3 2" xfId="26792"/>
    <cellStyle name="40 % - Markeringsfarve2 2 2 3 3" xfId="26793"/>
    <cellStyle name="40 % - Markeringsfarve2 2 2 4" xfId="26794"/>
    <cellStyle name="40 % - Markeringsfarve2 2 2 4 2" xfId="26795"/>
    <cellStyle name="40 % - Markeringsfarve2 2 2 4 3" xfId="26796"/>
    <cellStyle name="40 % - Markeringsfarve2 2 2 5" xfId="26797"/>
    <cellStyle name="40 % - Markeringsfarve2 2 2 5 2" xfId="26798"/>
    <cellStyle name="40 % - Markeringsfarve2 2 2 5 3" xfId="26799"/>
    <cellStyle name="40 % - Markeringsfarve2 2 2 6" xfId="26800"/>
    <cellStyle name="40 % - Markeringsfarve2 2 2 6 2" xfId="26801"/>
    <cellStyle name="40 % - Markeringsfarve2 2 2 6 3" xfId="26802"/>
    <cellStyle name="40 % - Markeringsfarve2 2 2 7" xfId="26803"/>
    <cellStyle name="40 % - Markeringsfarve2 2 2 7 2" xfId="26804"/>
    <cellStyle name="40 % - Markeringsfarve2 2 2 8" xfId="26805"/>
    <cellStyle name="40 % - Markeringsfarve2 2 3" xfId="19008"/>
    <cellStyle name="40 % - Markeringsfarve2 2 3 2" xfId="19009"/>
    <cellStyle name="40 % - Markeringsfarve2 2 3 2 2" xfId="26806"/>
    <cellStyle name="40 % - Markeringsfarve2 2 3 2 3" xfId="26807"/>
    <cellStyle name="40 % - Markeringsfarve2 2 3 3" xfId="26808"/>
    <cellStyle name="40 % - Markeringsfarve2 2 3 3 2" xfId="26809"/>
    <cellStyle name="40 % - Markeringsfarve2 2 3 3 3" xfId="26810"/>
    <cellStyle name="40 % - Markeringsfarve2 2 3 4" xfId="26811"/>
    <cellStyle name="40 % - Markeringsfarve2 2 3 4 2" xfId="26812"/>
    <cellStyle name="40 % - Markeringsfarve2 2 3 4 3" xfId="26813"/>
    <cellStyle name="40 % - Markeringsfarve2 2 3 5" xfId="26814"/>
    <cellStyle name="40 % - Markeringsfarve2 2 3 5 2" xfId="26815"/>
    <cellStyle name="40 % - Markeringsfarve2 2 3 5 3" xfId="26816"/>
    <cellStyle name="40 % - Markeringsfarve2 2 3 6" xfId="26817"/>
    <cellStyle name="40 % - Markeringsfarve2 2 3 6 2" xfId="26818"/>
    <cellStyle name="40 % - Markeringsfarve2 2 3 6 3" xfId="26819"/>
    <cellStyle name="40 % - Markeringsfarve2 2 3 7" xfId="26820"/>
    <cellStyle name="40 % - Markeringsfarve2 2 3 7 2" xfId="26821"/>
    <cellStyle name="40 % - Markeringsfarve2 2 3 8" xfId="26822"/>
    <cellStyle name="40 % - Markeringsfarve2 2 4" xfId="19010"/>
    <cellStyle name="40 % - Markeringsfarve2 2 4 2" xfId="26823"/>
    <cellStyle name="40 % - Markeringsfarve2 2 4 3" xfId="26824"/>
    <cellStyle name="40 % - Markeringsfarve2 2 5" xfId="26825"/>
    <cellStyle name="40 % - Markeringsfarve2 2 5 2" xfId="26826"/>
    <cellStyle name="40 % - Markeringsfarve2 2 5 3" xfId="26827"/>
    <cellStyle name="40 % - Markeringsfarve2 2 6" xfId="26828"/>
    <cellStyle name="40 % - Markeringsfarve2 2 6 2" xfId="26829"/>
    <cellStyle name="40 % - Markeringsfarve2 2 6 3" xfId="26830"/>
    <cellStyle name="40 % - Markeringsfarve2 2 7" xfId="26831"/>
    <cellStyle name="40 % - Markeringsfarve2 2 7 2" xfId="26832"/>
    <cellStyle name="40 % - Markeringsfarve2 2 7 3" xfId="26833"/>
    <cellStyle name="40 % - Markeringsfarve2 2 8" xfId="26834"/>
    <cellStyle name="40 % - Markeringsfarve2 2 8 2" xfId="26835"/>
    <cellStyle name="40 % - Markeringsfarve2 2 8 3" xfId="26836"/>
    <cellStyle name="40 % - Markeringsfarve2 2 9" xfId="26837"/>
    <cellStyle name="40 % - Markeringsfarve2 2 9 2" xfId="26838"/>
    <cellStyle name="40 % - Markeringsfarve2 3" xfId="19011"/>
    <cellStyle name="40 % - Markeringsfarve2 3 10" xfId="26839"/>
    <cellStyle name="40 % - Markeringsfarve2 3 2" xfId="19012"/>
    <cellStyle name="40 % - Markeringsfarve2 3 2 2" xfId="26840"/>
    <cellStyle name="40 % - Markeringsfarve2 3 2 2 2" xfId="26841"/>
    <cellStyle name="40 % - Markeringsfarve2 3 2 2 3" xfId="26842"/>
    <cellStyle name="40 % - Markeringsfarve2 3 2 3" xfId="26843"/>
    <cellStyle name="40 % - Markeringsfarve2 3 2 3 2" xfId="26844"/>
    <cellStyle name="40 % - Markeringsfarve2 3 2 3 3" xfId="26845"/>
    <cellStyle name="40 % - Markeringsfarve2 3 2 4" xfId="26846"/>
    <cellStyle name="40 % - Markeringsfarve2 3 2 4 2" xfId="26847"/>
    <cellStyle name="40 % - Markeringsfarve2 3 2 4 3" xfId="26848"/>
    <cellStyle name="40 % - Markeringsfarve2 3 2 5" xfId="26849"/>
    <cellStyle name="40 % - Markeringsfarve2 3 2 5 2" xfId="26850"/>
    <cellStyle name="40 % - Markeringsfarve2 3 2 5 3" xfId="26851"/>
    <cellStyle name="40 % - Markeringsfarve2 3 2 6" xfId="26852"/>
    <cellStyle name="40 % - Markeringsfarve2 3 2 6 2" xfId="26853"/>
    <cellStyle name="40 % - Markeringsfarve2 3 2 6 3" xfId="26854"/>
    <cellStyle name="40 % - Markeringsfarve2 3 2 7" xfId="26855"/>
    <cellStyle name="40 % - Markeringsfarve2 3 2 7 2" xfId="26856"/>
    <cellStyle name="40 % - Markeringsfarve2 3 2 8" xfId="26857"/>
    <cellStyle name="40 % - Markeringsfarve2 3 3" xfId="26858"/>
    <cellStyle name="40 % - Markeringsfarve2 3 3 2" xfId="26859"/>
    <cellStyle name="40 % - Markeringsfarve2 3 3 2 2" xfId="26860"/>
    <cellStyle name="40 % - Markeringsfarve2 3 3 2 3" xfId="26861"/>
    <cellStyle name="40 % - Markeringsfarve2 3 3 3" xfId="26862"/>
    <cellStyle name="40 % - Markeringsfarve2 3 3 3 2" xfId="26863"/>
    <cellStyle name="40 % - Markeringsfarve2 3 3 3 3" xfId="26864"/>
    <cellStyle name="40 % - Markeringsfarve2 3 3 4" xfId="26865"/>
    <cellStyle name="40 % - Markeringsfarve2 3 3 4 2" xfId="26866"/>
    <cellStyle name="40 % - Markeringsfarve2 3 3 4 3" xfId="26867"/>
    <cellStyle name="40 % - Markeringsfarve2 3 3 5" xfId="26868"/>
    <cellStyle name="40 % - Markeringsfarve2 3 3 5 2" xfId="26869"/>
    <cellStyle name="40 % - Markeringsfarve2 3 3 5 3" xfId="26870"/>
    <cellStyle name="40 % - Markeringsfarve2 3 3 6" xfId="26871"/>
    <cellStyle name="40 % - Markeringsfarve2 3 3 6 2" xfId="26872"/>
    <cellStyle name="40 % - Markeringsfarve2 3 3 6 3" xfId="26873"/>
    <cellStyle name="40 % - Markeringsfarve2 3 3 7" xfId="26874"/>
    <cellStyle name="40 % - Markeringsfarve2 3 3 7 2" xfId="26875"/>
    <cellStyle name="40 % - Markeringsfarve2 3 3 8" xfId="26876"/>
    <cellStyle name="40 % - Markeringsfarve2 3 4" xfId="26877"/>
    <cellStyle name="40 % - Markeringsfarve2 3 4 2" xfId="26878"/>
    <cellStyle name="40 % - Markeringsfarve2 3 4 3" xfId="26879"/>
    <cellStyle name="40 % - Markeringsfarve2 3 5" xfId="26880"/>
    <cellStyle name="40 % - Markeringsfarve2 3 5 2" xfId="26881"/>
    <cellStyle name="40 % - Markeringsfarve2 3 5 3" xfId="26882"/>
    <cellStyle name="40 % - Markeringsfarve2 3 6" xfId="26883"/>
    <cellStyle name="40 % - Markeringsfarve2 3 6 2" xfId="26884"/>
    <cellStyle name="40 % - Markeringsfarve2 3 6 3" xfId="26885"/>
    <cellStyle name="40 % - Markeringsfarve2 3 7" xfId="26886"/>
    <cellStyle name="40 % - Markeringsfarve2 3 7 2" xfId="26887"/>
    <cellStyle name="40 % - Markeringsfarve2 3 7 3" xfId="26888"/>
    <cellStyle name="40 % - Markeringsfarve2 3 8" xfId="26889"/>
    <cellStyle name="40 % - Markeringsfarve2 3 8 2" xfId="26890"/>
    <cellStyle name="40 % - Markeringsfarve2 3 8 3" xfId="26891"/>
    <cellStyle name="40 % - Markeringsfarve2 3 9" xfId="26892"/>
    <cellStyle name="40 % - Markeringsfarve2 3 9 2" xfId="26893"/>
    <cellStyle name="40 % - Markeringsfarve2 4" xfId="19013"/>
    <cellStyle name="40 % - Markeringsfarve2 4 2" xfId="19014"/>
    <cellStyle name="40 % - Markeringsfarve2 4 2 2" xfId="26894"/>
    <cellStyle name="40 % - Markeringsfarve2 4 2 3" xfId="26895"/>
    <cellStyle name="40 % - Markeringsfarve2 4 3" xfId="26896"/>
    <cellStyle name="40 % - Markeringsfarve2 4 3 2" xfId="26897"/>
    <cellStyle name="40 % - Markeringsfarve2 4 3 3" xfId="26898"/>
    <cellStyle name="40 % - Markeringsfarve2 4 4" xfId="26899"/>
    <cellStyle name="40 % - Markeringsfarve2 4 4 2" xfId="26900"/>
    <cellStyle name="40 % - Markeringsfarve2 4 4 3" xfId="26901"/>
    <cellStyle name="40 % - Markeringsfarve2 4 5" xfId="26902"/>
    <cellStyle name="40 % - Markeringsfarve2 4 5 2" xfId="26903"/>
    <cellStyle name="40 % - Markeringsfarve2 4 5 3" xfId="26904"/>
    <cellStyle name="40 % - Markeringsfarve2 4 6" xfId="26905"/>
    <cellStyle name="40 % - Markeringsfarve2 4 6 2" xfId="26906"/>
    <cellStyle name="40 % - Markeringsfarve2 4 6 3" xfId="26907"/>
    <cellStyle name="40 % - Markeringsfarve2 4 7" xfId="26908"/>
    <cellStyle name="40 % - Markeringsfarve2 4 7 2" xfId="26909"/>
    <cellStyle name="40 % - Markeringsfarve2 4 8" xfId="26910"/>
    <cellStyle name="40 % - Markeringsfarve2 5" xfId="19015"/>
    <cellStyle name="40 % - Markeringsfarve2 5 2" xfId="19016"/>
    <cellStyle name="40 % - Markeringsfarve2 5 2 2" xfId="26911"/>
    <cellStyle name="40 % - Markeringsfarve2 5 2 3" xfId="26912"/>
    <cellStyle name="40 % - Markeringsfarve2 5 3" xfId="26913"/>
    <cellStyle name="40 % - Markeringsfarve2 5 3 2" xfId="26914"/>
    <cellStyle name="40 % - Markeringsfarve2 5 3 3" xfId="26915"/>
    <cellStyle name="40 % - Markeringsfarve2 5 4" xfId="26916"/>
    <cellStyle name="40 % - Markeringsfarve2 5 4 2" xfId="26917"/>
    <cellStyle name="40 % - Markeringsfarve2 5 4 3" xfId="26918"/>
    <cellStyle name="40 % - Markeringsfarve2 5 5" xfId="26919"/>
    <cellStyle name="40 % - Markeringsfarve2 5 5 2" xfId="26920"/>
    <cellStyle name="40 % - Markeringsfarve2 5 5 3" xfId="26921"/>
    <cellStyle name="40 % - Markeringsfarve2 5 6" xfId="26922"/>
    <cellStyle name="40 % - Markeringsfarve2 5 6 2" xfId="26923"/>
    <cellStyle name="40 % - Markeringsfarve2 5 6 3" xfId="26924"/>
    <cellStyle name="40 % - Markeringsfarve2 5 7" xfId="26925"/>
    <cellStyle name="40 % - Markeringsfarve2 5 7 2" xfId="26926"/>
    <cellStyle name="40 % - Markeringsfarve2 5 8" xfId="26927"/>
    <cellStyle name="40 % - Markeringsfarve2 6" xfId="19017"/>
    <cellStyle name="40 % - Markeringsfarve2 6 2" xfId="19018"/>
    <cellStyle name="40 % - Markeringsfarve2 6 3" xfId="26928"/>
    <cellStyle name="40 % - Markeringsfarve2 7" xfId="19019"/>
    <cellStyle name="40 % - Markeringsfarve2 7 2" xfId="26929"/>
    <cellStyle name="40 % - Markeringsfarve2 7 3" xfId="26930"/>
    <cellStyle name="40 % - Markeringsfarve2 8" xfId="26931"/>
    <cellStyle name="40 % - Markeringsfarve2 8 2" xfId="26932"/>
    <cellStyle name="40 % - Markeringsfarve2 8 3" xfId="26933"/>
    <cellStyle name="40 % - Markeringsfarve2 9" xfId="26934"/>
    <cellStyle name="40 % - Markeringsfarve2 9 2" xfId="26935"/>
    <cellStyle name="40 % - Markeringsfarve2 9 3" xfId="26936"/>
    <cellStyle name="40 % - Markeringsfarve3" xfId="5884"/>
    <cellStyle name="40 % - Markeringsfarve3 10" xfId="26937"/>
    <cellStyle name="40 % - Markeringsfarve3 10 2" xfId="26938"/>
    <cellStyle name="40 % - Markeringsfarve3 11" xfId="26939"/>
    <cellStyle name="40 % - Markeringsfarve3 12" xfId="13165"/>
    <cellStyle name="40 % - Markeringsfarve3 2" xfId="5885"/>
    <cellStyle name="40 % - Markeringsfarve3 2 10" xfId="26940"/>
    <cellStyle name="40 % - Markeringsfarve3 2 11" xfId="13166"/>
    <cellStyle name="40 % - Markeringsfarve3 2 2" xfId="19020"/>
    <cellStyle name="40 % - Markeringsfarve3 2 2 2" xfId="19021"/>
    <cellStyle name="40 % - Markeringsfarve3 2 2 2 2" xfId="26941"/>
    <cellStyle name="40 % - Markeringsfarve3 2 2 2 3" xfId="26942"/>
    <cellStyle name="40 % - Markeringsfarve3 2 2 3" xfId="26943"/>
    <cellStyle name="40 % - Markeringsfarve3 2 2 3 2" xfId="26944"/>
    <cellStyle name="40 % - Markeringsfarve3 2 2 3 3" xfId="26945"/>
    <cellStyle name="40 % - Markeringsfarve3 2 2 4" xfId="26946"/>
    <cellStyle name="40 % - Markeringsfarve3 2 2 4 2" xfId="26947"/>
    <cellStyle name="40 % - Markeringsfarve3 2 2 4 3" xfId="26948"/>
    <cellStyle name="40 % - Markeringsfarve3 2 2 5" xfId="26949"/>
    <cellStyle name="40 % - Markeringsfarve3 2 2 5 2" xfId="26950"/>
    <cellStyle name="40 % - Markeringsfarve3 2 2 5 3" xfId="26951"/>
    <cellStyle name="40 % - Markeringsfarve3 2 2 6" xfId="26952"/>
    <cellStyle name="40 % - Markeringsfarve3 2 2 6 2" xfId="26953"/>
    <cellStyle name="40 % - Markeringsfarve3 2 2 6 3" xfId="26954"/>
    <cellStyle name="40 % - Markeringsfarve3 2 2 7" xfId="26955"/>
    <cellStyle name="40 % - Markeringsfarve3 2 2 7 2" xfId="26956"/>
    <cellStyle name="40 % - Markeringsfarve3 2 2 8" xfId="26957"/>
    <cellStyle name="40 % - Markeringsfarve3 2 3" xfId="19022"/>
    <cellStyle name="40 % - Markeringsfarve3 2 3 2" xfId="19023"/>
    <cellStyle name="40 % - Markeringsfarve3 2 3 2 2" xfId="26958"/>
    <cellStyle name="40 % - Markeringsfarve3 2 3 2 3" xfId="26959"/>
    <cellStyle name="40 % - Markeringsfarve3 2 3 3" xfId="26960"/>
    <cellStyle name="40 % - Markeringsfarve3 2 3 3 2" xfId="26961"/>
    <cellStyle name="40 % - Markeringsfarve3 2 3 3 3" xfId="26962"/>
    <cellStyle name="40 % - Markeringsfarve3 2 3 4" xfId="26963"/>
    <cellStyle name="40 % - Markeringsfarve3 2 3 4 2" xfId="26964"/>
    <cellStyle name="40 % - Markeringsfarve3 2 3 4 3" xfId="26965"/>
    <cellStyle name="40 % - Markeringsfarve3 2 3 5" xfId="26966"/>
    <cellStyle name="40 % - Markeringsfarve3 2 3 5 2" xfId="26967"/>
    <cellStyle name="40 % - Markeringsfarve3 2 3 5 3" xfId="26968"/>
    <cellStyle name="40 % - Markeringsfarve3 2 3 6" xfId="26969"/>
    <cellStyle name="40 % - Markeringsfarve3 2 3 6 2" xfId="26970"/>
    <cellStyle name="40 % - Markeringsfarve3 2 3 6 3" xfId="26971"/>
    <cellStyle name="40 % - Markeringsfarve3 2 3 7" xfId="26972"/>
    <cellStyle name="40 % - Markeringsfarve3 2 3 7 2" xfId="26973"/>
    <cellStyle name="40 % - Markeringsfarve3 2 3 8" xfId="26974"/>
    <cellStyle name="40 % - Markeringsfarve3 2 4" xfId="19024"/>
    <cellStyle name="40 % - Markeringsfarve3 2 4 2" xfId="26975"/>
    <cellStyle name="40 % - Markeringsfarve3 2 4 3" xfId="26976"/>
    <cellStyle name="40 % - Markeringsfarve3 2 5" xfId="26977"/>
    <cellStyle name="40 % - Markeringsfarve3 2 5 2" xfId="26978"/>
    <cellStyle name="40 % - Markeringsfarve3 2 5 3" xfId="26979"/>
    <cellStyle name="40 % - Markeringsfarve3 2 6" xfId="26980"/>
    <cellStyle name="40 % - Markeringsfarve3 2 6 2" xfId="26981"/>
    <cellStyle name="40 % - Markeringsfarve3 2 6 3" xfId="26982"/>
    <cellStyle name="40 % - Markeringsfarve3 2 7" xfId="26983"/>
    <cellStyle name="40 % - Markeringsfarve3 2 7 2" xfId="26984"/>
    <cellStyle name="40 % - Markeringsfarve3 2 7 3" xfId="26985"/>
    <cellStyle name="40 % - Markeringsfarve3 2 8" xfId="26986"/>
    <cellStyle name="40 % - Markeringsfarve3 2 8 2" xfId="26987"/>
    <cellStyle name="40 % - Markeringsfarve3 2 8 3" xfId="26988"/>
    <cellStyle name="40 % - Markeringsfarve3 2 9" xfId="26989"/>
    <cellStyle name="40 % - Markeringsfarve3 2 9 2" xfId="26990"/>
    <cellStyle name="40 % - Markeringsfarve3 3" xfId="19025"/>
    <cellStyle name="40 % - Markeringsfarve3 3 10" xfId="26991"/>
    <cellStyle name="40 % - Markeringsfarve3 3 2" xfId="19026"/>
    <cellStyle name="40 % - Markeringsfarve3 3 2 2" xfId="26992"/>
    <cellStyle name="40 % - Markeringsfarve3 3 2 2 2" xfId="26993"/>
    <cellStyle name="40 % - Markeringsfarve3 3 2 2 3" xfId="26994"/>
    <cellStyle name="40 % - Markeringsfarve3 3 2 3" xfId="26995"/>
    <cellStyle name="40 % - Markeringsfarve3 3 2 3 2" xfId="26996"/>
    <cellStyle name="40 % - Markeringsfarve3 3 2 3 3" xfId="26997"/>
    <cellStyle name="40 % - Markeringsfarve3 3 2 4" xfId="26998"/>
    <cellStyle name="40 % - Markeringsfarve3 3 2 4 2" xfId="26999"/>
    <cellStyle name="40 % - Markeringsfarve3 3 2 4 3" xfId="27000"/>
    <cellStyle name="40 % - Markeringsfarve3 3 2 5" xfId="27001"/>
    <cellStyle name="40 % - Markeringsfarve3 3 2 5 2" xfId="27002"/>
    <cellStyle name="40 % - Markeringsfarve3 3 2 5 3" xfId="27003"/>
    <cellStyle name="40 % - Markeringsfarve3 3 2 6" xfId="27004"/>
    <cellStyle name="40 % - Markeringsfarve3 3 2 6 2" xfId="27005"/>
    <cellStyle name="40 % - Markeringsfarve3 3 2 6 3" xfId="27006"/>
    <cellStyle name="40 % - Markeringsfarve3 3 2 7" xfId="27007"/>
    <cellStyle name="40 % - Markeringsfarve3 3 2 7 2" xfId="27008"/>
    <cellStyle name="40 % - Markeringsfarve3 3 2 8" xfId="27009"/>
    <cellStyle name="40 % - Markeringsfarve3 3 3" xfId="27010"/>
    <cellStyle name="40 % - Markeringsfarve3 3 3 2" xfId="27011"/>
    <cellStyle name="40 % - Markeringsfarve3 3 3 2 2" xfId="27012"/>
    <cellStyle name="40 % - Markeringsfarve3 3 3 2 3" xfId="27013"/>
    <cellStyle name="40 % - Markeringsfarve3 3 3 3" xfId="27014"/>
    <cellStyle name="40 % - Markeringsfarve3 3 3 3 2" xfId="27015"/>
    <cellStyle name="40 % - Markeringsfarve3 3 3 3 3" xfId="27016"/>
    <cellStyle name="40 % - Markeringsfarve3 3 3 4" xfId="27017"/>
    <cellStyle name="40 % - Markeringsfarve3 3 3 4 2" xfId="27018"/>
    <cellStyle name="40 % - Markeringsfarve3 3 3 4 3" xfId="27019"/>
    <cellStyle name="40 % - Markeringsfarve3 3 3 5" xfId="27020"/>
    <cellStyle name="40 % - Markeringsfarve3 3 3 5 2" xfId="27021"/>
    <cellStyle name="40 % - Markeringsfarve3 3 3 5 3" xfId="27022"/>
    <cellStyle name="40 % - Markeringsfarve3 3 3 6" xfId="27023"/>
    <cellStyle name="40 % - Markeringsfarve3 3 3 6 2" xfId="27024"/>
    <cellStyle name="40 % - Markeringsfarve3 3 3 6 3" xfId="27025"/>
    <cellStyle name="40 % - Markeringsfarve3 3 3 7" xfId="27026"/>
    <cellStyle name="40 % - Markeringsfarve3 3 3 7 2" xfId="27027"/>
    <cellStyle name="40 % - Markeringsfarve3 3 3 8" xfId="27028"/>
    <cellStyle name="40 % - Markeringsfarve3 3 4" xfId="27029"/>
    <cellStyle name="40 % - Markeringsfarve3 3 4 2" xfId="27030"/>
    <cellStyle name="40 % - Markeringsfarve3 3 4 3" xfId="27031"/>
    <cellStyle name="40 % - Markeringsfarve3 3 5" xfId="27032"/>
    <cellStyle name="40 % - Markeringsfarve3 3 5 2" xfId="27033"/>
    <cellStyle name="40 % - Markeringsfarve3 3 5 3" xfId="27034"/>
    <cellStyle name="40 % - Markeringsfarve3 3 6" xfId="27035"/>
    <cellStyle name="40 % - Markeringsfarve3 3 6 2" xfId="27036"/>
    <cellStyle name="40 % - Markeringsfarve3 3 6 3" xfId="27037"/>
    <cellStyle name="40 % - Markeringsfarve3 3 7" xfId="27038"/>
    <cellStyle name="40 % - Markeringsfarve3 3 7 2" xfId="27039"/>
    <cellStyle name="40 % - Markeringsfarve3 3 7 3" xfId="27040"/>
    <cellStyle name="40 % - Markeringsfarve3 3 8" xfId="27041"/>
    <cellStyle name="40 % - Markeringsfarve3 3 8 2" xfId="27042"/>
    <cellStyle name="40 % - Markeringsfarve3 3 8 3" xfId="27043"/>
    <cellStyle name="40 % - Markeringsfarve3 3 9" xfId="27044"/>
    <cellStyle name="40 % - Markeringsfarve3 3 9 2" xfId="27045"/>
    <cellStyle name="40 % - Markeringsfarve3 4" xfId="19027"/>
    <cellStyle name="40 % - Markeringsfarve3 4 2" xfId="19028"/>
    <cellStyle name="40 % - Markeringsfarve3 4 2 2" xfId="27046"/>
    <cellStyle name="40 % - Markeringsfarve3 4 2 3" xfId="27047"/>
    <cellStyle name="40 % - Markeringsfarve3 4 3" xfId="27048"/>
    <cellStyle name="40 % - Markeringsfarve3 4 3 2" xfId="27049"/>
    <cellStyle name="40 % - Markeringsfarve3 4 3 3" xfId="27050"/>
    <cellStyle name="40 % - Markeringsfarve3 4 4" xfId="27051"/>
    <cellStyle name="40 % - Markeringsfarve3 4 4 2" xfId="27052"/>
    <cellStyle name="40 % - Markeringsfarve3 4 4 3" xfId="27053"/>
    <cellStyle name="40 % - Markeringsfarve3 4 5" xfId="27054"/>
    <cellStyle name="40 % - Markeringsfarve3 4 5 2" xfId="27055"/>
    <cellStyle name="40 % - Markeringsfarve3 4 5 3" xfId="27056"/>
    <cellStyle name="40 % - Markeringsfarve3 4 6" xfId="27057"/>
    <cellStyle name="40 % - Markeringsfarve3 4 6 2" xfId="27058"/>
    <cellStyle name="40 % - Markeringsfarve3 4 6 3" xfId="27059"/>
    <cellStyle name="40 % - Markeringsfarve3 4 7" xfId="27060"/>
    <cellStyle name="40 % - Markeringsfarve3 4 7 2" xfId="27061"/>
    <cellStyle name="40 % - Markeringsfarve3 4 8" xfId="27062"/>
    <cellStyle name="40 % - Markeringsfarve3 5" xfId="19029"/>
    <cellStyle name="40 % - Markeringsfarve3 5 2" xfId="19030"/>
    <cellStyle name="40 % - Markeringsfarve3 5 2 2" xfId="27063"/>
    <cellStyle name="40 % - Markeringsfarve3 5 2 3" xfId="27064"/>
    <cellStyle name="40 % - Markeringsfarve3 5 3" xfId="27065"/>
    <cellStyle name="40 % - Markeringsfarve3 5 3 2" xfId="27066"/>
    <cellStyle name="40 % - Markeringsfarve3 5 3 3" xfId="27067"/>
    <cellStyle name="40 % - Markeringsfarve3 5 4" xfId="27068"/>
    <cellStyle name="40 % - Markeringsfarve3 5 4 2" xfId="27069"/>
    <cellStyle name="40 % - Markeringsfarve3 5 4 3" xfId="27070"/>
    <cellStyle name="40 % - Markeringsfarve3 5 5" xfId="27071"/>
    <cellStyle name="40 % - Markeringsfarve3 5 5 2" xfId="27072"/>
    <cellStyle name="40 % - Markeringsfarve3 5 5 3" xfId="27073"/>
    <cellStyle name="40 % - Markeringsfarve3 5 6" xfId="27074"/>
    <cellStyle name="40 % - Markeringsfarve3 5 6 2" xfId="27075"/>
    <cellStyle name="40 % - Markeringsfarve3 5 6 3" xfId="27076"/>
    <cellStyle name="40 % - Markeringsfarve3 5 7" xfId="27077"/>
    <cellStyle name="40 % - Markeringsfarve3 5 7 2" xfId="27078"/>
    <cellStyle name="40 % - Markeringsfarve3 5 8" xfId="27079"/>
    <cellStyle name="40 % - Markeringsfarve3 6" xfId="19031"/>
    <cellStyle name="40 % - Markeringsfarve3 6 2" xfId="19032"/>
    <cellStyle name="40 % - Markeringsfarve3 6 2 2" xfId="27080"/>
    <cellStyle name="40 % - Markeringsfarve3 6 2 3" xfId="27081"/>
    <cellStyle name="40 % - Markeringsfarve3 6 3" xfId="27082"/>
    <cellStyle name="40 % - Markeringsfarve3 6 4" xfId="27083"/>
    <cellStyle name="40 % - Markeringsfarve3 7" xfId="19033"/>
    <cellStyle name="40 % - Markeringsfarve3 7 2" xfId="27084"/>
    <cellStyle name="40 % - Markeringsfarve3 7 3" xfId="27085"/>
    <cellStyle name="40 % - Markeringsfarve3 8" xfId="27086"/>
    <cellStyle name="40 % - Markeringsfarve3 8 2" xfId="27087"/>
    <cellStyle name="40 % - Markeringsfarve3 8 3" xfId="27088"/>
    <cellStyle name="40 % - Markeringsfarve3 9" xfId="27089"/>
    <cellStyle name="40 % - Markeringsfarve3 9 2" xfId="27090"/>
    <cellStyle name="40 % - Markeringsfarve3 9 3" xfId="27091"/>
    <cellStyle name="40 % - Markeringsfarve4" xfId="5886"/>
    <cellStyle name="40 % - Markeringsfarve4 10" xfId="27092"/>
    <cellStyle name="40 % - Markeringsfarve4 10 2" xfId="27093"/>
    <cellStyle name="40 % - Markeringsfarve4 10 3" xfId="27094"/>
    <cellStyle name="40 % - Markeringsfarve4 11" xfId="27095"/>
    <cellStyle name="40 % - Markeringsfarve4 11 2" xfId="27096"/>
    <cellStyle name="40 % - Markeringsfarve4 12" xfId="27097"/>
    <cellStyle name="40 % - Markeringsfarve4 13" xfId="13167"/>
    <cellStyle name="40 % - Markeringsfarve4 2" xfId="5887"/>
    <cellStyle name="40 % - Markeringsfarve4 2 10" xfId="27098"/>
    <cellStyle name="40 % - Markeringsfarve4 2 11" xfId="13168"/>
    <cellStyle name="40 % - Markeringsfarve4 2 2" xfId="19034"/>
    <cellStyle name="40 % - Markeringsfarve4 2 2 2" xfId="19035"/>
    <cellStyle name="40 % - Markeringsfarve4 2 2 2 2" xfId="27099"/>
    <cellStyle name="40 % - Markeringsfarve4 2 2 2 3" xfId="27100"/>
    <cellStyle name="40 % - Markeringsfarve4 2 2 3" xfId="27101"/>
    <cellStyle name="40 % - Markeringsfarve4 2 2 3 2" xfId="27102"/>
    <cellStyle name="40 % - Markeringsfarve4 2 2 3 3" xfId="27103"/>
    <cellStyle name="40 % - Markeringsfarve4 2 2 4" xfId="27104"/>
    <cellStyle name="40 % - Markeringsfarve4 2 2 4 2" xfId="27105"/>
    <cellStyle name="40 % - Markeringsfarve4 2 2 4 3" xfId="27106"/>
    <cellStyle name="40 % - Markeringsfarve4 2 2 5" xfId="27107"/>
    <cellStyle name="40 % - Markeringsfarve4 2 2 5 2" xfId="27108"/>
    <cellStyle name="40 % - Markeringsfarve4 2 2 5 3" xfId="27109"/>
    <cellStyle name="40 % - Markeringsfarve4 2 2 6" xfId="27110"/>
    <cellStyle name="40 % - Markeringsfarve4 2 2 6 2" xfId="27111"/>
    <cellStyle name="40 % - Markeringsfarve4 2 2 6 3" xfId="27112"/>
    <cellStyle name="40 % - Markeringsfarve4 2 2 7" xfId="27113"/>
    <cellStyle name="40 % - Markeringsfarve4 2 2 7 2" xfId="27114"/>
    <cellStyle name="40 % - Markeringsfarve4 2 2 8" xfId="27115"/>
    <cellStyle name="40 % - Markeringsfarve4 2 3" xfId="19036"/>
    <cellStyle name="40 % - Markeringsfarve4 2 3 2" xfId="19037"/>
    <cellStyle name="40 % - Markeringsfarve4 2 3 2 2" xfId="27116"/>
    <cellStyle name="40 % - Markeringsfarve4 2 3 2 3" xfId="27117"/>
    <cellStyle name="40 % - Markeringsfarve4 2 3 3" xfId="27118"/>
    <cellStyle name="40 % - Markeringsfarve4 2 3 3 2" xfId="27119"/>
    <cellStyle name="40 % - Markeringsfarve4 2 3 3 3" xfId="27120"/>
    <cellStyle name="40 % - Markeringsfarve4 2 3 4" xfId="27121"/>
    <cellStyle name="40 % - Markeringsfarve4 2 3 4 2" xfId="27122"/>
    <cellStyle name="40 % - Markeringsfarve4 2 3 4 3" xfId="27123"/>
    <cellStyle name="40 % - Markeringsfarve4 2 3 5" xfId="27124"/>
    <cellStyle name="40 % - Markeringsfarve4 2 3 5 2" xfId="27125"/>
    <cellStyle name="40 % - Markeringsfarve4 2 3 5 3" xfId="27126"/>
    <cellStyle name="40 % - Markeringsfarve4 2 3 6" xfId="27127"/>
    <cellStyle name="40 % - Markeringsfarve4 2 3 6 2" xfId="27128"/>
    <cellStyle name="40 % - Markeringsfarve4 2 3 6 3" xfId="27129"/>
    <cellStyle name="40 % - Markeringsfarve4 2 3 7" xfId="27130"/>
    <cellStyle name="40 % - Markeringsfarve4 2 3 7 2" xfId="27131"/>
    <cellStyle name="40 % - Markeringsfarve4 2 3 8" xfId="27132"/>
    <cellStyle name="40 % - Markeringsfarve4 2 4" xfId="19038"/>
    <cellStyle name="40 % - Markeringsfarve4 2 4 2" xfId="27133"/>
    <cellStyle name="40 % - Markeringsfarve4 2 4 3" xfId="27134"/>
    <cellStyle name="40 % - Markeringsfarve4 2 5" xfId="27135"/>
    <cellStyle name="40 % - Markeringsfarve4 2 5 2" xfId="27136"/>
    <cellStyle name="40 % - Markeringsfarve4 2 5 3" xfId="27137"/>
    <cellStyle name="40 % - Markeringsfarve4 2 6" xfId="27138"/>
    <cellStyle name="40 % - Markeringsfarve4 2 6 2" xfId="27139"/>
    <cellStyle name="40 % - Markeringsfarve4 2 6 3" xfId="27140"/>
    <cellStyle name="40 % - Markeringsfarve4 2 7" xfId="27141"/>
    <cellStyle name="40 % - Markeringsfarve4 2 7 2" xfId="27142"/>
    <cellStyle name="40 % - Markeringsfarve4 2 7 3" xfId="27143"/>
    <cellStyle name="40 % - Markeringsfarve4 2 8" xfId="27144"/>
    <cellStyle name="40 % - Markeringsfarve4 2 8 2" xfId="27145"/>
    <cellStyle name="40 % - Markeringsfarve4 2 8 3" xfId="27146"/>
    <cellStyle name="40 % - Markeringsfarve4 2 9" xfId="27147"/>
    <cellStyle name="40 % - Markeringsfarve4 2 9 2" xfId="27148"/>
    <cellStyle name="40 % - Markeringsfarve4 3" xfId="19039"/>
    <cellStyle name="40 % - Markeringsfarve4 3 10" xfId="27149"/>
    <cellStyle name="40 % - Markeringsfarve4 3 2" xfId="19040"/>
    <cellStyle name="40 % - Markeringsfarve4 3 2 2" xfId="27150"/>
    <cellStyle name="40 % - Markeringsfarve4 3 2 2 2" xfId="27151"/>
    <cellStyle name="40 % - Markeringsfarve4 3 2 2 3" xfId="27152"/>
    <cellStyle name="40 % - Markeringsfarve4 3 2 3" xfId="27153"/>
    <cellStyle name="40 % - Markeringsfarve4 3 2 3 2" xfId="27154"/>
    <cellStyle name="40 % - Markeringsfarve4 3 2 3 3" xfId="27155"/>
    <cellStyle name="40 % - Markeringsfarve4 3 2 4" xfId="27156"/>
    <cellStyle name="40 % - Markeringsfarve4 3 2 4 2" xfId="27157"/>
    <cellStyle name="40 % - Markeringsfarve4 3 2 4 3" xfId="27158"/>
    <cellStyle name="40 % - Markeringsfarve4 3 2 5" xfId="27159"/>
    <cellStyle name="40 % - Markeringsfarve4 3 2 5 2" xfId="27160"/>
    <cellStyle name="40 % - Markeringsfarve4 3 2 5 3" xfId="27161"/>
    <cellStyle name="40 % - Markeringsfarve4 3 2 6" xfId="27162"/>
    <cellStyle name="40 % - Markeringsfarve4 3 2 6 2" xfId="27163"/>
    <cellStyle name="40 % - Markeringsfarve4 3 2 6 3" xfId="27164"/>
    <cellStyle name="40 % - Markeringsfarve4 3 2 7" xfId="27165"/>
    <cellStyle name="40 % - Markeringsfarve4 3 2 7 2" xfId="27166"/>
    <cellStyle name="40 % - Markeringsfarve4 3 2 8" xfId="27167"/>
    <cellStyle name="40 % - Markeringsfarve4 3 3" xfId="27168"/>
    <cellStyle name="40 % - Markeringsfarve4 3 3 2" xfId="27169"/>
    <cellStyle name="40 % - Markeringsfarve4 3 3 2 2" xfId="27170"/>
    <cellStyle name="40 % - Markeringsfarve4 3 3 2 3" xfId="27171"/>
    <cellStyle name="40 % - Markeringsfarve4 3 3 3" xfId="27172"/>
    <cellStyle name="40 % - Markeringsfarve4 3 3 3 2" xfId="27173"/>
    <cellStyle name="40 % - Markeringsfarve4 3 3 3 3" xfId="27174"/>
    <cellStyle name="40 % - Markeringsfarve4 3 3 4" xfId="27175"/>
    <cellStyle name="40 % - Markeringsfarve4 3 3 4 2" xfId="27176"/>
    <cellStyle name="40 % - Markeringsfarve4 3 3 4 3" xfId="27177"/>
    <cellStyle name="40 % - Markeringsfarve4 3 3 5" xfId="27178"/>
    <cellStyle name="40 % - Markeringsfarve4 3 3 5 2" xfId="27179"/>
    <cellStyle name="40 % - Markeringsfarve4 3 3 5 3" xfId="27180"/>
    <cellStyle name="40 % - Markeringsfarve4 3 3 6" xfId="27181"/>
    <cellStyle name="40 % - Markeringsfarve4 3 3 6 2" xfId="27182"/>
    <cellStyle name="40 % - Markeringsfarve4 3 3 6 3" xfId="27183"/>
    <cellStyle name="40 % - Markeringsfarve4 3 3 7" xfId="27184"/>
    <cellStyle name="40 % - Markeringsfarve4 3 3 7 2" xfId="27185"/>
    <cellStyle name="40 % - Markeringsfarve4 3 3 8" xfId="27186"/>
    <cellStyle name="40 % - Markeringsfarve4 3 4" xfId="27187"/>
    <cellStyle name="40 % - Markeringsfarve4 3 4 2" xfId="27188"/>
    <cellStyle name="40 % - Markeringsfarve4 3 4 3" xfId="27189"/>
    <cellStyle name="40 % - Markeringsfarve4 3 5" xfId="27190"/>
    <cellStyle name="40 % - Markeringsfarve4 3 5 2" xfId="27191"/>
    <cellStyle name="40 % - Markeringsfarve4 3 5 3" xfId="27192"/>
    <cellStyle name="40 % - Markeringsfarve4 3 6" xfId="27193"/>
    <cellStyle name="40 % - Markeringsfarve4 3 6 2" xfId="27194"/>
    <cellStyle name="40 % - Markeringsfarve4 3 6 3" xfId="27195"/>
    <cellStyle name="40 % - Markeringsfarve4 3 7" xfId="27196"/>
    <cellStyle name="40 % - Markeringsfarve4 3 7 2" xfId="27197"/>
    <cellStyle name="40 % - Markeringsfarve4 3 7 3" xfId="27198"/>
    <cellStyle name="40 % - Markeringsfarve4 3 8" xfId="27199"/>
    <cellStyle name="40 % - Markeringsfarve4 3 8 2" xfId="27200"/>
    <cellStyle name="40 % - Markeringsfarve4 3 8 3" xfId="27201"/>
    <cellStyle name="40 % - Markeringsfarve4 3 9" xfId="27202"/>
    <cellStyle name="40 % - Markeringsfarve4 3 9 2" xfId="27203"/>
    <cellStyle name="40 % - Markeringsfarve4 4" xfId="19041"/>
    <cellStyle name="40 % - Markeringsfarve4 4 2" xfId="19042"/>
    <cellStyle name="40 % - Markeringsfarve4 4 2 2" xfId="27204"/>
    <cellStyle name="40 % - Markeringsfarve4 4 2 3" xfId="27205"/>
    <cellStyle name="40 % - Markeringsfarve4 4 3" xfId="27206"/>
    <cellStyle name="40 % - Markeringsfarve4 4 3 2" xfId="27207"/>
    <cellStyle name="40 % - Markeringsfarve4 4 3 3" xfId="27208"/>
    <cellStyle name="40 % - Markeringsfarve4 4 4" xfId="27209"/>
    <cellStyle name="40 % - Markeringsfarve4 4 4 2" xfId="27210"/>
    <cellStyle name="40 % - Markeringsfarve4 4 4 3" xfId="27211"/>
    <cellStyle name="40 % - Markeringsfarve4 4 5" xfId="27212"/>
    <cellStyle name="40 % - Markeringsfarve4 4 5 2" xfId="27213"/>
    <cellStyle name="40 % - Markeringsfarve4 4 5 3" xfId="27214"/>
    <cellStyle name="40 % - Markeringsfarve4 4 6" xfId="27215"/>
    <cellStyle name="40 % - Markeringsfarve4 4 6 2" xfId="27216"/>
    <cellStyle name="40 % - Markeringsfarve4 4 6 3" xfId="27217"/>
    <cellStyle name="40 % - Markeringsfarve4 4 7" xfId="27218"/>
    <cellStyle name="40 % - Markeringsfarve4 4 7 2" xfId="27219"/>
    <cellStyle name="40 % - Markeringsfarve4 4 8" xfId="27220"/>
    <cellStyle name="40 % - Markeringsfarve4 5" xfId="19043"/>
    <cellStyle name="40 % - Markeringsfarve4 5 2" xfId="19044"/>
    <cellStyle name="40 % - Markeringsfarve4 5 2 2" xfId="27221"/>
    <cellStyle name="40 % - Markeringsfarve4 5 2 3" xfId="27222"/>
    <cellStyle name="40 % - Markeringsfarve4 5 3" xfId="27223"/>
    <cellStyle name="40 % - Markeringsfarve4 5 3 2" xfId="27224"/>
    <cellStyle name="40 % - Markeringsfarve4 5 3 3" xfId="27225"/>
    <cellStyle name="40 % - Markeringsfarve4 5 4" xfId="27226"/>
    <cellStyle name="40 % - Markeringsfarve4 5 4 2" xfId="27227"/>
    <cellStyle name="40 % - Markeringsfarve4 5 4 3" xfId="27228"/>
    <cellStyle name="40 % - Markeringsfarve4 5 5" xfId="27229"/>
    <cellStyle name="40 % - Markeringsfarve4 5 5 2" xfId="27230"/>
    <cellStyle name="40 % - Markeringsfarve4 5 5 3" xfId="27231"/>
    <cellStyle name="40 % - Markeringsfarve4 5 6" xfId="27232"/>
    <cellStyle name="40 % - Markeringsfarve4 5 6 2" xfId="27233"/>
    <cellStyle name="40 % - Markeringsfarve4 5 6 3" xfId="27234"/>
    <cellStyle name="40 % - Markeringsfarve4 5 7" xfId="27235"/>
    <cellStyle name="40 % - Markeringsfarve4 5 7 2" xfId="27236"/>
    <cellStyle name="40 % - Markeringsfarve4 5 8" xfId="27237"/>
    <cellStyle name="40 % - Markeringsfarve4 6" xfId="19045"/>
    <cellStyle name="40 % - Markeringsfarve4 6 2" xfId="19046"/>
    <cellStyle name="40 % - Markeringsfarve4 6 3" xfId="27238"/>
    <cellStyle name="40 % - Markeringsfarve4 7" xfId="19047"/>
    <cellStyle name="40 % - Markeringsfarve4 7 2" xfId="27239"/>
    <cellStyle name="40 % - Markeringsfarve4 7 3" xfId="27240"/>
    <cellStyle name="40 % - Markeringsfarve4 8" xfId="27241"/>
    <cellStyle name="40 % - Markeringsfarve4 8 2" xfId="27242"/>
    <cellStyle name="40 % - Markeringsfarve4 8 3" xfId="27243"/>
    <cellStyle name="40 % - Markeringsfarve4 9" xfId="27244"/>
    <cellStyle name="40 % - Markeringsfarve4 9 2" xfId="27245"/>
    <cellStyle name="40 % - Markeringsfarve4 9 3" xfId="27246"/>
    <cellStyle name="40 % - Markeringsfarve5" xfId="5888"/>
    <cellStyle name="40 % - Markeringsfarve5 10" xfId="27247"/>
    <cellStyle name="40 % - Markeringsfarve5 10 2" xfId="27248"/>
    <cellStyle name="40 % - Markeringsfarve5 10 3" xfId="27249"/>
    <cellStyle name="40 % - Markeringsfarve5 11" xfId="27250"/>
    <cellStyle name="40 % - Markeringsfarve5 11 2" xfId="27251"/>
    <cellStyle name="40 % - Markeringsfarve5 12" xfId="27252"/>
    <cellStyle name="40 % - Markeringsfarve5 13" xfId="13169"/>
    <cellStyle name="40 % - Markeringsfarve5 2" xfId="5889"/>
    <cellStyle name="40 % - Markeringsfarve5 2 10" xfId="27253"/>
    <cellStyle name="40 % - Markeringsfarve5 2 11" xfId="13170"/>
    <cellStyle name="40 % - Markeringsfarve5 2 2" xfId="19048"/>
    <cellStyle name="40 % - Markeringsfarve5 2 2 2" xfId="19049"/>
    <cellStyle name="40 % - Markeringsfarve5 2 2 2 2" xfId="27254"/>
    <cellStyle name="40 % - Markeringsfarve5 2 2 2 3" xfId="27255"/>
    <cellStyle name="40 % - Markeringsfarve5 2 2 3" xfId="27256"/>
    <cellStyle name="40 % - Markeringsfarve5 2 2 3 2" xfId="27257"/>
    <cellStyle name="40 % - Markeringsfarve5 2 2 3 3" xfId="27258"/>
    <cellStyle name="40 % - Markeringsfarve5 2 2 4" xfId="27259"/>
    <cellStyle name="40 % - Markeringsfarve5 2 2 4 2" xfId="27260"/>
    <cellStyle name="40 % - Markeringsfarve5 2 2 4 3" xfId="27261"/>
    <cellStyle name="40 % - Markeringsfarve5 2 2 5" xfId="27262"/>
    <cellStyle name="40 % - Markeringsfarve5 2 2 5 2" xfId="27263"/>
    <cellStyle name="40 % - Markeringsfarve5 2 2 5 3" xfId="27264"/>
    <cellStyle name="40 % - Markeringsfarve5 2 2 6" xfId="27265"/>
    <cellStyle name="40 % - Markeringsfarve5 2 2 6 2" xfId="27266"/>
    <cellStyle name="40 % - Markeringsfarve5 2 2 6 3" xfId="27267"/>
    <cellStyle name="40 % - Markeringsfarve5 2 2 7" xfId="27268"/>
    <cellStyle name="40 % - Markeringsfarve5 2 2 7 2" xfId="27269"/>
    <cellStyle name="40 % - Markeringsfarve5 2 2 8" xfId="27270"/>
    <cellStyle name="40 % - Markeringsfarve5 2 3" xfId="19050"/>
    <cellStyle name="40 % - Markeringsfarve5 2 3 2" xfId="19051"/>
    <cellStyle name="40 % - Markeringsfarve5 2 3 2 2" xfId="27271"/>
    <cellStyle name="40 % - Markeringsfarve5 2 3 2 3" xfId="27272"/>
    <cellStyle name="40 % - Markeringsfarve5 2 3 3" xfId="27273"/>
    <cellStyle name="40 % - Markeringsfarve5 2 3 3 2" xfId="27274"/>
    <cellStyle name="40 % - Markeringsfarve5 2 3 3 3" xfId="27275"/>
    <cellStyle name="40 % - Markeringsfarve5 2 3 4" xfId="27276"/>
    <cellStyle name="40 % - Markeringsfarve5 2 3 4 2" xfId="27277"/>
    <cellStyle name="40 % - Markeringsfarve5 2 3 4 3" xfId="27278"/>
    <cellStyle name="40 % - Markeringsfarve5 2 3 5" xfId="27279"/>
    <cellStyle name="40 % - Markeringsfarve5 2 3 5 2" xfId="27280"/>
    <cellStyle name="40 % - Markeringsfarve5 2 3 5 3" xfId="27281"/>
    <cellStyle name="40 % - Markeringsfarve5 2 3 6" xfId="27282"/>
    <cellStyle name="40 % - Markeringsfarve5 2 3 6 2" xfId="27283"/>
    <cellStyle name="40 % - Markeringsfarve5 2 3 6 3" xfId="27284"/>
    <cellStyle name="40 % - Markeringsfarve5 2 3 7" xfId="27285"/>
    <cellStyle name="40 % - Markeringsfarve5 2 3 7 2" xfId="27286"/>
    <cellStyle name="40 % - Markeringsfarve5 2 3 8" xfId="27287"/>
    <cellStyle name="40 % - Markeringsfarve5 2 4" xfId="19052"/>
    <cellStyle name="40 % - Markeringsfarve5 2 4 2" xfId="27288"/>
    <cellStyle name="40 % - Markeringsfarve5 2 4 3" xfId="27289"/>
    <cellStyle name="40 % - Markeringsfarve5 2 5" xfId="27290"/>
    <cellStyle name="40 % - Markeringsfarve5 2 5 2" xfId="27291"/>
    <cellStyle name="40 % - Markeringsfarve5 2 5 3" xfId="27292"/>
    <cellStyle name="40 % - Markeringsfarve5 2 6" xfId="27293"/>
    <cellStyle name="40 % - Markeringsfarve5 2 6 2" xfId="27294"/>
    <cellStyle name="40 % - Markeringsfarve5 2 6 3" xfId="27295"/>
    <cellStyle name="40 % - Markeringsfarve5 2 7" xfId="27296"/>
    <cellStyle name="40 % - Markeringsfarve5 2 7 2" xfId="27297"/>
    <cellStyle name="40 % - Markeringsfarve5 2 7 3" xfId="27298"/>
    <cellStyle name="40 % - Markeringsfarve5 2 8" xfId="27299"/>
    <cellStyle name="40 % - Markeringsfarve5 2 8 2" xfId="27300"/>
    <cellStyle name="40 % - Markeringsfarve5 2 8 3" xfId="27301"/>
    <cellStyle name="40 % - Markeringsfarve5 2 9" xfId="27302"/>
    <cellStyle name="40 % - Markeringsfarve5 2 9 2" xfId="27303"/>
    <cellStyle name="40 % - Markeringsfarve5 3" xfId="19053"/>
    <cellStyle name="40 % - Markeringsfarve5 3 10" xfId="27304"/>
    <cellStyle name="40 % - Markeringsfarve5 3 2" xfId="19054"/>
    <cellStyle name="40 % - Markeringsfarve5 3 2 2" xfId="27305"/>
    <cellStyle name="40 % - Markeringsfarve5 3 2 2 2" xfId="27306"/>
    <cellStyle name="40 % - Markeringsfarve5 3 2 2 3" xfId="27307"/>
    <cellStyle name="40 % - Markeringsfarve5 3 2 3" xfId="27308"/>
    <cellStyle name="40 % - Markeringsfarve5 3 2 3 2" xfId="27309"/>
    <cellStyle name="40 % - Markeringsfarve5 3 2 3 3" xfId="27310"/>
    <cellStyle name="40 % - Markeringsfarve5 3 2 4" xfId="27311"/>
    <cellStyle name="40 % - Markeringsfarve5 3 2 4 2" xfId="27312"/>
    <cellStyle name="40 % - Markeringsfarve5 3 2 4 3" xfId="27313"/>
    <cellStyle name="40 % - Markeringsfarve5 3 2 5" xfId="27314"/>
    <cellStyle name="40 % - Markeringsfarve5 3 2 5 2" xfId="27315"/>
    <cellStyle name="40 % - Markeringsfarve5 3 2 5 3" xfId="27316"/>
    <cellStyle name="40 % - Markeringsfarve5 3 2 6" xfId="27317"/>
    <cellStyle name="40 % - Markeringsfarve5 3 2 6 2" xfId="27318"/>
    <cellStyle name="40 % - Markeringsfarve5 3 2 6 3" xfId="27319"/>
    <cellStyle name="40 % - Markeringsfarve5 3 2 7" xfId="27320"/>
    <cellStyle name="40 % - Markeringsfarve5 3 2 7 2" xfId="27321"/>
    <cellStyle name="40 % - Markeringsfarve5 3 2 8" xfId="27322"/>
    <cellStyle name="40 % - Markeringsfarve5 3 3" xfId="27323"/>
    <cellStyle name="40 % - Markeringsfarve5 3 3 2" xfId="27324"/>
    <cellStyle name="40 % - Markeringsfarve5 3 3 2 2" xfId="27325"/>
    <cellStyle name="40 % - Markeringsfarve5 3 3 2 3" xfId="27326"/>
    <cellStyle name="40 % - Markeringsfarve5 3 3 3" xfId="27327"/>
    <cellStyle name="40 % - Markeringsfarve5 3 3 3 2" xfId="27328"/>
    <cellStyle name="40 % - Markeringsfarve5 3 3 3 3" xfId="27329"/>
    <cellStyle name="40 % - Markeringsfarve5 3 3 4" xfId="27330"/>
    <cellStyle name="40 % - Markeringsfarve5 3 3 4 2" xfId="27331"/>
    <cellStyle name="40 % - Markeringsfarve5 3 3 4 3" xfId="27332"/>
    <cellStyle name="40 % - Markeringsfarve5 3 3 5" xfId="27333"/>
    <cellStyle name="40 % - Markeringsfarve5 3 3 5 2" xfId="27334"/>
    <cellStyle name="40 % - Markeringsfarve5 3 3 5 3" xfId="27335"/>
    <cellStyle name="40 % - Markeringsfarve5 3 3 6" xfId="27336"/>
    <cellStyle name="40 % - Markeringsfarve5 3 3 6 2" xfId="27337"/>
    <cellStyle name="40 % - Markeringsfarve5 3 3 6 3" xfId="27338"/>
    <cellStyle name="40 % - Markeringsfarve5 3 3 7" xfId="27339"/>
    <cellStyle name="40 % - Markeringsfarve5 3 3 7 2" xfId="27340"/>
    <cellStyle name="40 % - Markeringsfarve5 3 3 8" xfId="27341"/>
    <cellStyle name="40 % - Markeringsfarve5 3 4" xfId="27342"/>
    <cellStyle name="40 % - Markeringsfarve5 3 4 2" xfId="27343"/>
    <cellStyle name="40 % - Markeringsfarve5 3 4 3" xfId="27344"/>
    <cellStyle name="40 % - Markeringsfarve5 3 5" xfId="27345"/>
    <cellStyle name="40 % - Markeringsfarve5 3 5 2" xfId="27346"/>
    <cellStyle name="40 % - Markeringsfarve5 3 5 3" xfId="27347"/>
    <cellStyle name="40 % - Markeringsfarve5 3 6" xfId="27348"/>
    <cellStyle name="40 % - Markeringsfarve5 3 6 2" xfId="27349"/>
    <cellStyle name="40 % - Markeringsfarve5 3 6 3" xfId="27350"/>
    <cellStyle name="40 % - Markeringsfarve5 3 7" xfId="27351"/>
    <cellStyle name="40 % - Markeringsfarve5 3 7 2" xfId="27352"/>
    <cellStyle name="40 % - Markeringsfarve5 3 7 3" xfId="27353"/>
    <cellStyle name="40 % - Markeringsfarve5 3 8" xfId="27354"/>
    <cellStyle name="40 % - Markeringsfarve5 3 8 2" xfId="27355"/>
    <cellStyle name="40 % - Markeringsfarve5 3 8 3" xfId="27356"/>
    <cellStyle name="40 % - Markeringsfarve5 3 9" xfId="27357"/>
    <cellStyle name="40 % - Markeringsfarve5 3 9 2" xfId="27358"/>
    <cellStyle name="40 % - Markeringsfarve5 4" xfId="19055"/>
    <cellStyle name="40 % - Markeringsfarve5 4 2" xfId="19056"/>
    <cellStyle name="40 % - Markeringsfarve5 4 2 2" xfId="27359"/>
    <cellStyle name="40 % - Markeringsfarve5 4 2 3" xfId="27360"/>
    <cellStyle name="40 % - Markeringsfarve5 4 3" xfId="27361"/>
    <cellStyle name="40 % - Markeringsfarve5 4 3 2" xfId="27362"/>
    <cellStyle name="40 % - Markeringsfarve5 4 3 3" xfId="27363"/>
    <cellStyle name="40 % - Markeringsfarve5 4 4" xfId="27364"/>
    <cellStyle name="40 % - Markeringsfarve5 4 4 2" xfId="27365"/>
    <cellStyle name="40 % - Markeringsfarve5 4 4 3" xfId="27366"/>
    <cellStyle name="40 % - Markeringsfarve5 4 5" xfId="27367"/>
    <cellStyle name="40 % - Markeringsfarve5 4 5 2" xfId="27368"/>
    <cellStyle name="40 % - Markeringsfarve5 4 5 3" xfId="27369"/>
    <cellStyle name="40 % - Markeringsfarve5 4 6" xfId="27370"/>
    <cellStyle name="40 % - Markeringsfarve5 4 6 2" xfId="27371"/>
    <cellStyle name="40 % - Markeringsfarve5 4 6 3" xfId="27372"/>
    <cellStyle name="40 % - Markeringsfarve5 4 7" xfId="27373"/>
    <cellStyle name="40 % - Markeringsfarve5 4 7 2" xfId="27374"/>
    <cellStyle name="40 % - Markeringsfarve5 4 8" xfId="27375"/>
    <cellStyle name="40 % - Markeringsfarve5 5" xfId="19057"/>
    <cellStyle name="40 % - Markeringsfarve5 5 2" xfId="19058"/>
    <cellStyle name="40 % - Markeringsfarve5 5 2 2" xfId="27376"/>
    <cellStyle name="40 % - Markeringsfarve5 5 2 3" xfId="27377"/>
    <cellStyle name="40 % - Markeringsfarve5 5 3" xfId="27378"/>
    <cellStyle name="40 % - Markeringsfarve5 5 3 2" xfId="27379"/>
    <cellStyle name="40 % - Markeringsfarve5 5 3 3" xfId="27380"/>
    <cellStyle name="40 % - Markeringsfarve5 5 4" xfId="27381"/>
    <cellStyle name="40 % - Markeringsfarve5 5 4 2" xfId="27382"/>
    <cellStyle name="40 % - Markeringsfarve5 5 4 3" xfId="27383"/>
    <cellStyle name="40 % - Markeringsfarve5 5 5" xfId="27384"/>
    <cellStyle name="40 % - Markeringsfarve5 5 5 2" xfId="27385"/>
    <cellStyle name="40 % - Markeringsfarve5 5 5 3" xfId="27386"/>
    <cellStyle name="40 % - Markeringsfarve5 5 6" xfId="27387"/>
    <cellStyle name="40 % - Markeringsfarve5 5 6 2" xfId="27388"/>
    <cellStyle name="40 % - Markeringsfarve5 5 6 3" xfId="27389"/>
    <cellStyle name="40 % - Markeringsfarve5 5 7" xfId="27390"/>
    <cellStyle name="40 % - Markeringsfarve5 5 7 2" xfId="27391"/>
    <cellStyle name="40 % - Markeringsfarve5 5 8" xfId="27392"/>
    <cellStyle name="40 % - Markeringsfarve5 6" xfId="19059"/>
    <cellStyle name="40 % - Markeringsfarve5 6 2" xfId="19060"/>
    <cellStyle name="40 % - Markeringsfarve5 6 3" xfId="27393"/>
    <cellStyle name="40 % - Markeringsfarve5 7" xfId="19061"/>
    <cellStyle name="40 % - Markeringsfarve5 7 2" xfId="27394"/>
    <cellStyle name="40 % - Markeringsfarve5 7 3" xfId="27395"/>
    <cellStyle name="40 % - Markeringsfarve5 8" xfId="27396"/>
    <cellStyle name="40 % - Markeringsfarve5 8 2" xfId="27397"/>
    <cellStyle name="40 % - Markeringsfarve5 8 3" xfId="27398"/>
    <cellStyle name="40 % - Markeringsfarve5 9" xfId="27399"/>
    <cellStyle name="40 % - Markeringsfarve5 9 2" xfId="27400"/>
    <cellStyle name="40 % - Markeringsfarve5 9 3" xfId="27401"/>
    <cellStyle name="40 % - Markeringsfarve6" xfId="5890"/>
    <cellStyle name="40 % - Markeringsfarve6 10" xfId="27402"/>
    <cellStyle name="40 % - Markeringsfarve6 10 2" xfId="27403"/>
    <cellStyle name="40 % - Markeringsfarve6 10 3" xfId="27404"/>
    <cellStyle name="40 % - Markeringsfarve6 11" xfId="27405"/>
    <cellStyle name="40 % - Markeringsfarve6 11 2" xfId="27406"/>
    <cellStyle name="40 % - Markeringsfarve6 12" xfId="27407"/>
    <cellStyle name="40 % - Markeringsfarve6 13" xfId="13171"/>
    <cellStyle name="40 % - Markeringsfarve6 2" xfId="5891"/>
    <cellStyle name="40 % - Markeringsfarve6 2 10" xfId="27408"/>
    <cellStyle name="40 % - Markeringsfarve6 2 11" xfId="13172"/>
    <cellStyle name="40 % - Markeringsfarve6 2 2" xfId="19062"/>
    <cellStyle name="40 % - Markeringsfarve6 2 2 2" xfId="19063"/>
    <cellStyle name="40 % - Markeringsfarve6 2 2 2 2" xfId="27409"/>
    <cellStyle name="40 % - Markeringsfarve6 2 2 2 3" xfId="27410"/>
    <cellStyle name="40 % - Markeringsfarve6 2 2 3" xfId="27411"/>
    <cellStyle name="40 % - Markeringsfarve6 2 2 3 2" xfId="27412"/>
    <cellStyle name="40 % - Markeringsfarve6 2 2 3 3" xfId="27413"/>
    <cellStyle name="40 % - Markeringsfarve6 2 2 4" xfId="27414"/>
    <cellStyle name="40 % - Markeringsfarve6 2 2 4 2" xfId="27415"/>
    <cellStyle name="40 % - Markeringsfarve6 2 2 4 3" xfId="27416"/>
    <cellStyle name="40 % - Markeringsfarve6 2 2 5" xfId="27417"/>
    <cellStyle name="40 % - Markeringsfarve6 2 2 5 2" xfId="27418"/>
    <cellStyle name="40 % - Markeringsfarve6 2 2 5 3" xfId="27419"/>
    <cellStyle name="40 % - Markeringsfarve6 2 2 6" xfId="27420"/>
    <cellStyle name="40 % - Markeringsfarve6 2 2 6 2" xfId="27421"/>
    <cellStyle name="40 % - Markeringsfarve6 2 2 6 3" xfId="27422"/>
    <cellStyle name="40 % - Markeringsfarve6 2 2 7" xfId="27423"/>
    <cellStyle name="40 % - Markeringsfarve6 2 2 7 2" xfId="27424"/>
    <cellStyle name="40 % - Markeringsfarve6 2 2 8" xfId="27425"/>
    <cellStyle name="40 % - Markeringsfarve6 2 3" xfId="19064"/>
    <cellStyle name="40 % - Markeringsfarve6 2 3 2" xfId="19065"/>
    <cellStyle name="40 % - Markeringsfarve6 2 3 2 2" xfId="27426"/>
    <cellStyle name="40 % - Markeringsfarve6 2 3 2 3" xfId="27427"/>
    <cellStyle name="40 % - Markeringsfarve6 2 3 3" xfId="27428"/>
    <cellStyle name="40 % - Markeringsfarve6 2 3 3 2" xfId="27429"/>
    <cellStyle name="40 % - Markeringsfarve6 2 3 3 3" xfId="27430"/>
    <cellStyle name="40 % - Markeringsfarve6 2 3 4" xfId="27431"/>
    <cellStyle name="40 % - Markeringsfarve6 2 3 4 2" xfId="27432"/>
    <cellStyle name="40 % - Markeringsfarve6 2 3 4 3" xfId="27433"/>
    <cellStyle name="40 % - Markeringsfarve6 2 3 5" xfId="27434"/>
    <cellStyle name="40 % - Markeringsfarve6 2 3 5 2" xfId="27435"/>
    <cellStyle name="40 % - Markeringsfarve6 2 3 5 3" xfId="27436"/>
    <cellStyle name="40 % - Markeringsfarve6 2 3 6" xfId="27437"/>
    <cellStyle name="40 % - Markeringsfarve6 2 3 6 2" xfId="27438"/>
    <cellStyle name="40 % - Markeringsfarve6 2 3 6 3" xfId="27439"/>
    <cellStyle name="40 % - Markeringsfarve6 2 3 7" xfId="27440"/>
    <cellStyle name="40 % - Markeringsfarve6 2 3 7 2" xfId="27441"/>
    <cellStyle name="40 % - Markeringsfarve6 2 3 8" xfId="27442"/>
    <cellStyle name="40 % - Markeringsfarve6 2 4" xfId="19066"/>
    <cellStyle name="40 % - Markeringsfarve6 2 4 2" xfId="27443"/>
    <cellStyle name="40 % - Markeringsfarve6 2 4 3" xfId="27444"/>
    <cellStyle name="40 % - Markeringsfarve6 2 5" xfId="27445"/>
    <cellStyle name="40 % - Markeringsfarve6 2 5 2" xfId="27446"/>
    <cellStyle name="40 % - Markeringsfarve6 2 5 3" xfId="27447"/>
    <cellStyle name="40 % - Markeringsfarve6 2 6" xfId="27448"/>
    <cellStyle name="40 % - Markeringsfarve6 2 6 2" xfId="27449"/>
    <cellStyle name="40 % - Markeringsfarve6 2 6 3" xfId="27450"/>
    <cellStyle name="40 % - Markeringsfarve6 2 7" xfId="27451"/>
    <cellStyle name="40 % - Markeringsfarve6 2 7 2" xfId="27452"/>
    <cellStyle name="40 % - Markeringsfarve6 2 7 3" xfId="27453"/>
    <cellStyle name="40 % - Markeringsfarve6 2 8" xfId="27454"/>
    <cellStyle name="40 % - Markeringsfarve6 2 8 2" xfId="27455"/>
    <cellStyle name="40 % - Markeringsfarve6 2 8 3" xfId="27456"/>
    <cellStyle name="40 % - Markeringsfarve6 2 9" xfId="27457"/>
    <cellStyle name="40 % - Markeringsfarve6 2 9 2" xfId="27458"/>
    <cellStyle name="40 % - Markeringsfarve6 3" xfId="19067"/>
    <cellStyle name="40 % - Markeringsfarve6 3 10" xfId="27459"/>
    <cellStyle name="40 % - Markeringsfarve6 3 2" xfId="19068"/>
    <cellStyle name="40 % - Markeringsfarve6 3 2 2" xfId="27460"/>
    <cellStyle name="40 % - Markeringsfarve6 3 2 2 2" xfId="27461"/>
    <cellStyle name="40 % - Markeringsfarve6 3 2 2 3" xfId="27462"/>
    <cellStyle name="40 % - Markeringsfarve6 3 2 3" xfId="27463"/>
    <cellStyle name="40 % - Markeringsfarve6 3 2 3 2" xfId="27464"/>
    <cellStyle name="40 % - Markeringsfarve6 3 2 3 3" xfId="27465"/>
    <cellStyle name="40 % - Markeringsfarve6 3 2 4" xfId="27466"/>
    <cellStyle name="40 % - Markeringsfarve6 3 2 4 2" xfId="27467"/>
    <cellStyle name="40 % - Markeringsfarve6 3 2 4 3" xfId="27468"/>
    <cellStyle name="40 % - Markeringsfarve6 3 2 5" xfId="27469"/>
    <cellStyle name="40 % - Markeringsfarve6 3 2 5 2" xfId="27470"/>
    <cellStyle name="40 % - Markeringsfarve6 3 2 5 3" xfId="27471"/>
    <cellStyle name="40 % - Markeringsfarve6 3 2 6" xfId="27472"/>
    <cellStyle name="40 % - Markeringsfarve6 3 2 6 2" xfId="27473"/>
    <cellStyle name="40 % - Markeringsfarve6 3 2 6 3" xfId="27474"/>
    <cellStyle name="40 % - Markeringsfarve6 3 2 7" xfId="27475"/>
    <cellStyle name="40 % - Markeringsfarve6 3 2 7 2" xfId="27476"/>
    <cellStyle name="40 % - Markeringsfarve6 3 2 8" xfId="27477"/>
    <cellStyle name="40 % - Markeringsfarve6 3 3" xfId="27478"/>
    <cellStyle name="40 % - Markeringsfarve6 3 3 2" xfId="27479"/>
    <cellStyle name="40 % - Markeringsfarve6 3 3 2 2" xfId="27480"/>
    <cellStyle name="40 % - Markeringsfarve6 3 3 2 3" xfId="27481"/>
    <cellStyle name="40 % - Markeringsfarve6 3 3 3" xfId="27482"/>
    <cellStyle name="40 % - Markeringsfarve6 3 3 3 2" xfId="27483"/>
    <cellStyle name="40 % - Markeringsfarve6 3 3 3 3" xfId="27484"/>
    <cellStyle name="40 % - Markeringsfarve6 3 3 4" xfId="27485"/>
    <cellStyle name="40 % - Markeringsfarve6 3 3 4 2" xfId="27486"/>
    <cellStyle name="40 % - Markeringsfarve6 3 3 4 3" xfId="27487"/>
    <cellStyle name="40 % - Markeringsfarve6 3 3 5" xfId="27488"/>
    <cellStyle name="40 % - Markeringsfarve6 3 3 5 2" xfId="27489"/>
    <cellStyle name="40 % - Markeringsfarve6 3 3 5 3" xfId="27490"/>
    <cellStyle name="40 % - Markeringsfarve6 3 3 6" xfId="27491"/>
    <cellStyle name="40 % - Markeringsfarve6 3 3 6 2" xfId="27492"/>
    <cellStyle name="40 % - Markeringsfarve6 3 3 6 3" xfId="27493"/>
    <cellStyle name="40 % - Markeringsfarve6 3 3 7" xfId="27494"/>
    <cellStyle name="40 % - Markeringsfarve6 3 3 7 2" xfId="27495"/>
    <cellStyle name="40 % - Markeringsfarve6 3 3 8" xfId="27496"/>
    <cellStyle name="40 % - Markeringsfarve6 3 4" xfId="27497"/>
    <cellStyle name="40 % - Markeringsfarve6 3 4 2" xfId="27498"/>
    <cellStyle name="40 % - Markeringsfarve6 3 4 3" xfId="27499"/>
    <cellStyle name="40 % - Markeringsfarve6 3 5" xfId="27500"/>
    <cellStyle name="40 % - Markeringsfarve6 3 5 2" xfId="27501"/>
    <cellStyle name="40 % - Markeringsfarve6 3 5 3" xfId="27502"/>
    <cellStyle name="40 % - Markeringsfarve6 3 6" xfId="27503"/>
    <cellStyle name="40 % - Markeringsfarve6 3 6 2" xfId="27504"/>
    <cellStyle name="40 % - Markeringsfarve6 3 6 3" xfId="27505"/>
    <cellStyle name="40 % - Markeringsfarve6 3 7" xfId="27506"/>
    <cellStyle name="40 % - Markeringsfarve6 3 7 2" xfId="27507"/>
    <cellStyle name="40 % - Markeringsfarve6 3 7 3" xfId="27508"/>
    <cellStyle name="40 % - Markeringsfarve6 3 8" xfId="27509"/>
    <cellStyle name="40 % - Markeringsfarve6 3 8 2" xfId="27510"/>
    <cellStyle name="40 % - Markeringsfarve6 3 8 3" xfId="27511"/>
    <cellStyle name="40 % - Markeringsfarve6 3 9" xfId="27512"/>
    <cellStyle name="40 % - Markeringsfarve6 3 9 2" xfId="27513"/>
    <cellStyle name="40 % - Markeringsfarve6 4" xfId="19069"/>
    <cellStyle name="40 % - Markeringsfarve6 4 2" xfId="19070"/>
    <cellStyle name="40 % - Markeringsfarve6 4 2 2" xfId="27514"/>
    <cellStyle name="40 % - Markeringsfarve6 4 2 3" xfId="27515"/>
    <cellStyle name="40 % - Markeringsfarve6 4 3" xfId="27516"/>
    <cellStyle name="40 % - Markeringsfarve6 4 3 2" xfId="27517"/>
    <cellStyle name="40 % - Markeringsfarve6 4 3 3" xfId="27518"/>
    <cellStyle name="40 % - Markeringsfarve6 4 4" xfId="27519"/>
    <cellStyle name="40 % - Markeringsfarve6 4 4 2" xfId="27520"/>
    <cellStyle name="40 % - Markeringsfarve6 4 4 3" xfId="27521"/>
    <cellStyle name="40 % - Markeringsfarve6 4 5" xfId="27522"/>
    <cellStyle name="40 % - Markeringsfarve6 4 5 2" xfId="27523"/>
    <cellStyle name="40 % - Markeringsfarve6 4 5 3" xfId="27524"/>
    <cellStyle name="40 % - Markeringsfarve6 4 6" xfId="27525"/>
    <cellStyle name="40 % - Markeringsfarve6 4 6 2" xfId="27526"/>
    <cellStyle name="40 % - Markeringsfarve6 4 6 3" xfId="27527"/>
    <cellStyle name="40 % - Markeringsfarve6 4 7" xfId="27528"/>
    <cellStyle name="40 % - Markeringsfarve6 4 7 2" xfId="27529"/>
    <cellStyle name="40 % - Markeringsfarve6 4 8" xfId="27530"/>
    <cellStyle name="40 % - Markeringsfarve6 5" xfId="19071"/>
    <cellStyle name="40 % - Markeringsfarve6 5 2" xfId="19072"/>
    <cellStyle name="40 % - Markeringsfarve6 5 2 2" xfId="27531"/>
    <cellStyle name="40 % - Markeringsfarve6 5 2 3" xfId="27532"/>
    <cellStyle name="40 % - Markeringsfarve6 5 3" xfId="27533"/>
    <cellStyle name="40 % - Markeringsfarve6 5 3 2" xfId="27534"/>
    <cellStyle name="40 % - Markeringsfarve6 5 3 3" xfId="27535"/>
    <cellStyle name="40 % - Markeringsfarve6 5 4" xfId="27536"/>
    <cellStyle name="40 % - Markeringsfarve6 5 4 2" xfId="27537"/>
    <cellStyle name="40 % - Markeringsfarve6 5 4 3" xfId="27538"/>
    <cellStyle name="40 % - Markeringsfarve6 5 5" xfId="27539"/>
    <cellStyle name="40 % - Markeringsfarve6 5 5 2" xfId="27540"/>
    <cellStyle name="40 % - Markeringsfarve6 5 5 3" xfId="27541"/>
    <cellStyle name="40 % - Markeringsfarve6 5 6" xfId="27542"/>
    <cellStyle name="40 % - Markeringsfarve6 5 6 2" xfId="27543"/>
    <cellStyle name="40 % - Markeringsfarve6 5 6 3" xfId="27544"/>
    <cellStyle name="40 % - Markeringsfarve6 5 7" xfId="27545"/>
    <cellStyle name="40 % - Markeringsfarve6 5 7 2" xfId="27546"/>
    <cellStyle name="40 % - Markeringsfarve6 5 8" xfId="27547"/>
    <cellStyle name="40 % - Markeringsfarve6 6" xfId="19073"/>
    <cellStyle name="40 % - Markeringsfarve6 6 2" xfId="19074"/>
    <cellStyle name="40 % - Markeringsfarve6 6 3" xfId="27548"/>
    <cellStyle name="40 % - Markeringsfarve6 7" xfId="19075"/>
    <cellStyle name="40 % - Markeringsfarve6 7 2" xfId="27549"/>
    <cellStyle name="40 % - Markeringsfarve6 7 3" xfId="27550"/>
    <cellStyle name="40 % - Markeringsfarve6 8" xfId="27551"/>
    <cellStyle name="40 % - Markeringsfarve6 8 2" xfId="27552"/>
    <cellStyle name="40 % - Markeringsfarve6 8 3" xfId="27553"/>
    <cellStyle name="40 % - Markeringsfarve6 9" xfId="27554"/>
    <cellStyle name="40 % - Markeringsfarve6 9 2" xfId="27555"/>
    <cellStyle name="40 % - Markeringsfarve6 9 3" xfId="27556"/>
    <cellStyle name="40% - Accent1 2" xfId="19076"/>
    <cellStyle name="40% - Accent2 2" xfId="19077"/>
    <cellStyle name="40% - Accent3 2" xfId="19078"/>
    <cellStyle name="40% - Accent4 2" xfId="19079"/>
    <cellStyle name="40% - Accent5 2" xfId="19080"/>
    <cellStyle name="40% - Accent6 2" xfId="19081"/>
    <cellStyle name="40% - Colore 1" xfId="7"/>
    <cellStyle name="40% - Colore 1 2" xfId="2566"/>
    <cellStyle name="40% - Colore 2" xfId="8"/>
    <cellStyle name="40% - Colore 2 2" xfId="2567"/>
    <cellStyle name="40% - Colore 3" xfId="9"/>
    <cellStyle name="40% - Colore 3 2" xfId="2568"/>
    <cellStyle name="40% - Colore 4" xfId="10"/>
    <cellStyle name="40% - Colore 4 2" xfId="2569"/>
    <cellStyle name="40% - Colore 5" xfId="11"/>
    <cellStyle name="40% - Colore 5 2" xfId="2570"/>
    <cellStyle name="40% - Colore 6" xfId="12"/>
    <cellStyle name="40% - Colore 6 2" xfId="2571"/>
    <cellStyle name="5x indented GHG Textfiels" xfId="13"/>
    <cellStyle name="5x indented GHG Textfiels 2" xfId="886"/>
    <cellStyle name="5x indented GHG Textfiels 2 2" xfId="8800"/>
    <cellStyle name="5x indented GHG Textfiels 3" xfId="8483"/>
    <cellStyle name="60 % - Markeringsfarve1" xfId="5892"/>
    <cellStyle name="60 % - Markeringsfarve2" xfId="5893"/>
    <cellStyle name="60 % - Markeringsfarve3" xfId="5894"/>
    <cellStyle name="60 % - Markeringsfarve3 2" xfId="27557"/>
    <cellStyle name="60 % - Markeringsfarve4" xfId="5895"/>
    <cellStyle name="60 % - Markeringsfarve4 2" xfId="27558"/>
    <cellStyle name="60 % - Markeringsfarve5" xfId="5896"/>
    <cellStyle name="60 % - Markeringsfarve6" xfId="5897"/>
    <cellStyle name="60 % - Markeringsfarve6 2" xfId="27559"/>
    <cellStyle name="60% - Accent1 2" xfId="19082"/>
    <cellStyle name="60% - Accent2 2" xfId="19083"/>
    <cellStyle name="60% - Accent3 2" xfId="19084"/>
    <cellStyle name="60% - Accent4 2" xfId="19085"/>
    <cellStyle name="60% - Accent5 2" xfId="19086"/>
    <cellStyle name="60% - Accent6 2" xfId="19087"/>
    <cellStyle name="60% - Colore 1" xfId="14"/>
    <cellStyle name="60% - Colore 2" xfId="15"/>
    <cellStyle name="60% - Colore 3" xfId="16"/>
    <cellStyle name="60% - Colore 4" xfId="17"/>
    <cellStyle name="60% - Colore 5" xfId="18"/>
    <cellStyle name="60% - Colore 6" xfId="19"/>
    <cellStyle name="Accent1 2" xfId="19088"/>
    <cellStyle name="Accent2 2" xfId="19089"/>
    <cellStyle name="Accent3 2" xfId="19090"/>
    <cellStyle name="Accent4 2" xfId="19091"/>
    <cellStyle name="Accent5 2" xfId="19092"/>
    <cellStyle name="Accent6 2" xfId="19093"/>
    <cellStyle name="AggblueCels_1x" xfId="25677"/>
    <cellStyle name="AggOrange_CRFReport-template" xfId="20"/>
    <cellStyle name="AggOrange9_CRFReport-template" xfId="21"/>
    <cellStyle name="Bad 2" xfId="23"/>
    <cellStyle name="Bad 2 2" xfId="19094"/>
    <cellStyle name="Bad 3" xfId="2572"/>
    <cellStyle name="Bad 4" xfId="7119"/>
    <cellStyle name="Bad 5" xfId="28053"/>
    <cellStyle name="Bemærk! 2" xfId="19095"/>
    <cellStyle name="Bemærk! 2 10" xfId="27560"/>
    <cellStyle name="Bemærk! 2 10 2" xfId="27561"/>
    <cellStyle name="Bemærk! 2 11" xfId="27562"/>
    <cellStyle name="Bemærk! 2 2" xfId="19096"/>
    <cellStyle name="Bemærk! 2 2 10" xfId="27563"/>
    <cellStyle name="Bemærk! 2 2 2" xfId="19097"/>
    <cellStyle name="Bemærk! 2 2 2 2" xfId="19098"/>
    <cellStyle name="Bemærk! 2 2 2 2 2" xfId="27564"/>
    <cellStyle name="Bemærk! 2 2 2 2 3" xfId="27565"/>
    <cellStyle name="Bemærk! 2 2 2 3" xfId="27566"/>
    <cellStyle name="Bemærk! 2 2 2 3 2" xfId="27567"/>
    <cellStyle name="Bemærk! 2 2 2 3 3" xfId="27568"/>
    <cellStyle name="Bemærk! 2 2 2 4" xfId="27569"/>
    <cellStyle name="Bemærk! 2 2 2 4 2" xfId="27570"/>
    <cellStyle name="Bemærk! 2 2 2 4 3" xfId="27571"/>
    <cellStyle name="Bemærk! 2 2 2 5" xfId="27572"/>
    <cellStyle name="Bemærk! 2 2 2 5 2" xfId="27573"/>
    <cellStyle name="Bemærk! 2 2 2 5 3" xfId="27574"/>
    <cellStyle name="Bemærk! 2 2 2 6" xfId="27575"/>
    <cellStyle name="Bemærk! 2 2 2 6 2" xfId="27576"/>
    <cellStyle name="Bemærk! 2 2 2 6 3" xfId="27577"/>
    <cellStyle name="Bemærk! 2 2 2 7" xfId="27578"/>
    <cellStyle name="Bemærk! 2 2 2 7 2" xfId="27579"/>
    <cellStyle name="Bemærk! 2 2 2 8" xfId="27580"/>
    <cellStyle name="Bemærk! 2 2 3" xfId="19099"/>
    <cellStyle name="Bemærk! 2 2 3 2" xfId="19100"/>
    <cellStyle name="Bemærk! 2 2 3 2 2" xfId="27581"/>
    <cellStyle name="Bemærk! 2 2 3 2 3" xfId="27582"/>
    <cellStyle name="Bemærk! 2 2 3 3" xfId="27583"/>
    <cellStyle name="Bemærk! 2 2 3 3 2" xfId="27584"/>
    <cellStyle name="Bemærk! 2 2 3 3 3" xfId="27585"/>
    <cellStyle name="Bemærk! 2 2 3 4" xfId="27586"/>
    <cellStyle name="Bemærk! 2 2 3 4 2" xfId="27587"/>
    <cellStyle name="Bemærk! 2 2 3 4 3" xfId="27588"/>
    <cellStyle name="Bemærk! 2 2 3 5" xfId="27589"/>
    <cellStyle name="Bemærk! 2 2 3 5 2" xfId="27590"/>
    <cellStyle name="Bemærk! 2 2 3 5 3" xfId="27591"/>
    <cellStyle name="Bemærk! 2 2 3 6" xfId="27592"/>
    <cellStyle name="Bemærk! 2 2 3 6 2" xfId="27593"/>
    <cellStyle name="Bemærk! 2 2 3 6 3" xfId="27594"/>
    <cellStyle name="Bemærk! 2 2 3 7" xfId="27595"/>
    <cellStyle name="Bemærk! 2 2 3 7 2" xfId="27596"/>
    <cellStyle name="Bemærk! 2 2 3 8" xfId="27597"/>
    <cellStyle name="Bemærk! 2 2 4" xfId="19101"/>
    <cellStyle name="Bemærk! 2 2 4 2" xfId="27598"/>
    <cellStyle name="Bemærk! 2 2 4 3" xfId="27599"/>
    <cellStyle name="Bemærk! 2 2 5" xfId="27600"/>
    <cellStyle name="Bemærk! 2 2 5 2" xfId="27601"/>
    <cellStyle name="Bemærk! 2 2 5 3" xfId="27602"/>
    <cellStyle name="Bemærk! 2 2 6" xfId="27603"/>
    <cellStyle name="Bemærk! 2 2 6 2" xfId="27604"/>
    <cellStyle name="Bemærk! 2 2 6 3" xfId="27605"/>
    <cellStyle name="Bemærk! 2 2 7" xfId="27606"/>
    <cellStyle name="Bemærk! 2 2 7 2" xfId="27607"/>
    <cellStyle name="Bemærk! 2 2 7 3" xfId="27608"/>
    <cellStyle name="Bemærk! 2 2 8" xfId="27609"/>
    <cellStyle name="Bemærk! 2 2 8 2" xfId="27610"/>
    <cellStyle name="Bemærk! 2 2 8 3" xfId="27611"/>
    <cellStyle name="Bemærk! 2 2 9" xfId="27612"/>
    <cellStyle name="Bemærk! 2 2 9 2" xfId="27613"/>
    <cellStyle name="Bemærk! 2 3" xfId="19102"/>
    <cellStyle name="Bemærk! 2 3 2" xfId="19103"/>
    <cellStyle name="Bemærk! 2 3 2 2" xfId="27614"/>
    <cellStyle name="Bemærk! 2 3 2 3" xfId="27615"/>
    <cellStyle name="Bemærk! 2 3 3" xfId="27616"/>
    <cellStyle name="Bemærk! 2 3 3 2" xfId="27617"/>
    <cellStyle name="Bemærk! 2 3 3 3" xfId="27618"/>
    <cellStyle name="Bemærk! 2 3 4" xfId="27619"/>
    <cellStyle name="Bemærk! 2 3 4 2" xfId="27620"/>
    <cellStyle name="Bemærk! 2 3 4 3" xfId="27621"/>
    <cellStyle name="Bemærk! 2 3 5" xfId="27622"/>
    <cellStyle name="Bemærk! 2 3 5 2" xfId="27623"/>
    <cellStyle name="Bemærk! 2 3 5 3" xfId="27624"/>
    <cellStyle name="Bemærk! 2 3 6" xfId="27625"/>
    <cellStyle name="Bemærk! 2 3 6 2" xfId="27626"/>
    <cellStyle name="Bemærk! 2 3 6 3" xfId="27627"/>
    <cellStyle name="Bemærk! 2 3 7" xfId="27628"/>
    <cellStyle name="Bemærk! 2 3 7 2" xfId="27629"/>
    <cellStyle name="Bemærk! 2 3 8" xfId="27630"/>
    <cellStyle name="Bemærk! 2 4" xfId="19104"/>
    <cellStyle name="Bemærk! 2 4 2" xfId="19105"/>
    <cellStyle name="Bemærk! 2 4 2 2" xfId="27631"/>
    <cellStyle name="Bemærk! 2 4 2 3" xfId="27632"/>
    <cellStyle name="Bemærk! 2 4 3" xfId="27633"/>
    <cellStyle name="Bemærk! 2 4 3 2" xfId="27634"/>
    <cellStyle name="Bemærk! 2 4 3 3" xfId="27635"/>
    <cellStyle name="Bemærk! 2 4 4" xfId="27636"/>
    <cellStyle name="Bemærk! 2 4 4 2" xfId="27637"/>
    <cellStyle name="Bemærk! 2 4 4 3" xfId="27638"/>
    <cellStyle name="Bemærk! 2 4 5" xfId="27639"/>
    <cellStyle name="Bemærk! 2 4 5 2" xfId="27640"/>
    <cellStyle name="Bemærk! 2 4 5 3" xfId="27641"/>
    <cellStyle name="Bemærk! 2 4 6" xfId="27642"/>
    <cellStyle name="Bemærk! 2 4 6 2" xfId="27643"/>
    <cellStyle name="Bemærk! 2 4 6 3" xfId="27644"/>
    <cellStyle name="Bemærk! 2 4 7" xfId="27645"/>
    <cellStyle name="Bemærk! 2 4 7 2" xfId="27646"/>
    <cellStyle name="Bemærk! 2 4 8" xfId="27647"/>
    <cellStyle name="Bemærk! 2 5" xfId="19106"/>
    <cellStyle name="Bemærk! 2 5 2" xfId="19107"/>
    <cellStyle name="Bemærk! 2 5 3" xfId="27648"/>
    <cellStyle name="Bemærk! 2 6" xfId="19108"/>
    <cellStyle name="Bemærk! 2 6 2" xfId="27649"/>
    <cellStyle name="Bemærk! 2 6 3" xfId="27650"/>
    <cellStyle name="Bemærk! 2 7" xfId="19109"/>
    <cellStyle name="Bemærk! 2 7 2" xfId="19110"/>
    <cellStyle name="Bemærk! 2 7 3" xfId="27651"/>
    <cellStyle name="Bemærk! 2 8" xfId="19111"/>
    <cellStyle name="Bemærk! 2 8 2" xfId="27652"/>
    <cellStyle name="Bemærk! 2 8 3" xfId="27653"/>
    <cellStyle name="Bemærk! 2 9" xfId="27654"/>
    <cellStyle name="Bemærk! 2 9 2" xfId="27655"/>
    <cellStyle name="Bemærk! 2 9 3" xfId="27656"/>
    <cellStyle name="Bemærk! 3" xfId="19112"/>
    <cellStyle name="Bemærk! 3 10" xfId="27657"/>
    <cellStyle name="Bemærk! 3 2" xfId="25686"/>
    <cellStyle name="Bemærk! 3 2 2" xfId="27658"/>
    <cellStyle name="Bemærk! 3 2 2 2" xfId="27659"/>
    <cellStyle name="Bemærk! 3 2 2 3" xfId="27660"/>
    <cellStyle name="Bemærk! 3 2 3" xfId="27661"/>
    <cellStyle name="Bemærk! 3 2 3 2" xfId="27662"/>
    <cellStyle name="Bemærk! 3 2 3 3" xfId="27663"/>
    <cellStyle name="Bemærk! 3 2 4" xfId="27664"/>
    <cellStyle name="Bemærk! 3 2 4 2" xfId="27665"/>
    <cellStyle name="Bemærk! 3 2 4 3" xfId="27666"/>
    <cellStyle name="Bemærk! 3 2 5" xfId="27667"/>
    <cellStyle name="Bemærk! 3 2 5 2" xfId="27668"/>
    <cellStyle name="Bemærk! 3 2 5 3" xfId="27669"/>
    <cellStyle name="Bemærk! 3 2 6" xfId="27670"/>
    <cellStyle name="Bemærk! 3 2 6 2" xfId="27671"/>
    <cellStyle name="Bemærk! 3 2 6 3" xfId="27672"/>
    <cellStyle name="Bemærk! 3 2 7" xfId="27673"/>
    <cellStyle name="Bemærk! 3 2 7 2" xfId="27674"/>
    <cellStyle name="Bemærk! 3 2 8" xfId="27675"/>
    <cellStyle name="Bemærk! 3 3" xfId="27676"/>
    <cellStyle name="Bemærk! 3 3 2" xfId="27677"/>
    <cellStyle name="Bemærk! 3 3 2 2" xfId="27678"/>
    <cellStyle name="Bemærk! 3 3 2 3" xfId="27679"/>
    <cellStyle name="Bemærk! 3 3 3" xfId="27680"/>
    <cellStyle name="Bemærk! 3 3 3 2" xfId="27681"/>
    <cellStyle name="Bemærk! 3 3 3 3" xfId="27682"/>
    <cellStyle name="Bemærk! 3 3 4" xfId="27683"/>
    <cellStyle name="Bemærk! 3 3 4 2" xfId="27684"/>
    <cellStyle name="Bemærk! 3 3 4 3" xfId="27685"/>
    <cellStyle name="Bemærk! 3 3 5" xfId="27686"/>
    <cellStyle name="Bemærk! 3 3 5 2" xfId="27687"/>
    <cellStyle name="Bemærk! 3 3 5 3" xfId="27688"/>
    <cellStyle name="Bemærk! 3 3 6" xfId="27689"/>
    <cellStyle name="Bemærk! 3 3 6 2" xfId="27690"/>
    <cellStyle name="Bemærk! 3 3 6 3" xfId="27691"/>
    <cellStyle name="Bemærk! 3 3 7" xfId="27692"/>
    <cellStyle name="Bemærk! 3 3 7 2" xfId="27693"/>
    <cellStyle name="Bemærk! 3 3 8" xfId="27694"/>
    <cellStyle name="Bemærk! 3 4" xfId="27695"/>
    <cellStyle name="Bemærk! 3 4 2" xfId="27696"/>
    <cellStyle name="Bemærk! 3 4 3" xfId="27697"/>
    <cellStyle name="Bemærk! 3 5" xfId="27698"/>
    <cellStyle name="Bemærk! 3 5 2" xfId="27699"/>
    <cellStyle name="Bemærk! 3 5 3" xfId="27700"/>
    <cellStyle name="Bemærk! 3 6" xfId="27701"/>
    <cellStyle name="Bemærk! 3 6 2" xfId="27702"/>
    <cellStyle name="Bemærk! 3 6 3" xfId="27703"/>
    <cellStyle name="Bemærk! 3 7" xfId="27704"/>
    <cellStyle name="Bemærk! 3 7 2" xfId="27705"/>
    <cellStyle name="Bemærk! 3 7 3" xfId="27706"/>
    <cellStyle name="Bemærk! 3 8" xfId="27707"/>
    <cellStyle name="Bemærk! 3 8 2" xfId="27708"/>
    <cellStyle name="Bemærk! 3 8 3" xfId="27709"/>
    <cellStyle name="Bemærk! 3 9" xfId="27710"/>
    <cellStyle name="Bemærk! 3 9 2" xfId="27711"/>
    <cellStyle name="Bemærk! 4" xfId="19113"/>
    <cellStyle name="Bemærk! 4 2" xfId="19114"/>
    <cellStyle name="Bemærk! 4 2 2" xfId="19115"/>
    <cellStyle name="Bemærk! 5" xfId="19116"/>
    <cellStyle name="Bemærk! 6" xfId="19117"/>
    <cellStyle name="Bemærk! 6 2" xfId="19118"/>
    <cellStyle name="Bruger data" xfId="3968"/>
    <cellStyle name="Bruger data 2" xfId="6606"/>
    <cellStyle name="Bruger data 2 2" xfId="31002"/>
    <cellStyle name="Bruger data 2 3" xfId="28054"/>
    <cellStyle name="Bruger data 3" xfId="5862"/>
    <cellStyle name="Bruger data 3 2" xfId="41609"/>
    <cellStyle name="Bruger data 3 3" xfId="28121"/>
    <cellStyle name="Bruger data 4" xfId="19119"/>
    <cellStyle name="C01_Main head" xfId="19120"/>
    <cellStyle name="C02_Column heads" xfId="19121"/>
    <cellStyle name="C03_Sub head bold" xfId="19122"/>
    <cellStyle name="C03a_Sub head" xfId="19123"/>
    <cellStyle name="C04_Total text white bold" xfId="19124"/>
    <cellStyle name="C04a_Total text black with rule" xfId="19125"/>
    <cellStyle name="C05_Main text" xfId="19126"/>
    <cellStyle name="C06_Figs" xfId="19127"/>
    <cellStyle name="C07_Figs 1 dec percent" xfId="19128"/>
    <cellStyle name="C08_Figs 1 decimal" xfId="19129"/>
    <cellStyle name="C09_Notes" xfId="19130"/>
    <cellStyle name="Calcolo" xfId="24"/>
    <cellStyle name="Calcolo 2" xfId="2573"/>
    <cellStyle name="Calcolo 2 2" xfId="5898"/>
    <cellStyle name="Calcolo 2 2 2" xfId="13173"/>
    <cellStyle name="Calcolo 2 2 2 2" xfId="31003"/>
    <cellStyle name="Calcolo 2 2 3" xfId="28124"/>
    <cellStyle name="Calcolo 2 3" xfId="13135"/>
    <cellStyle name="Calcolo 2 3 2" xfId="30503"/>
    <cellStyle name="Calcolo 2 4" xfId="25687"/>
    <cellStyle name="Calcolo 2 4 2" xfId="30504"/>
    <cellStyle name="Calcolo 2 5" xfId="25688"/>
    <cellStyle name="Calcolo 2 5 2" xfId="30505"/>
    <cellStyle name="Calcolo 2 6" xfId="28123"/>
    <cellStyle name="Calcolo 3" xfId="3969"/>
    <cellStyle name="Calcolo 3 2" xfId="13136"/>
    <cellStyle name="Calcolo 3 2 2" xfId="30512"/>
    <cellStyle name="Calcolo 3 3" xfId="28125"/>
    <cellStyle name="Calcolo 4" xfId="3970"/>
    <cellStyle name="Calcolo 4 2" xfId="28055"/>
    <cellStyle name="Calcolo 4 2 2" xfId="31004"/>
    <cellStyle name="Calcolo 4 3" xfId="28056"/>
    <cellStyle name="Calcolo 4 3 2" xfId="31005"/>
    <cellStyle name="Calcolo 4 4" xfId="28126"/>
    <cellStyle name="Calcolo 5" xfId="3971"/>
    <cellStyle name="Calcolo 5 2" xfId="28057"/>
    <cellStyle name="Calcolo 5 2 2" xfId="31006"/>
    <cellStyle name="Calcolo 5 3" xfId="28058"/>
    <cellStyle name="Calcolo 5 3 2" xfId="31007"/>
    <cellStyle name="Calcolo 5 4" xfId="28127"/>
    <cellStyle name="Calcolo 6" xfId="3972"/>
    <cellStyle name="Calcolo 6 2" xfId="28059"/>
    <cellStyle name="Calcolo 6 2 2" xfId="31008"/>
    <cellStyle name="Calcolo 6 3" xfId="28060"/>
    <cellStyle name="Calcolo 6 3 2" xfId="31009"/>
    <cellStyle name="Calcolo 6 4" xfId="28128"/>
    <cellStyle name="Calcolo 7" xfId="3973"/>
    <cellStyle name="Calcolo 7 2" xfId="28061"/>
    <cellStyle name="Calcolo 7 2 2" xfId="31010"/>
    <cellStyle name="Calcolo 7 3" xfId="28062"/>
    <cellStyle name="Calcolo 7 3 2" xfId="31011"/>
    <cellStyle name="Calcolo 7 4" xfId="28129"/>
    <cellStyle name="Calcolo 8" xfId="28122"/>
    <cellStyle name="Calculation 2" xfId="2574"/>
    <cellStyle name="Calculation 2 2" xfId="19131"/>
    <cellStyle name="Calculation 2 2 2" xfId="28063"/>
    <cellStyle name="Calculation 2 2 2 2" xfId="31012"/>
    <cellStyle name="Calculation 2 2 3" xfId="28064"/>
    <cellStyle name="Calculation 2 2 3 2" xfId="31013"/>
    <cellStyle name="Calculation 2 2 4" xfId="28130"/>
    <cellStyle name="Calculation 2 3" xfId="19132"/>
    <cellStyle name="Calculation 2 3 2" xfId="28065"/>
    <cellStyle name="Calculation 2 3 2 2" xfId="31014"/>
    <cellStyle name="Calculation 2 3 3" xfId="28066"/>
    <cellStyle name="Calculation 2 3 3 2" xfId="31015"/>
    <cellStyle name="Calculation 2 3 4" xfId="28131"/>
    <cellStyle name="Calculation 2 4" xfId="19133"/>
    <cellStyle name="Calculations" xfId="3974"/>
    <cellStyle name="Calculations 2" xfId="28067"/>
    <cellStyle name="Calculations 2 2" xfId="31016"/>
    <cellStyle name="Calculations 3" xfId="28132"/>
    <cellStyle name="Calculations 4" xfId="19134"/>
    <cellStyle name="Cella collegata" xfId="25"/>
    <cellStyle name="Cella da controllare" xfId="26"/>
    <cellStyle name="Check Cell 2" xfId="19135"/>
    <cellStyle name="Colore 1" xfId="27"/>
    <cellStyle name="Colore 2" xfId="28"/>
    <cellStyle name="Colore 3" xfId="29"/>
    <cellStyle name="Colore 4" xfId="30"/>
    <cellStyle name="Colore 5" xfId="31"/>
    <cellStyle name="Colore 6" xfId="32"/>
    <cellStyle name="Comma 10" xfId="5850"/>
    <cellStyle name="Comma 10 2" xfId="16679"/>
    <cellStyle name="Comma 10 3" xfId="19136"/>
    <cellStyle name="Comma 10 4" xfId="43304"/>
    <cellStyle name="Comma 10 5" xfId="44034"/>
    <cellStyle name="Comma 10 6" xfId="44944"/>
    <cellStyle name="Comma 10 7" xfId="45714"/>
    <cellStyle name="Comma 10 8" xfId="48730"/>
    <cellStyle name="Comma 10 9" xfId="13147"/>
    <cellStyle name="Comma 11" xfId="19137"/>
    <cellStyle name="Comma 11 2" xfId="44035"/>
    <cellStyle name="Comma 11 3" xfId="44945"/>
    <cellStyle name="Comma 12" xfId="19138"/>
    <cellStyle name="Comma 12 2" xfId="44036"/>
    <cellStyle name="Comma 12 3" xfId="44946"/>
    <cellStyle name="Comma 13" xfId="19139"/>
    <cellStyle name="Comma 13 2" xfId="28133"/>
    <cellStyle name="Comma 13 3" xfId="44037"/>
    <cellStyle name="Comma 13 4" xfId="44947"/>
    <cellStyle name="Comma 14" xfId="51268"/>
    <cellStyle name="Comma 15" xfId="51277"/>
    <cellStyle name="Comma 2" xfId="34"/>
    <cellStyle name="Comma 2 10" xfId="14898"/>
    <cellStyle name="Comma 2 10 2" xfId="19140"/>
    <cellStyle name="Comma 2 10 3" xfId="44039"/>
    <cellStyle name="Comma 2 10 4" xfId="44949"/>
    <cellStyle name="Comma 2 11" xfId="19141"/>
    <cellStyle name="Comma 2 12" xfId="28134"/>
    <cellStyle name="Comma 2 12 2" xfId="33508"/>
    <cellStyle name="Comma 2 12 3" xfId="38810"/>
    <cellStyle name="Comma 2 13" xfId="31043"/>
    <cellStyle name="Comma 2 14" xfId="36159"/>
    <cellStyle name="Comma 2 15" xfId="44038"/>
    <cellStyle name="Comma 2 16" xfId="44948"/>
    <cellStyle name="Comma 2 2" xfId="35"/>
    <cellStyle name="Comma 2 2 2" xfId="896"/>
    <cellStyle name="Comma 2 2 2 10" xfId="11368"/>
    <cellStyle name="Comma 2 2 2 2" xfId="903"/>
    <cellStyle name="Comma 2 2 2 2 10" xfId="10884"/>
    <cellStyle name="Comma 2 2 2 2 10 2" xfId="18422"/>
    <cellStyle name="Comma 2 2 2 2 10 3" xfId="42944"/>
    <cellStyle name="Comma 2 2 2 2 10 4" xfId="47777"/>
    <cellStyle name="Comma 2 2 2 2 10 5" xfId="50793"/>
    <cellStyle name="Comma 2 2 2 2 11" xfId="7007"/>
    <cellStyle name="Comma 2 2 2 2 11 2" xfId="17136"/>
    <cellStyle name="Comma 2 2 2 2 11 3" xfId="32663"/>
    <cellStyle name="Comma 2 2 2 2 11 4" xfId="46176"/>
    <cellStyle name="Comma 2 2 2 2 11 5" xfId="49192"/>
    <cellStyle name="Comma 2 2 2 2 12" xfId="14901"/>
    <cellStyle name="Comma 2 2 2 2 13" xfId="19144"/>
    <cellStyle name="Comma 2 2 2 2 14" xfId="44042"/>
    <cellStyle name="Comma 2 2 2 2 15" xfId="44952"/>
    <cellStyle name="Comma 2 2 2 2 16" xfId="45240"/>
    <cellStyle name="Comma 2 2 2 2 17" xfId="48255"/>
    <cellStyle name="Comma 2 2 2 2 2" xfId="3975"/>
    <cellStyle name="Comma 2 2 2 2 2 10" xfId="7745"/>
    <cellStyle name="Comma 2 2 2 2 2 10 2" xfId="43111"/>
    <cellStyle name="Comma 2 2 2 2 2 10 3" xfId="46394"/>
    <cellStyle name="Comma 2 2 2 2 2 10 4" xfId="49410"/>
    <cellStyle name="Comma 2 2 2 2 2 11" xfId="19145"/>
    <cellStyle name="Comma 2 2 2 2 2 12" xfId="44043"/>
    <cellStyle name="Comma 2 2 2 2 2 13" xfId="44953"/>
    <cellStyle name="Comma 2 2 2 2 2 14" xfId="45245"/>
    <cellStyle name="Comma 2 2 2 2 2 15" xfId="48260"/>
    <cellStyle name="Comma 2 2 2 2 2 2" xfId="5241"/>
    <cellStyle name="Comma 2 2 2 2 2 2 2" xfId="5561"/>
    <cellStyle name="Comma 2 2 2 2 2 2 2 2" xfId="10188"/>
    <cellStyle name="Comma 2 2 2 2 2 2 2 2 2" xfId="17738"/>
    <cellStyle name="Comma 2 2 2 2 2 2 2 2 3" xfId="41880"/>
    <cellStyle name="Comma 2 2 2 2 2 2 2 2 4" xfId="47093"/>
    <cellStyle name="Comma 2 2 2 2 2 2 2 2 5" xfId="50109"/>
    <cellStyle name="Comma 2 2 2 2 2 2 2 3" xfId="10673"/>
    <cellStyle name="Comma 2 2 2 2 2 2 2 3 2" xfId="18215"/>
    <cellStyle name="Comma 2 2 2 2 2 2 2 3 3" xfId="41950"/>
    <cellStyle name="Comma 2 2 2 2 2 2 2 3 4" xfId="47570"/>
    <cellStyle name="Comma 2 2 2 2 2 2 2 3 5" xfId="50586"/>
    <cellStyle name="Comma 2 2 2 2 2 2 2 4" xfId="11160"/>
    <cellStyle name="Comma 2 2 2 2 2 2 2 4 2" xfId="18692"/>
    <cellStyle name="Comma 2 2 2 2 2 2 2 4 3" xfId="20728"/>
    <cellStyle name="Comma 2 2 2 2 2 2 2 4 4" xfId="48047"/>
    <cellStyle name="Comma 2 2 2 2 2 2 2 4 5" xfId="51063"/>
    <cellStyle name="Comma 2 2 2 2 2 2 2 5" xfId="8196"/>
    <cellStyle name="Comma 2 2 2 2 2 2 2 5 2" xfId="29608"/>
    <cellStyle name="Comma 2 2 2 2 2 2 2 5 3" xfId="46616"/>
    <cellStyle name="Comma 2 2 2 2 2 2 2 5 4" xfId="49632"/>
    <cellStyle name="Comma 2 2 2 2 2 2 2 6" xfId="43902"/>
    <cellStyle name="Comma 2 2 2 2 2 2 2 7" xfId="45510"/>
    <cellStyle name="Comma 2 2 2 2 2 2 2 8" xfId="48526"/>
    <cellStyle name="Comma 2 2 2 2 2 2 3" xfId="9976"/>
    <cellStyle name="Comma 2 2 2 2 2 2 3 2" xfId="17526"/>
    <cellStyle name="Comma 2 2 2 2 2 2 3 3" xfId="29513"/>
    <cellStyle name="Comma 2 2 2 2 2 2 3 4" xfId="46881"/>
    <cellStyle name="Comma 2 2 2 2 2 2 3 5" xfId="49897"/>
    <cellStyle name="Comma 2 2 2 2 2 2 4" xfId="10460"/>
    <cellStyle name="Comma 2 2 2 2 2 2 4 2" xfId="18003"/>
    <cellStyle name="Comma 2 2 2 2 2 2 4 3" xfId="42933"/>
    <cellStyle name="Comma 2 2 2 2 2 2 4 4" xfId="47358"/>
    <cellStyle name="Comma 2 2 2 2 2 2 4 5" xfId="50374"/>
    <cellStyle name="Comma 2 2 2 2 2 2 5" xfId="10947"/>
    <cellStyle name="Comma 2 2 2 2 2 2 5 2" xfId="18480"/>
    <cellStyle name="Comma 2 2 2 2 2 2 5 3" xfId="41993"/>
    <cellStyle name="Comma 2 2 2 2 2 2 5 4" xfId="47835"/>
    <cellStyle name="Comma 2 2 2 2 2 2 5 5" xfId="50851"/>
    <cellStyle name="Comma 2 2 2 2 2 2 6" xfId="7895"/>
    <cellStyle name="Comma 2 2 2 2 2 2 6 2" xfId="43061"/>
    <cellStyle name="Comma 2 2 2 2 2 2 6 3" xfId="46404"/>
    <cellStyle name="Comma 2 2 2 2 2 2 6 4" xfId="49420"/>
    <cellStyle name="Comma 2 2 2 2 2 2 7" xfId="43020"/>
    <cellStyle name="Comma 2 2 2 2 2 2 8" xfId="45298"/>
    <cellStyle name="Comma 2 2 2 2 2 2 9" xfId="48314"/>
    <cellStyle name="Comma 2 2 2 2 2 3" xfId="5321"/>
    <cellStyle name="Comma 2 2 2 2 2 3 2" xfId="5641"/>
    <cellStyle name="Comma 2 2 2 2 2 3 2 2" xfId="10241"/>
    <cellStyle name="Comma 2 2 2 2 2 3 2 2 2" xfId="17791"/>
    <cellStyle name="Comma 2 2 2 2 2 3 2 2 3" xfId="42784"/>
    <cellStyle name="Comma 2 2 2 2 2 3 2 2 4" xfId="47146"/>
    <cellStyle name="Comma 2 2 2 2 2 3 2 2 5" xfId="50162"/>
    <cellStyle name="Comma 2 2 2 2 2 3 2 3" xfId="10726"/>
    <cellStyle name="Comma 2 2 2 2 2 3 2 3 2" xfId="18268"/>
    <cellStyle name="Comma 2 2 2 2 2 3 2 3 3" xfId="19892"/>
    <cellStyle name="Comma 2 2 2 2 2 3 2 3 4" xfId="47623"/>
    <cellStyle name="Comma 2 2 2 2 2 3 2 3 5" xfId="50639"/>
    <cellStyle name="Comma 2 2 2 2 2 3 2 4" xfId="11213"/>
    <cellStyle name="Comma 2 2 2 2 2 3 2 4 2" xfId="18745"/>
    <cellStyle name="Comma 2 2 2 2 2 3 2 4 3" xfId="42951"/>
    <cellStyle name="Comma 2 2 2 2 2 3 2 4 4" xfId="48100"/>
    <cellStyle name="Comma 2 2 2 2 2 3 2 4 5" xfId="51116"/>
    <cellStyle name="Comma 2 2 2 2 2 3 2 5" xfId="8275"/>
    <cellStyle name="Comma 2 2 2 2 2 3 2 5 2" xfId="43651"/>
    <cellStyle name="Comma 2 2 2 2 2 3 2 5 3" xfId="46669"/>
    <cellStyle name="Comma 2 2 2 2 2 3 2 5 4" xfId="49685"/>
    <cellStyle name="Comma 2 2 2 2 2 3 2 6" xfId="19709"/>
    <cellStyle name="Comma 2 2 2 2 2 3 2 7" xfId="45563"/>
    <cellStyle name="Comma 2 2 2 2 2 3 2 8" xfId="48579"/>
    <cellStyle name="Comma 2 2 2 2 2 3 3" xfId="10029"/>
    <cellStyle name="Comma 2 2 2 2 2 3 3 2" xfId="17579"/>
    <cellStyle name="Comma 2 2 2 2 2 3 3 3" xfId="27827"/>
    <cellStyle name="Comma 2 2 2 2 2 3 3 4" xfId="46934"/>
    <cellStyle name="Comma 2 2 2 2 2 3 3 5" xfId="49950"/>
    <cellStyle name="Comma 2 2 2 2 2 3 4" xfId="10514"/>
    <cellStyle name="Comma 2 2 2 2 2 3 4 2" xfId="18056"/>
    <cellStyle name="Comma 2 2 2 2 2 3 4 3" xfId="43428"/>
    <cellStyle name="Comma 2 2 2 2 2 3 4 4" xfId="47411"/>
    <cellStyle name="Comma 2 2 2 2 2 3 4 5" xfId="50427"/>
    <cellStyle name="Comma 2 2 2 2 2 3 5" xfId="11001"/>
    <cellStyle name="Comma 2 2 2 2 2 3 5 2" xfId="18533"/>
    <cellStyle name="Comma 2 2 2 2 2 3 5 3" xfId="42386"/>
    <cellStyle name="Comma 2 2 2 2 2 3 5 4" xfId="47888"/>
    <cellStyle name="Comma 2 2 2 2 2 3 5 5" xfId="50904"/>
    <cellStyle name="Comma 2 2 2 2 2 3 6" xfId="7966"/>
    <cellStyle name="Comma 2 2 2 2 2 3 6 2" xfId="42498"/>
    <cellStyle name="Comma 2 2 2 2 2 3 6 3" xfId="46457"/>
    <cellStyle name="Comma 2 2 2 2 2 3 6 4" xfId="49473"/>
    <cellStyle name="Comma 2 2 2 2 2 3 7" xfId="43317"/>
    <cellStyle name="Comma 2 2 2 2 2 3 8" xfId="45351"/>
    <cellStyle name="Comma 2 2 2 2 2 3 9" xfId="48367"/>
    <cellStyle name="Comma 2 2 2 2 2 4" xfId="5401"/>
    <cellStyle name="Comma 2 2 2 2 2 4 2" xfId="5721"/>
    <cellStyle name="Comma 2 2 2 2 2 4 2 2" xfId="10294"/>
    <cellStyle name="Comma 2 2 2 2 2 4 2 2 2" xfId="17844"/>
    <cellStyle name="Comma 2 2 2 2 2 4 2 2 3" xfId="41897"/>
    <cellStyle name="Comma 2 2 2 2 2 4 2 2 4" xfId="47199"/>
    <cellStyle name="Comma 2 2 2 2 2 4 2 2 5" xfId="50215"/>
    <cellStyle name="Comma 2 2 2 2 2 4 2 3" xfId="10779"/>
    <cellStyle name="Comma 2 2 2 2 2 4 2 3 2" xfId="18321"/>
    <cellStyle name="Comma 2 2 2 2 2 4 2 3 3" xfId="43464"/>
    <cellStyle name="Comma 2 2 2 2 2 4 2 3 4" xfId="47676"/>
    <cellStyle name="Comma 2 2 2 2 2 4 2 3 5" xfId="50692"/>
    <cellStyle name="Comma 2 2 2 2 2 4 2 4" xfId="11266"/>
    <cellStyle name="Comma 2 2 2 2 2 4 2 4 2" xfId="18798"/>
    <cellStyle name="Comma 2 2 2 2 2 4 2 4 3" xfId="42562"/>
    <cellStyle name="Comma 2 2 2 2 2 4 2 4 4" xfId="48153"/>
    <cellStyle name="Comma 2 2 2 2 2 4 2 4 5" xfId="51169"/>
    <cellStyle name="Comma 2 2 2 2 2 4 2 5" xfId="8355"/>
    <cellStyle name="Comma 2 2 2 2 2 4 2 5 2" xfId="42550"/>
    <cellStyle name="Comma 2 2 2 2 2 4 2 5 3" xfId="46722"/>
    <cellStyle name="Comma 2 2 2 2 2 4 2 5 4" xfId="49738"/>
    <cellStyle name="Comma 2 2 2 2 2 4 2 6" xfId="42739"/>
    <cellStyle name="Comma 2 2 2 2 2 4 2 7" xfId="45616"/>
    <cellStyle name="Comma 2 2 2 2 2 4 2 8" xfId="48632"/>
    <cellStyle name="Comma 2 2 2 2 2 4 3" xfId="10082"/>
    <cellStyle name="Comma 2 2 2 2 2 4 3 2" xfId="17632"/>
    <cellStyle name="Comma 2 2 2 2 2 4 3 3" xfId="41862"/>
    <cellStyle name="Comma 2 2 2 2 2 4 3 4" xfId="46987"/>
    <cellStyle name="Comma 2 2 2 2 2 4 3 5" xfId="50003"/>
    <cellStyle name="Comma 2 2 2 2 2 4 4" xfId="10567"/>
    <cellStyle name="Comma 2 2 2 2 2 4 4 2" xfId="18109"/>
    <cellStyle name="Comma 2 2 2 2 2 4 4 3" xfId="43162"/>
    <cellStyle name="Comma 2 2 2 2 2 4 4 4" xfId="47464"/>
    <cellStyle name="Comma 2 2 2 2 2 4 4 5" xfId="50480"/>
    <cellStyle name="Comma 2 2 2 2 2 4 5" xfId="11054"/>
    <cellStyle name="Comma 2 2 2 2 2 4 5 2" xfId="18586"/>
    <cellStyle name="Comma 2 2 2 2 2 4 5 3" xfId="42999"/>
    <cellStyle name="Comma 2 2 2 2 2 4 5 4" xfId="47941"/>
    <cellStyle name="Comma 2 2 2 2 2 4 5 5" xfId="50957"/>
    <cellStyle name="Comma 2 2 2 2 2 4 6" xfId="8042"/>
    <cellStyle name="Comma 2 2 2 2 2 4 6 2" xfId="42916"/>
    <cellStyle name="Comma 2 2 2 2 2 4 6 3" xfId="46510"/>
    <cellStyle name="Comma 2 2 2 2 2 4 6 4" xfId="49526"/>
    <cellStyle name="Comma 2 2 2 2 2 4 7" xfId="41505"/>
    <cellStyle name="Comma 2 2 2 2 2 4 8" xfId="45404"/>
    <cellStyle name="Comma 2 2 2 2 2 4 9" xfId="48420"/>
    <cellStyle name="Comma 2 2 2 2 2 5" xfId="5481"/>
    <cellStyle name="Comma 2 2 2 2 2 5 2" xfId="10135"/>
    <cellStyle name="Comma 2 2 2 2 2 5 2 2" xfId="17685"/>
    <cellStyle name="Comma 2 2 2 2 2 5 2 3" xfId="42300"/>
    <cellStyle name="Comma 2 2 2 2 2 5 2 4" xfId="47040"/>
    <cellStyle name="Comma 2 2 2 2 2 5 2 5" xfId="50056"/>
    <cellStyle name="Comma 2 2 2 2 2 5 3" xfId="10620"/>
    <cellStyle name="Comma 2 2 2 2 2 5 3 2" xfId="18162"/>
    <cellStyle name="Comma 2 2 2 2 2 5 3 3" xfId="43864"/>
    <cellStyle name="Comma 2 2 2 2 2 5 3 4" xfId="47517"/>
    <cellStyle name="Comma 2 2 2 2 2 5 3 5" xfId="50533"/>
    <cellStyle name="Comma 2 2 2 2 2 5 4" xfId="11107"/>
    <cellStyle name="Comma 2 2 2 2 2 5 4 2" xfId="18639"/>
    <cellStyle name="Comma 2 2 2 2 2 5 4 3" xfId="42401"/>
    <cellStyle name="Comma 2 2 2 2 2 5 4 4" xfId="47994"/>
    <cellStyle name="Comma 2 2 2 2 2 5 4 5" xfId="51010"/>
    <cellStyle name="Comma 2 2 2 2 2 5 5" xfId="8121"/>
    <cellStyle name="Comma 2 2 2 2 2 5 5 2" xfId="20508"/>
    <cellStyle name="Comma 2 2 2 2 2 5 5 3" xfId="46563"/>
    <cellStyle name="Comma 2 2 2 2 2 5 5 4" xfId="49579"/>
    <cellStyle name="Comma 2 2 2 2 2 5 6" xfId="41519"/>
    <cellStyle name="Comma 2 2 2 2 2 5 7" xfId="45457"/>
    <cellStyle name="Comma 2 2 2 2 2 5 8" xfId="48473"/>
    <cellStyle name="Comma 2 2 2 2 2 6" xfId="5801"/>
    <cellStyle name="Comma 2 2 2 2 2 6 2" xfId="10347"/>
    <cellStyle name="Comma 2 2 2 2 2 6 2 2" xfId="17897"/>
    <cellStyle name="Comma 2 2 2 2 2 6 2 3" xfId="27971"/>
    <cellStyle name="Comma 2 2 2 2 2 6 2 4" xfId="47252"/>
    <cellStyle name="Comma 2 2 2 2 2 6 2 5" xfId="50268"/>
    <cellStyle name="Comma 2 2 2 2 2 6 3" xfId="10832"/>
    <cellStyle name="Comma 2 2 2 2 2 6 3 2" xfId="18374"/>
    <cellStyle name="Comma 2 2 2 2 2 6 3 3" xfId="42507"/>
    <cellStyle name="Comma 2 2 2 2 2 6 3 4" xfId="47729"/>
    <cellStyle name="Comma 2 2 2 2 2 6 3 5" xfId="50745"/>
    <cellStyle name="Comma 2 2 2 2 2 6 4" xfId="11320"/>
    <cellStyle name="Comma 2 2 2 2 2 6 4 2" xfId="18851"/>
    <cellStyle name="Comma 2 2 2 2 2 6 4 3" xfId="42050"/>
    <cellStyle name="Comma 2 2 2 2 2 6 4 4" xfId="48206"/>
    <cellStyle name="Comma 2 2 2 2 2 6 4 5" xfId="51222"/>
    <cellStyle name="Comma 2 2 2 2 2 6 5" xfId="8435"/>
    <cellStyle name="Comma 2 2 2 2 2 6 5 2" xfId="27828"/>
    <cellStyle name="Comma 2 2 2 2 2 6 5 3" xfId="46775"/>
    <cellStyle name="Comma 2 2 2 2 2 6 5 4" xfId="49791"/>
    <cellStyle name="Comma 2 2 2 2 2 6 6" xfId="41596"/>
    <cellStyle name="Comma 2 2 2 2 2 6 7" xfId="45669"/>
    <cellStyle name="Comma 2 2 2 2 2 6 8" xfId="48685"/>
    <cellStyle name="Comma 2 2 2 2 2 7" xfId="9923"/>
    <cellStyle name="Comma 2 2 2 2 2 7 2" xfId="17473"/>
    <cellStyle name="Comma 2 2 2 2 2 7 3" xfId="20195"/>
    <cellStyle name="Comma 2 2 2 2 2 7 4" xfId="46828"/>
    <cellStyle name="Comma 2 2 2 2 2 7 5" xfId="49844"/>
    <cellStyle name="Comma 2 2 2 2 2 8" xfId="10407"/>
    <cellStyle name="Comma 2 2 2 2 2 8 2" xfId="17950"/>
    <cellStyle name="Comma 2 2 2 2 2 8 3" xfId="20370"/>
    <cellStyle name="Comma 2 2 2 2 2 8 4" xfId="47305"/>
    <cellStyle name="Comma 2 2 2 2 2 8 5" xfId="50321"/>
    <cellStyle name="Comma 2 2 2 2 2 9" xfId="10894"/>
    <cellStyle name="Comma 2 2 2 2 2 9 2" xfId="18427"/>
    <cellStyle name="Comma 2 2 2 2 2 9 3" xfId="42508"/>
    <cellStyle name="Comma 2 2 2 2 2 9 4" xfId="47782"/>
    <cellStyle name="Comma 2 2 2 2 2 9 5" xfId="50798"/>
    <cellStyle name="Comma 2 2 2 2 3" xfId="4822"/>
    <cellStyle name="Comma 2 2 2 2 3 2" xfId="5535"/>
    <cellStyle name="Comma 2 2 2 2 3 2 2" xfId="10183"/>
    <cellStyle name="Comma 2 2 2 2 3 2 2 2" xfId="17733"/>
    <cellStyle name="Comma 2 2 2 2 3 2 2 3" xfId="29491"/>
    <cellStyle name="Comma 2 2 2 2 3 2 2 4" xfId="47088"/>
    <cellStyle name="Comma 2 2 2 2 3 2 2 5" xfId="50104"/>
    <cellStyle name="Comma 2 2 2 2 3 2 3" xfId="10668"/>
    <cellStyle name="Comma 2 2 2 2 3 2 3 2" xfId="18210"/>
    <cellStyle name="Comma 2 2 2 2 3 2 3 3" xfId="42577"/>
    <cellStyle name="Comma 2 2 2 2 3 2 3 4" xfId="47565"/>
    <cellStyle name="Comma 2 2 2 2 3 2 3 5" xfId="50581"/>
    <cellStyle name="Comma 2 2 2 2 3 2 4" xfId="11155"/>
    <cellStyle name="Comma 2 2 2 2 3 2 4 2" xfId="18687"/>
    <cellStyle name="Comma 2 2 2 2 3 2 4 3" xfId="43178"/>
    <cellStyle name="Comma 2 2 2 2 3 2 4 4" xfId="48042"/>
    <cellStyle name="Comma 2 2 2 2 3 2 4 5" xfId="51058"/>
    <cellStyle name="Comma 2 2 2 2 3 2 5" xfId="8175"/>
    <cellStyle name="Comma 2 2 2 2 3 2 5 2" xfId="42816"/>
    <cellStyle name="Comma 2 2 2 2 3 2 5 3" xfId="46611"/>
    <cellStyle name="Comma 2 2 2 2 3 2 5 4" xfId="49627"/>
    <cellStyle name="Comma 2 2 2 2 3 2 6" xfId="41535"/>
    <cellStyle name="Comma 2 2 2 2 3 2 7" xfId="45505"/>
    <cellStyle name="Comma 2 2 2 2 3 2 8" xfId="48521"/>
    <cellStyle name="Comma 2 2 2 2 3 3" xfId="9971"/>
    <cellStyle name="Comma 2 2 2 2 3 3 2" xfId="17521"/>
    <cellStyle name="Comma 2 2 2 2 3 3 3" xfId="43276"/>
    <cellStyle name="Comma 2 2 2 2 3 3 4" xfId="46876"/>
    <cellStyle name="Comma 2 2 2 2 3 3 5" xfId="49892"/>
    <cellStyle name="Comma 2 2 2 2 3 4" xfId="10455"/>
    <cellStyle name="Comma 2 2 2 2 3 4 2" xfId="17998"/>
    <cellStyle name="Comma 2 2 2 2 3 4 3" xfId="42530"/>
    <cellStyle name="Comma 2 2 2 2 3 4 4" xfId="47353"/>
    <cellStyle name="Comma 2 2 2 2 3 4 5" xfId="50369"/>
    <cellStyle name="Comma 2 2 2 2 3 5" xfId="10942"/>
    <cellStyle name="Comma 2 2 2 2 3 5 2" xfId="18475"/>
    <cellStyle name="Comma 2 2 2 2 3 5 3" xfId="43123"/>
    <cellStyle name="Comma 2 2 2 2 3 5 4" xfId="47830"/>
    <cellStyle name="Comma 2 2 2 2 3 5 5" xfId="50846"/>
    <cellStyle name="Comma 2 2 2 2 3 6" xfId="7880"/>
    <cellStyle name="Comma 2 2 2 2 3 6 2" xfId="43267"/>
    <cellStyle name="Comma 2 2 2 2 3 6 3" xfId="46399"/>
    <cellStyle name="Comma 2 2 2 2 3 6 4" xfId="49415"/>
    <cellStyle name="Comma 2 2 2 2 3 7" xfId="41466"/>
    <cellStyle name="Comma 2 2 2 2 3 8" xfId="45293"/>
    <cellStyle name="Comma 2 2 2 2 3 9" xfId="48309"/>
    <cellStyle name="Comma 2 2 2 2 4" xfId="5295"/>
    <cellStyle name="Comma 2 2 2 2 4 2" xfId="5615"/>
    <cellStyle name="Comma 2 2 2 2 4 2 2" xfId="10236"/>
    <cellStyle name="Comma 2 2 2 2 4 2 2 2" xfId="17786"/>
    <cellStyle name="Comma 2 2 2 2 4 2 2 3" xfId="41885"/>
    <cellStyle name="Comma 2 2 2 2 4 2 2 4" xfId="47141"/>
    <cellStyle name="Comma 2 2 2 2 4 2 2 5" xfId="50157"/>
    <cellStyle name="Comma 2 2 2 2 4 2 3" xfId="10721"/>
    <cellStyle name="Comma 2 2 2 2 4 2 3 2" xfId="18263"/>
    <cellStyle name="Comma 2 2 2 2 4 2 3 3" xfId="42352"/>
    <cellStyle name="Comma 2 2 2 2 4 2 3 4" xfId="47618"/>
    <cellStyle name="Comma 2 2 2 2 4 2 3 5" xfId="50634"/>
    <cellStyle name="Comma 2 2 2 2 4 2 4" xfId="11208"/>
    <cellStyle name="Comma 2 2 2 2 4 2 4 2" xfId="18740"/>
    <cellStyle name="Comma 2 2 2 2 4 2 4 3" xfId="43397"/>
    <cellStyle name="Comma 2 2 2 2 4 2 4 4" xfId="48095"/>
    <cellStyle name="Comma 2 2 2 2 4 2 4 5" xfId="51111"/>
    <cellStyle name="Comma 2 2 2 2 4 2 5" xfId="8249"/>
    <cellStyle name="Comma 2 2 2 2 4 2 5 2" xfId="42773"/>
    <cellStyle name="Comma 2 2 2 2 4 2 5 3" xfId="46664"/>
    <cellStyle name="Comma 2 2 2 2 4 2 5 4" xfId="49680"/>
    <cellStyle name="Comma 2 2 2 2 4 2 6" xfId="41551"/>
    <cellStyle name="Comma 2 2 2 2 4 2 7" xfId="45558"/>
    <cellStyle name="Comma 2 2 2 2 4 2 8" xfId="48574"/>
    <cellStyle name="Comma 2 2 2 2 4 3" xfId="10024"/>
    <cellStyle name="Comma 2 2 2 2 4 3 2" xfId="17574"/>
    <cellStyle name="Comma 2 2 2 2 4 3 3" xfId="27812"/>
    <cellStyle name="Comma 2 2 2 2 4 3 4" xfId="46929"/>
    <cellStyle name="Comma 2 2 2 2 4 3 5" xfId="49945"/>
    <cellStyle name="Comma 2 2 2 2 4 4" xfId="10509"/>
    <cellStyle name="Comma 2 2 2 2 4 4 2" xfId="18051"/>
    <cellStyle name="Comma 2 2 2 2 4 4 3" xfId="42788"/>
    <cellStyle name="Comma 2 2 2 2 4 4 4" xfId="47406"/>
    <cellStyle name="Comma 2 2 2 2 4 4 5" xfId="50422"/>
    <cellStyle name="Comma 2 2 2 2 4 5" xfId="10996"/>
    <cellStyle name="Comma 2 2 2 2 4 5 2" xfId="18528"/>
    <cellStyle name="Comma 2 2 2 2 4 5 3" xfId="42645"/>
    <cellStyle name="Comma 2 2 2 2 4 5 4" xfId="47883"/>
    <cellStyle name="Comma 2 2 2 2 4 5 5" xfId="50899"/>
    <cellStyle name="Comma 2 2 2 2 4 6" xfId="7947"/>
    <cellStyle name="Comma 2 2 2 2 4 6 2" xfId="27878"/>
    <cellStyle name="Comma 2 2 2 2 4 6 3" xfId="46452"/>
    <cellStyle name="Comma 2 2 2 2 4 6 4" xfId="49468"/>
    <cellStyle name="Comma 2 2 2 2 4 7" xfId="27794"/>
    <cellStyle name="Comma 2 2 2 2 4 8" xfId="45346"/>
    <cellStyle name="Comma 2 2 2 2 4 9" xfId="48362"/>
    <cellStyle name="Comma 2 2 2 2 5" xfId="5375"/>
    <cellStyle name="Comma 2 2 2 2 5 2" xfId="5695"/>
    <cellStyle name="Comma 2 2 2 2 5 2 2" xfId="10289"/>
    <cellStyle name="Comma 2 2 2 2 5 2 2 2" xfId="17839"/>
    <cellStyle name="Comma 2 2 2 2 5 2 2 3" xfId="20382"/>
    <cellStyle name="Comma 2 2 2 2 5 2 2 4" xfId="47194"/>
    <cellStyle name="Comma 2 2 2 2 5 2 2 5" xfId="50210"/>
    <cellStyle name="Comma 2 2 2 2 5 2 3" xfId="10774"/>
    <cellStyle name="Comma 2 2 2 2 5 2 3 2" xfId="18316"/>
    <cellStyle name="Comma 2 2 2 2 5 2 3 3" xfId="42995"/>
    <cellStyle name="Comma 2 2 2 2 5 2 3 4" xfId="47671"/>
    <cellStyle name="Comma 2 2 2 2 5 2 3 5" xfId="50687"/>
    <cellStyle name="Comma 2 2 2 2 5 2 4" xfId="11261"/>
    <cellStyle name="Comma 2 2 2 2 5 2 4 2" xfId="18793"/>
    <cellStyle name="Comma 2 2 2 2 5 2 4 3" xfId="42421"/>
    <cellStyle name="Comma 2 2 2 2 5 2 4 4" xfId="48148"/>
    <cellStyle name="Comma 2 2 2 2 5 2 4 5" xfId="51164"/>
    <cellStyle name="Comma 2 2 2 2 5 2 5" xfId="8329"/>
    <cellStyle name="Comma 2 2 2 2 5 2 5 2" xfId="42622"/>
    <cellStyle name="Comma 2 2 2 2 5 2 5 3" xfId="46717"/>
    <cellStyle name="Comma 2 2 2 2 5 2 5 4" xfId="49733"/>
    <cellStyle name="Comma 2 2 2 2 5 2 6" xfId="43035"/>
    <cellStyle name="Comma 2 2 2 2 5 2 7" xfId="45611"/>
    <cellStyle name="Comma 2 2 2 2 5 2 8" xfId="48627"/>
    <cellStyle name="Comma 2 2 2 2 5 3" xfId="10077"/>
    <cellStyle name="Comma 2 2 2 2 5 3 2" xfId="17627"/>
    <cellStyle name="Comma 2 2 2 2 5 3 3" xfId="42492"/>
    <cellStyle name="Comma 2 2 2 2 5 3 4" xfId="46982"/>
    <cellStyle name="Comma 2 2 2 2 5 3 5" xfId="49998"/>
    <cellStyle name="Comma 2 2 2 2 5 4" xfId="10562"/>
    <cellStyle name="Comma 2 2 2 2 5 4 2" xfId="18104"/>
    <cellStyle name="Comma 2 2 2 2 5 4 3" xfId="41936"/>
    <cellStyle name="Comma 2 2 2 2 5 4 4" xfId="47459"/>
    <cellStyle name="Comma 2 2 2 2 5 4 5" xfId="50475"/>
    <cellStyle name="Comma 2 2 2 2 5 5" xfId="11049"/>
    <cellStyle name="Comma 2 2 2 2 5 5 2" xfId="18581"/>
    <cellStyle name="Comma 2 2 2 2 5 5 3" xfId="42391"/>
    <cellStyle name="Comma 2 2 2 2 5 5 4" xfId="47936"/>
    <cellStyle name="Comma 2 2 2 2 5 5 5" xfId="50952"/>
    <cellStyle name="Comma 2 2 2 2 5 6" xfId="8019"/>
    <cellStyle name="Comma 2 2 2 2 5 6 2" xfId="42815"/>
    <cellStyle name="Comma 2 2 2 2 5 6 3" xfId="46505"/>
    <cellStyle name="Comma 2 2 2 2 5 6 4" xfId="49521"/>
    <cellStyle name="Comma 2 2 2 2 5 7" xfId="43026"/>
    <cellStyle name="Comma 2 2 2 2 5 8" xfId="45399"/>
    <cellStyle name="Comma 2 2 2 2 5 9" xfId="48415"/>
    <cellStyle name="Comma 2 2 2 2 6" xfId="5455"/>
    <cellStyle name="Comma 2 2 2 2 6 2" xfId="10130"/>
    <cellStyle name="Comma 2 2 2 2 6 2 2" xfId="17680"/>
    <cellStyle name="Comma 2 2 2 2 6 2 3" xfId="27811"/>
    <cellStyle name="Comma 2 2 2 2 6 2 4" xfId="47035"/>
    <cellStyle name="Comma 2 2 2 2 6 2 5" xfId="50051"/>
    <cellStyle name="Comma 2 2 2 2 6 3" xfId="10615"/>
    <cellStyle name="Comma 2 2 2 2 6 3 2" xfId="18157"/>
    <cellStyle name="Comma 2 2 2 2 6 3 3" xfId="43426"/>
    <cellStyle name="Comma 2 2 2 2 6 3 4" xfId="47512"/>
    <cellStyle name="Comma 2 2 2 2 6 3 5" xfId="50528"/>
    <cellStyle name="Comma 2 2 2 2 6 4" xfId="11102"/>
    <cellStyle name="Comma 2 2 2 2 6 4 2" xfId="18634"/>
    <cellStyle name="Comma 2 2 2 2 6 4 3" xfId="42949"/>
    <cellStyle name="Comma 2 2 2 2 6 4 4" xfId="47989"/>
    <cellStyle name="Comma 2 2 2 2 6 4 5" xfId="51005"/>
    <cellStyle name="Comma 2 2 2 2 6 5" xfId="8095"/>
    <cellStyle name="Comma 2 2 2 2 6 5 2" xfId="19659"/>
    <cellStyle name="Comma 2 2 2 2 6 5 3" xfId="46558"/>
    <cellStyle name="Comma 2 2 2 2 6 5 4" xfId="49574"/>
    <cellStyle name="Comma 2 2 2 2 6 6" xfId="43028"/>
    <cellStyle name="Comma 2 2 2 2 6 7" xfId="45452"/>
    <cellStyle name="Comma 2 2 2 2 6 8" xfId="48468"/>
    <cellStyle name="Comma 2 2 2 2 7" xfId="5775"/>
    <cellStyle name="Comma 2 2 2 2 7 2" xfId="10342"/>
    <cellStyle name="Comma 2 2 2 2 7 2 2" xfId="17892"/>
    <cellStyle name="Comma 2 2 2 2 7 2 3" xfId="43310"/>
    <cellStyle name="Comma 2 2 2 2 7 2 4" xfId="47247"/>
    <cellStyle name="Comma 2 2 2 2 7 2 5" xfId="50263"/>
    <cellStyle name="Comma 2 2 2 2 7 3" xfId="10827"/>
    <cellStyle name="Comma 2 2 2 2 7 3 2" xfId="18369"/>
    <cellStyle name="Comma 2 2 2 2 7 3 3" xfId="42366"/>
    <cellStyle name="Comma 2 2 2 2 7 3 4" xfId="47724"/>
    <cellStyle name="Comma 2 2 2 2 7 3 5" xfId="50740"/>
    <cellStyle name="Comma 2 2 2 2 7 4" xfId="11314"/>
    <cellStyle name="Comma 2 2 2 2 7 4 2" xfId="18846"/>
    <cellStyle name="Comma 2 2 2 2 7 4 3" xfId="42868"/>
    <cellStyle name="Comma 2 2 2 2 7 4 4" xfId="48201"/>
    <cellStyle name="Comma 2 2 2 2 7 4 5" xfId="51217"/>
    <cellStyle name="Comma 2 2 2 2 7 5" xfId="8409"/>
    <cellStyle name="Comma 2 2 2 2 7 5 2" xfId="29592"/>
    <cellStyle name="Comma 2 2 2 2 7 5 3" xfId="46770"/>
    <cellStyle name="Comma 2 2 2 2 7 5 4" xfId="49786"/>
    <cellStyle name="Comma 2 2 2 2 7 6" xfId="43335"/>
    <cellStyle name="Comma 2 2 2 2 7 7" xfId="45664"/>
    <cellStyle name="Comma 2 2 2 2 7 8" xfId="48680"/>
    <cellStyle name="Comma 2 2 2 2 8" xfId="9918"/>
    <cellStyle name="Comma 2 2 2 2 8 2" xfId="17468"/>
    <cellStyle name="Comma 2 2 2 2 8 3" xfId="20118"/>
    <cellStyle name="Comma 2 2 2 2 8 4" xfId="46823"/>
    <cellStyle name="Comma 2 2 2 2 8 5" xfId="49839"/>
    <cellStyle name="Comma 2 2 2 2 9" xfId="10398"/>
    <cellStyle name="Comma 2 2 2 2 9 2" xfId="17945"/>
    <cellStyle name="Comma 2 2 2 2 9 3" xfId="43082"/>
    <cellStyle name="Comma 2 2 2 2 9 4" xfId="47300"/>
    <cellStyle name="Comma 2 2 2 2 9 5" xfId="50316"/>
    <cellStyle name="Comma 2 2 2 3" xfId="3976"/>
    <cellStyle name="Comma 2 2 2 3 10" xfId="6920"/>
    <cellStyle name="Comma 2 2 2 3 10 2" xfId="17130"/>
    <cellStyle name="Comma 2 2 2 3 10 3" xfId="42103"/>
    <cellStyle name="Comma 2 2 2 3 10 4" xfId="46167"/>
    <cellStyle name="Comma 2 2 2 3 10 5" xfId="49183"/>
    <cellStyle name="Comma 2 2 2 3 11" xfId="19146"/>
    <cellStyle name="Comma 2 2 2 3 12" xfId="44044"/>
    <cellStyle name="Comma 2 2 2 3 13" xfId="44954"/>
    <cellStyle name="Comma 2 2 2 3 14" xfId="45246"/>
    <cellStyle name="Comma 2 2 2 3 15" xfId="48261"/>
    <cellStyle name="Comma 2 2 2 3 16" xfId="13070"/>
    <cellStyle name="Comma 2 2 2 3 2" xfId="5242"/>
    <cellStyle name="Comma 2 2 2 3 2 2" xfId="5562"/>
    <cellStyle name="Comma 2 2 2 3 2 2 2" xfId="10189"/>
    <cellStyle name="Comma 2 2 2 3 2 2 2 2" xfId="17739"/>
    <cellStyle name="Comma 2 2 2 3 2 2 2 3" xfId="20395"/>
    <cellStyle name="Comma 2 2 2 3 2 2 2 4" xfId="47094"/>
    <cellStyle name="Comma 2 2 2 3 2 2 2 5" xfId="50110"/>
    <cellStyle name="Comma 2 2 2 3 2 2 3" xfId="10674"/>
    <cellStyle name="Comma 2 2 2 3 2 2 3 2" xfId="18216"/>
    <cellStyle name="Comma 2 2 2 3 2 2 3 3" xfId="41951"/>
    <cellStyle name="Comma 2 2 2 3 2 2 3 4" xfId="47571"/>
    <cellStyle name="Comma 2 2 2 3 2 2 3 5" xfId="50587"/>
    <cellStyle name="Comma 2 2 2 3 2 2 4" xfId="11161"/>
    <cellStyle name="Comma 2 2 2 3 2 2 4 2" xfId="18693"/>
    <cellStyle name="Comma 2 2 2 3 2 2 4 3" xfId="43434"/>
    <cellStyle name="Comma 2 2 2 3 2 2 4 4" xfId="48048"/>
    <cellStyle name="Comma 2 2 2 3 2 2 4 5" xfId="51064"/>
    <cellStyle name="Comma 2 2 2 3 2 2 5" xfId="8197"/>
    <cellStyle name="Comma 2 2 2 3 2 2 5 2" xfId="42678"/>
    <cellStyle name="Comma 2 2 2 3 2 2 5 3" xfId="46617"/>
    <cellStyle name="Comma 2 2 2 3 2 2 5 4" xfId="49633"/>
    <cellStyle name="Comma 2 2 2 3 2 2 6" xfId="20816"/>
    <cellStyle name="Comma 2 2 2 3 2 2 7" xfId="45511"/>
    <cellStyle name="Comma 2 2 2 3 2 2 8" xfId="48527"/>
    <cellStyle name="Comma 2 2 2 3 2 3" xfId="9977"/>
    <cellStyle name="Comma 2 2 2 3 2 3 2" xfId="17527"/>
    <cellStyle name="Comma 2 2 2 3 2 3 3" xfId="43852"/>
    <cellStyle name="Comma 2 2 2 3 2 3 4" xfId="46882"/>
    <cellStyle name="Comma 2 2 2 3 2 3 5" xfId="49898"/>
    <cellStyle name="Comma 2 2 2 3 2 4" xfId="10461"/>
    <cellStyle name="Comma 2 2 2 3 2 4 2" xfId="18004"/>
    <cellStyle name="Comma 2 2 2 3 2 4 3" xfId="42866"/>
    <cellStyle name="Comma 2 2 2 3 2 4 4" xfId="47359"/>
    <cellStyle name="Comma 2 2 2 3 2 4 5" xfId="50375"/>
    <cellStyle name="Comma 2 2 2 3 2 5" xfId="10948"/>
    <cellStyle name="Comma 2 2 2 3 2 5 2" xfId="18481"/>
    <cellStyle name="Comma 2 2 2 3 2 5 3" xfId="42560"/>
    <cellStyle name="Comma 2 2 2 3 2 5 4" xfId="47836"/>
    <cellStyle name="Comma 2 2 2 3 2 5 5" xfId="50852"/>
    <cellStyle name="Comma 2 2 2 3 2 6" xfId="7896"/>
    <cellStyle name="Comma 2 2 2 3 2 6 2" xfId="29968"/>
    <cellStyle name="Comma 2 2 2 3 2 6 3" xfId="46405"/>
    <cellStyle name="Comma 2 2 2 3 2 6 4" xfId="49421"/>
    <cellStyle name="Comma 2 2 2 3 2 7" xfId="41468"/>
    <cellStyle name="Comma 2 2 2 3 2 8" xfId="45299"/>
    <cellStyle name="Comma 2 2 2 3 2 9" xfId="48315"/>
    <cellStyle name="Comma 2 2 2 3 3" xfId="5322"/>
    <cellStyle name="Comma 2 2 2 3 3 2" xfId="5642"/>
    <cellStyle name="Comma 2 2 2 3 3 2 2" xfId="10242"/>
    <cellStyle name="Comma 2 2 2 3 3 2 2 2" xfId="17792"/>
    <cellStyle name="Comma 2 2 2 3 3 2 2 3" xfId="41886"/>
    <cellStyle name="Comma 2 2 2 3 3 2 2 4" xfId="47147"/>
    <cellStyle name="Comma 2 2 2 3 3 2 2 5" xfId="50163"/>
    <cellStyle name="Comma 2 2 2 3 3 2 3" xfId="10727"/>
    <cellStyle name="Comma 2 2 2 3 3 2 3 2" xfId="18269"/>
    <cellStyle name="Comma 2 2 2 3 3 2 3 3" xfId="42353"/>
    <cellStyle name="Comma 2 2 2 3 3 2 3 4" xfId="47624"/>
    <cellStyle name="Comma 2 2 2 3 3 2 3 5" xfId="50640"/>
    <cellStyle name="Comma 2 2 2 3 3 2 4" xfId="11214"/>
    <cellStyle name="Comma 2 2 2 3 3 2 4 2" xfId="18746"/>
    <cellStyle name="Comma 2 2 2 3 3 2 4 3" xfId="43971"/>
    <cellStyle name="Comma 2 2 2 3 3 2 4 4" xfId="48101"/>
    <cellStyle name="Comma 2 2 2 3 3 2 4 5" xfId="51117"/>
    <cellStyle name="Comma 2 2 2 3 3 2 5" xfId="8276"/>
    <cellStyle name="Comma 2 2 2 3 3 2 5 2" xfId="42444"/>
    <cellStyle name="Comma 2 2 2 3 3 2 5 3" xfId="46670"/>
    <cellStyle name="Comma 2 2 2 3 3 2 5 4" xfId="49686"/>
    <cellStyle name="Comma 2 2 2 3 3 2 6" xfId="41554"/>
    <cellStyle name="Comma 2 2 2 3 3 2 7" xfId="45564"/>
    <cellStyle name="Comma 2 2 2 3 3 2 8" xfId="48580"/>
    <cellStyle name="Comma 2 2 2 3 3 3" xfId="10030"/>
    <cellStyle name="Comma 2 2 2 3 3 3 2" xfId="17580"/>
    <cellStyle name="Comma 2 2 2 3 3 3 3" xfId="43592"/>
    <cellStyle name="Comma 2 2 2 3 3 3 4" xfId="46935"/>
    <cellStyle name="Comma 2 2 2 3 3 3 5" xfId="49951"/>
    <cellStyle name="Comma 2 2 2 3 3 4" xfId="10515"/>
    <cellStyle name="Comma 2 2 2 3 3 4 2" xfId="18057"/>
    <cellStyle name="Comma 2 2 2 3 3 4 3" xfId="43384"/>
    <cellStyle name="Comma 2 2 2 3 3 4 4" xfId="47412"/>
    <cellStyle name="Comma 2 2 2 3 3 4 5" xfId="50428"/>
    <cellStyle name="Comma 2 2 2 3 3 5" xfId="11002"/>
    <cellStyle name="Comma 2 2 2 3 3 5 2" xfId="18534"/>
    <cellStyle name="Comma 2 2 2 3 3 5 3" xfId="43238"/>
    <cellStyle name="Comma 2 2 2 3 3 5 4" xfId="47889"/>
    <cellStyle name="Comma 2 2 2 3 3 5 5" xfId="50905"/>
    <cellStyle name="Comma 2 2 2 3 3 6" xfId="7967"/>
    <cellStyle name="Comma 2 2 2 3 3 6 2" xfId="42215"/>
    <cellStyle name="Comma 2 2 2 3 3 6 3" xfId="46458"/>
    <cellStyle name="Comma 2 2 2 3 3 6 4" xfId="49474"/>
    <cellStyle name="Comma 2 2 2 3 3 7" xfId="41485"/>
    <cellStyle name="Comma 2 2 2 3 3 8" xfId="45352"/>
    <cellStyle name="Comma 2 2 2 3 3 9" xfId="48368"/>
    <cellStyle name="Comma 2 2 2 3 4" xfId="5402"/>
    <cellStyle name="Comma 2 2 2 3 4 2" xfId="5722"/>
    <cellStyle name="Comma 2 2 2 3 4 2 2" xfId="10295"/>
    <cellStyle name="Comma 2 2 2 3 4 2 2 2" xfId="17845"/>
    <cellStyle name="Comma 2 2 2 3 4 2 2 3" xfId="20381"/>
    <cellStyle name="Comma 2 2 2 3 4 2 2 4" xfId="47200"/>
    <cellStyle name="Comma 2 2 2 3 4 2 2 5" xfId="50216"/>
    <cellStyle name="Comma 2 2 2 3 4 2 3" xfId="10780"/>
    <cellStyle name="Comma 2 2 2 3 4 2 3 2" xfId="18322"/>
    <cellStyle name="Comma 2 2 2 3 4 2 3 3" xfId="43576"/>
    <cellStyle name="Comma 2 2 2 3 4 2 3 4" xfId="47677"/>
    <cellStyle name="Comma 2 2 2 3 4 2 3 5" xfId="50693"/>
    <cellStyle name="Comma 2 2 2 3 4 2 4" xfId="11267"/>
    <cellStyle name="Comma 2 2 2 3 4 2 4 2" xfId="18799"/>
    <cellStyle name="Comma 2 2 2 3 4 2 4 3" xfId="43476"/>
    <cellStyle name="Comma 2 2 2 3 4 2 4 4" xfId="48154"/>
    <cellStyle name="Comma 2 2 2 3 4 2 4 5" xfId="51170"/>
    <cellStyle name="Comma 2 2 2 3 4 2 5" xfId="8356"/>
    <cellStyle name="Comma 2 2 2 3 4 2 5 2" xfId="41820"/>
    <cellStyle name="Comma 2 2 2 3 4 2 5 3" xfId="46723"/>
    <cellStyle name="Comma 2 2 2 3 4 2 5 4" xfId="49739"/>
    <cellStyle name="Comma 2 2 2 3 4 2 6" xfId="41574"/>
    <cellStyle name="Comma 2 2 2 3 4 2 7" xfId="45617"/>
    <cellStyle name="Comma 2 2 2 3 4 2 8" xfId="48633"/>
    <cellStyle name="Comma 2 2 2 3 4 3" xfId="10083"/>
    <cellStyle name="Comma 2 2 2 3 4 3 2" xfId="17633"/>
    <cellStyle name="Comma 2 2 2 3 4 3 3" xfId="29506"/>
    <cellStyle name="Comma 2 2 2 3 4 3 4" xfId="46988"/>
    <cellStyle name="Comma 2 2 2 3 4 3 5" xfId="50004"/>
    <cellStyle name="Comma 2 2 2 3 4 4" xfId="10568"/>
    <cellStyle name="Comma 2 2 2 3 4 4 2" xfId="18110"/>
    <cellStyle name="Comma 2 2 2 3 4 4 3" xfId="41937"/>
    <cellStyle name="Comma 2 2 2 3 4 4 4" xfId="47465"/>
    <cellStyle name="Comma 2 2 2 3 4 4 5" xfId="50481"/>
    <cellStyle name="Comma 2 2 2 3 4 5" xfId="11055"/>
    <cellStyle name="Comma 2 2 2 3 4 5 2" xfId="18587"/>
    <cellStyle name="Comma 2 2 2 3 4 5 3" xfId="42392"/>
    <cellStyle name="Comma 2 2 2 3 4 5 4" xfId="47942"/>
    <cellStyle name="Comma 2 2 2 3 4 5 5" xfId="50958"/>
    <cellStyle name="Comma 2 2 2 3 4 6" xfId="8043"/>
    <cellStyle name="Comma 2 2 2 3 4 6 2" xfId="43939"/>
    <cellStyle name="Comma 2 2 2 3 4 6 3" xfId="46511"/>
    <cellStyle name="Comma 2 2 2 3 4 6 4" xfId="49527"/>
    <cellStyle name="Comma 2 2 2 3 4 7" xfId="43602"/>
    <cellStyle name="Comma 2 2 2 3 4 8" xfId="45405"/>
    <cellStyle name="Comma 2 2 2 3 4 9" xfId="48421"/>
    <cellStyle name="Comma 2 2 2 3 5" xfId="5482"/>
    <cellStyle name="Comma 2 2 2 3 5 2" xfId="10136"/>
    <cellStyle name="Comma 2 2 2 3 5 2 2" xfId="17686"/>
    <cellStyle name="Comma 2 2 2 3 5 2 3" xfId="42628"/>
    <cellStyle name="Comma 2 2 2 3 5 2 4" xfId="47041"/>
    <cellStyle name="Comma 2 2 2 3 5 2 5" xfId="50057"/>
    <cellStyle name="Comma 2 2 2 3 5 3" xfId="10621"/>
    <cellStyle name="Comma 2 2 2 3 5 3 2" xfId="18163"/>
    <cellStyle name="Comma 2 2 2 3 5 3 3" xfId="42340"/>
    <cellStyle name="Comma 2 2 2 3 5 3 4" xfId="47518"/>
    <cellStyle name="Comma 2 2 2 3 5 3 5" xfId="50534"/>
    <cellStyle name="Comma 2 2 2 3 5 4" xfId="11108"/>
    <cellStyle name="Comma 2 2 2 3 5 4 2" xfId="18640"/>
    <cellStyle name="Comma 2 2 2 3 5 4 3" xfId="43530"/>
    <cellStyle name="Comma 2 2 2 3 5 4 4" xfId="47995"/>
    <cellStyle name="Comma 2 2 2 3 5 4 5" xfId="51011"/>
    <cellStyle name="Comma 2 2 2 3 5 5" xfId="8122"/>
    <cellStyle name="Comma 2 2 2 3 5 5 2" xfId="42974"/>
    <cellStyle name="Comma 2 2 2 3 5 5 3" xfId="46564"/>
    <cellStyle name="Comma 2 2 2 3 5 5 4" xfId="49580"/>
    <cellStyle name="Comma 2 2 2 3 5 6" xfId="43154"/>
    <cellStyle name="Comma 2 2 2 3 5 7" xfId="45458"/>
    <cellStyle name="Comma 2 2 2 3 5 8" xfId="48474"/>
    <cellStyle name="Comma 2 2 2 3 6" xfId="5802"/>
    <cellStyle name="Comma 2 2 2 3 6 2" xfId="10348"/>
    <cellStyle name="Comma 2 2 2 3 6 2 2" xfId="17898"/>
    <cellStyle name="Comma 2 2 2 3 6 2 3" xfId="43516"/>
    <cellStyle name="Comma 2 2 2 3 6 2 4" xfId="47253"/>
    <cellStyle name="Comma 2 2 2 3 6 2 5" xfId="50269"/>
    <cellStyle name="Comma 2 2 2 3 6 3" xfId="10833"/>
    <cellStyle name="Comma 2 2 2 3 6 3 2" xfId="18375"/>
    <cellStyle name="Comma 2 2 2 3 6 3 3" xfId="42367"/>
    <cellStyle name="Comma 2 2 2 3 6 3 4" xfId="47730"/>
    <cellStyle name="Comma 2 2 2 3 6 3 5" xfId="50746"/>
    <cellStyle name="Comma 2 2 2 3 6 4" xfId="11321"/>
    <cellStyle name="Comma 2 2 2 3 6 4 2" xfId="18852"/>
    <cellStyle name="Comma 2 2 2 3 6 4 3" xfId="43477"/>
    <cellStyle name="Comma 2 2 2 3 6 4 4" xfId="48207"/>
    <cellStyle name="Comma 2 2 2 3 6 4 5" xfId="51223"/>
    <cellStyle name="Comma 2 2 2 3 6 5" xfId="8436"/>
    <cellStyle name="Comma 2 2 2 3 6 5 2" xfId="43309"/>
    <cellStyle name="Comma 2 2 2 3 6 5 3" xfId="46776"/>
    <cellStyle name="Comma 2 2 2 3 6 5 4" xfId="49792"/>
    <cellStyle name="Comma 2 2 2 3 6 6" xfId="43039"/>
    <cellStyle name="Comma 2 2 2 3 6 7" xfId="45670"/>
    <cellStyle name="Comma 2 2 2 3 6 8" xfId="48686"/>
    <cellStyle name="Comma 2 2 2 3 7" xfId="9924"/>
    <cellStyle name="Comma 2 2 2 3 7 2" xfId="17474"/>
    <cellStyle name="Comma 2 2 2 3 7 3" xfId="43889"/>
    <cellStyle name="Comma 2 2 2 3 7 4" xfId="46829"/>
    <cellStyle name="Comma 2 2 2 3 7 5" xfId="49845"/>
    <cellStyle name="Comma 2 2 2 3 8" xfId="10408"/>
    <cellStyle name="Comma 2 2 2 3 8 2" xfId="17951"/>
    <cellStyle name="Comma 2 2 2 3 8 3" xfId="43571"/>
    <cellStyle name="Comma 2 2 2 3 8 4" xfId="47306"/>
    <cellStyle name="Comma 2 2 2 3 8 5" xfId="50322"/>
    <cellStyle name="Comma 2 2 2 3 9" xfId="10895"/>
    <cellStyle name="Comma 2 2 2 3 9 2" xfId="18428"/>
    <cellStyle name="Comma 2 2 2 3 9 3" xfId="42373"/>
    <cellStyle name="Comma 2 2 2 3 9 4" xfId="47783"/>
    <cellStyle name="Comma 2 2 2 3 9 5" xfId="50799"/>
    <cellStyle name="Comma 2 2 2 4" xfId="6522"/>
    <cellStyle name="Comma 2 2 2 4 2" xfId="19147"/>
    <cellStyle name="Comma 2 2 2 4 3" xfId="44045"/>
    <cellStyle name="Comma 2 2 2 4 4" xfId="44955"/>
    <cellStyle name="Comma 2 2 2 5" xfId="6609"/>
    <cellStyle name="Comma 2 2 2 5 2" xfId="17112"/>
    <cellStyle name="Comma 2 2 2 5 3" xfId="29733"/>
    <cellStyle name="Comma 2 2 2 5 4" xfId="46145"/>
    <cellStyle name="Comma 2 2 2 5 5" xfId="49161"/>
    <cellStyle name="Comma 2 2 2 6" xfId="14900"/>
    <cellStyle name="Comma 2 2 2 7" xfId="19143"/>
    <cellStyle name="Comma 2 2 2 8" xfId="44041"/>
    <cellStyle name="Comma 2 2 2 9" xfId="44951"/>
    <cellStyle name="Comma 2 2 3" xfId="3076"/>
    <cellStyle name="Comma 2 2 3 2" xfId="7645"/>
    <cellStyle name="Comma 2 2 3 2 2" xfId="19149"/>
    <cellStyle name="Comma 2 2 3 2 3" xfId="44047"/>
    <cellStyle name="Comma 2 2 3 2 4" xfId="44957"/>
    <cellStyle name="Comma 2 2 3 3" xfId="7120"/>
    <cellStyle name="Comma 2 2 3 3 2" xfId="17147"/>
    <cellStyle name="Comma 2 2 3 3 3" xfId="44005"/>
    <cellStyle name="Comma 2 2 3 3 4" xfId="46189"/>
    <cellStyle name="Comma 2 2 3 3 5" xfId="49205"/>
    <cellStyle name="Comma 2 2 3 4" xfId="14902"/>
    <cellStyle name="Comma 2 2 3 5" xfId="19148"/>
    <cellStyle name="Comma 2 2 3 6" xfId="44046"/>
    <cellStyle name="Comma 2 2 3 7" xfId="44956"/>
    <cellStyle name="Comma 2 2 4" xfId="6608"/>
    <cellStyle name="Comma 2 2 4 2" xfId="6653"/>
    <cellStyle name="Comma 2 2 4 3" xfId="13481"/>
    <cellStyle name="Comma 2 2 4 3 2" xfId="17111"/>
    <cellStyle name="Comma 2 2 4 4" xfId="19150"/>
    <cellStyle name="Comma 2 2 4 5" xfId="41725"/>
    <cellStyle name="Comma 2 2 4 6" xfId="44048"/>
    <cellStyle name="Comma 2 2 4 7" xfId="44958"/>
    <cellStyle name="Comma 2 2 4 8" xfId="46144"/>
    <cellStyle name="Comma 2 2 4 9" xfId="49160"/>
    <cellStyle name="Comma 2 2 5" xfId="14899"/>
    <cellStyle name="Comma 2 2 5 2" xfId="19151"/>
    <cellStyle name="Comma 2 2 5 3" xfId="44049"/>
    <cellStyle name="Comma 2 2 5 4" xfId="44959"/>
    <cellStyle name="Comma 2 2 6" xfId="19152"/>
    <cellStyle name="Comma 2 2 7" xfId="19142"/>
    <cellStyle name="Comma 2 2 8" xfId="44040"/>
    <cellStyle name="Comma 2 2 9" xfId="44950"/>
    <cellStyle name="Comma 2 3" xfId="36"/>
    <cellStyle name="Comma 2 3 10" xfId="44050"/>
    <cellStyle name="Comma 2 3 11" xfId="44960"/>
    <cellStyle name="Comma 2 3 2" xfId="898"/>
    <cellStyle name="Comma 2 3 2 10" xfId="44961"/>
    <cellStyle name="Comma 2 3 2 2" xfId="3977"/>
    <cellStyle name="Comma 2 3 2 2 10" xfId="10409"/>
    <cellStyle name="Comma 2 3 2 2 10 2" xfId="17952"/>
    <cellStyle name="Comma 2 3 2 2 10 3" xfId="27963"/>
    <cellStyle name="Comma 2 3 2 2 10 4" xfId="47307"/>
    <cellStyle name="Comma 2 3 2 2 10 5" xfId="50323"/>
    <cellStyle name="Comma 2 3 2 2 11" xfId="10896"/>
    <cellStyle name="Comma 2 3 2 2 11 2" xfId="18429"/>
    <cellStyle name="Comma 2 3 2 2 11 3" xfId="43525"/>
    <cellStyle name="Comma 2 3 2 2 11 4" xfId="47784"/>
    <cellStyle name="Comma 2 3 2 2 11 5" xfId="50800"/>
    <cellStyle name="Comma 2 3 2 2 12" xfId="13174"/>
    <cellStyle name="Comma 2 3 2 2 12 2" xfId="16682"/>
    <cellStyle name="Comma 2 3 2 2 13" xfId="19155"/>
    <cellStyle name="Comma 2 3 2 2 14" xfId="44052"/>
    <cellStyle name="Comma 2 3 2 2 15" xfId="44962"/>
    <cellStyle name="Comma 2 3 2 2 16" xfId="45247"/>
    <cellStyle name="Comma 2 3 2 2 17" xfId="48262"/>
    <cellStyle name="Comma 2 3 2 2 2" xfId="5243"/>
    <cellStyle name="Comma 2 3 2 2 2 10" xfId="48316"/>
    <cellStyle name="Comma 2 3 2 2 2 2" xfId="5563"/>
    <cellStyle name="Comma 2 3 2 2 2 2 2" xfId="10190"/>
    <cellStyle name="Comma 2 3 2 2 2 2 2 2" xfId="17740"/>
    <cellStyle name="Comma 2 3 2 2 2 2 2 3" xfId="43281"/>
    <cellStyle name="Comma 2 3 2 2 2 2 2 4" xfId="47095"/>
    <cellStyle name="Comma 2 3 2 2 2 2 2 5" xfId="50111"/>
    <cellStyle name="Comma 2 3 2 2 2 2 3" xfId="10675"/>
    <cellStyle name="Comma 2 3 2 2 2 2 3 2" xfId="18217"/>
    <cellStyle name="Comma 2 3 2 2 2 2 3 3" xfId="43169"/>
    <cellStyle name="Comma 2 3 2 2 2 2 3 4" xfId="47572"/>
    <cellStyle name="Comma 2 3 2 2 2 2 3 5" xfId="50588"/>
    <cellStyle name="Comma 2 3 2 2 2 2 4" xfId="11162"/>
    <cellStyle name="Comma 2 3 2 2 2 2 4 2" xfId="18694"/>
    <cellStyle name="Comma 2 3 2 2 2 2 4 3" xfId="42149"/>
    <cellStyle name="Comma 2 3 2 2 2 2 4 4" xfId="48049"/>
    <cellStyle name="Comma 2 3 2 2 2 2 4 5" xfId="51065"/>
    <cellStyle name="Comma 2 3 2 2 2 2 5" xfId="8198"/>
    <cellStyle name="Comma 2 3 2 2 2 2 5 2" xfId="42240"/>
    <cellStyle name="Comma 2 3 2 2 2 2 5 3" xfId="46618"/>
    <cellStyle name="Comma 2 3 2 2 2 2 5 4" xfId="49634"/>
    <cellStyle name="Comma 2 3 2 2 2 2 6" xfId="43247"/>
    <cellStyle name="Comma 2 3 2 2 2 2 7" xfId="45512"/>
    <cellStyle name="Comma 2 3 2 2 2 2 8" xfId="48528"/>
    <cellStyle name="Comma 2 3 2 2 2 3" xfId="7897"/>
    <cellStyle name="Comma 2 3 2 2 2 3 2" xfId="17345"/>
    <cellStyle name="Comma 2 3 2 2 2 3 3" xfId="42662"/>
    <cellStyle name="Comma 2 3 2 2 2 3 4" xfId="46406"/>
    <cellStyle name="Comma 2 3 2 2 2 3 5" xfId="49422"/>
    <cellStyle name="Comma 2 3 2 2 2 4" xfId="9978"/>
    <cellStyle name="Comma 2 3 2 2 2 4 2" xfId="17528"/>
    <cellStyle name="Comma 2 3 2 2 2 4 3" xfId="42282"/>
    <cellStyle name="Comma 2 3 2 2 2 4 4" xfId="46883"/>
    <cellStyle name="Comma 2 3 2 2 2 4 5" xfId="49899"/>
    <cellStyle name="Comma 2 3 2 2 2 5" xfId="10462"/>
    <cellStyle name="Comma 2 3 2 2 2 5 2" xfId="18005"/>
    <cellStyle name="Comma 2 3 2 2 2 5 3" xfId="41919"/>
    <cellStyle name="Comma 2 3 2 2 2 5 4" xfId="47360"/>
    <cellStyle name="Comma 2 3 2 2 2 5 5" xfId="50376"/>
    <cellStyle name="Comma 2 3 2 2 2 6" xfId="10949"/>
    <cellStyle name="Comma 2 3 2 2 2 6 2" xfId="18482"/>
    <cellStyle name="Comma 2 3 2 2 2 6 3" xfId="43703"/>
    <cellStyle name="Comma 2 3 2 2 2 6 4" xfId="47837"/>
    <cellStyle name="Comma 2 3 2 2 2 6 5" xfId="50853"/>
    <cellStyle name="Comma 2 3 2 2 2 7" xfId="7121"/>
    <cellStyle name="Comma 2 3 2 2 2 7 2" xfId="42181"/>
    <cellStyle name="Comma 2 3 2 2 2 7 3" xfId="46190"/>
    <cellStyle name="Comma 2 3 2 2 2 7 4" xfId="49206"/>
    <cellStyle name="Comma 2 3 2 2 2 8" xfId="19156"/>
    <cellStyle name="Comma 2 3 2 2 2 9" xfId="45300"/>
    <cellStyle name="Comma 2 3 2 2 3" xfId="5323"/>
    <cellStyle name="Comma 2 3 2 2 3 2" xfId="5643"/>
    <cellStyle name="Comma 2 3 2 2 3 2 2" xfId="10243"/>
    <cellStyle name="Comma 2 3 2 2 3 2 2 2" xfId="17793"/>
    <cellStyle name="Comma 2 3 2 2 3 2 2 3" xfId="41887"/>
    <cellStyle name="Comma 2 3 2 2 3 2 2 4" xfId="47148"/>
    <cellStyle name="Comma 2 3 2 2 3 2 2 5" xfId="50164"/>
    <cellStyle name="Comma 2 3 2 2 3 2 3" xfId="10728"/>
    <cellStyle name="Comma 2 3 2 2 3 2 3 2" xfId="18270"/>
    <cellStyle name="Comma 2 3 2 2 3 2 3 3" xfId="43810"/>
    <cellStyle name="Comma 2 3 2 2 3 2 3 4" xfId="47625"/>
    <cellStyle name="Comma 2 3 2 2 3 2 3 5" xfId="50641"/>
    <cellStyle name="Comma 2 3 2 2 3 2 4" xfId="11215"/>
    <cellStyle name="Comma 2 3 2 2 3 2 4 2" xfId="18747"/>
    <cellStyle name="Comma 2 3 2 2 3 2 4 3" xfId="42034"/>
    <cellStyle name="Comma 2 3 2 2 3 2 4 4" xfId="48102"/>
    <cellStyle name="Comma 2 3 2 2 3 2 4 5" xfId="51118"/>
    <cellStyle name="Comma 2 3 2 2 3 2 5" xfId="8277"/>
    <cellStyle name="Comma 2 3 2 2 3 2 5 2" xfId="43830"/>
    <cellStyle name="Comma 2 3 2 2 3 2 5 3" xfId="46671"/>
    <cellStyle name="Comma 2 3 2 2 3 2 5 4" xfId="49687"/>
    <cellStyle name="Comma 2 3 2 2 3 2 6" xfId="42735"/>
    <cellStyle name="Comma 2 3 2 2 3 2 7" xfId="45565"/>
    <cellStyle name="Comma 2 3 2 2 3 2 8" xfId="48581"/>
    <cellStyle name="Comma 2 3 2 2 3 3" xfId="10031"/>
    <cellStyle name="Comma 2 3 2 2 3 3 2" xfId="17581"/>
    <cellStyle name="Comma 2 3 2 2 3 3 3" xfId="42818"/>
    <cellStyle name="Comma 2 3 2 2 3 3 4" xfId="46936"/>
    <cellStyle name="Comma 2 3 2 2 3 3 5" xfId="49952"/>
    <cellStyle name="Comma 2 3 2 2 3 4" xfId="10516"/>
    <cellStyle name="Comma 2 3 2 2 3 4 2" xfId="18058"/>
    <cellStyle name="Comma 2 3 2 2 3 4 3" xfId="41925"/>
    <cellStyle name="Comma 2 3 2 2 3 4 4" xfId="47413"/>
    <cellStyle name="Comma 2 3 2 2 3 4 5" xfId="50429"/>
    <cellStyle name="Comma 2 3 2 2 3 5" xfId="11003"/>
    <cellStyle name="Comma 2 3 2 2 3 5 2" xfId="18535"/>
    <cellStyle name="Comma 2 3 2 2 3 5 3" xfId="42798"/>
    <cellStyle name="Comma 2 3 2 2 3 5 4" xfId="47890"/>
    <cellStyle name="Comma 2 3 2 2 3 5 5" xfId="50906"/>
    <cellStyle name="Comma 2 3 2 2 3 6" xfId="7968"/>
    <cellStyle name="Comma 2 3 2 2 3 6 2" xfId="42915"/>
    <cellStyle name="Comma 2 3 2 2 3 6 3" xfId="46459"/>
    <cellStyle name="Comma 2 3 2 2 3 6 4" xfId="49475"/>
    <cellStyle name="Comma 2 3 2 2 3 7" xfId="43896"/>
    <cellStyle name="Comma 2 3 2 2 3 8" xfId="45353"/>
    <cellStyle name="Comma 2 3 2 2 3 9" xfId="48369"/>
    <cellStyle name="Comma 2 3 2 2 4" xfId="5403"/>
    <cellStyle name="Comma 2 3 2 2 4 2" xfId="5723"/>
    <cellStyle name="Comma 2 3 2 2 4 2 2" xfId="10296"/>
    <cellStyle name="Comma 2 3 2 2 4 2 2 2" xfId="17846"/>
    <cellStyle name="Comma 2 3 2 2 4 2 2 3" xfId="42988"/>
    <cellStyle name="Comma 2 3 2 2 4 2 2 4" xfId="47201"/>
    <cellStyle name="Comma 2 3 2 2 4 2 2 5" xfId="50217"/>
    <cellStyle name="Comma 2 3 2 2 4 2 3" xfId="10781"/>
    <cellStyle name="Comma 2 3 2 2 4 2 3 2" xfId="18323"/>
    <cellStyle name="Comma 2 3 2 2 4 2 3 3" xfId="42359"/>
    <cellStyle name="Comma 2 3 2 2 4 2 3 4" xfId="47678"/>
    <cellStyle name="Comma 2 3 2 2 4 2 3 5" xfId="50694"/>
    <cellStyle name="Comma 2 3 2 2 4 2 4" xfId="11268"/>
    <cellStyle name="Comma 2 3 2 2 4 2 4 2" xfId="18800"/>
    <cellStyle name="Comma 2 3 2 2 4 2 4 3" xfId="42707"/>
    <cellStyle name="Comma 2 3 2 2 4 2 4 4" xfId="48155"/>
    <cellStyle name="Comma 2 3 2 2 4 2 4 5" xfId="51171"/>
    <cellStyle name="Comma 2 3 2 2 4 2 5" xfId="8357"/>
    <cellStyle name="Comma 2 3 2 2 4 2 5 2" xfId="41821"/>
    <cellStyle name="Comma 2 3 2 2 4 2 5 3" xfId="46724"/>
    <cellStyle name="Comma 2 3 2 2 4 2 5 4" xfId="49740"/>
    <cellStyle name="Comma 2 3 2 2 4 2 6" xfId="43332"/>
    <cellStyle name="Comma 2 3 2 2 4 2 7" xfId="45618"/>
    <cellStyle name="Comma 2 3 2 2 4 2 8" xfId="48634"/>
    <cellStyle name="Comma 2 3 2 2 4 3" xfId="10084"/>
    <cellStyle name="Comma 2 3 2 2 4 3 2" xfId="17634"/>
    <cellStyle name="Comma 2 3 2 2 4 3 3" xfId="42983"/>
    <cellStyle name="Comma 2 3 2 2 4 3 4" xfId="46989"/>
    <cellStyle name="Comma 2 3 2 2 4 3 5" xfId="50005"/>
    <cellStyle name="Comma 2 3 2 2 4 4" xfId="10569"/>
    <cellStyle name="Comma 2 3 2 2 4 4 2" xfId="18111"/>
    <cellStyle name="Comma 2 3 2 2 4 4 3" xfId="43168"/>
    <cellStyle name="Comma 2 3 2 2 4 4 4" xfId="47466"/>
    <cellStyle name="Comma 2 3 2 2 4 4 5" xfId="50482"/>
    <cellStyle name="Comma 2 3 2 2 4 5" xfId="11056"/>
    <cellStyle name="Comma 2 3 2 2 4 5 2" xfId="18588"/>
    <cellStyle name="Comma 2 3 2 2 4 5 3" xfId="43239"/>
    <cellStyle name="Comma 2 3 2 2 4 5 4" xfId="47943"/>
    <cellStyle name="Comma 2 3 2 2 4 5 5" xfId="50959"/>
    <cellStyle name="Comma 2 3 2 2 4 6" xfId="8044"/>
    <cellStyle name="Comma 2 3 2 2 4 6 2" xfId="41779"/>
    <cellStyle name="Comma 2 3 2 2 4 6 3" xfId="46512"/>
    <cellStyle name="Comma 2 3 2 2 4 6 4" xfId="49528"/>
    <cellStyle name="Comma 2 3 2 2 4 7" xfId="41506"/>
    <cellStyle name="Comma 2 3 2 2 4 8" xfId="45406"/>
    <cellStyle name="Comma 2 3 2 2 4 9" xfId="48422"/>
    <cellStyle name="Comma 2 3 2 2 5" xfId="5483"/>
    <cellStyle name="Comma 2 3 2 2 5 2" xfId="10137"/>
    <cellStyle name="Comma 2 3 2 2 5 2 2" xfId="17687"/>
    <cellStyle name="Comma 2 3 2 2 5 2 3" xfId="19636"/>
    <cellStyle name="Comma 2 3 2 2 5 2 4" xfId="47042"/>
    <cellStyle name="Comma 2 3 2 2 5 2 5" xfId="50058"/>
    <cellStyle name="Comma 2 3 2 2 5 3" xfId="10622"/>
    <cellStyle name="Comma 2 3 2 2 5 3 2" xfId="18164"/>
    <cellStyle name="Comma 2 3 2 2 5 3 3" xfId="43712"/>
    <cellStyle name="Comma 2 3 2 2 5 3 4" xfId="47519"/>
    <cellStyle name="Comma 2 3 2 2 5 3 5" xfId="50535"/>
    <cellStyle name="Comma 2 3 2 2 5 4" xfId="11109"/>
    <cellStyle name="Comma 2 3 2 2 5 4 2" xfId="18641"/>
    <cellStyle name="Comma 2 3 2 2 5 4 3" xfId="43969"/>
    <cellStyle name="Comma 2 3 2 2 5 4 4" xfId="47996"/>
    <cellStyle name="Comma 2 3 2 2 5 4 5" xfId="51012"/>
    <cellStyle name="Comma 2 3 2 2 5 5" xfId="8123"/>
    <cellStyle name="Comma 2 3 2 2 5 5 2" xfId="42232"/>
    <cellStyle name="Comma 2 3 2 2 5 5 3" xfId="46565"/>
    <cellStyle name="Comma 2 3 2 2 5 5 4" xfId="49581"/>
    <cellStyle name="Comma 2 3 2 2 5 6" xfId="42514"/>
    <cellStyle name="Comma 2 3 2 2 5 7" xfId="45459"/>
    <cellStyle name="Comma 2 3 2 2 5 8" xfId="48475"/>
    <cellStyle name="Comma 2 3 2 2 6" xfId="5803"/>
    <cellStyle name="Comma 2 3 2 2 6 2" xfId="10349"/>
    <cellStyle name="Comma 2 3 2 2 6 2 2" xfId="17899"/>
    <cellStyle name="Comma 2 3 2 2 6 2 3" xfId="43081"/>
    <cellStyle name="Comma 2 3 2 2 6 2 4" xfId="47254"/>
    <cellStyle name="Comma 2 3 2 2 6 2 5" xfId="50270"/>
    <cellStyle name="Comma 2 3 2 2 6 3" xfId="10834"/>
    <cellStyle name="Comma 2 3 2 2 6 3 2" xfId="18376"/>
    <cellStyle name="Comma 2 3 2 2 6 3 3" xfId="42943"/>
    <cellStyle name="Comma 2 3 2 2 6 3 4" xfId="47731"/>
    <cellStyle name="Comma 2 3 2 2 6 3 5" xfId="50747"/>
    <cellStyle name="Comma 2 3 2 2 6 4" xfId="11322"/>
    <cellStyle name="Comma 2 3 2 2 6 4 2" xfId="18853"/>
    <cellStyle name="Comma 2 3 2 2 6 4 3" xfId="42708"/>
    <cellStyle name="Comma 2 3 2 2 6 4 4" xfId="48208"/>
    <cellStyle name="Comma 2 3 2 2 6 4 5" xfId="51224"/>
    <cellStyle name="Comma 2 3 2 2 6 5" xfId="8437"/>
    <cellStyle name="Comma 2 3 2 2 6 5 2" xfId="43983"/>
    <cellStyle name="Comma 2 3 2 2 6 5 3" xfId="46777"/>
    <cellStyle name="Comma 2 3 2 2 6 5 4" xfId="49793"/>
    <cellStyle name="Comma 2 3 2 2 6 6" xfId="41597"/>
    <cellStyle name="Comma 2 3 2 2 6 7" xfId="45671"/>
    <cellStyle name="Comma 2 3 2 2 6 8" xfId="48687"/>
    <cellStyle name="Comma 2 3 2 2 7" xfId="6548"/>
    <cellStyle name="Comma 2 3 2 2 7 2" xfId="17106"/>
    <cellStyle name="Comma 2 3 2 2 7 3" xfId="42174"/>
    <cellStyle name="Comma 2 3 2 2 7 4" xfId="46138"/>
    <cellStyle name="Comma 2 3 2 2 7 5" xfId="49154"/>
    <cellStyle name="Comma 2 3 2 2 8" xfId="7740"/>
    <cellStyle name="Comma 2 3 2 2 9" xfId="9925"/>
    <cellStyle name="Comma 2 3 2 2 9 2" xfId="17475"/>
    <cellStyle name="Comma 2 3 2 2 9 3" xfId="19427"/>
    <cellStyle name="Comma 2 3 2 2 9 4" xfId="46830"/>
    <cellStyle name="Comma 2 3 2 2 9 5" xfId="49846"/>
    <cellStyle name="Comma 2 3 2 3" xfId="7122"/>
    <cellStyle name="Comma 2 3 2 3 2" xfId="17148"/>
    <cellStyle name="Comma 2 3 2 3 3" xfId="19157"/>
    <cellStyle name="Comma 2 3 2 3 4" xfId="46191"/>
    <cellStyle name="Comma 2 3 2 3 5" xfId="49207"/>
    <cellStyle name="Comma 2 3 2 4" xfId="6611"/>
    <cellStyle name="Comma 2 3 2 4 2" xfId="17114"/>
    <cellStyle name="Comma 2 3 2 4 3" xfId="42175"/>
    <cellStyle name="Comma 2 3 2 4 4" xfId="46147"/>
    <cellStyle name="Comma 2 3 2 4 5" xfId="49163"/>
    <cellStyle name="Comma 2 3 2 5" xfId="7698"/>
    <cellStyle name="Comma 2 3 2 6" xfId="5899"/>
    <cellStyle name="Comma 2 3 2 6 2" xfId="16681"/>
    <cellStyle name="Comma 2 3 2 6 3" xfId="43912"/>
    <cellStyle name="Comma 2 3 2 6 4" xfId="45716"/>
    <cellStyle name="Comma 2 3 2 6 5" xfId="48732"/>
    <cellStyle name="Comma 2 3 2 7" xfId="14904"/>
    <cellStyle name="Comma 2 3 2 8" xfId="19154"/>
    <cellStyle name="Comma 2 3 2 9" xfId="44051"/>
    <cellStyle name="Comma 2 3 3" xfId="897"/>
    <cellStyle name="Comma 2 3 3 10" xfId="44963"/>
    <cellStyle name="Comma 2 3 3 2" xfId="3978"/>
    <cellStyle name="Comma 2 3 3 2 10" xfId="10410"/>
    <cellStyle name="Comma 2 3 3 2 10 2" xfId="17953"/>
    <cellStyle name="Comma 2 3 3 2 10 3" xfId="42635"/>
    <cellStyle name="Comma 2 3 3 2 10 4" xfId="47308"/>
    <cellStyle name="Comma 2 3 3 2 10 5" xfId="50324"/>
    <cellStyle name="Comma 2 3 3 2 11" xfId="10897"/>
    <cellStyle name="Comma 2 3 3 2 11 2" xfId="18430"/>
    <cellStyle name="Comma 2 3 3 2 11 3" xfId="43090"/>
    <cellStyle name="Comma 2 3 3 2 11 4" xfId="47785"/>
    <cellStyle name="Comma 2 3 3 2 11 5" xfId="50801"/>
    <cellStyle name="Comma 2 3 3 2 12" xfId="7009"/>
    <cellStyle name="Comma 2 3 3 2 12 2" xfId="17138"/>
    <cellStyle name="Comma 2 3 3 2 12 3" xfId="42179"/>
    <cellStyle name="Comma 2 3 3 2 12 4" xfId="46178"/>
    <cellStyle name="Comma 2 3 3 2 12 5" xfId="49194"/>
    <cellStyle name="Comma 2 3 3 2 13" xfId="19159"/>
    <cellStyle name="Comma 2 3 3 2 14" xfId="44054"/>
    <cellStyle name="Comma 2 3 3 2 15" xfId="44964"/>
    <cellStyle name="Comma 2 3 3 2 16" xfId="45248"/>
    <cellStyle name="Comma 2 3 3 2 17" xfId="48263"/>
    <cellStyle name="Comma 2 3 3 2 2" xfId="3979"/>
    <cellStyle name="Comma 2 3 3 2 2 10" xfId="7591"/>
    <cellStyle name="Comma 2 3 3 2 2 10 2" xfId="43362"/>
    <cellStyle name="Comma 2 3 3 2 2 10 3" xfId="46381"/>
    <cellStyle name="Comma 2 3 3 2 2 10 4" xfId="49397"/>
    <cellStyle name="Comma 2 3 3 2 2 11" xfId="19160"/>
    <cellStyle name="Comma 2 3 3 2 2 12" xfId="44055"/>
    <cellStyle name="Comma 2 3 3 2 2 13" xfId="44965"/>
    <cellStyle name="Comma 2 3 3 2 2 14" xfId="45249"/>
    <cellStyle name="Comma 2 3 3 2 2 15" xfId="48264"/>
    <cellStyle name="Comma 2 3 3 2 2 2" xfId="5245"/>
    <cellStyle name="Comma 2 3 3 2 2 2 2" xfId="5565"/>
    <cellStyle name="Comma 2 3 3 2 2 2 2 2" xfId="10192"/>
    <cellStyle name="Comma 2 3 3 2 2 2 2 2 2" xfId="17742"/>
    <cellStyle name="Comma 2 3 3 2 2 2 2 2 3" xfId="42931"/>
    <cellStyle name="Comma 2 3 3 2 2 2 2 2 4" xfId="47097"/>
    <cellStyle name="Comma 2 3 3 2 2 2 2 2 5" xfId="50113"/>
    <cellStyle name="Comma 2 3 3 2 2 2 2 3" xfId="10677"/>
    <cellStyle name="Comma 2 3 3 2 2 2 2 3 2" xfId="18219"/>
    <cellStyle name="Comma 2 3 3 2 2 2 2 3 3" xfId="27952"/>
    <cellStyle name="Comma 2 3 3 2 2 2 2 3 4" xfId="47574"/>
    <cellStyle name="Comma 2 3 3 2 2 2 2 3 5" xfId="50590"/>
    <cellStyle name="Comma 2 3 3 2 2 2 2 4" xfId="11164"/>
    <cellStyle name="Comma 2 3 3 2 2 2 2 4 2" xfId="18696"/>
    <cellStyle name="Comma 2 3 3 2 2 2 2 4 3" xfId="43596"/>
    <cellStyle name="Comma 2 3 3 2 2 2 2 4 4" xfId="48051"/>
    <cellStyle name="Comma 2 3 3 2 2 2 2 4 5" xfId="51067"/>
    <cellStyle name="Comma 2 3 3 2 2 2 2 5" xfId="8200"/>
    <cellStyle name="Comma 2 3 3 2 2 2 2 5 2" xfId="27739"/>
    <cellStyle name="Comma 2 3 3 2 2 2 2 5 3" xfId="46620"/>
    <cellStyle name="Comma 2 3 3 2 2 2 2 5 4" xfId="49636"/>
    <cellStyle name="Comma 2 3 3 2 2 2 2 6" xfId="20211"/>
    <cellStyle name="Comma 2 3 3 2 2 2 2 7" xfId="45514"/>
    <cellStyle name="Comma 2 3 3 2 2 2 2 8" xfId="48530"/>
    <cellStyle name="Comma 2 3 3 2 2 2 3" xfId="9980"/>
    <cellStyle name="Comma 2 3 3 2 2 2 3 2" xfId="17530"/>
    <cellStyle name="Comma 2 3 3 2 2 2 3 3" xfId="27735"/>
    <cellStyle name="Comma 2 3 3 2 2 2 3 4" xfId="46885"/>
    <cellStyle name="Comma 2 3 3 2 2 2 3 5" xfId="49901"/>
    <cellStyle name="Comma 2 3 3 2 2 2 4" xfId="10464"/>
    <cellStyle name="Comma 2 3 3 2 2 2 4 2" xfId="18007"/>
    <cellStyle name="Comma 2 3 3 2 2 2 4 3" xfId="42504"/>
    <cellStyle name="Comma 2 3 3 2 2 2 4 4" xfId="47362"/>
    <cellStyle name="Comma 2 3 3 2 2 2 4 5" xfId="50378"/>
    <cellStyle name="Comma 2 3 3 2 2 2 5" xfId="10951"/>
    <cellStyle name="Comma 2 3 3 2 2 2 5 2" xfId="18484"/>
    <cellStyle name="Comma 2 3 3 2 2 2 5 3" xfId="27949"/>
    <cellStyle name="Comma 2 3 3 2 2 2 5 4" xfId="47839"/>
    <cellStyle name="Comma 2 3 3 2 2 2 5 5" xfId="50855"/>
    <cellStyle name="Comma 2 3 3 2 2 2 6" xfId="7899"/>
    <cellStyle name="Comma 2 3 3 2 2 2 6 2" xfId="42597"/>
    <cellStyle name="Comma 2 3 3 2 2 2 6 3" xfId="46408"/>
    <cellStyle name="Comma 2 3 3 2 2 2 6 4" xfId="49424"/>
    <cellStyle name="Comma 2 3 3 2 2 2 7" xfId="19727"/>
    <cellStyle name="Comma 2 3 3 2 2 2 8" xfId="45302"/>
    <cellStyle name="Comma 2 3 3 2 2 2 9" xfId="48318"/>
    <cellStyle name="Comma 2 3 3 2 2 3" xfId="5325"/>
    <cellStyle name="Comma 2 3 3 2 2 3 2" xfId="5645"/>
    <cellStyle name="Comma 2 3 3 2 2 3 2 2" xfId="10245"/>
    <cellStyle name="Comma 2 3 3 2 2 3 2 2 2" xfId="17795"/>
    <cellStyle name="Comma 2 3 3 2 2 3 2 2 3" xfId="43282"/>
    <cellStyle name="Comma 2 3 3 2 2 3 2 2 4" xfId="47150"/>
    <cellStyle name="Comma 2 3 3 2 2 3 2 2 5" xfId="50166"/>
    <cellStyle name="Comma 2 3 3 2 2 3 2 3" xfId="10730"/>
    <cellStyle name="Comma 2 3 3 2 2 3 2 3 2" xfId="18272"/>
    <cellStyle name="Comma 2 3 3 2 2 3 2 3 3" xfId="41962"/>
    <cellStyle name="Comma 2 3 3 2 2 3 2 3 4" xfId="47627"/>
    <cellStyle name="Comma 2 3 3 2 2 3 2 3 5" xfId="50643"/>
    <cellStyle name="Comma 2 3 3 2 2 3 2 4" xfId="11217"/>
    <cellStyle name="Comma 2 3 3 2 2 3 2 4 2" xfId="18749"/>
    <cellStyle name="Comma 2 3 3 2 2 3 2 4 3" xfId="43583"/>
    <cellStyle name="Comma 2 3 3 2 2 3 2 4 4" xfId="48104"/>
    <cellStyle name="Comma 2 3 3 2 2 3 2 4 5" xfId="51120"/>
    <cellStyle name="Comma 2 3 3 2 2 3 2 5" xfId="8279"/>
    <cellStyle name="Comma 2 3 3 2 2 3 2 5 2" xfId="42898"/>
    <cellStyle name="Comma 2 3 3 2 2 3 2 5 3" xfId="46673"/>
    <cellStyle name="Comma 2 3 3 2 2 3 2 5 4" xfId="49689"/>
    <cellStyle name="Comma 2 3 3 2 2 3 2 6" xfId="43329"/>
    <cellStyle name="Comma 2 3 3 2 2 3 2 7" xfId="45567"/>
    <cellStyle name="Comma 2 3 3 2 2 3 2 8" xfId="48583"/>
    <cellStyle name="Comma 2 3 3 2 2 3 3" xfId="10033"/>
    <cellStyle name="Comma 2 3 3 2 2 3 3 2" xfId="17583"/>
    <cellStyle name="Comma 2 3 3 2 2 3 3 3" xfId="20748"/>
    <cellStyle name="Comma 2 3 3 2 2 3 3 4" xfId="46938"/>
    <cellStyle name="Comma 2 3 3 2 2 3 3 5" xfId="49954"/>
    <cellStyle name="Comma 2 3 3 2 2 3 4" xfId="10518"/>
    <cellStyle name="Comma 2 3 3 2 2 3 4 2" xfId="18060"/>
    <cellStyle name="Comma 2 3 3 2 2 3 4 3" xfId="42575"/>
    <cellStyle name="Comma 2 3 3 2 2 3 4 4" xfId="47415"/>
    <cellStyle name="Comma 2 3 3 2 2 3 4 5" xfId="50431"/>
    <cellStyle name="Comma 2 3 3 2 2 3 5" xfId="11005"/>
    <cellStyle name="Comma 2 3 3 2 2 3 5 2" xfId="18537"/>
    <cellStyle name="Comma 2 3 3 2 2 3 5 3" xfId="43756"/>
    <cellStyle name="Comma 2 3 3 2 2 3 5 4" xfId="47892"/>
    <cellStyle name="Comma 2 3 3 2 2 3 5 5" xfId="50908"/>
    <cellStyle name="Comma 2 3 3 2 2 3 6" xfId="7970"/>
    <cellStyle name="Comma 2 3 3 2 2 3 6 2" xfId="41770"/>
    <cellStyle name="Comma 2 3 3 2 2 3 6 3" xfId="46461"/>
    <cellStyle name="Comma 2 3 3 2 2 3 6 4" xfId="49477"/>
    <cellStyle name="Comma 2 3 3 2 2 3 7" xfId="43024"/>
    <cellStyle name="Comma 2 3 3 2 2 3 8" xfId="45355"/>
    <cellStyle name="Comma 2 3 3 2 2 3 9" xfId="48371"/>
    <cellStyle name="Comma 2 3 3 2 2 4" xfId="5405"/>
    <cellStyle name="Comma 2 3 3 2 2 4 2" xfId="5725"/>
    <cellStyle name="Comma 2 3 3 2 2 4 2 2" xfId="10298"/>
    <cellStyle name="Comma 2 3 3 2 2 4 2 2 2" xfId="17848"/>
    <cellStyle name="Comma 2 3 3 2 2 4 2 2 3" xfId="20107"/>
    <cellStyle name="Comma 2 3 3 2 2 4 2 2 4" xfId="47203"/>
    <cellStyle name="Comma 2 3 3 2 2 4 2 2 5" xfId="50219"/>
    <cellStyle name="Comma 2 3 3 2 2 4 2 3" xfId="10783"/>
    <cellStyle name="Comma 2 3 3 2 2 4 2 3 2" xfId="18325"/>
    <cellStyle name="Comma 2 3 3 2 2 4 2 3 3" xfId="19616"/>
    <cellStyle name="Comma 2 3 3 2 2 4 2 3 4" xfId="47680"/>
    <cellStyle name="Comma 2 3 3 2 2 4 2 3 5" xfId="50696"/>
    <cellStyle name="Comma 2 3 3 2 2 4 2 4" xfId="11270"/>
    <cellStyle name="Comma 2 3 3 2 2 4 2 4 2" xfId="18802"/>
    <cellStyle name="Comma 2 3 3 2 2 4 2 4 3" xfId="42651"/>
    <cellStyle name="Comma 2 3 3 2 2 4 2 4 4" xfId="48157"/>
    <cellStyle name="Comma 2 3 3 2 2 4 2 4 5" xfId="51173"/>
    <cellStyle name="Comma 2 3 3 2 2 4 2 5" xfId="8359"/>
    <cellStyle name="Comma 2 3 3 2 2 4 2 5 2" xfId="20484"/>
    <cellStyle name="Comma 2 3 3 2 2 4 2 5 3" xfId="46726"/>
    <cellStyle name="Comma 2 3 3 2 2 4 2 5 4" xfId="49742"/>
    <cellStyle name="Comma 2 3 3 2 2 4 2 6" xfId="43909"/>
    <cellStyle name="Comma 2 3 3 2 2 4 2 7" xfId="45620"/>
    <cellStyle name="Comma 2 3 3 2 2 4 2 8" xfId="48636"/>
    <cellStyle name="Comma 2 3 3 2 2 4 3" xfId="10086"/>
    <cellStyle name="Comma 2 3 3 2 2 4 3 2" xfId="17636"/>
    <cellStyle name="Comma 2 3 3 2 2 4 3 3" xfId="20112"/>
    <cellStyle name="Comma 2 3 3 2 2 4 3 4" xfId="46991"/>
    <cellStyle name="Comma 2 3 3 2 2 4 3 5" xfId="50007"/>
    <cellStyle name="Comma 2 3 3 2 2 4 4" xfId="10571"/>
    <cellStyle name="Comma 2 3 3 2 2 4 4 2" xfId="18113"/>
    <cellStyle name="Comma 2 3 3 2 2 4 4 3" xfId="42335"/>
    <cellStyle name="Comma 2 3 3 2 2 4 4 4" xfId="47468"/>
    <cellStyle name="Comma 2 3 3 2 2 4 4 5" xfId="50484"/>
    <cellStyle name="Comma 2 3 3 2 2 4 5" xfId="11058"/>
    <cellStyle name="Comma 2 3 3 2 2 4 5 2" xfId="18590"/>
    <cellStyle name="Comma 2 3 3 2 2 4 5 3" xfId="42009"/>
    <cellStyle name="Comma 2 3 3 2 2 4 5 4" xfId="47945"/>
    <cellStyle name="Comma 2 3 3 2 2 4 5 5" xfId="50961"/>
    <cellStyle name="Comma 2 3 3 2 2 4 6" xfId="8046"/>
    <cellStyle name="Comma 2 3 3 2 2 4 6 2" xfId="43554"/>
    <cellStyle name="Comma 2 3 3 2 2 4 6 3" xfId="46514"/>
    <cellStyle name="Comma 2 3 3 2 2 4 6 4" xfId="49530"/>
    <cellStyle name="Comma 2 3 3 2 2 4 7" xfId="32998"/>
    <cellStyle name="Comma 2 3 3 2 2 4 8" xfId="45408"/>
    <cellStyle name="Comma 2 3 3 2 2 4 9" xfId="48424"/>
    <cellStyle name="Comma 2 3 3 2 2 5" xfId="5485"/>
    <cellStyle name="Comma 2 3 3 2 2 5 2" xfId="10139"/>
    <cellStyle name="Comma 2 3 3 2 2 5 2 2" xfId="17689"/>
    <cellStyle name="Comma 2 3 3 2 2 5 2 3" xfId="27857"/>
    <cellStyle name="Comma 2 3 3 2 2 5 2 4" xfId="47044"/>
    <cellStyle name="Comma 2 3 3 2 2 5 2 5" xfId="50060"/>
    <cellStyle name="Comma 2 3 3 2 2 5 3" xfId="10624"/>
    <cellStyle name="Comma 2 3 3 2 2 5 3 2" xfId="18166"/>
    <cellStyle name="Comma 2 3 3 2 2 5 3 3" xfId="20737"/>
    <cellStyle name="Comma 2 3 3 2 2 5 3 4" xfId="47521"/>
    <cellStyle name="Comma 2 3 3 2 2 5 3 5" xfId="50537"/>
    <cellStyle name="Comma 2 3 3 2 2 5 4" xfId="11111"/>
    <cellStyle name="Comma 2 3 3 2 2 5 4 2" xfId="18643"/>
    <cellStyle name="Comma 2 3 3 2 2 5 4 3" xfId="42892"/>
    <cellStyle name="Comma 2 3 3 2 2 5 4 4" xfId="47998"/>
    <cellStyle name="Comma 2 3 3 2 2 5 4 5" xfId="51014"/>
    <cellStyle name="Comma 2 3 3 2 2 5 5" xfId="8125"/>
    <cellStyle name="Comma 2 3 3 2 2 5 5 2" xfId="43941"/>
    <cellStyle name="Comma 2 3 3 2 2 5 5 3" xfId="46567"/>
    <cellStyle name="Comma 2 3 3 2 2 5 5 4" xfId="49583"/>
    <cellStyle name="Comma 2 3 3 2 2 5 6" xfId="42515"/>
    <cellStyle name="Comma 2 3 3 2 2 5 7" xfId="45461"/>
    <cellStyle name="Comma 2 3 3 2 2 5 8" xfId="48477"/>
    <cellStyle name="Comma 2 3 3 2 2 6" xfId="5805"/>
    <cellStyle name="Comma 2 3 3 2 2 6 2" xfId="10351"/>
    <cellStyle name="Comma 2 3 3 2 2 6 2 2" xfId="17901"/>
    <cellStyle name="Comma 2 3 3 2 2 6 2 3" xfId="42665"/>
    <cellStyle name="Comma 2 3 3 2 2 6 2 4" xfId="47256"/>
    <cellStyle name="Comma 2 3 3 2 2 6 2 5" xfId="50272"/>
    <cellStyle name="Comma 2 3 3 2 2 6 3" xfId="10836"/>
    <cellStyle name="Comma 2 3 3 2 2 6 3 2" xfId="18378"/>
    <cellStyle name="Comma 2 3 3 2 2 6 3 3" xfId="41979"/>
    <cellStyle name="Comma 2 3 3 2 2 6 3 4" xfId="47733"/>
    <cellStyle name="Comma 2 3 3 2 2 6 3 5" xfId="50749"/>
    <cellStyle name="Comma 2 3 3 2 2 6 4" xfId="11324"/>
    <cellStyle name="Comma 2 3 3 2 2 6 4 2" xfId="18855"/>
    <cellStyle name="Comma 2 3 3 2 2 6 4 3" xfId="42652"/>
    <cellStyle name="Comma 2 3 3 2 2 6 4 4" xfId="48210"/>
    <cellStyle name="Comma 2 3 3 2 2 6 4 5" xfId="51226"/>
    <cellStyle name="Comma 2 3 3 2 2 6 5" xfId="8439"/>
    <cellStyle name="Comma 2 3 3 2 2 6 5 2" xfId="20474"/>
    <cellStyle name="Comma 2 3 3 2 2 6 5 3" xfId="46779"/>
    <cellStyle name="Comma 2 3 3 2 2 6 5 4" xfId="49795"/>
    <cellStyle name="Comma 2 3 3 2 2 6 6" xfId="41598"/>
    <cellStyle name="Comma 2 3 3 2 2 6 7" xfId="45673"/>
    <cellStyle name="Comma 2 3 3 2 2 6 8" xfId="48689"/>
    <cellStyle name="Comma 2 3 3 2 2 7" xfId="9927"/>
    <cellStyle name="Comma 2 3 3 2 2 7 2" xfId="17477"/>
    <cellStyle name="Comma 2 3 3 2 2 7 3" xfId="20431"/>
    <cellStyle name="Comma 2 3 3 2 2 7 4" xfId="46832"/>
    <cellStyle name="Comma 2 3 3 2 2 7 5" xfId="49848"/>
    <cellStyle name="Comma 2 3 3 2 2 8" xfId="10411"/>
    <cellStyle name="Comma 2 3 3 2 2 8 2" xfId="17954"/>
    <cellStyle name="Comma 2 3 3 2 2 8 3" xfId="42783"/>
    <cellStyle name="Comma 2 3 3 2 2 8 4" xfId="47309"/>
    <cellStyle name="Comma 2 3 3 2 2 8 5" xfId="50325"/>
    <cellStyle name="Comma 2 3 3 2 2 9" xfId="10898"/>
    <cellStyle name="Comma 2 3 3 2 2 9 2" xfId="18431"/>
    <cellStyle name="Comma 2 3 3 2 2 9 3" xfId="42450"/>
    <cellStyle name="Comma 2 3 3 2 2 9 4" xfId="47786"/>
    <cellStyle name="Comma 2 3 3 2 2 9 5" xfId="50802"/>
    <cellStyle name="Comma 2 3 3 2 3" xfId="5244"/>
    <cellStyle name="Comma 2 3 3 2 3 2" xfId="5564"/>
    <cellStyle name="Comma 2 3 3 2 3 2 2" xfId="10191"/>
    <cellStyle name="Comma 2 3 3 2 3 2 2 2" xfId="17741"/>
    <cellStyle name="Comma 2 3 3 2 3 2 2 3" xfId="42309"/>
    <cellStyle name="Comma 2 3 3 2 3 2 2 4" xfId="47096"/>
    <cellStyle name="Comma 2 3 3 2 3 2 2 5" xfId="50112"/>
    <cellStyle name="Comma 2 3 3 2 3 2 3" xfId="10676"/>
    <cellStyle name="Comma 2 3 3 2 3 2 3 2" xfId="18218"/>
    <cellStyle name="Comma 2 3 3 2 3 2 3 3" xfId="44013"/>
    <cellStyle name="Comma 2 3 3 2 3 2 3 4" xfId="47573"/>
    <cellStyle name="Comma 2 3 3 2 3 2 3 5" xfId="50589"/>
    <cellStyle name="Comma 2 3 3 2 3 2 4" xfId="11163"/>
    <cellStyle name="Comma 2 3 3 2 3 2 4 2" xfId="18695"/>
    <cellStyle name="Comma 2 3 3 2 3 2 4 3" xfId="43487"/>
    <cellStyle name="Comma 2 3 3 2 3 2 4 4" xfId="48050"/>
    <cellStyle name="Comma 2 3 3 2 3 2 4 5" xfId="51066"/>
    <cellStyle name="Comma 2 3 3 2 3 2 5" xfId="8199"/>
    <cellStyle name="Comma 2 3 3 2 3 2 5 2" xfId="42618"/>
    <cellStyle name="Comma 2 3 3 2 3 2 5 3" xfId="46619"/>
    <cellStyle name="Comma 2 3 3 2 3 2 5 4" xfId="49635"/>
    <cellStyle name="Comma 2 3 3 2 3 2 6" xfId="28003"/>
    <cellStyle name="Comma 2 3 3 2 3 2 7" xfId="45513"/>
    <cellStyle name="Comma 2 3 3 2 3 2 8" xfId="48529"/>
    <cellStyle name="Comma 2 3 3 2 3 3" xfId="9979"/>
    <cellStyle name="Comma 2 3 3 2 3 3 2" xfId="17529"/>
    <cellStyle name="Comma 2 3 3 2 3 3 3" xfId="43218"/>
    <cellStyle name="Comma 2 3 3 2 3 3 4" xfId="46884"/>
    <cellStyle name="Comma 2 3 3 2 3 3 5" xfId="49900"/>
    <cellStyle name="Comma 2 3 3 2 3 4" xfId="10463"/>
    <cellStyle name="Comma 2 3 3 2 3 4 2" xfId="18006"/>
    <cellStyle name="Comma 2 3 3 2 3 4 3" xfId="27849"/>
    <cellStyle name="Comma 2 3 3 2 3 4 4" xfId="47361"/>
    <cellStyle name="Comma 2 3 3 2 3 4 5" xfId="50377"/>
    <cellStyle name="Comma 2 3 3 2 3 5" xfId="10950"/>
    <cellStyle name="Comma 2 3 3 2 3 5 2" xfId="18483"/>
    <cellStyle name="Comma 2 3 3 2 3 5 3" xfId="43292"/>
    <cellStyle name="Comma 2 3 3 2 3 5 4" xfId="47838"/>
    <cellStyle name="Comma 2 3 3 2 3 5 5" xfId="50854"/>
    <cellStyle name="Comma 2 3 3 2 3 6" xfId="7898"/>
    <cellStyle name="Comma 2 3 3 2 3 6 2" xfId="42112"/>
    <cellStyle name="Comma 2 3 3 2 3 6 3" xfId="46407"/>
    <cellStyle name="Comma 2 3 3 2 3 6 4" xfId="49423"/>
    <cellStyle name="Comma 2 3 3 2 3 7" xfId="41469"/>
    <cellStyle name="Comma 2 3 3 2 3 8" xfId="45301"/>
    <cellStyle name="Comma 2 3 3 2 3 9" xfId="48317"/>
    <cellStyle name="Comma 2 3 3 2 4" xfId="5324"/>
    <cellStyle name="Comma 2 3 3 2 4 2" xfId="5644"/>
    <cellStyle name="Comma 2 3 3 2 4 2 2" xfId="10244"/>
    <cellStyle name="Comma 2 3 3 2 4 2 2 2" xfId="17794"/>
    <cellStyle name="Comma 2 3 3 2 4 2 2 3" xfId="27855"/>
    <cellStyle name="Comma 2 3 3 2 4 2 2 4" xfId="47149"/>
    <cellStyle name="Comma 2 3 3 2 4 2 2 5" xfId="50165"/>
    <cellStyle name="Comma 2 3 3 2 4 2 3" xfId="10729"/>
    <cellStyle name="Comma 2 3 3 2 4 2 3 2" xfId="18271"/>
    <cellStyle name="Comma 2 3 3 2 4 2 3 3" xfId="43388"/>
    <cellStyle name="Comma 2 3 3 2 4 2 3 4" xfId="47626"/>
    <cellStyle name="Comma 2 3 3 2 4 2 3 5" xfId="50642"/>
    <cellStyle name="Comma 2 3 3 2 4 2 4" xfId="11216"/>
    <cellStyle name="Comma 2 3 3 2 4 2 4 2" xfId="18748"/>
    <cellStyle name="Comma 2 3 3 2 4 2 4 3" xfId="43423"/>
    <cellStyle name="Comma 2 3 3 2 4 2 4 4" xfId="48103"/>
    <cellStyle name="Comma 2 3 3 2 4 2 4 5" xfId="51119"/>
    <cellStyle name="Comma 2 3 3 2 4 2 5" xfId="8278"/>
    <cellStyle name="Comma 2 3 3 2 4 2 5 2" xfId="42119"/>
    <cellStyle name="Comma 2 3 3 2 4 2 5 3" xfId="46672"/>
    <cellStyle name="Comma 2 3 3 2 4 2 5 4" xfId="49688"/>
    <cellStyle name="Comma 2 3 3 2 4 2 6" xfId="41555"/>
    <cellStyle name="Comma 2 3 3 2 4 2 7" xfId="45566"/>
    <cellStyle name="Comma 2 3 3 2 4 2 8" xfId="48582"/>
    <cellStyle name="Comma 2 3 3 2 4 3" xfId="10032"/>
    <cellStyle name="Comma 2 3 3 2 4 3 2" xfId="17582"/>
    <cellStyle name="Comma 2 3 3 2 4 3 3" xfId="41855"/>
    <cellStyle name="Comma 2 3 3 2 4 3 4" xfId="46937"/>
    <cellStyle name="Comma 2 3 3 2 4 3 5" xfId="49953"/>
    <cellStyle name="Comma 2 3 3 2 4 4" xfId="10517"/>
    <cellStyle name="Comma 2 3 3 2 4 4 2" xfId="18059"/>
    <cellStyle name="Comma 2 3 3 2 4 4 3" xfId="41926"/>
    <cellStyle name="Comma 2 3 3 2 4 4 4" xfId="47414"/>
    <cellStyle name="Comma 2 3 3 2 4 4 5" xfId="50430"/>
    <cellStyle name="Comma 2 3 3 2 4 5" xfId="11004"/>
    <cellStyle name="Comma 2 3 3 2 4 5 2" xfId="18536"/>
    <cellStyle name="Comma 2 3 3 2 4 5 3" xfId="42003"/>
    <cellStyle name="Comma 2 3 3 2 4 5 4" xfId="47891"/>
    <cellStyle name="Comma 2 3 3 2 4 5 5" xfId="50907"/>
    <cellStyle name="Comma 2 3 3 2 4 6" xfId="7969"/>
    <cellStyle name="Comma 2 3 3 2 4 6 2" xfId="31391"/>
    <cellStyle name="Comma 2 3 3 2 4 6 3" xfId="46460"/>
    <cellStyle name="Comma 2 3 3 2 4 6 4" xfId="49476"/>
    <cellStyle name="Comma 2 3 3 2 4 7" xfId="41486"/>
    <cellStyle name="Comma 2 3 3 2 4 8" xfId="45354"/>
    <cellStyle name="Comma 2 3 3 2 4 9" xfId="48370"/>
    <cellStyle name="Comma 2 3 3 2 5" xfId="5404"/>
    <cellStyle name="Comma 2 3 3 2 5 2" xfId="5724"/>
    <cellStyle name="Comma 2 3 3 2 5 2 2" xfId="10297"/>
    <cellStyle name="Comma 2 3 3 2 5 2 2 2" xfId="17847"/>
    <cellStyle name="Comma 2 3 3 2 5 2 2 3" xfId="42321"/>
    <cellStyle name="Comma 2 3 3 2 5 2 2 4" xfId="47202"/>
    <cellStyle name="Comma 2 3 3 2 5 2 2 5" xfId="50218"/>
    <cellStyle name="Comma 2 3 3 2 5 2 3" xfId="10782"/>
    <cellStyle name="Comma 2 3 3 2 5 2 3 2" xfId="18324"/>
    <cellStyle name="Comma 2 3 3 2 5 2 3 3" xfId="43811"/>
    <cellStyle name="Comma 2 3 3 2 5 2 3 4" xfId="47679"/>
    <cellStyle name="Comma 2 3 3 2 5 2 3 5" xfId="50695"/>
    <cellStyle name="Comma 2 3 3 2 5 2 4" xfId="11269"/>
    <cellStyle name="Comma 2 3 3 2 5 2 4 2" xfId="18801"/>
    <cellStyle name="Comma 2 3 3 2 5 2 4 3" xfId="42422"/>
    <cellStyle name="Comma 2 3 3 2 5 2 4 4" xfId="48156"/>
    <cellStyle name="Comma 2 3 3 2 5 2 4 5" xfId="51172"/>
    <cellStyle name="Comma 2 3 3 2 5 2 5" xfId="8358"/>
    <cellStyle name="Comma 2 3 3 2 5 2 5 2" xfId="41822"/>
    <cellStyle name="Comma 2 3 3 2 5 2 5 3" xfId="46725"/>
    <cellStyle name="Comma 2 3 3 2 5 2 5 4" xfId="49741"/>
    <cellStyle name="Comma 2 3 3 2 5 2 6" xfId="41575"/>
    <cellStyle name="Comma 2 3 3 2 5 2 7" xfId="45619"/>
    <cellStyle name="Comma 2 3 3 2 5 2 8" xfId="48635"/>
    <cellStyle name="Comma 2 3 3 2 5 3" xfId="10085"/>
    <cellStyle name="Comma 2 3 3 2 5 3 2" xfId="17635"/>
    <cellStyle name="Comma 2 3 3 2 5 3 3" xfId="42295"/>
    <cellStyle name="Comma 2 3 3 2 5 3 4" xfId="46990"/>
    <cellStyle name="Comma 2 3 3 2 5 3 5" xfId="50006"/>
    <cellStyle name="Comma 2 3 3 2 5 4" xfId="10570"/>
    <cellStyle name="Comma 2 3 3 2 5 4 2" xfId="18112"/>
    <cellStyle name="Comma 2 3 3 2 5 4 3" xfId="44012"/>
    <cellStyle name="Comma 2 3 3 2 5 4 4" xfId="47467"/>
    <cellStyle name="Comma 2 3 3 2 5 4 5" xfId="50483"/>
    <cellStyle name="Comma 2 3 3 2 5 5" xfId="11057"/>
    <cellStyle name="Comma 2 3 3 2 5 5 2" xfId="18589"/>
    <cellStyle name="Comma 2 3 3 2 5 5 3" xfId="42799"/>
    <cellStyle name="Comma 2 3 3 2 5 5 4" xfId="47944"/>
    <cellStyle name="Comma 2 3 3 2 5 5 5" xfId="50960"/>
    <cellStyle name="Comma 2 3 3 2 5 6" xfId="8045"/>
    <cellStyle name="Comma 2 3 3 2 5 6 2" xfId="20517"/>
    <cellStyle name="Comma 2 3 3 2 5 6 3" xfId="46513"/>
    <cellStyle name="Comma 2 3 3 2 5 6 4" xfId="49529"/>
    <cellStyle name="Comma 2 3 3 2 5 7" xfId="27752"/>
    <cellStyle name="Comma 2 3 3 2 5 8" xfId="45407"/>
    <cellStyle name="Comma 2 3 3 2 5 9" xfId="48423"/>
    <cellStyle name="Comma 2 3 3 2 6" xfId="5484"/>
    <cellStyle name="Comma 2 3 3 2 6 2" xfId="10138"/>
    <cellStyle name="Comma 2 3 3 2 6 2 2" xfId="17688"/>
    <cellStyle name="Comma 2 3 3 2 6 2 3" xfId="41870"/>
    <cellStyle name="Comma 2 3 3 2 6 2 4" xfId="47043"/>
    <cellStyle name="Comma 2 3 3 2 6 2 5" xfId="50059"/>
    <cellStyle name="Comma 2 3 3 2 6 3" xfId="10623"/>
    <cellStyle name="Comma 2 3 3 2 6 3 2" xfId="18165"/>
    <cellStyle name="Comma 2 3 3 2 6 3 3" xfId="43666"/>
    <cellStyle name="Comma 2 3 3 2 6 3 4" xfId="47520"/>
    <cellStyle name="Comma 2 3 3 2 6 3 5" xfId="50536"/>
    <cellStyle name="Comma 2 3 3 2 6 4" xfId="11110"/>
    <cellStyle name="Comma 2 3 3 2 6 4 2" xfId="18642"/>
    <cellStyle name="Comma 2 3 3 2 6 4 3" xfId="42020"/>
    <cellStyle name="Comma 2 3 3 2 6 4 4" xfId="47997"/>
    <cellStyle name="Comma 2 3 3 2 6 4 5" xfId="51013"/>
    <cellStyle name="Comma 2 3 3 2 6 5" xfId="8124"/>
    <cellStyle name="Comma 2 3 3 2 6 5 2" xfId="42918"/>
    <cellStyle name="Comma 2 3 3 2 6 5 3" xfId="46566"/>
    <cellStyle name="Comma 2 3 3 2 6 5 4" xfId="49582"/>
    <cellStyle name="Comma 2 3 3 2 6 6" xfId="41520"/>
    <cellStyle name="Comma 2 3 3 2 6 7" xfId="45460"/>
    <cellStyle name="Comma 2 3 3 2 6 8" xfId="48476"/>
    <cellStyle name="Comma 2 3 3 2 7" xfId="5804"/>
    <cellStyle name="Comma 2 3 3 2 7 2" xfId="10350"/>
    <cellStyle name="Comma 2 3 3 2 7 2 2" xfId="17900"/>
    <cellStyle name="Comma 2 3 3 2 7 2 3" xfId="32905"/>
    <cellStyle name="Comma 2 3 3 2 7 2 4" xfId="47255"/>
    <cellStyle name="Comma 2 3 3 2 7 2 5" xfId="50271"/>
    <cellStyle name="Comma 2 3 3 2 7 3" xfId="10835"/>
    <cellStyle name="Comma 2 3 3 2 7 3 2" xfId="18377"/>
    <cellStyle name="Comma 2 3 3 2 7 3 3" xfId="43964"/>
    <cellStyle name="Comma 2 3 3 2 7 3 4" xfId="47732"/>
    <cellStyle name="Comma 2 3 3 2 7 3 5" xfId="50748"/>
    <cellStyle name="Comma 2 3 3 2 7 4" xfId="11323"/>
    <cellStyle name="Comma 2 3 3 2 7 4 2" xfId="18854"/>
    <cellStyle name="Comma 2 3 3 2 7 4 3" xfId="42428"/>
    <cellStyle name="Comma 2 3 3 2 7 4 4" xfId="48209"/>
    <cellStyle name="Comma 2 3 3 2 7 4 5" xfId="51225"/>
    <cellStyle name="Comma 2 3 3 2 7 5" xfId="8438"/>
    <cellStyle name="Comma 2 3 3 2 7 5 2" xfId="41831"/>
    <cellStyle name="Comma 2 3 3 2 7 5 3" xfId="46778"/>
    <cellStyle name="Comma 2 3 3 2 7 5 4" xfId="49794"/>
    <cellStyle name="Comma 2 3 3 2 7 6" xfId="43614"/>
    <cellStyle name="Comma 2 3 3 2 7 7" xfId="45672"/>
    <cellStyle name="Comma 2 3 3 2 7 8" xfId="48688"/>
    <cellStyle name="Comma 2 3 3 2 8" xfId="8803"/>
    <cellStyle name="Comma 2 3 3 2 9" xfId="9926"/>
    <cellStyle name="Comma 2 3 3 2 9 2" xfId="17476"/>
    <cellStyle name="Comma 2 3 3 2 9 3" xfId="41838"/>
    <cellStyle name="Comma 2 3 3 2 9 4" xfId="46831"/>
    <cellStyle name="Comma 2 3 3 2 9 5" xfId="49847"/>
    <cellStyle name="Comma 2 3 3 3" xfId="3980"/>
    <cellStyle name="Comma 2 3 3 3 10" xfId="7606"/>
    <cellStyle name="Comma 2 3 3 3 10 2" xfId="43266"/>
    <cellStyle name="Comma 2 3 3 3 10 3" xfId="46383"/>
    <cellStyle name="Comma 2 3 3 3 10 4" xfId="49399"/>
    <cellStyle name="Comma 2 3 3 3 11" xfId="19161"/>
    <cellStyle name="Comma 2 3 3 3 12" xfId="44056"/>
    <cellStyle name="Comma 2 3 3 3 13" xfId="44966"/>
    <cellStyle name="Comma 2 3 3 3 14" xfId="45250"/>
    <cellStyle name="Comma 2 3 3 3 15" xfId="48265"/>
    <cellStyle name="Comma 2 3 3 3 2" xfId="5246"/>
    <cellStyle name="Comma 2 3 3 3 2 2" xfId="5566"/>
    <cellStyle name="Comma 2 3 3 3 2 2 2" xfId="10193"/>
    <cellStyle name="Comma 2 3 3 3 2 2 2 2" xfId="17743"/>
    <cellStyle name="Comma 2 3 3 3 2 2 2 3" xfId="43953"/>
    <cellStyle name="Comma 2 3 3 3 2 2 2 4" xfId="47098"/>
    <cellStyle name="Comma 2 3 3 3 2 2 2 5" xfId="50114"/>
    <cellStyle name="Comma 2 3 3 3 2 2 3" xfId="10678"/>
    <cellStyle name="Comma 2 3 3 3 2 2 3 2" xfId="18220"/>
    <cellStyle name="Comma 2 3 3 3 2 2 3 3" xfId="42638"/>
    <cellStyle name="Comma 2 3 3 3 2 2 3 4" xfId="47575"/>
    <cellStyle name="Comma 2 3 3 3 2 2 3 5" xfId="50591"/>
    <cellStyle name="Comma 2 3 3 3 2 2 4" xfId="11165"/>
    <cellStyle name="Comma 2 3 3 3 2 2 4 2" xfId="18697"/>
    <cellStyle name="Comma 2 3 3 3 2 2 4 3" xfId="43419"/>
    <cellStyle name="Comma 2 3 3 3 2 2 4 4" xfId="48052"/>
    <cellStyle name="Comma 2 3 3 3 2 2 4 5" xfId="51068"/>
    <cellStyle name="Comma 2 3 3 3 2 2 5" xfId="8201"/>
    <cellStyle name="Comma 2 3 3 3 2 2 5 2" xfId="41800"/>
    <cellStyle name="Comma 2 3 3 3 2 2 5 3" xfId="46621"/>
    <cellStyle name="Comma 2 3 3 3 2 2 5 4" xfId="49637"/>
    <cellStyle name="Comma 2 3 3 3 2 2 6" xfId="19777"/>
    <cellStyle name="Comma 2 3 3 3 2 2 7" xfId="45515"/>
    <cellStyle name="Comma 2 3 3 3 2 2 8" xfId="48531"/>
    <cellStyle name="Comma 2 3 3 3 2 3" xfId="9981"/>
    <cellStyle name="Comma 2 3 3 3 2 3 2" xfId="17531"/>
    <cellStyle name="Comma 2 3 3 3 2 3 3" xfId="41845"/>
    <cellStyle name="Comma 2 3 3 3 2 3 4" xfId="46886"/>
    <cellStyle name="Comma 2 3 3 3 2 3 5" xfId="49902"/>
    <cellStyle name="Comma 2 3 3 3 2 4" xfId="10465"/>
    <cellStyle name="Comma 2 3 3 3 2 4 2" xfId="18008"/>
    <cellStyle name="Comma 2 3 3 3 2 4 3" xfId="42323"/>
    <cellStyle name="Comma 2 3 3 3 2 4 4" xfId="47363"/>
    <cellStyle name="Comma 2 3 3 3 2 4 5" xfId="50379"/>
    <cellStyle name="Comma 2 3 3 3 2 5" xfId="10952"/>
    <cellStyle name="Comma 2 3 3 3 2 5 2" xfId="18485"/>
    <cellStyle name="Comma 2 3 3 3 2 5 3" xfId="20095"/>
    <cellStyle name="Comma 2 3 3 3 2 5 4" xfId="47840"/>
    <cellStyle name="Comma 2 3 3 3 2 5 5" xfId="50856"/>
    <cellStyle name="Comma 2 3 3 3 2 6" xfId="7900"/>
    <cellStyle name="Comma 2 3 3 3 2 6 2" xfId="43307"/>
    <cellStyle name="Comma 2 3 3 3 2 6 3" xfId="46409"/>
    <cellStyle name="Comma 2 3 3 3 2 6 4" xfId="49425"/>
    <cellStyle name="Comma 2 3 3 3 2 7" xfId="41470"/>
    <cellStyle name="Comma 2 3 3 3 2 8" xfId="45303"/>
    <cellStyle name="Comma 2 3 3 3 2 9" xfId="48319"/>
    <cellStyle name="Comma 2 3 3 3 3" xfId="5326"/>
    <cellStyle name="Comma 2 3 3 3 3 2" xfId="5646"/>
    <cellStyle name="Comma 2 3 3 3 3 2 2" xfId="10246"/>
    <cellStyle name="Comma 2 3 3 3 3 2 2 2" xfId="17796"/>
    <cellStyle name="Comma 2 3 3 3 3 2 2 3" xfId="27976"/>
    <cellStyle name="Comma 2 3 3 3 3 2 2 4" xfId="47151"/>
    <cellStyle name="Comma 2 3 3 3 3 2 2 5" xfId="50167"/>
    <cellStyle name="Comma 2 3 3 3 3 2 3" xfId="10731"/>
    <cellStyle name="Comma 2 3 3 3 3 2 3 2" xfId="18273"/>
    <cellStyle name="Comma 2 3 3 3 3 2 3 3" xfId="43468"/>
    <cellStyle name="Comma 2 3 3 3 3 2 3 4" xfId="47628"/>
    <cellStyle name="Comma 2 3 3 3 3 2 3 5" xfId="50644"/>
    <cellStyle name="Comma 2 3 3 3 3 2 4" xfId="11218"/>
    <cellStyle name="Comma 2 3 3 3 3 2 4 2" xfId="18750"/>
    <cellStyle name="Comma 2 3 3 3 3 2 4 3" xfId="42414"/>
    <cellStyle name="Comma 2 3 3 3 3 2 4 4" xfId="48105"/>
    <cellStyle name="Comma 2 3 3 3 3 2 4 5" xfId="51121"/>
    <cellStyle name="Comma 2 3 3 3 3 2 5" xfId="8280"/>
    <cellStyle name="Comma 2 3 3 3 3 2 5 2" xfId="43014"/>
    <cellStyle name="Comma 2 3 3 3 3 2 5 3" xfId="46674"/>
    <cellStyle name="Comma 2 3 3 3 3 2 5 4" xfId="49690"/>
    <cellStyle name="Comma 2 3 3 3 3 2 6" xfId="41556"/>
    <cellStyle name="Comma 2 3 3 3 3 2 7" xfId="45568"/>
    <cellStyle name="Comma 2 3 3 3 3 2 8" xfId="48584"/>
    <cellStyle name="Comma 2 3 3 3 3 3" xfId="10034"/>
    <cellStyle name="Comma 2 3 3 3 3 3 2" xfId="17584"/>
    <cellStyle name="Comma 2 3 3 3 3 3 3" xfId="43544"/>
    <cellStyle name="Comma 2 3 3 3 3 3 4" xfId="46939"/>
    <cellStyle name="Comma 2 3 3 3 3 3 5" xfId="49955"/>
    <cellStyle name="Comma 2 3 3 3 3 4" xfId="10519"/>
    <cellStyle name="Comma 2 3 3 3 3 4 2" xfId="18061"/>
    <cellStyle name="Comma 2 3 3 3 3 4 3" xfId="43287"/>
    <cellStyle name="Comma 2 3 3 3 3 4 4" xfId="47416"/>
    <cellStyle name="Comma 2 3 3 3 3 4 5" xfId="50432"/>
    <cellStyle name="Comma 2 3 3 3 3 5" xfId="11006"/>
    <cellStyle name="Comma 2 3 3 3 3 5 2" xfId="18538"/>
    <cellStyle name="Comma 2 3 3 3 3 5 3" xfId="43579"/>
    <cellStyle name="Comma 2 3 3 3 3 5 4" xfId="47893"/>
    <cellStyle name="Comma 2 3 3 3 3 5 5" xfId="50909"/>
    <cellStyle name="Comma 2 3 3 3 3 6" xfId="7971"/>
    <cellStyle name="Comma 2 3 3 3 3 6 2" xfId="20528"/>
    <cellStyle name="Comma 2 3 3 3 3 6 3" xfId="46462"/>
    <cellStyle name="Comma 2 3 3 3 3 6 4" xfId="49478"/>
    <cellStyle name="Comma 2 3 3 3 3 7" xfId="41487"/>
    <cellStyle name="Comma 2 3 3 3 3 8" xfId="45356"/>
    <cellStyle name="Comma 2 3 3 3 3 9" xfId="48372"/>
    <cellStyle name="Comma 2 3 3 3 4" xfId="5406"/>
    <cellStyle name="Comma 2 3 3 3 4 2" xfId="5726"/>
    <cellStyle name="Comma 2 3 3 3 4 2 2" xfId="10299"/>
    <cellStyle name="Comma 2 3 3 3 4 2 2 2" xfId="17849"/>
    <cellStyle name="Comma 2 3 3 3 4 2 2 3" xfId="43662"/>
    <cellStyle name="Comma 2 3 3 3 4 2 2 4" xfId="47204"/>
    <cellStyle name="Comma 2 3 3 3 4 2 2 5" xfId="50220"/>
    <cellStyle name="Comma 2 3 3 3 4 2 3" xfId="10784"/>
    <cellStyle name="Comma 2 3 3 3 4 2 3 2" xfId="18326"/>
    <cellStyle name="Comma 2 3 3 3 4 2 3 3" xfId="41968"/>
    <cellStyle name="Comma 2 3 3 3 4 2 3 4" xfId="47681"/>
    <cellStyle name="Comma 2 3 3 3 4 2 3 5" xfId="50697"/>
    <cellStyle name="Comma 2 3 3 3 4 2 4" xfId="11271"/>
    <cellStyle name="Comma 2 3 3 3 4 2 4 2" xfId="18803"/>
    <cellStyle name="Comma 2 3 3 3 4 2 4 3" xfId="19600"/>
    <cellStyle name="Comma 2 3 3 3 4 2 4 4" xfId="48158"/>
    <cellStyle name="Comma 2 3 3 3 4 2 4 5" xfId="51174"/>
    <cellStyle name="Comma 2 3 3 3 4 2 5" xfId="8360"/>
    <cellStyle name="Comma 2 3 3 3 4 2 5 2" xfId="27783"/>
    <cellStyle name="Comma 2 3 3 3 4 2 5 3" xfId="46727"/>
    <cellStyle name="Comma 2 3 3 3 4 2 5 4" xfId="49743"/>
    <cellStyle name="Comma 2 3 3 3 4 2 6" xfId="41576"/>
    <cellStyle name="Comma 2 3 3 3 4 2 7" xfId="45621"/>
    <cellStyle name="Comma 2 3 3 3 4 2 8" xfId="48637"/>
    <cellStyle name="Comma 2 3 3 3 4 3" xfId="10087"/>
    <cellStyle name="Comma 2 3 3 3 4 3 2" xfId="17637"/>
    <cellStyle name="Comma 2 3 3 3 4 3 3" xfId="43656"/>
    <cellStyle name="Comma 2 3 3 3 4 3 4" xfId="46992"/>
    <cellStyle name="Comma 2 3 3 3 4 3 5" xfId="50008"/>
    <cellStyle name="Comma 2 3 3 3 4 4" xfId="10572"/>
    <cellStyle name="Comma 2 3 3 3 4 4 2" xfId="18114"/>
    <cellStyle name="Comma 2 3 3 3 4 4 3" xfId="42488"/>
    <cellStyle name="Comma 2 3 3 3 4 4 4" xfId="47469"/>
    <cellStyle name="Comma 2 3 3 3 4 4 5" xfId="50485"/>
    <cellStyle name="Comma 2 3 3 3 4 5" xfId="11059"/>
    <cellStyle name="Comma 2 3 3 3 4 5 2" xfId="18591"/>
    <cellStyle name="Comma 2 3 3 3 4 5 3" xfId="42886"/>
    <cellStyle name="Comma 2 3 3 3 4 5 4" xfId="47946"/>
    <cellStyle name="Comma 2 3 3 3 4 5 5" xfId="50962"/>
    <cellStyle name="Comma 2 3 3 3 4 6" xfId="8047"/>
    <cellStyle name="Comma 2 3 3 3 4 6 2" xfId="42223"/>
    <cellStyle name="Comma 2 3 3 3 4 6 3" xfId="46515"/>
    <cellStyle name="Comma 2 3 3 3 4 6 4" xfId="49531"/>
    <cellStyle name="Comma 2 3 3 3 4 7" xfId="43538"/>
    <cellStyle name="Comma 2 3 3 3 4 8" xfId="45409"/>
    <cellStyle name="Comma 2 3 3 3 4 9" xfId="48425"/>
    <cellStyle name="Comma 2 3 3 3 5" xfId="5486"/>
    <cellStyle name="Comma 2 3 3 3 5 2" xfId="10140"/>
    <cellStyle name="Comma 2 3 3 3 5 2 2" xfId="17690"/>
    <cellStyle name="Comma 2 3 3 3 5 2 3" xfId="28819"/>
    <cellStyle name="Comma 2 3 3 3 5 2 4" xfId="47045"/>
    <cellStyle name="Comma 2 3 3 3 5 2 5" xfId="50061"/>
    <cellStyle name="Comma 2 3 3 3 5 3" xfId="10625"/>
    <cellStyle name="Comma 2 3 3 3 5 3 2" xfId="18167"/>
    <cellStyle name="Comma 2 3 3 3 5 3 3" xfId="42843"/>
    <cellStyle name="Comma 2 3 3 3 5 3 4" xfId="47522"/>
    <cellStyle name="Comma 2 3 3 3 5 3 5" xfId="50538"/>
    <cellStyle name="Comma 2 3 3 3 5 4" xfId="11112"/>
    <cellStyle name="Comma 2 3 3 3 5 4 2" xfId="18644"/>
    <cellStyle name="Comma 2 3 3 3 5 4 3" xfId="27773"/>
    <cellStyle name="Comma 2 3 3 3 5 4 4" xfId="47999"/>
    <cellStyle name="Comma 2 3 3 3 5 4 5" xfId="51015"/>
    <cellStyle name="Comma 2 3 3 3 5 5" xfId="8126"/>
    <cellStyle name="Comma 2 3 3 3 5 5 2" xfId="41791"/>
    <cellStyle name="Comma 2 3 3 3 5 5 3" xfId="46568"/>
    <cellStyle name="Comma 2 3 3 3 5 5 4" xfId="49584"/>
    <cellStyle name="Comma 2 3 3 3 5 6" xfId="41521"/>
    <cellStyle name="Comma 2 3 3 3 5 7" xfId="45462"/>
    <cellStyle name="Comma 2 3 3 3 5 8" xfId="48478"/>
    <cellStyle name="Comma 2 3 3 3 6" xfId="5806"/>
    <cellStyle name="Comma 2 3 3 3 6 2" xfId="10352"/>
    <cellStyle name="Comma 2 3 3 3 6 2 2" xfId="17902"/>
    <cellStyle name="Comma 2 3 3 3 6 2 3" xfId="42133"/>
    <cellStyle name="Comma 2 3 3 3 6 2 4" xfId="47257"/>
    <cellStyle name="Comma 2 3 3 3 6 2 5" xfId="50273"/>
    <cellStyle name="Comma 2 3 3 3 6 3" xfId="10837"/>
    <cellStyle name="Comma 2 3 3 3 6 3 2" xfId="18379"/>
    <cellStyle name="Comma 2 3 3 3 6 3 3" xfId="29449"/>
    <cellStyle name="Comma 2 3 3 3 6 3 4" xfId="47734"/>
    <cellStyle name="Comma 2 3 3 3 6 3 5" xfId="50750"/>
    <cellStyle name="Comma 2 3 3 3 6 4" xfId="11325"/>
    <cellStyle name="Comma 2 3 3 3 6 4 2" xfId="18856"/>
    <cellStyle name="Comma 2 3 3 3 6 4 3" xfId="27729"/>
    <cellStyle name="Comma 2 3 3 3 6 4 4" xfId="48211"/>
    <cellStyle name="Comma 2 3 3 3 6 4 5" xfId="51227"/>
    <cellStyle name="Comma 2 3 3 3 6 5" xfId="8440"/>
    <cellStyle name="Comma 2 3 3 3 6 5 2" xfId="42682"/>
    <cellStyle name="Comma 2 3 3 3 6 5 3" xfId="46780"/>
    <cellStyle name="Comma 2 3 3 3 6 5 4" xfId="49796"/>
    <cellStyle name="Comma 2 3 3 3 6 6" xfId="19703"/>
    <cellStyle name="Comma 2 3 3 3 6 7" xfId="45674"/>
    <cellStyle name="Comma 2 3 3 3 6 8" xfId="48690"/>
    <cellStyle name="Comma 2 3 3 3 7" xfId="9928"/>
    <cellStyle name="Comma 2 3 3 3 7 2" xfId="17478"/>
    <cellStyle name="Comma 2 3 3 3 7 3" xfId="43275"/>
    <cellStyle name="Comma 2 3 3 3 7 4" xfId="46833"/>
    <cellStyle name="Comma 2 3 3 3 7 5" xfId="49849"/>
    <cellStyle name="Comma 2 3 3 3 8" xfId="10412"/>
    <cellStyle name="Comma 2 3 3 3 8 2" xfId="17955"/>
    <cellStyle name="Comma 2 3 3 3 8 3" xfId="41910"/>
    <cellStyle name="Comma 2 3 3 3 8 4" xfId="47310"/>
    <cellStyle name="Comma 2 3 3 3 8 5" xfId="50326"/>
    <cellStyle name="Comma 2 3 3 3 9" xfId="10899"/>
    <cellStyle name="Comma 2 3 3 3 9 2" xfId="18432"/>
    <cellStyle name="Comma 2 3 3 3 9 3" xfId="43834"/>
    <cellStyle name="Comma 2 3 3 3 9 4" xfId="47787"/>
    <cellStyle name="Comma 2 3 3 3 9 5" xfId="50803"/>
    <cellStyle name="Comma 2 3 3 4" xfId="4821"/>
    <cellStyle name="Comma 2 3 3 5" xfId="6581"/>
    <cellStyle name="Comma 2 3 3 6" xfId="6612"/>
    <cellStyle name="Comma 2 3 3 6 2" xfId="17115"/>
    <cellStyle name="Comma 2 3 3 6 3" xfId="43129"/>
    <cellStyle name="Comma 2 3 3 6 4" xfId="46148"/>
    <cellStyle name="Comma 2 3 3 6 5" xfId="49164"/>
    <cellStyle name="Comma 2 3 3 7" xfId="14905"/>
    <cellStyle name="Comma 2 3 3 8" xfId="19158"/>
    <cellStyle name="Comma 2 3 3 9" xfId="44053"/>
    <cellStyle name="Comma 2 3 4" xfId="893"/>
    <cellStyle name="Comma 2 3 4 2" xfId="3981"/>
    <cellStyle name="Comma 2 3 4 2 10" xfId="10900"/>
    <cellStyle name="Comma 2 3 4 2 10 2" xfId="18433"/>
    <cellStyle name="Comma 2 3 4 2 10 3" xfId="42143"/>
    <cellStyle name="Comma 2 3 4 2 10 4" xfId="47788"/>
    <cellStyle name="Comma 2 3 4 2 10 5" xfId="50804"/>
    <cellStyle name="Comma 2 3 4 2 11" xfId="6588"/>
    <cellStyle name="Comma 2 3 4 2 11 2" xfId="17109"/>
    <cellStyle name="Comma 2 3 4 2 11 3" xfId="41723"/>
    <cellStyle name="Comma 2 3 4 2 11 4" xfId="46142"/>
    <cellStyle name="Comma 2 3 4 2 11 5" xfId="49158"/>
    <cellStyle name="Comma 2 3 4 2 12" xfId="19163"/>
    <cellStyle name="Comma 2 3 4 2 13" xfId="44058"/>
    <cellStyle name="Comma 2 3 4 2 14" xfId="44968"/>
    <cellStyle name="Comma 2 3 4 2 15" xfId="45251"/>
    <cellStyle name="Comma 2 3 4 2 16" xfId="48266"/>
    <cellStyle name="Comma 2 3 4 2 2" xfId="5247"/>
    <cellStyle name="Comma 2 3 4 2 2 2" xfId="5567"/>
    <cellStyle name="Comma 2 3 4 2 2 2 2" xfId="10194"/>
    <cellStyle name="Comma 2 3 4 2 2 2 2 2" xfId="17744"/>
    <cellStyle name="Comma 2 3 4 2 2 2 2 3" xfId="20745"/>
    <cellStyle name="Comma 2 3 4 2 2 2 2 4" xfId="47099"/>
    <cellStyle name="Comma 2 3 4 2 2 2 2 5" xfId="50115"/>
    <cellStyle name="Comma 2 3 4 2 2 2 3" xfId="10679"/>
    <cellStyle name="Comma 2 3 4 2 2 2 3 2" xfId="18221"/>
    <cellStyle name="Comma 2 3 4 2 2 2 3 3" xfId="19623"/>
    <cellStyle name="Comma 2 3 4 2 2 2 3 4" xfId="47576"/>
    <cellStyle name="Comma 2 3 4 2 2 2 3 5" xfId="50592"/>
    <cellStyle name="Comma 2 3 4 2 2 2 4" xfId="11166"/>
    <cellStyle name="Comma 2 3 4 2 2 2 4 2" xfId="18698"/>
    <cellStyle name="Comma 2 3 4 2 2 2 4 3" xfId="42028"/>
    <cellStyle name="Comma 2 3 4 2 2 2 4 4" xfId="48053"/>
    <cellStyle name="Comma 2 3 4 2 2 2 4 5" xfId="51069"/>
    <cellStyle name="Comma 2 3 4 2 2 2 5" xfId="8202"/>
    <cellStyle name="Comma 2 3 4 2 2 2 5 2" xfId="20500"/>
    <cellStyle name="Comma 2 3 4 2 2 2 5 3" xfId="46622"/>
    <cellStyle name="Comma 2 3 4 2 2 2 5 4" xfId="49638"/>
    <cellStyle name="Comma 2 3 4 2 2 2 6" xfId="42809"/>
    <cellStyle name="Comma 2 3 4 2 2 2 7" xfId="45516"/>
    <cellStyle name="Comma 2 3 4 2 2 2 8" xfId="48532"/>
    <cellStyle name="Comma 2 3 4 2 2 3" xfId="9982"/>
    <cellStyle name="Comma 2 3 4 2 2 3 2" xfId="17532"/>
    <cellStyle name="Comma 2 3 4 2 2 3 3" xfId="20423"/>
    <cellStyle name="Comma 2 3 4 2 2 3 4" xfId="46887"/>
    <cellStyle name="Comma 2 3 4 2 2 3 5" xfId="49903"/>
    <cellStyle name="Comma 2 3 4 2 2 4" xfId="10466"/>
    <cellStyle name="Comma 2 3 4 2 2 4 2" xfId="18009"/>
    <cellStyle name="Comma 2 3 4 2 2 4 3" xfId="43514"/>
    <cellStyle name="Comma 2 3 4 2 2 4 4" xfId="47364"/>
    <cellStyle name="Comma 2 3 4 2 2 4 5" xfId="50380"/>
    <cellStyle name="Comma 2 3 4 2 2 5" xfId="10953"/>
    <cellStyle name="Comma 2 3 4 2 2 5 2" xfId="18486"/>
    <cellStyle name="Comma 2 3 4 2 2 5 3" xfId="43673"/>
    <cellStyle name="Comma 2 3 4 2 2 5 4" xfId="47841"/>
    <cellStyle name="Comma 2 3 4 2 2 5 5" xfId="50857"/>
    <cellStyle name="Comma 2 3 4 2 2 6" xfId="7901"/>
    <cellStyle name="Comma 2 3 4 2 2 6 2" xfId="44033"/>
    <cellStyle name="Comma 2 3 4 2 2 6 3" xfId="46410"/>
    <cellStyle name="Comma 2 3 4 2 2 6 4" xfId="49426"/>
    <cellStyle name="Comma 2 3 4 2 2 7" xfId="41471"/>
    <cellStyle name="Comma 2 3 4 2 2 8" xfId="45304"/>
    <cellStyle name="Comma 2 3 4 2 2 9" xfId="48320"/>
    <cellStyle name="Comma 2 3 4 2 3" xfId="5327"/>
    <cellStyle name="Comma 2 3 4 2 3 2" xfId="5647"/>
    <cellStyle name="Comma 2 3 4 2 3 2 2" xfId="10247"/>
    <cellStyle name="Comma 2 3 4 2 3 2 2 2" xfId="17797"/>
    <cellStyle name="Comma 2 3 4 2 3 2 2 3" xfId="43513"/>
    <cellStyle name="Comma 2 3 4 2 3 2 2 4" xfId="47152"/>
    <cellStyle name="Comma 2 3 4 2 3 2 2 5" xfId="50168"/>
    <cellStyle name="Comma 2 3 4 2 3 2 3" xfId="10732"/>
    <cellStyle name="Comma 2 3 4 2 3 2 3 2" xfId="18274"/>
    <cellStyle name="Comma 2 3 4 2 3 2 3 3" xfId="19888"/>
    <cellStyle name="Comma 2 3 4 2 3 2 3 4" xfId="47629"/>
    <cellStyle name="Comma 2 3 4 2 3 2 3 5" xfId="50645"/>
    <cellStyle name="Comma 2 3 4 2 3 2 4" xfId="11219"/>
    <cellStyle name="Comma 2 3 4 2 3 2 4 2" xfId="18751"/>
    <cellStyle name="Comma 2 3 4 2 3 2 4 3" xfId="43532"/>
    <cellStyle name="Comma 2 3 4 2 3 2 4 4" xfId="48106"/>
    <cellStyle name="Comma 2 3 4 2 3 2 4 5" xfId="51122"/>
    <cellStyle name="Comma 2 3 4 2 3 2 5" xfId="8281"/>
    <cellStyle name="Comma 2 3 4 2 3 2 5 2" xfId="43982"/>
    <cellStyle name="Comma 2 3 4 2 3 2 5 3" xfId="46675"/>
    <cellStyle name="Comma 2 3 4 2 3 2 5 4" xfId="49691"/>
    <cellStyle name="Comma 2 3 4 2 3 2 6" xfId="43905"/>
    <cellStyle name="Comma 2 3 4 2 3 2 7" xfId="45569"/>
    <cellStyle name="Comma 2 3 4 2 3 2 8" xfId="48585"/>
    <cellStyle name="Comma 2 3 4 2 3 3" xfId="10035"/>
    <cellStyle name="Comma 2 3 4 2 3 3 2" xfId="17585"/>
    <cellStyle name="Comma 2 3 4 2 3 3 3" xfId="42125"/>
    <cellStyle name="Comma 2 3 4 2 3 3 4" xfId="46940"/>
    <cellStyle name="Comma 2 3 4 2 3 3 5" xfId="49956"/>
    <cellStyle name="Comma 2 3 4 2 3 4" xfId="10520"/>
    <cellStyle name="Comma 2 3 4 2 3 4 2" xfId="18062"/>
    <cellStyle name="Comma 2 3 4 2 3 4 3" xfId="27955"/>
    <cellStyle name="Comma 2 3 4 2 3 4 4" xfId="47417"/>
    <cellStyle name="Comma 2 3 4 2 3 4 5" xfId="50433"/>
    <cellStyle name="Comma 2 3 4 2 3 5" xfId="11007"/>
    <cellStyle name="Comma 2 3 4 2 3 5 2" xfId="18539"/>
    <cellStyle name="Comma 2 3 4 2 3 5 3" xfId="42387"/>
    <cellStyle name="Comma 2 3 4 2 3 5 4" xfId="47894"/>
    <cellStyle name="Comma 2 3 4 2 3 5 5" xfId="50910"/>
    <cellStyle name="Comma 2 3 4 2 3 6" xfId="7972"/>
    <cellStyle name="Comma 2 3 4 2 3 6 2" xfId="42846"/>
    <cellStyle name="Comma 2 3 4 2 3 6 3" xfId="46463"/>
    <cellStyle name="Comma 2 3 4 2 3 6 4" xfId="49479"/>
    <cellStyle name="Comma 2 3 4 2 3 7" xfId="43599"/>
    <cellStyle name="Comma 2 3 4 2 3 8" xfId="45357"/>
    <cellStyle name="Comma 2 3 4 2 3 9" xfId="48373"/>
    <cellStyle name="Comma 2 3 4 2 4" xfId="5407"/>
    <cellStyle name="Comma 2 3 4 2 4 2" xfId="5727"/>
    <cellStyle name="Comma 2 3 4 2 4 2 2" xfId="10300"/>
    <cellStyle name="Comma 2 3 4 2 4 2 2 2" xfId="17850"/>
    <cellStyle name="Comma 2 3 4 2 4 2 2 3" xfId="42447"/>
    <cellStyle name="Comma 2 3 4 2 4 2 2 4" xfId="47205"/>
    <cellStyle name="Comma 2 3 4 2 4 2 2 5" xfId="50221"/>
    <cellStyle name="Comma 2 3 4 2 4 2 3" xfId="10785"/>
    <cellStyle name="Comma 2 3 4 2 4 2 3 2" xfId="18327"/>
    <cellStyle name="Comma 2 3 4 2 4 2 3 3" xfId="20351"/>
    <cellStyle name="Comma 2 3 4 2 4 2 3 4" xfId="47682"/>
    <cellStyle name="Comma 2 3 4 2 4 2 3 5" xfId="50698"/>
    <cellStyle name="Comma 2 3 4 2 4 2 4" xfId="11272"/>
    <cellStyle name="Comma 2 3 4 2 4 2 4 2" xfId="18804"/>
    <cellStyle name="Comma 2 3 4 2 4 2 4 3" xfId="42045"/>
    <cellStyle name="Comma 2 3 4 2 4 2 4 4" xfId="48159"/>
    <cellStyle name="Comma 2 3 4 2 4 2 4 5" xfId="51175"/>
    <cellStyle name="Comma 2 3 4 2 4 2 5" xfId="8361"/>
    <cellStyle name="Comma 2 3 4 2 4 2 5 2" xfId="42262"/>
    <cellStyle name="Comma 2 3 4 2 4 2 5 3" xfId="46728"/>
    <cellStyle name="Comma 2 3 4 2 4 2 5 4" xfId="49744"/>
    <cellStyle name="Comma 2 3 4 2 4 2 6" xfId="43036"/>
    <cellStyle name="Comma 2 3 4 2 4 2 7" xfId="45622"/>
    <cellStyle name="Comma 2 3 4 2 4 2 8" xfId="48638"/>
    <cellStyle name="Comma 2 3 4 2 4 3" xfId="10088"/>
    <cellStyle name="Comma 2 3 4 2 4 3 2" xfId="17638"/>
    <cellStyle name="Comma 2 3 4 2 4 3 3" xfId="20746"/>
    <cellStyle name="Comma 2 3 4 2 4 3 4" xfId="46993"/>
    <cellStyle name="Comma 2 3 4 2 4 3 5" xfId="50009"/>
    <cellStyle name="Comma 2 3 4 2 4 4" xfId="10573"/>
    <cellStyle name="Comma 2 3 4 2 4 4 2" xfId="18115"/>
    <cellStyle name="Comma 2 3 4 2 4 4 3" xfId="43743"/>
    <cellStyle name="Comma 2 3 4 2 4 4 4" xfId="47470"/>
    <cellStyle name="Comma 2 3 4 2 4 4 5" xfId="50486"/>
    <cellStyle name="Comma 2 3 4 2 4 5" xfId="11060"/>
    <cellStyle name="Comma 2 3 4 2 4 5 2" xfId="18592"/>
    <cellStyle name="Comma 2 3 4 2 4 5 3" xfId="43580"/>
    <cellStyle name="Comma 2 3 4 2 4 5 4" xfId="47947"/>
    <cellStyle name="Comma 2 3 4 2 4 5 5" xfId="50963"/>
    <cellStyle name="Comma 2 3 4 2 4 6" xfId="8048"/>
    <cellStyle name="Comma 2 3 4 2 4 6 2" xfId="43497"/>
    <cellStyle name="Comma 2 3 4 2 4 6 3" xfId="46516"/>
    <cellStyle name="Comma 2 3 4 2 4 6 4" xfId="49532"/>
    <cellStyle name="Comma 2 3 4 2 4 7" xfId="42066"/>
    <cellStyle name="Comma 2 3 4 2 4 8" xfId="45410"/>
    <cellStyle name="Comma 2 3 4 2 4 9" xfId="48426"/>
    <cellStyle name="Comma 2 3 4 2 5" xfId="5487"/>
    <cellStyle name="Comma 2 3 4 2 5 2" xfId="10141"/>
    <cellStyle name="Comma 2 3 4 2 5 2 2" xfId="17691"/>
    <cellStyle name="Comma 2 3 4 2 5 2 3" xfId="42301"/>
    <cellStyle name="Comma 2 3 4 2 5 2 4" xfId="47046"/>
    <cellStyle name="Comma 2 3 4 2 5 2 5" xfId="50062"/>
    <cellStyle name="Comma 2 3 4 2 5 3" xfId="10626"/>
    <cellStyle name="Comma 2 3 4 2 5 3 2" xfId="18168"/>
    <cellStyle name="Comma 2 3 4 2 5 3 3" xfId="42139"/>
    <cellStyle name="Comma 2 3 4 2 5 3 4" xfId="47523"/>
    <cellStyle name="Comma 2 3 4 2 5 3 5" xfId="50539"/>
    <cellStyle name="Comma 2 3 4 2 5 4" xfId="11113"/>
    <cellStyle name="Comma 2 3 4 2 5 4 2" xfId="18645"/>
    <cellStyle name="Comma 2 3 4 2 5 4 3" xfId="42402"/>
    <cellStyle name="Comma 2 3 4 2 5 4 4" xfId="48000"/>
    <cellStyle name="Comma 2 3 4 2 5 4 5" xfId="51016"/>
    <cellStyle name="Comma 2 3 4 2 5 5" xfId="8127"/>
    <cellStyle name="Comma 2 3 4 2 5 5 2" xfId="41792"/>
    <cellStyle name="Comma 2 3 4 2 5 5 3" xfId="46569"/>
    <cellStyle name="Comma 2 3 4 2 5 5 4" xfId="49585"/>
    <cellStyle name="Comma 2 3 4 2 5 6" xfId="42858"/>
    <cellStyle name="Comma 2 3 4 2 5 7" xfId="45463"/>
    <cellStyle name="Comma 2 3 4 2 5 8" xfId="48479"/>
    <cellStyle name="Comma 2 3 4 2 6" xfId="5807"/>
    <cellStyle name="Comma 2 3 4 2 6 2" xfId="10353"/>
    <cellStyle name="Comma 2 3 4 2 6 2 2" xfId="17903"/>
    <cellStyle name="Comma 2 3 4 2 6 2 3" xfId="43772"/>
    <cellStyle name="Comma 2 3 4 2 6 2 4" xfId="47258"/>
    <cellStyle name="Comma 2 3 4 2 6 2 5" xfId="50274"/>
    <cellStyle name="Comma 2 3 4 2 6 3" xfId="10838"/>
    <cellStyle name="Comma 2 3 4 2 6 3 2" xfId="18380"/>
    <cellStyle name="Comma 2 3 4 2 6 3 3" xfId="42853"/>
    <cellStyle name="Comma 2 3 4 2 6 3 4" xfId="47735"/>
    <cellStyle name="Comma 2 3 4 2 6 3 5" xfId="50751"/>
    <cellStyle name="Comma 2 3 4 2 6 4" xfId="11326"/>
    <cellStyle name="Comma 2 3 4 2 6 4 2" xfId="18857"/>
    <cellStyle name="Comma 2 3 4 2 6 4 3" xfId="42051"/>
    <cellStyle name="Comma 2 3 4 2 6 4 4" xfId="48212"/>
    <cellStyle name="Comma 2 3 4 2 6 4 5" xfId="51228"/>
    <cellStyle name="Comma 2 3 4 2 6 5" xfId="8441"/>
    <cellStyle name="Comma 2 3 4 2 6 5 2" xfId="42270"/>
    <cellStyle name="Comma 2 3 4 2 6 5 3" xfId="46781"/>
    <cellStyle name="Comma 2 3 4 2 6 5 4" xfId="49797"/>
    <cellStyle name="Comma 2 3 4 2 6 6" xfId="27922"/>
    <cellStyle name="Comma 2 3 4 2 6 7" xfId="45675"/>
    <cellStyle name="Comma 2 3 4 2 6 8" xfId="48691"/>
    <cellStyle name="Comma 2 3 4 2 7" xfId="8802"/>
    <cellStyle name="Comma 2 3 4 2 8" xfId="9929"/>
    <cellStyle name="Comma 2 3 4 2 8 2" xfId="17479"/>
    <cellStyle name="Comma 2 3 4 2 8 3" xfId="42277"/>
    <cellStyle name="Comma 2 3 4 2 8 4" xfId="46834"/>
    <cellStyle name="Comma 2 3 4 2 8 5" xfId="49850"/>
    <cellStyle name="Comma 2 3 4 2 9" xfId="10413"/>
    <cellStyle name="Comma 2 3 4 2 9 2" xfId="17956"/>
    <cellStyle name="Comma 2 3 4 2 9 3" xfId="27851"/>
    <cellStyle name="Comma 2 3 4 2 9 4" xfId="47311"/>
    <cellStyle name="Comma 2 3 4 2 9 5" xfId="50327"/>
    <cellStyle name="Comma 2 3 4 3" xfId="7699"/>
    <cellStyle name="Comma 2 3 4 4" xfId="7008"/>
    <cellStyle name="Comma 2 3 4 4 2" xfId="17137"/>
    <cellStyle name="Comma 2 3 4 4 3" xfId="43839"/>
    <cellStyle name="Comma 2 3 4 4 4" xfId="46177"/>
    <cellStyle name="Comma 2 3 4 4 5" xfId="49193"/>
    <cellStyle name="Comma 2 3 4 5" xfId="14906"/>
    <cellStyle name="Comma 2 3 4 6" xfId="19162"/>
    <cellStyle name="Comma 2 3 4 7" xfId="44057"/>
    <cellStyle name="Comma 2 3 4 8" xfId="44967"/>
    <cellStyle name="Comma 2 3 5" xfId="3077"/>
    <cellStyle name="Comma 2 3 5 2" xfId="7646"/>
    <cellStyle name="Comma 2 3 5 2 2" xfId="30513"/>
    <cellStyle name="Comma 2 3 5 2 2 2" xfId="35674"/>
    <cellStyle name="Comma 2 3 5 2 2 3" xfId="40976"/>
    <cellStyle name="Comma 2 3 5 2 3" xfId="33023"/>
    <cellStyle name="Comma 2 3 5 2 4" xfId="38325"/>
    <cellStyle name="Comma 2 3 5 3" xfId="7123"/>
    <cellStyle name="Comma 2 3 5 3 2" xfId="17149"/>
    <cellStyle name="Comma 2 3 5 3 3" xfId="43637"/>
    <cellStyle name="Comma 2 3 5 3 4" xfId="46192"/>
    <cellStyle name="Comma 2 3 5 3 5" xfId="49208"/>
    <cellStyle name="Comma 2 3 5 4" xfId="14907"/>
    <cellStyle name="Comma 2 3 5 5" xfId="19164"/>
    <cellStyle name="Comma 2 3 5 6" xfId="44059"/>
    <cellStyle name="Comma 2 3 5 7" xfId="44969"/>
    <cellStyle name="Comma 2 3 6" xfId="6610"/>
    <cellStyle name="Comma 2 3 6 2" xfId="6968"/>
    <cellStyle name="Comma 2 3 6 3" xfId="13482"/>
    <cellStyle name="Comma 2 3 6 3 2" xfId="17113"/>
    <cellStyle name="Comma 2 3 6 4" xfId="19165"/>
    <cellStyle name="Comma 2 3 6 5" xfId="46146"/>
    <cellStyle name="Comma 2 3 6 6" xfId="49162"/>
    <cellStyle name="Comma 2 3 7" xfId="8485"/>
    <cellStyle name="Comma 2 3 8" xfId="14903"/>
    <cellStyle name="Comma 2 3 9" xfId="19153"/>
    <cellStyle name="Comma 2 4" xfId="899"/>
    <cellStyle name="Comma 2 4 2" xfId="3982"/>
    <cellStyle name="Comma 2 4 2 10" xfId="10901"/>
    <cellStyle name="Comma 2 4 2 10 2" xfId="18434"/>
    <cellStyle name="Comma 2 4 2 10 3" xfId="43486"/>
    <cellStyle name="Comma 2 4 2 10 4" xfId="47789"/>
    <cellStyle name="Comma 2 4 2 10 5" xfId="50805"/>
    <cellStyle name="Comma 2 4 2 11" xfId="7124"/>
    <cellStyle name="Comma 2 4 2 11 2" xfId="17150"/>
    <cellStyle name="Comma 2 4 2 11 3" xfId="41731"/>
    <cellStyle name="Comma 2 4 2 11 4" xfId="46193"/>
    <cellStyle name="Comma 2 4 2 11 5" xfId="49209"/>
    <cellStyle name="Comma 2 4 2 12" xfId="19167"/>
    <cellStyle name="Comma 2 4 2 13" xfId="44061"/>
    <cellStyle name="Comma 2 4 2 14" xfId="44971"/>
    <cellStyle name="Comma 2 4 2 15" xfId="45252"/>
    <cellStyle name="Comma 2 4 2 16" xfId="48267"/>
    <cellStyle name="Comma 2 4 2 2" xfId="5248"/>
    <cellStyle name="Comma 2 4 2 2 2" xfId="5568"/>
    <cellStyle name="Comma 2 4 2 2 2 2" xfId="10195"/>
    <cellStyle name="Comma 2 4 2 2 2 2 2" xfId="17745"/>
    <cellStyle name="Comma 2 4 2 2 2 2 3" xfId="42842"/>
    <cellStyle name="Comma 2 4 2 2 2 2 4" xfId="47100"/>
    <cellStyle name="Comma 2 4 2 2 2 2 5" xfId="50116"/>
    <cellStyle name="Comma 2 4 2 2 2 3" xfId="10680"/>
    <cellStyle name="Comma 2 4 2 2 2 3 2" xfId="18222"/>
    <cellStyle name="Comma 2 4 2 2 2 3 3" xfId="41952"/>
    <cellStyle name="Comma 2 4 2 2 2 3 4" xfId="47577"/>
    <cellStyle name="Comma 2 4 2 2 2 3 5" xfId="50593"/>
    <cellStyle name="Comma 2 4 2 2 2 4" xfId="11167"/>
    <cellStyle name="Comma 2 4 2 2 2 4 2" xfId="18699"/>
    <cellStyle name="Comma 2 4 2 2 2 4 3" xfId="43759"/>
    <cellStyle name="Comma 2 4 2 2 2 4 4" xfId="48054"/>
    <cellStyle name="Comma 2 4 2 2 2 4 5" xfId="51070"/>
    <cellStyle name="Comma 2 4 2 2 2 5" xfId="8203"/>
    <cellStyle name="Comma 2 4 2 2 2 5 2" xfId="43270"/>
    <cellStyle name="Comma 2 4 2 2 2 5 3" xfId="46623"/>
    <cellStyle name="Comma 2 4 2 2 2 5 4" xfId="49639"/>
    <cellStyle name="Comma 2 4 2 2 2 6" xfId="41537"/>
    <cellStyle name="Comma 2 4 2 2 2 7" xfId="45517"/>
    <cellStyle name="Comma 2 4 2 2 2 8" xfId="48533"/>
    <cellStyle name="Comma 2 4 2 2 3" xfId="9983"/>
    <cellStyle name="Comma 2 4 2 2 3 2" xfId="17533"/>
    <cellStyle name="Comma 2 4 2 2 3 3" xfId="42981"/>
    <cellStyle name="Comma 2 4 2 2 3 4" xfId="46888"/>
    <cellStyle name="Comma 2 4 2 2 3 5" xfId="49904"/>
    <cellStyle name="Comma 2 4 2 2 4" xfId="10467"/>
    <cellStyle name="Comma 2 4 2 2 4 2" xfId="18010"/>
    <cellStyle name="Comma 2 4 2 2 4 3" xfId="43457"/>
    <cellStyle name="Comma 2 4 2 2 4 4" xfId="47365"/>
    <cellStyle name="Comma 2 4 2 2 4 5" xfId="50381"/>
    <cellStyle name="Comma 2 4 2 2 5" xfId="10954"/>
    <cellStyle name="Comma 2 4 2 2 5 2" xfId="18487"/>
    <cellStyle name="Comma 2 4 2 2 5 3" xfId="41994"/>
    <cellStyle name="Comma 2 4 2 2 5 4" xfId="47842"/>
    <cellStyle name="Comma 2 4 2 2 5 5" xfId="50858"/>
    <cellStyle name="Comma 2 4 2 2 6" xfId="7902"/>
    <cellStyle name="Comma 2 4 2 2 6 2" xfId="43165"/>
    <cellStyle name="Comma 2 4 2 2 6 3" xfId="46411"/>
    <cellStyle name="Comma 2 4 2 2 6 4" xfId="49427"/>
    <cellStyle name="Comma 2 4 2 2 7" xfId="43315"/>
    <cellStyle name="Comma 2 4 2 2 8" xfId="45305"/>
    <cellStyle name="Comma 2 4 2 2 9" xfId="48321"/>
    <cellStyle name="Comma 2 4 2 3" xfId="5328"/>
    <cellStyle name="Comma 2 4 2 3 2" xfId="5648"/>
    <cellStyle name="Comma 2 4 2 3 2 2" xfId="10248"/>
    <cellStyle name="Comma 2 4 2 3 2 2 2" xfId="17798"/>
    <cellStyle name="Comma 2 4 2 3 2 2 3" xfId="43955"/>
    <cellStyle name="Comma 2 4 2 3 2 2 4" xfId="47153"/>
    <cellStyle name="Comma 2 4 2 3 2 2 5" xfId="50169"/>
    <cellStyle name="Comma 2 4 2 3 2 3" xfId="10733"/>
    <cellStyle name="Comma 2 4 2 3 2 3 2" xfId="18275"/>
    <cellStyle name="Comma 2 4 2 3 2 3 3" xfId="42354"/>
    <cellStyle name="Comma 2 4 2 3 2 3 4" xfId="47630"/>
    <cellStyle name="Comma 2 4 2 3 2 3 5" xfId="50646"/>
    <cellStyle name="Comma 2 4 2 3 2 4" xfId="11220"/>
    <cellStyle name="Comma 2 4 2 3 2 4 2" xfId="18752"/>
    <cellStyle name="Comma 2 4 2 3 2 4 3" xfId="43097"/>
    <cellStyle name="Comma 2 4 2 3 2 4 4" xfId="48107"/>
    <cellStyle name="Comma 2 4 2 3 2 4 5" xfId="51123"/>
    <cellStyle name="Comma 2 4 2 3 2 5" xfId="8282"/>
    <cellStyle name="Comma 2 4 2 3 2 5 2" xfId="41812"/>
    <cellStyle name="Comma 2 4 2 3 2 5 3" xfId="46676"/>
    <cellStyle name="Comma 2 4 2 3 2 5 4" xfId="49692"/>
    <cellStyle name="Comma 2 4 2 3 2 6" xfId="41557"/>
    <cellStyle name="Comma 2 4 2 3 2 7" xfId="45570"/>
    <cellStyle name="Comma 2 4 2 3 2 8" xfId="48586"/>
    <cellStyle name="Comma 2 4 2 3 3" xfId="10036"/>
    <cellStyle name="Comma 2 4 2 3 3 2" xfId="17586"/>
    <cellStyle name="Comma 2 4 2 3 3 3" xfId="42600"/>
    <cellStyle name="Comma 2 4 2 3 3 4" xfId="46941"/>
    <cellStyle name="Comma 2 4 2 3 3 5" xfId="49957"/>
    <cellStyle name="Comma 2 4 2 3 4" xfId="10521"/>
    <cellStyle name="Comma 2 4 2 3 4 2" xfId="18063"/>
    <cellStyle name="Comma 2 4 2 3 4 3" xfId="43130"/>
    <cellStyle name="Comma 2 4 2 3 4 4" xfId="47418"/>
    <cellStyle name="Comma 2 4 2 3 4 5" xfId="50434"/>
    <cellStyle name="Comma 2 4 2 3 5" xfId="11008"/>
    <cellStyle name="Comma 2 4 2 3 5 2" xfId="18540"/>
    <cellStyle name="Comma 2 4 2 3 5 3" xfId="43815"/>
    <cellStyle name="Comma 2 4 2 3 5 4" xfId="47895"/>
    <cellStyle name="Comma 2 4 2 3 5 5" xfId="50911"/>
    <cellStyle name="Comma 2 4 2 3 6" xfId="7973"/>
    <cellStyle name="Comma 2 4 2 3 6 2" xfId="42216"/>
    <cellStyle name="Comma 2 4 2 3 6 3" xfId="46464"/>
    <cellStyle name="Comma 2 4 2 3 6 4" xfId="49480"/>
    <cellStyle name="Comma 2 4 2 3 7" xfId="41488"/>
    <cellStyle name="Comma 2 4 2 3 8" xfId="45358"/>
    <cellStyle name="Comma 2 4 2 3 9" xfId="48374"/>
    <cellStyle name="Comma 2 4 2 4" xfId="5408"/>
    <cellStyle name="Comma 2 4 2 4 2" xfId="5728"/>
    <cellStyle name="Comma 2 4 2 4 2 2" xfId="10301"/>
    <cellStyle name="Comma 2 4 2 4 2 2 2" xfId="17851"/>
    <cellStyle name="Comma 2 4 2 4 2 2 3" xfId="44002"/>
    <cellStyle name="Comma 2 4 2 4 2 2 4" xfId="47206"/>
    <cellStyle name="Comma 2 4 2 4 2 2 5" xfId="50222"/>
    <cellStyle name="Comma 2 4 2 4 2 3" xfId="10786"/>
    <cellStyle name="Comma 2 4 2 4 2 3 2" xfId="18328"/>
    <cellStyle name="Comma 2 4 2 4 2 3 3" xfId="19887"/>
    <cellStyle name="Comma 2 4 2 4 2 3 4" xfId="47683"/>
    <cellStyle name="Comma 2 4 2 4 2 3 5" xfId="50699"/>
    <cellStyle name="Comma 2 4 2 4 2 4" xfId="11273"/>
    <cellStyle name="Comma 2 4 2 4 2 4 2" xfId="18805"/>
    <cellStyle name="Comma 2 4 2 4 2 4 3" xfId="20336"/>
    <cellStyle name="Comma 2 4 2 4 2 4 4" xfId="48160"/>
    <cellStyle name="Comma 2 4 2 4 2 4 5" xfId="51176"/>
    <cellStyle name="Comma 2 4 2 4 2 5" xfId="8362"/>
    <cellStyle name="Comma 2 4 2 4 2 5 2" xfId="29133"/>
    <cellStyle name="Comma 2 4 2 4 2 5 3" xfId="46729"/>
    <cellStyle name="Comma 2 4 2 4 2 5 4" xfId="49745"/>
    <cellStyle name="Comma 2 4 2 4 2 6" xfId="41577"/>
    <cellStyle name="Comma 2 4 2 4 2 7" xfId="45623"/>
    <cellStyle name="Comma 2 4 2 4 2 8" xfId="48639"/>
    <cellStyle name="Comma 2 4 2 4 3" xfId="10089"/>
    <cellStyle name="Comma 2 4 2 4 3 2" xfId="17639"/>
    <cellStyle name="Comma 2 4 2 4 3 3" xfId="42493"/>
    <cellStyle name="Comma 2 4 2 4 3 4" xfId="46994"/>
    <cellStyle name="Comma 2 4 2 4 3 5" xfId="50010"/>
    <cellStyle name="Comma 2 4 2 4 4" xfId="10574"/>
    <cellStyle name="Comma 2 4 2 4 4 2" xfId="18116"/>
    <cellStyle name="Comma 2 4 2 4 4 3" xfId="20738"/>
    <cellStyle name="Comma 2 4 2 4 4 4" xfId="47471"/>
    <cellStyle name="Comma 2 4 2 4 4 5" xfId="50487"/>
    <cellStyle name="Comma 2 4 2 4 5" xfId="11061"/>
    <cellStyle name="Comma 2 4 2 4 5 2" xfId="18593"/>
    <cellStyle name="Comma 2 4 2 4 5 3" xfId="42393"/>
    <cellStyle name="Comma 2 4 2 4 5 4" xfId="47948"/>
    <cellStyle name="Comma 2 4 2 4 5 5" xfId="50964"/>
    <cellStyle name="Comma 2 4 2 4 6" xfId="8049"/>
    <cellStyle name="Comma 2 4 2 4 6 2" xfId="43064"/>
    <cellStyle name="Comma 2 4 2 4 6 3" xfId="46517"/>
    <cellStyle name="Comma 2 4 2 4 6 4" xfId="49533"/>
    <cellStyle name="Comma 2 4 2 4 7" xfId="43424"/>
    <cellStyle name="Comma 2 4 2 4 8" xfId="45411"/>
    <cellStyle name="Comma 2 4 2 4 9" xfId="48427"/>
    <cellStyle name="Comma 2 4 2 5" xfId="5488"/>
    <cellStyle name="Comma 2 4 2 5 2" xfId="10142"/>
    <cellStyle name="Comma 2 4 2 5 2 2" xfId="17692"/>
    <cellStyle name="Comma 2 4 2 5 2 3" xfId="43221"/>
    <cellStyle name="Comma 2 4 2 5 2 4" xfId="47047"/>
    <cellStyle name="Comma 2 4 2 5 2 5" xfId="50063"/>
    <cellStyle name="Comma 2 4 2 5 3" xfId="10627"/>
    <cellStyle name="Comma 2 4 2 5 3 2" xfId="18169"/>
    <cellStyle name="Comma 2 4 2 5 3 3" xfId="43996"/>
    <cellStyle name="Comma 2 4 2 5 3 4" xfId="47524"/>
    <cellStyle name="Comma 2 4 2 5 3 5" xfId="50540"/>
    <cellStyle name="Comma 2 4 2 5 4" xfId="11114"/>
    <cellStyle name="Comma 2 4 2 5 4 2" xfId="18646"/>
    <cellStyle name="Comma 2 4 2 5 4 3" xfId="20094"/>
    <cellStyle name="Comma 2 4 2 5 4 4" xfId="48001"/>
    <cellStyle name="Comma 2 4 2 5 4 5" xfId="51017"/>
    <cellStyle name="Comma 2 4 2 5 5" xfId="8128"/>
    <cellStyle name="Comma 2 4 2 5 5 2" xfId="41793"/>
    <cellStyle name="Comma 2 4 2 5 5 3" xfId="46570"/>
    <cellStyle name="Comma 2 4 2 5 5 4" xfId="49586"/>
    <cellStyle name="Comma 2 4 2 5 6" xfId="41522"/>
    <cellStyle name="Comma 2 4 2 5 7" xfId="45464"/>
    <cellStyle name="Comma 2 4 2 5 8" xfId="48480"/>
    <cellStyle name="Comma 2 4 2 6" xfId="5808"/>
    <cellStyle name="Comma 2 4 2 6 2" xfId="10354"/>
    <cellStyle name="Comma 2 4 2 6 2 2" xfId="17904"/>
    <cellStyle name="Comma 2 4 2 6 2 3" xfId="43890"/>
    <cellStyle name="Comma 2 4 2 6 2 4" xfId="47259"/>
    <cellStyle name="Comma 2 4 2 6 2 5" xfId="50275"/>
    <cellStyle name="Comma 2 4 2 6 3" xfId="10839"/>
    <cellStyle name="Comma 2 4 2 6 3 2" xfId="18381"/>
    <cellStyle name="Comma 2 4 2 6 3 3" xfId="42368"/>
    <cellStyle name="Comma 2 4 2 6 3 4" xfId="47736"/>
    <cellStyle name="Comma 2 4 2 6 3 5" xfId="50752"/>
    <cellStyle name="Comma 2 4 2 6 4" xfId="11327"/>
    <cellStyle name="Comma 2 4 2 6 4 2" xfId="18858"/>
    <cellStyle name="Comma 2 4 2 6 4 3" xfId="42584"/>
    <cellStyle name="Comma 2 4 2 6 4 4" xfId="48213"/>
    <cellStyle name="Comma 2 4 2 6 4 5" xfId="51229"/>
    <cellStyle name="Comma 2 4 2 6 5" xfId="8442"/>
    <cellStyle name="Comma 2 4 2 6 5 2" xfId="42921"/>
    <cellStyle name="Comma 2 4 2 6 5 3" xfId="46782"/>
    <cellStyle name="Comma 2 4 2 6 5 4" xfId="49798"/>
    <cellStyle name="Comma 2 4 2 6 6" xfId="43823"/>
    <cellStyle name="Comma 2 4 2 6 7" xfId="45676"/>
    <cellStyle name="Comma 2 4 2 6 8" xfId="48692"/>
    <cellStyle name="Comma 2 4 2 7" xfId="6523"/>
    <cellStyle name="Comma 2 4 2 8" xfId="9930"/>
    <cellStyle name="Comma 2 4 2 8 2" xfId="17480"/>
    <cellStyle name="Comma 2 4 2 8 3" xfId="42624"/>
    <cellStyle name="Comma 2 4 2 8 4" xfId="46835"/>
    <cellStyle name="Comma 2 4 2 8 5" xfId="49851"/>
    <cellStyle name="Comma 2 4 2 9" xfId="10414"/>
    <cellStyle name="Comma 2 4 2 9 2" xfId="17957"/>
    <cellStyle name="Comma 2 4 2 9 3" xfId="27775"/>
    <cellStyle name="Comma 2 4 2 9 4" xfId="47312"/>
    <cellStyle name="Comma 2 4 2 9 5" xfId="50328"/>
    <cellStyle name="Comma 2 4 3" xfId="6613"/>
    <cellStyle name="Comma 2 4 3 2" xfId="17116"/>
    <cellStyle name="Comma 2 4 3 3" xfId="19168"/>
    <cellStyle name="Comma 2 4 3 4" xfId="46149"/>
    <cellStyle name="Comma 2 4 3 5" xfId="49165"/>
    <cellStyle name="Comma 2 4 4" xfId="6515"/>
    <cellStyle name="Comma 2 4 5" xfId="13175"/>
    <cellStyle name="Comma 2 4 5 2" xfId="16683"/>
    <cellStyle name="Comma 2 4 6" xfId="14908"/>
    <cellStyle name="Comma 2 4 7" xfId="19166"/>
    <cellStyle name="Comma 2 4 8" xfId="44060"/>
    <cellStyle name="Comma 2 4 9" xfId="44970"/>
    <cellStyle name="Comma 2 5" xfId="895"/>
    <cellStyle name="Comma 2 5 10" xfId="19169"/>
    <cellStyle name="Comma 2 5 2" xfId="892"/>
    <cellStyle name="Comma 2 5 2 2" xfId="13069"/>
    <cellStyle name="Comma 2 5 2 2 2" xfId="19171"/>
    <cellStyle name="Comma 2 5 2 2 3" xfId="44062"/>
    <cellStyle name="Comma 2 5 2 2 4" xfId="44972"/>
    <cellStyle name="Comma 2 5 2 3" xfId="14910"/>
    <cellStyle name="Comma 2 5 2 3 2" xfId="33510"/>
    <cellStyle name="Comma 2 5 2 3 3" xfId="38812"/>
    <cellStyle name="Comma 2 5 2 3 4" xfId="28136"/>
    <cellStyle name="Comma 2 5 2 4" xfId="31045"/>
    <cellStyle name="Comma 2 5 2 5" xfId="36161"/>
    <cellStyle name="Comma 2 5 2 6" xfId="19170"/>
    <cellStyle name="Comma 2 5 2 7" xfId="11369"/>
    <cellStyle name="Comma 2 5 3" xfId="7865"/>
    <cellStyle name="Comma 2 5 3 2" xfId="19172"/>
    <cellStyle name="Comma 2 5 3 3" xfId="44063"/>
    <cellStyle name="Comma 2 5 3 4" xfId="44973"/>
    <cellStyle name="Comma 2 5 4" xfId="7568"/>
    <cellStyle name="Comma 2 5 4 2" xfId="17334"/>
    <cellStyle name="Comma 2 5 4 2 2" xfId="33511"/>
    <cellStyle name="Comma 2 5 4 2 3" xfId="38813"/>
    <cellStyle name="Comma 2 5 4 2 4" xfId="28137"/>
    <cellStyle name="Comma 2 5 4 3" xfId="31046"/>
    <cellStyle name="Comma 2 5 4 4" xfId="36162"/>
    <cellStyle name="Comma 2 5 4 5" xfId="19173"/>
    <cellStyle name="Comma 2 5 4 6" xfId="43829"/>
    <cellStyle name="Comma 2 5 4 7" xfId="46379"/>
    <cellStyle name="Comma 2 5 4 8" xfId="49395"/>
    <cellStyle name="Comma 2 5 5" xfId="6614"/>
    <cellStyle name="Comma 2 5 5 2" xfId="17117"/>
    <cellStyle name="Comma 2 5 5 2 2" xfId="33512"/>
    <cellStyle name="Comma 2 5 5 2 3" xfId="38814"/>
    <cellStyle name="Comma 2 5 5 2 4" xfId="28138"/>
    <cellStyle name="Comma 2 5 5 3" xfId="31047"/>
    <cellStyle name="Comma 2 5 5 4" xfId="36163"/>
    <cellStyle name="Comma 2 5 5 5" xfId="19174"/>
    <cellStyle name="Comma 2 5 5 6" xfId="41726"/>
    <cellStyle name="Comma 2 5 5 7" xfId="44064"/>
    <cellStyle name="Comma 2 5 5 8" xfId="46150"/>
    <cellStyle name="Comma 2 5 5 9" xfId="49166"/>
    <cellStyle name="Comma 2 5 6" xfId="14909"/>
    <cellStyle name="Comma 2 5 6 2" xfId="28139"/>
    <cellStyle name="Comma 2 5 6 2 2" xfId="33513"/>
    <cellStyle name="Comma 2 5 6 2 3" xfId="38815"/>
    <cellStyle name="Comma 2 5 6 3" xfId="31048"/>
    <cellStyle name="Comma 2 5 6 4" xfId="36164"/>
    <cellStyle name="Comma 2 5 6 5" xfId="19175"/>
    <cellStyle name="Comma 2 5 6 6" xfId="44065"/>
    <cellStyle name="Comma 2 5 7" xfId="28135"/>
    <cellStyle name="Comma 2 5 7 2" xfId="33509"/>
    <cellStyle name="Comma 2 5 7 3" xfId="38811"/>
    <cellStyle name="Comma 2 5 8" xfId="31044"/>
    <cellStyle name="Comma 2 5 9" xfId="36160"/>
    <cellStyle name="Comma 2 6" xfId="891"/>
    <cellStyle name="Comma 2 6 2" xfId="3319"/>
    <cellStyle name="Comma 2 6 2 2" xfId="13483"/>
    <cellStyle name="Comma 2 6 2 2 2" xfId="33515"/>
    <cellStyle name="Comma 2 6 2 2 3" xfId="38817"/>
    <cellStyle name="Comma 2 6 2 3" xfId="14912"/>
    <cellStyle name="Comma 2 6 2 3 2" xfId="31050"/>
    <cellStyle name="Comma 2 6 2 4" xfId="36166"/>
    <cellStyle name="Comma 2 6 2 5" xfId="11371"/>
    <cellStyle name="Comma 2 6 3" xfId="13068"/>
    <cellStyle name="Comma 2 6 3 2" xfId="28141"/>
    <cellStyle name="Comma 2 6 3 2 2" xfId="33516"/>
    <cellStyle name="Comma 2 6 3 2 3" xfId="38818"/>
    <cellStyle name="Comma 2 6 3 3" xfId="31051"/>
    <cellStyle name="Comma 2 6 3 4" xfId="36167"/>
    <cellStyle name="Comma 2 6 4" xfId="14911"/>
    <cellStyle name="Comma 2 6 4 2" xfId="33514"/>
    <cellStyle name="Comma 2 6 4 3" xfId="38816"/>
    <cellStyle name="Comma 2 6 4 4" xfId="28140"/>
    <cellStyle name="Comma 2 6 5" xfId="31049"/>
    <cellStyle name="Comma 2 6 6" xfId="36165"/>
    <cellStyle name="Comma 2 6 7" xfId="19176"/>
    <cellStyle name="Comma 2 6 8" xfId="11370"/>
    <cellStyle name="Comma 2 7" xfId="3075"/>
    <cellStyle name="Comma 2 7 2" xfId="7818"/>
    <cellStyle name="Comma 2 7 2 2" xfId="30514"/>
    <cellStyle name="Comma 2 7 2 2 2" xfId="35675"/>
    <cellStyle name="Comma 2 7 2 2 3" xfId="40977"/>
    <cellStyle name="Comma 2 7 2 3" xfId="33024"/>
    <cellStyle name="Comma 2 7 2 4" xfId="38326"/>
    <cellStyle name="Comma 2 7 3" xfId="6607"/>
    <cellStyle name="Comma 2 7 3 2" xfId="17110"/>
    <cellStyle name="Comma 2 7 3 2 2" xfId="33517"/>
    <cellStyle name="Comma 2 7 3 3" xfId="38819"/>
    <cellStyle name="Comma 2 7 3 4" xfId="28142"/>
    <cellStyle name="Comma 2 7 3 5" xfId="41724"/>
    <cellStyle name="Comma 2 7 3 6" xfId="46143"/>
    <cellStyle name="Comma 2 7 3 7" xfId="49159"/>
    <cellStyle name="Comma 2 7 4" xfId="14913"/>
    <cellStyle name="Comma 2 7 4 2" xfId="31052"/>
    <cellStyle name="Comma 2 7 5" xfId="36168"/>
    <cellStyle name="Comma 2 7 6" xfId="19177"/>
    <cellStyle name="Comma 2 8" xfId="7125"/>
    <cellStyle name="Comma 2 8 2" xfId="7866"/>
    <cellStyle name="Comma 2 8 3" xfId="13731"/>
    <cellStyle name="Comma 2 8 4" xfId="19178"/>
    <cellStyle name="Comma 2 8 5" xfId="44066"/>
    <cellStyle name="Comma 2 8 6" xfId="44974"/>
    <cellStyle name="Comma 2 8 7" xfId="12430"/>
    <cellStyle name="Comma 2 9" xfId="6568"/>
    <cellStyle name="Comma 2 9 2" xfId="19179"/>
    <cellStyle name="Comma 2 9 3" xfId="44067"/>
    <cellStyle name="Comma 2 9 4" xfId="44975"/>
    <cellStyle name="Comma 2 9 5" xfId="13473"/>
    <cellStyle name="Comma 3" xfId="37"/>
    <cellStyle name="Comma 3 10" xfId="19180"/>
    <cellStyle name="Comma 3 11" xfId="44068"/>
    <cellStyle name="Comma 3 12" xfId="44976"/>
    <cellStyle name="Comma 3 2" xfId="900"/>
    <cellStyle name="Comma 3 2 10" xfId="44977"/>
    <cellStyle name="Comma 3 2 2" xfId="890"/>
    <cellStyle name="Comma 3 2 2 10" xfId="10883"/>
    <cellStyle name="Comma 3 2 2 10 2" xfId="18421"/>
    <cellStyle name="Comma 3 2 2 10 3" xfId="42372"/>
    <cellStyle name="Comma 3 2 2 10 4" xfId="47776"/>
    <cellStyle name="Comma 3 2 2 10 5" xfId="50792"/>
    <cellStyle name="Comma 3 2 2 11" xfId="6617"/>
    <cellStyle name="Comma 3 2 2 11 2" xfId="17119"/>
    <cellStyle name="Comma 3 2 2 11 3" xfId="42176"/>
    <cellStyle name="Comma 3 2 2 11 4" xfId="46153"/>
    <cellStyle name="Comma 3 2 2 11 5" xfId="49169"/>
    <cellStyle name="Comma 3 2 2 12" xfId="14916"/>
    <cellStyle name="Comma 3 2 2 13" xfId="19182"/>
    <cellStyle name="Comma 3 2 2 14" xfId="44070"/>
    <cellStyle name="Comma 3 2 2 15" xfId="44978"/>
    <cellStyle name="Comma 3 2 2 16" xfId="45239"/>
    <cellStyle name="Comma 3 2 2 17" xfId="48254"/>
    <cellStyle name="Comma 3 2 2 2" xfId="3983"/>
    <cellStyle name="Comma 3 2 2 2 10" xfId="7627"/>
    <cellStyle name="Comma 3 2 2 2 10 2" xfId="42814"/>
    <cellStyle name="Comma 3 2 2 2 10 3" xfId="46392"/>
    <cellStyle name="Comma 3 2 2 2 10 4" xfId="49408"/>
    <cellStyle name="Comma 3 2 2 2 11" xfId="19183"/>
    <cellStyle name="Comma 3 2 2 2 12" xfId="44071"/>
    <cellStyle name="Comma 3 2 2 2 13" xfId="44979"/>
    <cellStyle name="Comma 3 2 2 2 14" xfId="45253"/>
    <cellStyle name="Comma 3 2 2 2 15" xfId="48268"/>
    <cellStyle name="Comma 3 2 2 2 2" xfId="5249"/>
    <cellStyle name="Comma 3 2 2 2 2 2" xfId="5569"/>
    <cellStyle name="Comma 3 2 2 2 2 2 2" xfId="10196"/>
    <cellStyle name="Comma 3 2 2 2 2 2 2 2" xfId="17746"/>
    <cellStyle name="Comma 3 2 2 2 2 2 2 3" xfId="27996"/>
    <cellStyle name="Comma 3 2 2 2 2 2 2 4" xfId="47101"/>
    <cellStyle name="Comma 3 2 2 2 2 2 2 5" xfId="50117"/>
    <cellStyle name="Comma 3 2 2 2 2 2 3" xfId="10681"/>
    <cellStyle name="Comma 3 2 2 2 2 2 3 2" xfId="18223"/>
    <cellStyle name="Comma 3 2 2 2 2 2 3 3" xfId="43750"/>
    <cellStyle name="Comma 3 2 2 2 2 2 3 4" xfId="47578"/>
    <cellStyle name="Comma 3 2 2 2 2 2 3 5" xfId="50594"/>
    <cellStyle name="Comma 3 2 2 2 2 2 4" xfId="11168"/>
    <cellStyle name="Comma 3 2 2 2 2 2 4 2" xfId="18700"/>
    <cellStyle name="Comma 3 2 2 2 2 2 4 3" xfId="43582"/>
    <cellStyle name="Comma 3 2 2 2 2 2 4 4" xfId="48055"/>
    <cellStyle name="Comma 3 2 2 2 2 2 4 5" xfId="51071"/>
    <cellStyle name="Comma 3 2 2 2 2 2 5" xfId="8204"/>
    <cellStyle name="Comma 3 2 2 2 2 2 5 2" xfId="42241"/>
    <cellStyle name="Comma 3 2 2 2 2 2 5 3" xfId="46624"/>
    <cellStyle name="Comma 3 2 2 2 2 2 5 4" xfId="49640"/>
    <cellStyle name="Comma 3 2 2 2 2 2 6" xfId="43030"/>
    <cellStyle name="Comma 3 2 2 2 2 2 7" xfId="45518"/>
    <cellStyle name="Comma 3 2 2 2 2 2 8" xfId="48534"/>
    <cellStyle name="Comma 3 2 2 2 2 3" xfId="9984"/>
    <cellStyle name="Comma 3 2 2 2 2 3 2" xfId="17534"/>
    <cellStyle name="Comma 3 2 2 2 2 3 3" xfId="42283"/>
    <cellStyle name="Comma 3 2 2 2 2 3 4" xfId="46889"/>
    <cellStyle name="Comma 3 2 2 2 2 3 5" xfId="49905"/>
    <cellStyle name="Comma 3 2 2 2 2 4" xfId="10468"/>
    <cellStyle name="Comma 3 2 2 2 2 4 2" xfId="18011"/>
    <cellStyle name="Comma 3 2 2 2 2 4 3" xfId="20739"/>
    <cellStyle name="Comma 3 2 2 2 2 4 4" xfId="47366"/>
    <cellStyle name="Comma 3 2 2 2 2 4 5" xfId="50382"/>
    <cellStyle name="Comma 3 2 2 2 2 5" xfId="10955"/>
    <cellStyle name="Comma 3 2 2 2 2 5 2" xfId="18488"/>
    <cellStyle name="Comma 3 2 2 2 2 5 3" xfId="42582"/>
    <cellStyle name="Comma 3 2 2 2 2 5 4" xfId="47843"/>
    <cellStyle name="Comma 3 2 2 2 2 5 5" xfId="50859"/>
    <cellStyle name="Comma 3 2 2 2 2 6" xfId="7903"/>
    <cellStyle name="Comma 3 2 2 2 2 6 2" xfId="41759"/>
    <cellStyle name="Comma 3 2 2 2 2 6 3" xfId="46412"/>
    <cellStyle name="Comma 3 2 2 2 2 6 4" xfId="49428"/>
    <cellStyle name="Comma 3 2 2 2 2 7" xfId="43314"/>
    <cellStyle name="Comma 3 2 2 2 2 8" xfId="45306"/>
    <cellStyle name="Comma 3 2 2 2 2 9" xfId="48322"/>
    <cellStyle name="Comma 3 2 2 2 3" xfId="5329"/>
    <cellStyle name="Comma 3 2 2 2 3 2" xfId="5649"/>
    <cellStyle name="Comma 3 2 2 2 3 2 2" xfId="10249"/>
    <cellStyle name="Comma 3 2 2 2 3 2 2 2" xfId="17799"/>
    <cellStyle name="Comma 3 2 2 2 3 2 2 3" xfId="41888"/>
    <cellStyle name="Comma 3 2 2 2 3 2 2 4" xfId="47154"/>
    <cellStyle name="Comma 3 2 2 2 3 2 2 5" xfId="50170"/>
    <cellStyle name="Comma 3 2 2 2 3 2 3" xfId="10734"/>
    <cellStyle name="Comma 3 2 2 2 3 2 3 2" xfId="18276"/>
    <cellStyle name="Comma 3 2 2 2 3 2 3 3" xfId="42941"/>
    <cellStyle name="Comma 3 2 2 2 3 2 3 4" xfId="47631"/>
    <cellStyle name="Comma 3 2 2 2 3 2 3 5" xfId="50647"/>
    <cellStyle name="Comma 3 2 2 2 3 2 4" xfId="11221"/>
    <cellStyle name="Comma 3 2 2 2 3 2 4 2" xfId="18753"/>
    <cellStyle name="Comma 3 2 2 2 3 2 4 3" xfId="42035"/>
    <cellStyle name="Comma 3 2 2 2 3 2 4 4" xfId="48108"/>
    <cellStyle name="Comma 3 2 2 2 3 2 4 5" xfId="51124"/>
    <cellStyle name="Comma 3 2 2 2 3 2 5" xfId="8283"/>
    <cellStyle name="Comma 3 2 2 2 3 2 5 2" xfId="20491"/>
    <cellStyle name="Comma 3 2 2 2 3 2 5 3" xfId="46677"/>
    <cellStyle name="Comma 3 2 2 2 3 2 5 4" xfId="49693"/>
    <cellStyle name="Comma 3 2 2 2 3 2 6" xfId="41558"/>
    <cellStyle name="Comma 3 2 2 2 3 2 7" xfId="45571"/>
    <cellStyle name="Comma 3 2 2 2 3 2 8" xfId="48587"/>
    <cellStyle name="Comma 3 2 2 2 3 3" xfId="10037"/>
    <cellStyle name="Comma 3 2 2 2 3 3 2" xfId="17587"/>
    <cellStyle name="Comma 3 2 2 2 3 3 3" xfId="19760"/>
    <cellStyle name="Comma 3 2 2 2 3 3 4" xfId="46942"/>
    <cellStyle name="Comma 3 2 2 2 3 3 5" xfId="49958"/>
    <cellStyle name="Comma 3 2 2 2 3 4" xfId="10522"/>
    <cellStyle name="Comma 3 2 2 2 3 4 2" xfId="18064"/>
    <cellStyle name="Comma 3 2 2 2 3 4 3" xfId="43083"/>
    <cellStyle name="Comma 3 2 2 2 3 4 4" xfId="47419"/>
    <cellStyle name="Comma 3 2 2 2 3 4 5" xfId="50435"/>
    <cellStyle name="Comma 3 2 2 2 3 5" xfId="11009"/>
    <cellStyle name="Comma 3 2 2 2 3 5 2" xfId="18541"/>
    <cellStyle name="Comma 3 2 2 2 3 5 3" xfId="43393"/>
    <cellStyle name="Comma 3 2 2 2 3 5 4" xfId="47896"/>
    <cellStyle name="Comma 3 2 2 2 3 5 5" xfId="50912"/>
    <cellStyle name="Comma 3 2 2 2 3 6" xfId="7974"/>
    <cellStyle name="Comma 3 2 2 2 3 6 2" xfId="43496"/>
    <cellStyle name="Comma 3 2 2 2 3 6 3" xfId="46465"/>
    <cellStyle name="Comma 3 2 2 2 3 6 4" xfId="49481"/>
    <cellStyle name="Comma 3 2 2 2 3 7" xfId="41489"/>
    <cellStyle name="Comma 3 2 2 2 3 8" xfId="45359"/>
    <cellStyle name="Comma 3 2 2 2 3 9" xfId="48375"/>
    <cellStyle name="Comma 3 2 2 2 4" xfId="5409"/>
    <cellStyle name="Comma 3 2 2 2 4 2" xfId="5729"/>
    <cellStyle name="Comma 3 2 2 2 4 2 2" xfId="10302"/>
    <cellStyle name="Comma 3 2 2 2 4 2 2 2" xfId="17852"/>
    <cellStyle name="Comma 3 2 2 2 4 2 2 3" xfId="42130"/>
    <cellStyle name="Comma 3 2 2 2 4 2 2 4" xfId="47207"/>
    <cellStyle name="Comma 3 2 2 2 4 2 2 5" xfId="50223"/>
    <cellStyle name="Comma 3 2 2 2 4 2 3" xfId="10787"/>
    <cellStyle name="Comma 3 2 2 2 4 2 3 2" xfId="18329"/>
    <cellStyle name="Comma 3 2 2 2 4 2 3 3" xfId="42360"/>
    <cellStyle name="Comma 3 2 2 2 4 2 3 4" xfId="47684"/>
    <cellStyle name="Comma 3 2 2 2 4 2 3 5" xfId="50700"/>
    <cellStyle name="Comma 3 2 2 2 4 2 4" xfId="11274"/>
    <cellStyle name="Comma 3 2 2 2 4 2 4 2" xfId="18806"/>
    <cellStyle name="Comma 3 2 2 2 4 2 4 3" xfId="43299"/>
    <cellStyle name="Comma 3 2 2 2 4 2 4 4" xfId="48161"/>
    <cellStyle name="Comma 3 2 2 2 4 2 4 5" xfId="51177"/>
    <cellStyle name="Comma 3 2 2 2 4 2 5" xfId="8363"/>
    <cellStyle name="Comma 3 2 2 2 4 2 5 2" xfId="43653"/>
    <cellStyle name="Comma 3 2 2 2 4 2 5 3" xfId="46730"/>
    <cellStyle name="Comma 3 2 2 2 4 2 5 4" xfId="49746"/>
    <cellStyle name="Comma 3 2 2 2 4 2 6" xfId="43610"/>
    <cellStyle name="Comma 3 2 2 2 4 2 7" xfId="45624"/>
    <cellStyle name="Comma 3 2 2 2 4 2 8" xfId="48640"/>
    <cellStyle name="Comma 3 2 2 2 4 3" xfId="10090"/>
    <cellStyle name="Comma 3 2 2 2 4 3 2" xfId="17640"/>
    <cellStyle name="Comma 3 2 2 2 4 3 3" xfId="42128"/>
    <cellStyle name="Comma 3 2 2 2 4 3 4" xfId="46995"/>
    <cellStyle name="Comma 3 2 2 2 4 3 5" xfId="50011"/>
    <cellStyle name="Comma 3 2 2 2 4 4" xfId="10575"/>
    <cellStyle name="Comma 3 2 2 2 4 4 2" xfId="18117"/>
    <cellStyle name="Comma 3 2 2 2 4 4 3" xfId="43545"/>
    <cellStyle name="Comma 3 2 2 2 4 4 4" xfId="47472"/>
    <cellStyle name="Comma 3 2 2 2 4 4 5" xfId="50488"/>
    <cellStyle name="Comma 3 2 2 2 4 5" xfId="11062"/>
    <cellStyle name="Comma 3 2 2 2 4 5 2" xfId="18594"/>
    <cellStyle name="Comma 3 2 2 2 4 5 3" xfId="43816"/>
    <cellStyle name="Comma 3 2 2 2 4 5 4" xfId="47949"/>
    <cellStyle name="Comma 3 2 2 2 4 5 5" xfId="50965"/>
    <cellStyle name="Comma 3 2 2 2 4 6" xfId="8050"/>
    <cellStyle name="Comma 3 2 2 2 4 6 2" xfId="42541"/>
    <cellStyle name="Comma 3 2 2 2 4 6 3" xfId="46518"/>
    <cellStyle name="Comma 3 2 2 2 4 6 4" xfId="49534"/>
    <cellStyle name="Comma 3 2 2 2 4 7" xfId="43445"/>
    <cellStyle name="Comma 3 2 2 2 4 8" xfId="45412"/>
    <cellStyle name="Comma 3 2 2 2 4 9" xfId="48428"/>
    <cellStyle name="Comma 3 2 2 2 5" xfId="5489"/>
    <cellStyle name="Comma 3 2 2 2 5 2" xfId="10143"/>
    <cellStyle name="Comma 3 2 2 2 5 2 2" xfId="17693"/>
    <cellStyle name="Comma 3 2 2 2 5 2 3" xfId="42781"/>
    <cellStyle name="Comma 3 2 2 2 5 2 4" xfId="47048"/>
    <cellStyle name="Comma 3 2 2 2 5 2 5" xfId="50064"/>
    <cellStyle name="Comma 3 2 2 2 5 3" xfId="10628"/>
    <cellStyle name="Comma 3 2 2 2 5 3 2" xfId="18170"/>
    <cellStyle name="Comma 3 2 2 2 5 3 3" xfId="43017"/>
    <cellStyle name="Comma 3 2 2 2 5 3 4" xfId="47525"/>
    <cellStyle name="Comma 3 2 2 2 5 3 5" xfId="50541"/>
    <cellStyle name="Comma 3 2 2 2 5 4" xfId="11115"/>
    <cellStyle name="Comma 3 2 2 2 5 4 2" xfId="18647"/>
    <cellStyle name="Comma 3 2 2 2 5 4 3" xfId="43095"/>
    <cellStyle name="Comma 3 2 2 2 5 4 4" xfId="48002"/>
    <cellStyle name="Comma 3 2 2 2 5 4 5" xfId="51018"/>
    <cellStyle name="Comma 3 2 2 2 5 5" xfId="8129"/>
    <cellStyle name="Comma 3 2 2 2 5 5 2" xfId="20505"/>
    <cellStyle name="Comma 3 2 2 2 5 5 3" xfId="46571"/>
    <cellStyle name="Comma 3 2 2 2 5 5 4" xfId="49587"/>
    <cellStyle name="Comma 3 2 2 2 5 6" xfId="43449"/>
    <cellStyle name="Comma 3 2 2 2 5 7" xfId="45465"/>
    <cellStyle name="Comma 3 2 2 2 5 8" xfId="48481"/>
    <cellStyle name="Comma 3 2 2 2 6" xfId="5809"/>
    <cellStyle name="Comma 3 2 2 2 6 2" xfId="10355"/>
    <cellStyle name="Comma 3 2 2 2 6 2 2" xfId="17905"/>
    <cellStyle name="Comma 3 2 2 2 6 2 3" xfId="42820"/>
    <cellStyle name="Comma 3 2 2 2 6 2 4" xfId="47260"/>
    <cellStyle name="Comma 3 2 2 2 6 2 5" xfId="50276"/>
    <cellStyle name="Comma 3 2 2 2 6 3" xfId="10840"/>
    <cellStyle name="Comma 3 2 2 2 6 3 2" xfId="18382"/>
    <cellStyle name="Comma 3 2 2 2 6 3 3" xfId="43524"/>
    <cellStyle name="Comma 3 2 2 2 6 3 4" xfId="47737"/>
    <cellStyle name="Comma 3 2 2 2 6 3 5" xfId="50753"/>
    <cellStyle name="Comma 3 2 2 2 6 4" xfId="11328"/>
    <cellStyle name="Comma 3 2 2 2 6 4 2" xfId="18859"/>
    <cellStyle name="Comma 3 2 2 2 6 4 3" xfId="43300"/>
    <cellStyle name="Comma 3 2 2 2 6 4 4" xfId="48214"/>
    <cellStyle name="Comma 3 2 2 2 6 4 5" xfId="51230"/>
    <cellStyle name="Comma 3 2 2 2 6 5" xfId="8443"/>
    <cellStyle name="Comma 3 2 2 2 6 5 2" xfId="42865"/>
    <cellStyle name="Comma 3 2 2 2 6 5 3" xfId="46783"/>
    <cellStyle name="Comma 3 2 2 2 6 5 4" xfId="49799"/>
    <cellStyle name="Comma 3 2 2 2 6 6" xfId="42079"/>
    <cellStyle name="Comma 3 2 2 2 6 7" xfId="45677"/>
    <cellStyle name="Comma 3 2 2 2 6 8" xfId="48693"/>
    <cellStyle name="Comma 3 2 2 2 7" xfId="9931"/>
    <cellStyle name="Comma 3 2 2 2 7 2" xfId="17481"/>
    <cellStyle name="Comma 3 2 2 2 7 3" xfId="28474"/>
    <cellStyle name="Comma 3 2 2 2 7 4" xfId="46836"/>
    <cellStyle name="Comma 3 2 2 2 7 5" xfId="49852"/>
    <cellStyle name="Comma 3 2 2 2 8" xfId="10415"/>
    <cellStyle name="Comma 3 2 2 2 8 2" xfId="17958"/>
    <cellStyle name="Comma 3 2 2 2 8 3" xfId="27962"/>
    <cellStyle name="Comma 3 2 2 2 8 4" xfId="47313"/>
    <cellStyle name="Comma 3 2 2 2 8 5" xfId="50329"/>
    <cellStyle name="Comma 3 2 2 2 9" xfId="10902"/>
    <cellStyle name="Comma 3 2 2 2 9 2" xfId="18435"/>
    <cellStyle name="Comma 3 2 2 2 9 3" xfId="43595"/>
    <cellStyle name="Comma 3 2 2 2 9 4" xfId="47790"/>
    <cellStyle name="Comma 3 2 2 2 9 5" xfId="50806"/>
    <cellStyle name="Comma 3 2 2 3" xfId="4819"/>
    <cellStyle name="Comma 3 2 2 3 2" xfId="5534"/>
    <cellStyle name="Comma 3 2 2 3 2 2" xfId="10182"/>
    <cellStyle name="Comma 3 2 2 3 2 2 2" xfId="17732"/>
    <cellStyle name="Comma 3 2 2 3 2 2 3" xfId="41879"/>
    <cellStyle name="Comma 3 2 2 3 2 2 4" xfId="47087"/>
    <cellStyle name="Comma 3 2 2 3 2 2 5" xfId="50103"/>
    <cellStyle name="Comma 3 2 2 3 2 3" xfId="10667"/>
    <cellStyle name="Comma 3 2 2 3 2 3 2" xfId="18209"/>
    <cellStyle name="Comma 3 2 2 3 2 3 3" xfId="41949"/>
    <cellStyle name="Comma 3 2 2 3 2 3 4" xfId="47564"/>
    <cellStyle name="Comma 3 2 2 3 2 3 5" xfId="50580"/>
    <cellStyle name="Comma 3 2 2 3 2 4" xfId="11154"/>
    <cellStyle name="Comma 3 2 2 3 2 4 2" xfId="18686"/>
    <cellStyle name="Comma 3 2 2 3 2 4 3" xfId="42027"/>
    <cellStyle name="Comma 3 2 2 3 2 4 4" xfId="48041"/>
    <cellStyle name="Comma 3 2 2 3 2 4 5" xfId="51057"/>
    <cellStyle name="Comma 3 2 2 3 2 5" xfId="8174"/>
    <cellStyle name="Comma 3 2 2 3 2 5 2" xfId="43887"/>
    <cellStyle name="Comma 3 2 2 3 2 5 3" xfId="46610"/>
    <cellStyle name="Comma 3 2 2 3 2 5 4" xfId="49626"/>
    <cellStyle name="Comma 3 2 2 3 2 6" xfId="42732"/>
    <cellStyle name="Comma 3 2 2 3 2 7" xfId="45504"/>
    <cellStyle name="Comma 3 2 2 3 2 8" xfId="48520"/>
    <cellStyle name="Comma 3 2 2 3 3" xfId="9970"/>
    <cellStyle name="Comma 3 2 2 3 3 2" xfId="17520"/>
    <cellStyle name="Comma 3 2 2 3 3 3" xfId="20424"/>
    <cellStyle name="Comma 3 2 2 3 3 4" xfId="46875"/>
    <cellStyle name="Comma 3 2 2 3 3 5" xfId="49891"/>
    <cellStyle name="Comma 3 2 2 3 4" xfId="10454"/>
    <cellStyle name="Comma 3 2 2 3 4 2" xfId="17997"/>
    <cellStyle name="Comma 3 2 2 3 4 3" xfId="43802"/>
    <cellStyle name="Comma 3 2 2 3 4 4" xfId="47352"/>
    <cellStyle name="Comma 3 2 2 3 4 5" xfId="50368"/>
    <cellStyle name="Comma 3 2 2 3 5" xfId="10941"/>
    <cellStyle name="Comma 3 2 2 3 5 2" xfId="18474"/>
    <cellStyle name="Comma 3 2 2 3 5 3" xfId="41992"/>
    <cellStyle name="Comma 3 2 2 3 5 4" xfId="47829"/>
    <cellStyle name="Comma 3 2 2 3 5 5" xfId="50845"/>
    <cellStyle name="Comma 3 2 2 3 6" xfId="7879"/>
    <cellStyle name="Comma 3 2 2 3 6 2" xfId="42462"/>
    <cellStyle name="Comma 3 2 2 3 6 3" xfId="46398"/>
    <cellStyle name="Comma 3 2 2 3 6 4" xfId="49414"/>
    <cellStyle name="Comma 3 2 2 3 7" xfId="42563"/>
    <cellStyle name="Comma 3 2 2 3 8" xfId="45292"/>
    <cellStyle name="Comma 3 2 2 3 9" xfId="48308"/>
    <cellStyle name="Comma 3 2 2 4" xfId="5294"/>
    <cellStyle name="Comma 3 2 2 4 2" xfId="5614"/>
    <cellStyle name="Comma 3 2 2 4 2 2" xfId="10235"/>
    <cellStyle name="Comma 3 2 2 4 2 2 2" xfId="17785"/>
    <cellStyle name="Comma 3 2 2 4 2 2 3" xfId="27733"/>
    <cellStyle name="Comma 3 2 2 4 2 2 4" xfId="47140"/>
    <cellStyle name="Comma 3 2 2 4 2 2 5" xfId="50156"/>
    <cellStyle name="Comma 3 2 2 4 2 3" xfId="10720"/>
    <cellStyle name="Comma 3 2 2 4 2 3 2" xfId="18262"/>
    <cellStyle name="Comma 3 2 2 4 2 3 3" xfId="43575"/>
    <cellStyle name="Comma 3 2 2 4 2 3 4" xfId="47617"/>
    <cellStyle name="Comma 3 2 2 4 2 3 5" xfId="50633"/>
    <cellStyle name="Comma 3 2 2 4 2 4" xfId="11207"/>
    <cellStyle name="Comma 3 2 2 4 2 4 2" xfId="18739"/>
    <cellStyle name="Comma 3 2 2 4 2 4 3" xfId="43819"/>
    <cellStyle name="Comma 3 2 2 4 2 4 4" xfId="48094"/>
    <cellStyle name="Comma 3 2 2 4 2 4 5" xfId="51110"/>
    <cellStyle name="Comma 3 2 2 4 2 5" xfId="8248"/>
    <cellStyle name="Comma 3 2 2 4 2 5 2" xfId="43213"/>
    <cellStyle name="Comma 3 2 2 4 2 5 3" xfId="46663"/>
    <cellStyle name="Comma 3 2 2 4 2 5 4" xfId="49679"/>
    <cellStyle name="Comma 3 2 2 4 2 6" xfId="41550"/>
    <cellStyle name="Comma 3 2 2 4 2 7" xfId="45557"/>
    <cellStyle name="Comma 3 2 2 4 2 8" xfId="48573"/>
    <cellStyle name="Comma 3 2 2 4 3" xfId="10023"/>
    <cellStyle name="Comma 3 2 2 4 3 2" xfId="17573"/>
    <cellStyle name="Comma 3 2 2 4 3 3" xfId="42289"/>
    <cellStyle name="Comma 3 2 2 4 3 4" xfId="46928"/>
    <cellStyle name="Comma 3 2 2 4 3 5" xfId="49944"/>
    <cellStyle name="Comma 3 2 2 4 4" xfId="10508"/>
    <cellStyle name="Comma 3 2 2 4 4 2" xfId="18050"/>
    <cellStyle name="Comma 3 2 2 4 4 3" xfId="42839"/>
    <cellStyle name="Comma 3 2 2 4 4 4" xfId="47405"/>
    <cellStyle name="Comma 3 2 2 4 4 5" xfId="50421"/>
    <cellStyle name="Comma 3 2 2 4 5" xfId="10995"/>
    <cellStyle name="Comma 3 2 2 4 5 2" xfId="18527"/>
    <cellStyle name="Comma 3 2 2 4 5 3" xfId="42385"/>
    <cellStyle name="Comma 3 2 2 4 5 4" xfId="47882"/>
    <cellStyle name="Comma 3 2 2 4 5 5" xfId="50898"/>
    <cellStyle name="Comma 3 2 2 4 6" xfId="7946"/>
    <cellStyle name="Comma 3 2 2 4 6 2" xfId="41766"/>
    <cellStyle name="Comma 3 2 2 4 6 3" xfId="46451"/>
    <cellStyle name="Comma 3 2 2 4 6 4" xfId="49467"/>
    <cellStyle name="Comma 3 2 2 4 7" xfId="20827"/>
    <cellStyle name="Comma 3 2 2 4 8" xfId="45345"/>
    <cellStyle name="Comma 3 2 2 4 9" xfId="48361"/>
    <cellStyle name="Comma 3 2 2 5" xfId="5374"/>
    <cellStyle name="Comma 3 2 2 5 2" xfId="5694"/>
    <cellStyle name="Comma 3 2 2 5 2 2" xfId="10288"/>
    <cellStyle name="Comma 3 2 2 5 2 2 2" xfId="17838"/>
    <cellStyle name="Comma 3 2 2 5 2 2 3" xfId="41896"/>
    <cellStyle name="Comma 3 2 2 5 2 2 4" xfId="47193"/>
    <cellStyle name="Comma 3 2 2 5 2 2 5" xfId="50209"/>
    <cellStyle name="Comma 3 2 2 5 2 3" xfId="10773"/>
    <cellStyle name="Comma 3 2 2 5 2 3 2" xfId="18315"/>
    <cellStyle name="Comma 3 2 2 5 2 3 3" xfId="42881"/>
    <cellStyle name="Comma 3 2 2 5 2 3 4" xfId="47670"/>
    <cellStyle name="Comma 3 2 2 5 2 3 5" xfId="50686"/>
    <cellStyle name="Comma 3 2 2 5 2 4" xfId="11260"/>
    <cellStyle name="Comma 3 2 2 5 2 4 2" xfId="18792"/>
    <cellStyle name="Comma 3 2 2 5 2 4 3" xfId="19874"/>
    <cellStyle name="Comma 3 2 2 5 2 4 4" xfId="48147"/>
    <cellStyle name="Comma 3 2 2 5 2 4 5" xfId="51163"/>
    <cellStyle name="Comma 3 2 2 5 2 5" xfId="8328"/>
    <cellStyle name="Comma 3 2 2 5 2 5 2" xfId="42257"/>
    <cellStyle name="Comma 3 2 2 5 2 5 3" xfId="46716"/>
    <cellStyle name="Comma 3 2 2 5 2 5 4" xfId="49732"/>
    <cellStyle name="Comma 3 2 2 5 2 6" xfId="41572"/>
    <cellStyle name="Comma 3 2 2 5 2 7" xfId="45610"/>
    <cellStyle name="Comma 3 2 2 5 2 8" xfId="48626"/>
    <cellStyle name="Comma 3 2 2 5 3" xfId="10076"/>
    <cellStyle name="Comma 3 2 2 5 3 2" xfId="17626"/>
    <cellStyle name="Comma 3 2 2 5 3 3" xfId="29935"/>
    <cellStyle name="Comma 3 2 2 5 3 4" xfId="46981"/>
    <cellStyle name="Comma 3 2 2 5 3 5" xfId="49997"/>
    <cellStyle name="Comma 3 2 2 5 4" xfId="10561"/>
    <cellStyle name="Comma 3 2 2 5 4 2" xfId="18103"/>
    <cellStyle name="Comma 3 2 2 5 4 3" xfId="44030"/>
    <cellStyle name="Comma 3 2 2 5 4 4" xfId="47458"/>
    <cellStyle name="Comma 3 2 2 5 4 5" xfId="50474"/>
    <cellStyle name="Comma 3 2 2 5 5" xfId="11048"/>
    <cellStyle name="Comma 3 2 2 5 5 2" xfId="18580"/>
    <cellStyle name="Comma 3 2 2 5 5 3" xfId="43870"/>
    <cellStyle name="Comma 3 2 2 5 5 4" xfId="47935"/>
    <cellStyle name="Comma 3 2 2 5 5 5" xfId="50951"/>
    <cellStyle name="Comma 3 2 2 5 6" xfId="8018"/>
    <cellStyle name="Comma 3 2 2 5 6 2" xfId="43013"/>
    <cellStyle name="Comma 3 2 2 5 6 3" xfId="46504"/>
    <cellStyle name="Comma 3 2 2 5 6 4" xfId="49520"/>
    <cellStyle name="Comma 3 2 2 5 7" xfId="41503"/>
    <cellStyle name="Comma 3 2 2 5 8" xfId="45398"/>
    <cellStyle name="Comma 3 2 2 5 9" xfId="48414"/>
    <cellStyle name="Comma 3 2 2 6" xfId="5454"/>
    <cellStyle name="Comma 3 2 2 6 2" xfId="10129"/>
    <cellStyle name="Comma 3 2 2 6 2 2" xfId="17679"/>
    <cellStyle name="Comma 3 2 2 6 2 3" xfId="42299"/>
    <cellStyle name="Comma 3 2 2 6 2 4" xfId="47034"/>
    <cellStyle name="Comma 3 2 2 6 2 5" xfId="50050"/>
    <cellStyle name="Comma 3 2 2 6 3" xfId="10614"/>
    <cellStyle name="Comma 3 2 2 6 3 2" xfId="18156"/>
    <cellStyle name="Comma 3 2 2 6 3 3" xfId="42138"/>
    <cellStyle name="Comma 3 2 2 6 3 4" xfId="47511"/>
    <cellStyle name="Comma 3 2 2 6 3 5" xfId="50527"/>
    <cellStyle name="Comma 3 2 2 6 4" xfId="11101"/>
    <cellStyle name="Comma 3 2 2 6 4 2" xfId="18633"/>
    <cellStyle name="Comma 3 2 2 6 4 3" xfId="42400"/>
    <cellStyle name="Comma 3 2 2 6 4 4" xfId="47988"/>
    <cellStyle name="Comma 3 2 2 6 4 5" xfId="51004"/>
    <cellStyle name="Comma 3 2 2 6 5" xfId="8094"/>
    <cellStyle name="Comma 3 2 2 6 5 2" xfId="42616"/>
    <cellStyle name="Comma 3 2 2 6 5 3" xfId="46557"/>
    <cellStyle name="Comma 3 2 2 6 5 4" xfId="49573"/>
    <cellStyle name="Comma 3 2 2 6 6" xfId="41515"/>
    <cellStyle name="Comma 3 2 2 6 7" xfId="45451"/>
    <cellStyle name="Comma 3 2 2 6 8" xfId="48467"/>
    <cellStyle name="Comma 3 2 2 7" xfId="5774"/>
    <cellStyle name="Comma 3 2 2 7 2" xfId="10341"/>
    <cellStyle name="Comma 3 2 2 7 2 2" xfId="17891"/>
    <cellStyle name="Comma 3 2 2 7 2 3" xfId="43193"/>
    <cellStyle name="Comma 3 2 2 7 2 4" xfId="47246"/>
    <cellStyle name="Comma 3 2 2 7 2 5" xfId="50262"/>
    <cellStyle name="Comma 3 2 2 7 3" xfId="10826"/>
    <cellStyle name="Comma 3 2 2 7 3 2" xfId="18368"/>
    <cellStyle name="Comma 3 2 2 7 3 3" xfId="43577"/>
    <cellStyle name="Comma 3 2 2 7 3 4" xfId="47723"/>
    <cellStyle name="Comma 3 2 2 7 3 5" xfId="50739"/>
    <cellStyle name="Comma 3 2 2 7 4" xfId="11313"/>
    <cellStyle name="Comma 3 2 2 7 4 2" xfId="18845"/>
    <cellStyle name="Comma 3 2 2 7 4 3" xfId="42954"/>
    <cellStyle name="Comma 3 2 2 7 4 4" xfId="48200"/>
    <cellStyle name="Comma 3 2 2 7 4 5" xfId="51216"/>
    <cellStyle name="Comma 3 2 2 7 5" xfId="8408"/>
    <cellStyle name="Comma 3 2 2 7 5 2" xfId="41828"/>
    <cellStyle name="Comma 3 2 2 7 5 3" xfId="46769"/>
    <cellStyle name="Comma 3 2 2 7 5 4" xfId="49785"/>
    <cellStyle name="Comma 3 2 2 7 6" xfId="31436"/>
    <cellStyle name="Comma 3 2 2 7 7" xfId="45663"/>
    <cellStyle name="Comma 3 2 2 7 8" xfId="48679"/>
    <cellStyle name="Comma 3 2 2 8" xfId="9917"/>
    <cellStyle name="Comma 3 2 2 8 2" xfId="17467"/>
    <cellStyle name="Comma 3 2 2 8 3" xfId="42276"/>
    <cellStyle name="Comma 3 2 2 8 4" xfId="46822"/>
    <cellStyle name="Comma 3 2 2 8 5" xfId="49838"/>
    <cellStyle name="Comma 3 2 2 9" xfId="10397"/>
    <cellStyle name="Comma 3 2 2 9 2" xfId="17944"/>
    <cellStyle name="Comma 3 2 2 9 3" xfId="43517"/>
    <cellStyle name="Comma 3 2 2 9 4" xfId="47299"/>
    <cellStyle name="Comma 3 2 2 9 5" xfId="50315"/>
    <cellStyle name="Comma 3 2 3" xfId="3984"/>
    <cellStyle name="Comma 3 2 3 10" xfId="10903"/>
    <cellStyle name="Comma 3 2 3 10 2" xfId="18436"/>
    <cellStyle name="Comma 3 2 3 10 3" xfId="19281"/>
    <cellStyle name="Comma 3 2 3 10 4" xfId="47791"/>
    <cellStyle name="Comma 3 2 3 10 5" xfId="50807"/>
    <cellStyle name="Comma 3 2 3 11" xfId="6921"/>
    <cellStyle name="Comma 3 2 3 11 2" xfId="17131"/>
    <cellStyle name="Comma 3 2 3 11 3" xfId="20204"/>
    <cellStyle name="Comma 3 2 3 11 4" xfId="46168"/>
    <cellStyle name="Comma 3 2 3 11 5" xfId="49184"/>
    <cellStyle name="Comma 3 2 3 12" xfId="19184"/>
    <cellStyle name="Comma 3 2 3 13" xfId="44072"/>
    <cellStyle name="Comma 3 2 3 14" xfId="44980"/>
    <cellStyle name="Comma 3 2 3 15" xfId="45254"/>
    <cellStyle name="Comma 3 2 3 16" xfId="48269"/>
    <cellStyle name="Comma 3 2 3 2" xfId="5250"/>
    <cellStyle name="Comma 3 2 3 2 2" xfId="5570"/>
    <cellStyle name="Comma 3 2 3 2 2 2" xfId="10197"/>
    <cellStyle name="Comma 3 2 3 2 2 2 2" xfId="17747"/>
    <cellStyle name="Comma 3 2 3 2 2 2 3" xfId="43484"/>
    <cellStyle name="Comma 3 2 3 2 2 2 4" xfId="47102"/>
    <cellStyle name="Comma 3 2 3 2 2 2 5" xfId="50118"/>
    <cellStyle name="Comma 3 2 3 2 2 3" xfId="10682"/>
    <cellStyle name="Comma 3 2 3 2 2 3 2" xfId="18224"/>
    <cellStyle name="Comma 3 2 3 2 2 3 3" xfId="43146"/>
    <cellStyle name="Comma 3 2 3 2 2 3 4" xfId="47579"/>
    <cellStyle name="Comma 3 2 3 2 2 3 5" xfId="50595"/>
    <cellStyle name="Comma 3 2 3 2 2 4" xfId="11169"/>
    <cellStyle name="Comma 3 2 3 2 2 4 2" xfId="18701"/>
    <cellStyle name="Comma 3 2 3 2 2 4 3" xfId="42408"/>
    <cellStyle name="Comma 3 2 3 2 2 4 4" xfId="48056"/>
    <cellStyle name="Comma 3 2 3 2 2 4 5" xfId="51072"/>
    <cellStyle name="Comma 3 2 3 2 2 5" xfId="8205"/>
    <cellStyle name="Comma 3 2 3 2 2 5 2" xfId="43211"/>
    <cellStyle name="Comma 3 2 3 2 2 5 3" xfId="46625"/>
    <cellStyle name="Comma 3 2 3 2 2 5 4" xfId="49641"/>
    <cellStyle name="Comma 3 2 3 2 2 6" xfId="27923"/>
    <cellStyle name="Comma 3 2 3 2 2 7" xfId="45519"/>
    <cellStyle name="Comma 3 2 3 2 2 8" xfId="48535"/>
    <cellStyle name="Comma 3 2 3 2 3" xfId="9985"/>
    <cellStyle name="Comma 3 2 3 2 3 2" xfId="17535"/>
    <cellStyle name="Comma 3 2 3 2 3 3" xfId="43796"/>
    <cellStyle name="Comma 3 2 3 2 3 4" xfId="46890"/>
    <cellStyle name="Comma 3 2 3 2 3 5" xfId="49906"/>
    <cellStyle name="Comma 3 2 3 2 4" xfId="10469"/>
    <cellStyle name="Comma 3 2 3 2 4 2" xfId="18012"/>
    <cellStyle name="Comma 3 2 3 2 4 3" xfId="43833"/>
    <cellStyle name="Comma 3 2 3 2 4 4" xfId="47367"/>
    <cellStyle name="Comma 3 2 3 2 4 5" xfId="50383"/>
    <cellStyle name="Comma 3 2 3 2 5" xfId="10956"/>
    <cellStyle name="Comma 3 2 3 2 5 2" xfId="18489"/>
    <cellStyle name="Comma 3 2 3 2 5 3" xfId="43868"/>
    <cellStyle name="Comma 3 2 3 2 5 4" xfId="47844"/>
    <cellStyle name="Comma 3 2 3 2 5 5" xfId="50860"/>
    <cellStyle name="Comma 3 2 3 2 6" xfId="7904"/>
    <cellStyle name="Comma 3 2 3 2 6 2" xfId="32592"/>
    <cellStyle name="Comma 3 2 3 2 6 3" xfId="46413"/>
    <cellStyle name="Comma 3 2 3 2 6 4" xfId="49429"/>
    <cellStyle name="Comma 3 2 3 2 7" xfId="41472"/>
    <cellStyle name="Comma 3 2 3 2 8" xfId="45307"/>
    <cellStyle name="Comma 3 2 3 2 9" xfId="48323"/>
    <cellStyle name="Comma 3 2 3 3" xfId="5330"/>
    <cellStyle name="Comma 3 2 3 3 2" xfId="5650"/>
    <cellStyle name="Comma 3 2 3 3 2 2" xfId="10250"/>
    <cellStyle name="Comma 3 2 3 3 2 2 2" xfId="17800"/>
    <cellStyle name="Comma 3 2 3 3 2 2 3" xfId="20387"/>
    <cellStyle name="Comma 3 2 3 3 2 2 4" xfId="47155"/>
    <cellStyle name="Comma 3 2 3 3 2 2 5" xfId="50171"/>
    <cellStyle name="Comma 3 2 3 3 2 3" xfId="10735"/>
    <cellStyle name="Comma 3 2 3 3 2 3 2" xfId="18277"/>
    <cellStyle name="Comma 3 2 3 3 2 3 3" xfId="43962"/>
    <cellStyle name="Comma 3 2 3 3 2 3 4" xfId="47632"/>
    <cellStyle name="Comma 3 2 3 3 2 3 5" xfId="50648"/>
    <cellStyle name="Comma 3 2 3 3 2 4" xfId="11222"/>
    <cellStyle name="Comma 3 2 3 3 2 4 2" xfId="18754"/>
    <cellStyle name="Comma 3 2 3 3 2 4 3" xfId="42036"/>
    <cellStyle name="Comma 3 2 3 3 2 4 4" xfId="48109"/>
    <cellStyle name="Comma 3 2 3 3 2 4 5" xfId="51125"/>
    <cellStyle name="Comma 3 2 3 3 2 5" xfId="8284"/>
    <cellStyle name="Comma 3 2 3 3 2 5 2" xfId="42681"/>
    <cellStyle name="Comma 3 2 3 3 2 5 3" xfId="46678"/>
    <cellStyle name="Comma 3 2 3 3 2 5 4" xfId="49694"/>
    <cellStyle name="Comma 3 2 3 3 2 6" xfId="43608"/>
    <cellStyle name="Comma 3 2 3 3 2 7" xfId="45572"/>
    <cellStyle name="Comma 3 2 3 3 2 8" xfId="48588"/>
    <cellStyle name="Comma 3 2 3 3 3" xfId="10038"/>
    <cellStyle name="Comma 3 2 3 3 3 2" xfId="17588"/>
    <cellStyle name="Comma 3 2 3 3 3 3" xfId="43413"/>
    <cellStyle name="Comma 3 2 3 3 3 4" xfId="46943"/>
    <cellStyle name="Comma 3 2 3 3 3 5" xfId="49959"/>
    <cellStyle name="Comma 3 2 3 3 4" xfId="10523"/>
    <cellStyle name="Comma 3 2 3 3 4 2" xfId="18065"/>
    <cellStyle name="Comma 3 2 3 3 4 3" xfId="41927"/>
    <cellStyle name="Comma 3 2 3 3 4 4" xfId="47420"/>
    <cellStyle name="Comma 3 2 3 3 4 5" xfId="50436"/>
    <cellStyle name="Comma 3 2 3 3 5" xfId="11010"/>
    <cellStyle name="Comma 3 2 3 3 5 2" xfId="18542"/>
    <cellStyle name="Comma 3 2 3 3 5 3" xfId="42004"/>
    <cellStyle name="Comma 3 2 3 3 5 4" xfId="47897"/>
    <cellStyle name="Comma 3 2 3 3 5 5" xfId="50913"/>
    <cellStyle name="Comma 3 2 3 3 6" xfId="7975"/>
    <cellStyle name="Comma 3 2 3 3 6 2" xfId="42766"/>
    <cellStyle name="Comma 3 2 3 3 6 3" xfId="46466"/>
    <cellStyle name="Comma 3 2 3 3 6 4" xfId="49482"/>
    <cellStyle name="Comma 3 2 3 3 7" xfId="43898"/>
    <cellStyle name="Comma 3 2 3 3 8" xfId="45360"/>
    <cellStyle name="Comma 3 2 3 3 9" xfId="48376"/>
    <cellStyle name="Comma 3 2 3 4" xfId="5410"/>
    <cellStyle name="Comma 3 2 3 4 2" xfId="5730"/>
    <cellStyle name="Comma 3 2 3 4 2 2" xfId="10303"/>
    <cellStyle name="Comma 3 2 3 4 2 2 2" xfId="17853"/>
    <cellStyle name="Comma 3 2 3 4 2 2 3" xfId="27826"/>
    <cellStyle name="Comma 3 2 3 4 2 2 4" xfId="47208"/>
    <cellStyle name="Comma 3 2 3 4 2 2 5" xfId="50224"/>
    <cellStyle name="Comma 3 2 3 4 2 3" xfId="10788"/>
    <cellStyle name="Comma 3 2 3 4 2 3 2" xfId="18330"/>
    <cellStyle name="Comma 3 2 3 4 2 3 3" xfId="42942"/>
    <cellStyle name="Comma 3 2 3 4 2 3 4" xfId="47685"/>
    <cellStyle name="Comma 3 2 3 4 2 3 5" xfId="50701"/>
    <cellStyle name="Comma 3 2 3 4 2 4" xfId="11275"/>
    <cellStyle name="Comma 3 2 3 4 2 4 2" xfId="18807"/>
    <cellStyle name="Comma 3 2 3 4 2 4 3" xfId="42423"/>
    <cellStyle name="Comma 3 2 3 4 2 4 4" xfId="48162"/>
    <cellStyle name="Comma 3 2 3 4 2 4 5" xfId="51178"/>
    <cellStyle name="Comma 3 2 3 4 2 5" xfId="8364"/>
    <cellStyle name="Comma 3 2 3 4 2 5 2" xfId="41823"/>
    <cellStyle name="Comma 3 2 3 4 2 5 3" xfId="46731"/>
    <cellStyle name="Comma 3 2 3 4 2 5 4" xfId="49747"/>
    <cellStyle name="Comma 3 2 3 4 2 6" xfId="41578"/>
    <cellStyle name="Comma 3 2 3 4 2 7" xfId="45625"/>
    <cellStyle name="Comma 3 2 3 4 2 8" xfId="48641"/>
    <cellStyle name="Comma 3 2 3 4 3" xfId="10091"/>
    <cellStyle name="Comma 3 2 3 4 3 2" xfId="17641"/>
    <cellStyle name="Comma 3 2 3 4 3 3" xfId="42902"/>
    <cellStyle name="Comma 3 2 3 4 3 4" xfId="46996"/>
    <cellStyle name="Comma 3 2 3 4 3 5" xfId="50012"/>
    <cellStyle name="Comma 3 2 3 4 4" xfId="10576"/>
    <cellStyle name="Comma 3 2 3 4 4 2" xfId="18118"/>
    <cellStyle name="Comma 3 2 3 4 4 3" xfId="27995"/>
    <cellStyle name="Comma 3 2 3 4 4 4" xfId="47473"/>
    <cellStyle name="Comma 3 2 3 4 4 5" xfId="50489"/>
    <cellStyle name="Comma 3 2 3 4 5" xfId="11063"/>
    <cellStyle name="Comma 3 2 3 4 5 2" xfId="18595"/>
    <cellStyle name="Comma 3 2 3 4 5 3" xfId="43394"/>
    <cellStyle name="Comma 3 2 3 4 5 4" xfId="47950"/>
    <cellStyle name="Comma 3 2 3 4 5 5" xfId="50966"/>
    <cellStyle name="Comma 3 2 3 4 6" xfId="8051"/>
    <cellStyle name="Comma 3 2 3 4 6 2" xfId="41780"/>
    <cellStyle name="Comma 3 2 3 4 6 3" xfId="46519"/>
    <cellStyle name="Comma 3 2 3 4 6 4" xfId="49535"/>
    <cellStyle name="Comma 3 2 3 4 7" xfId="43100"/>
    <cellStyle name="Comma 3 2 3 4 8" xfId="45413"/>
    <cellStyle name="Comma 3 2 3 4 9" xfId="48429"/>
    <cellStyle name="Comma 3 2 3 5" xfId="5490"/>
    <cellStyle name="Comma 3 2 3 5 2" xfId="10144"/>
    <cellStyle name="Comma 3 2 3 5 2 2" xfId="17694"/>
    <cellStyle name="Comma 3 2 3 5 2 3" xfId="41871"/>
    <cellStyle name="Comma 3 2 3 5 2 4" xfId="47049"/>
    <cellStyle name="Comma 3 2 3 5 2 5" xfId="50065"/>
    <cellStyle name="Comma 3 2 3 5 3" xfId="10629"/>
    <cellStyle name="Comma 3 2 3 5 3 2" xfId="18171"/>
    <cellStyle name="Comma 3 2 3 5 3 3" xfId="43118"/>
    <cellStyle name="Comma 3 2 3 5 3 4" xfId="47526"/>
    <cellStyle name="Comma 3 2 3 5 3 5" xfId="50542"/>
    <cellStyle name="Comma 3 2 3 5 4" xfId="11116"/>
    <cellStyle name="Comma 3 2 3 5 4 2" xfId="18648"/>
    <cellStyle name="Comma 3 2 3 5 4 3" xfId="42021"/>
    <cellStyle name="Comma 3 2 3 5 4 4" xfId="48003"/>
    <cellStyle name="Comma 3 2 3 5 4 5" xfId="51019"/>
    <cellStyle name="Comma 3 2 3 5 5" xfId="8130"/>
    <cellStyle name="Comma 3 2 3 5 5 2" xfId="43555"/>
    <cellStyle name="Comma 3 2 3 5 5 3" xfId="46572"/>
    <cellStyle name="Comma 3 2 3 5 5 4" xfId="49588"/>
    <cellStyle name="Comma 3 2 3 5 6" xfId="32994"/>
    <cellStyle name="Comma 3 2 3 5 7" xfId="45466"/>
    <cellStyle name="Comma 3 2 3 5 8" xfId="48482"/>
    <cellStyle name="Comma 3 2 3 6" xfId="5810"/>
    <cellStyle name="Comma 3 2 3 6 2" xfId="10356"/>
    <cellStyle name="Comma 3 2 3 6 2 2" xfId="17906"/>
    <cellStyle name="Comma 3 2 3 6 2 3" xfId="41905"/>
    <cellStyle name="Comma 3 2 3 6 2 4" xfId="47261"/>
    <cellStyle name="Comma 3 2 3 6 2 5" xfId="50277"/>
    <cellStyle name="Comma 3 2 3 6 3" xfId="10841"/>
    <cellStyle name="Comma 3 2 3 6 3 2" xfId="18383"/>
    <cellStyle name="Comma 3 2 3 6 3 3" xfId="43089"/>
    <cellStyle name="Comma 3 2 3 6 3 4" xfId="47738"/>
    <cellStyle name="Comma 3 2 3 6 3 5" xfId="50754"/>
    <cellStyle name="Comma 3 2 3 6 4" xfId="11329"/>
    <cellStyle name="Comma 3 2 3 6 4 2" xfId="18860"/>
    <cellStyle name="Comma 3 2 3 6 4 3" xfId="42429"/>
    <cellStyle name="Comma 3 2 3 6 4 4" xfId="48215"/>
    <cellStyle name="Comma 3 2 3 6 4 5" xfId="51231"/>
    <cellStyle name="Comma 3 2 3 6 5" xfId="8444"/>
    <cellStyle name="Comma 3 2 3 6 5 2" xfId="20763"/>
    <cellStyle name="Comma 3 2 3 6 5 3" xfId="46784"/>
    <cellStyle name="Comma 3 2 3 6 5 4" xfId="49800"/>
    <cellStyle name="Comma 3 2 3 6 6" xfId="20210"/>
    <cellStyle name="Comma 3 2 3 6 7" xfId="45678"/>
    <cellStyle name="Comma 3 2 3 6 8" xfId="48694"/>
    <cellStyle name="Comma 3 2 3 7" xfId="7739"/>
    <cellStyle name="Comma 3 2 3 8" xfId="9932"/>
    <cellStyle name="Comma 3 2 3 8 2" xfId="17482"/>
    <cellStyle name="Comma 3 2 3 8 3" xfId="29940"/>
    <cellStyle name="Comma 3 2 3 8 4" xfId="46837"/>
    <cellStyle name="Comma 3 2 3 8 5" xfId="49853"/>
    <cellStyle name="Comma 3 2 3 9" xfId="10416"/>
    <cellStyle name="Comma 3 2 3 9 2" xfId="17959"/>
    <cellStyle name="Comma 3 2 3 9 3" xfId="43228"/>
    <cellStyle name="Comma 3 2 3 9 4" xfId="47314"/>
    <cellStyle name="Comma 3 2 3 9 5" xfId="50330"/>
    <cellStyle name="Comma 3 2 4" xfId="6593"/>
    <cellStyle name="Comma 3 2 4 2" xfId="19185"/>
    <cellStyle name="Comma 3 2 4 3" xfId="44073"/>
    <cellStyle name="Comma 3 2 4 4" xfId="44981"/>
    <cellStyle name="Comma 3 2 5" xfId="7853"/>
    <cellStyle name="Comma 3 2 5 2" xfId="17341"/>
    <cellStyle name="Comma 3 2 5 3" xfId="19186"/>
    <cellStyle name="Comma 3 2 5 4" xfId="41756"/>
    <cellStyle name="Comma 3 2 5 5" xfId="44074"/>
    <cellStyle name="Comma 3 2 5 6" xfId="44982"/>
    <cellStyle name="Comma 3 2 5 7" xfId="46396"/>
    <cellStyle name="Comma 3 2 5 8" xfId="49412"/>
    <cellStyle name="Comma 3 2 6" xfId="6616"/>
    <cellStyle name="Comma 3 2 6 2" xfId="17118"/>
    <cellStyle name="Comma 3 2 6 3" xfId="19943"/>
    <cellStyle name="Comma 3 2 6 4" xfId="46152"/>
    <cellStyle name="Comma 3 2 6 5" xfId="49168"/>
    <cellStyle name="Comma 3 2 7" xfId="14915"/>
    <cellStyle name="Comma 3 2 8" xfId="19181"/>
    <cellStyle name="Comma 3 2 9" xfId="44069"/>
    <cellStyle name="Comma 3 3" xfId="3078"/>
    <cellStyle name="Comma 3 3 10" xfId="11372"/>
    <cellStyle name="Comma 3 3 2" xfId="3985"/>
    <cellStyle name="Comma 3 3 2 10" xfId="10417"/>
    <cellStyle name="Comma 3 3 2 10 2" xfId="17960"/>
    <cellStyle name="Comma 3 3 2 10 3" xfId="43379"/>
    <cellStyle name="Comma 3 3 2 10 4" xfId="47315"/>
    <cellStyle name="Comma 3 3 2 10 5" xfId="50331"/>
    <cellStyle name="Comma 3 3 2 10 6" xfId="14616"/>
    <cellStyle name="Comma 3 3 2 11" xfId="10904"/>
    <cellStyle name="Comma 3 3 2 11 2" xfId="18437"/>
    <cellStyle name="Comma 3 3 2 11 3" xfId="41987"/>
    <cellStyle name="Comma 3 3 2 11 4" xfId="47792"/>
    <cellStyle name="Comma 3 3 2 11 5" xfId="50808"/>
    <cellStyle name="Comma 3 3 2 11 6" xfId="14761"/>
    <cellStyle name="Comma 3 3 2 12" xfId="7011"/>
    <cellStyle name="Comma 3 3 2 12 2" xfId="17140"/>
    <cellStyle name="Comma 3 3 2 12 3" xfId="43636"/>
    <cellStyle name="Comma 3 3 2 12 4" xfId="46180"/>
    <cellStyle name="Comma 3 3 2 12 5" xfId="49196"/>
    <cellStyle name="Comma 3 3 2 12 6" xfId="13592"/>
    <cellStyle name="Comma 3 3 2 13" xfId="19188"/>
    <cellStyle name="Comma 3 3 2 14" xfId="27728"/>
    <cellStyle name="Comma 3 3 2 15" xfId="44076"/>
    <cellStyle name="Comma 3 3 2 16" xfId="44984"/>
    <cellStyle name="Comma 3 3 2 17" xfId="45255"/>
    <cellStyle name="Comma 3 3 2 18" xfId="48270"/>
    <cellStyle name="Comma 3 3 2 2" xfId="3986"/>
    <cellStyle name="Comma 3 3 2 2 10" xfId="7625"/>
    <cellStyle name="Comma 3 3 2 2 10 2" xfId="43707"/>
    <cellStyle name="Comma 3 3 2 2 10 3" xfId="46390"/>
    <cellStyle name="Comma 3 3 2 2 10 4" xfId="49406"/>
    <cellStyle name="Comma 3 3 2 2 10 5" xfId="17338"/>
    <cellStyle name="Comma 3 3 2 2 11" xfId="19189"/>
    <cellStyle name="Comma 3 3 2 2 12" xfId="42828"/>
    <cellStyle name="Comma 3 3 2 2 13" xfId="44077"/>
    <cellStyle name="Comma 3 3 2 2 14" xfId="44985"/>
    <cellStyle name="Comma 3 3 2 2 15" xfId="45256"/>
    <cellStyle name="Comma 3 3 2 2 16" xfId="48271"/>
    <cellStyle name="Comma 3 3 2 2 17" xfId="14002"/>
    <cellStyle name="Comma 3 3 2 2 2" xfId="5252"/>
    <cellStyle name="Comma 3 3 2 2 2 10" xfId="14180"/>
    <cellStyle name="Comma 3 3 2 2 2 2" xfId="5572"/>
    <cellStyle name="Comma 3 3 2 2 2 2 2" xfId="10199"/>
    <cellStyle name="Comma 3 3 2 2 2 2 2 2" xfId="17749"/>
    <cellStyle name="Comma 3 3 2 2 2 2 2 3" xfId="42819"/>
    <cellStyle name="Comma 3 3 2 2 2 2 2 4" xfId="47104"/>
    <cellStyle name="Comma 3 3 2 2 2 2 2 5" xfId="50120"/>
    <cellStyle name="Comma 3 3 2 2 2 2 2 6" xfId="14550"/>
    <cellStyle name="Comma 3 3 2 2 2 2 3" xfId="10684"/>
    <cellStyle name="Comma 3 3 2 2 2 2 3 2" xfId="18226"/>
    <cellStyle name="Comma 3 3 2 2 2 2 3 3" xfId="43231"/>
    <cellStyle name="Comma 3 3 2 2 2 2 3 4" xfId="47581"/>
    <cellStyle name="Comma 3 3 2 2 2 2 3 5" xfId="50597"/>
    <cellStyle name="Comma 3 3 2 2 2 2 3 6" xfId="14693"/>
    <cellStyle name="Comma 3 3 2 2 2 2 4" xfId="11171"/>
    <cellStyle name="Comma 3 3 2 2 2 2 4 2" xfId="18703"/>
    <cellStyle name="Comma 3 3 2 2 2 2 4 3" xfId="43096"/>
    <cellStyle name="Comma 3 3 2 2 2 2 4 4" xfId="48058"/>
    <cellStyle name="Comma 3 3 2 2 2 2 4 5" xfId="51074"/>
    <cellStyle name="Comma 3 3 2 2 2 2 4 6" xfId="14838"/>
    <cellStyle name="Comma 3 3 2 2 2 2 5" xfId="8207"/>
    <cellStyle name="Comma 3 3 2 2 2 2 5 2" xfId="42545"/>
    <cellStyle name="Comma 3 3 2 2 2 2 5 3" xfId="46627"/>
    <cellStyle name="Comma 3 3 2 2 2 2 5 4" xfId="49643"/>
    <cellStyle name="Comma 3 3 2 2 2 2 5 5" xfId="17408"/>
    <cellStyle name="Comma 3 3 2 2 2 2 6" xfId="42072"/>
    <cellStyle name="Comma 3 3 2 2 2 2 7" xfId="45521"/>
    <cellStyle name="Comma 3 3 2 2 2 2 8" xfId="48537"/>
    <cellStyle name="Comma 3 3 2 2 2 2 9" xfId="14329"/>
    <cellStyle name="Comma 3 3 2 2 2 3" xfId="9987"/>
    <cellStyle name="Comma 3 3 2 2 2 3 2" xfId="17537"/>
    <cellStyle name="Comma 3 3 2 2 2 3 3" xfId="41846"/>
    <cellStyle name="Comma 3 3 2 2 2 3 4" xfId="46892"/>
    <cellStyle name="Comma 3 3 2 2 2 3 5" xfId="49908"/>
    <cellStyle name="Comma 3 3 2 2 2 3 6" xfId="14490"/>
    <cellStyle name="Comma 3 3 2 2 2 4" xfId="10471"/>
    <cellStyle name="Comma 3 3 2 2 2 4 2" xfId="18014"/>
    <cellStyle name="Comma 3 3 2 2 2 4 3" xfId="43485"/>
    <cellStyle name="Comma 3 3 2 2 2 4 4" xfId="47369"/>
    <cellStyle name="Comma 3 3 2 2 2 4 5" xfId="50385"/>
    <cellStyle name="Comma 3 3 2 2 2 4 6" xfId="14632"/>
    <cellStyle name="Comma 3 3 2 2 2 5" xfId="10958"/>
    <cellStyle name="Comma 3 3 2 2 2 5 2" xfId="18491"/>
    <cellStyle name="Comma 3 3 2 2 2 5 3" xfId="42644"/>
    <cellStyle name="Comma 3 3 2 2 2 5 4" xfId="47846"/>
    <cellStyle name="Comma 3 3 2 2 2 5 5" xfId="50862"/>
    <cellStyle name="Comma 3 3 2 2 2 5 6" xfId="14777"/>
    <cellStyle name="Comma 3 3 2 2 2 6" xfId="7906"/>
    <cellStyle name="Comma 3 3 2 2 2 6 2" xfId="42206"/>
    <cellStyle name="Comma 3 3 2 2 2 6 3" xfId="46415"/>
    <cellStyle name="Comma 3 3 2 2 2 6 4" xfId="49431"/>
    <cellStyle name="Comma 3 3 2 2 2 6 5" xfId="17347"/>
    <cellStyle name="Comma 3 3 2 2 2 7" xfId="41473"/>
    <cellStyle name="Comma 3 3 2 2 2 8" xfId="45309"/>
    <cellStyle name="Comma 3 3 2 2 2 9" xfId="48325"/>
    <cellStyle name="Comma 3 3 2 2 3" xfId="5332"/>
    <cellStyle name="Comma 3 3 2 2 3 10" xfId="14213"/>
    <cellStyle name="Comma 3 3 2 2 3 2" xfId="5652"/>
    <cellStyle name="Comma 3 3 2 2 3 2 2" xfId="10252"/>
    <cellStyle name="Comma 3 3 2 2 3 2 2 2" xfId="17802"/>
    <cellStyle name="Comma 3 3 2 2 3 2 2 3" xfId="42314"/>
    <cellStyle name="Comma 3 3 2 2 3 2 2 4" xfId="47157"/>
    <cellStyle name="Comma 3 3 2 2 3 2 2 5" xfId="50173"/>
    <cellStyle name="Comma 3 3 2 2 3 2 2 6" xfId="14565"/>
    <cellStyle name="Comma 3 3 2 2 3 2 3" xfId="10737"/>
    <cellStyle name="Comma 3 3 2 2 3 2 3 2" xfId="18279"/>
    <cellStyle name="Comma 3 3 2 2 3 2 3 3" xfId="42574"/>
    <cellStyle name="Comma 3 3 2 2 3 2 3 4" xfId="47634"/>
    <cellStyle name="Comma 3 3 2 2 3 2 3 5" xfId="50650"/>
    <cellStyle name="Comma 3 3 2 2 3 2 3 6" xfId="14708"/>
    <cellStyle name="Comma 3 3 2 2 3 2 4" xfId="11224"/>
    <cellStyle name="Comma 3 3 2 2 3 2 4 2" xfId="18756"/>
    <cellStyle name="Comma 3 3 2 2 3 2 4 3" xfId="19877"/>
    <cellStyle name="Comma 3 3 2 2 3 2 4 4" xfId="48111"/>
    <cellStyle name="Comma 3 3 2 2 3 2 4 5" xfId="51127"/>
    <cellStyle name="Comma 3 3 2 2 3 2 4 6" xfId="14853"/>
    <cellStyle name="Comma 3 3 2 2 3 2 5" xfId="8286"/>
    <cellStyle name="Comma 3 3 2 2 3 2 5 2" xfId="42621"/>
    <cellStyle name="Comma 3 3 2 2 3 2 5 3" xfId="46680"/>
    <cellStyle name="Comma 3 3 2 2 3 2 5 4" xfId="49696"/>
    <cellStyle name="Comma 3 3 2 2 3 2 5 5" xfId="17423"/>
    <cellStyle name="Comma 3 3 2 2 3 2 6" xfId="41559"/>
    <cellStyle name="Comma 3 3 2 2 3 2 7" xfId="45574"/>
    <cellStyle name="Comma 3 3 2 2 3 2 8" xfId="48590"/>
    <cellStyle name="Comma 3 3 2 2 3 2 9" xfId="14370"/>
    <cellStyle name="Comma 3 3 2 2 3 3" xfId="10040"/>
    <cellStyle name="Comma 3 3 2 2 3 3 2" xfId="17590"/>
    <cellStyle name="Comma 3 3 2 2 3 3 3" xfId="43563"/>
    <cellStyle name="Comma 3 3 2 2 3 3 4" xfId="46945"/>
    <cellStyle name="Comma 3 3 2 2 3 3 5" xfId="49961"/>
    <cellStyle name="Comma 3 3 2 2 3 3 6" xfId="14505"/>
    <cellStyle name="Comma 3 3 2 2 3 4" xfId="10525"/>
    <cellStyle name="Comma 3 3 2 2 3 4 2" xfId="18067"/>
    <cellStyle name="Comma 3 3 2 2 3 4 3" xfId="43863"/>
    <cellStyle name="Comma 3 3 2 2 3 4 4" xfId="47422"/>
    <cellStyle name="Comma 3 3 2 2 3 4 5" xfId="50438"/>
    <cellStyle name="Comma 3 3 2 2 3 4 6" xfId="14648"/>
    <cellStyle name="Comma 3 3 2 2 3 5" xfId="11012"/>
    <cellStyle name="Comma 3 3 2 2 3 5 2" xfId="18544"/>
    <cellStyle name="Comma 3 3 2 2 3 5 3" xfId="19880"/>
    <cellStyle name="Comma 3 3 2 2 3 5 4" xfId="47899"/>
    <cellStyle name="Comma 3 3 2 2 3 5 5" xfId="50915"/>
    <cellStyle name="Comma 3 3 2 2 3 5 6" xfId="14793"/>
    <cellStyle name="Comma 3 3 2 2 3 6" xfId="7977"/>
    <cellStyle name="Comma 3 3 2 2 3 6 2" xfId="41772"/>
    <cellStyle name="Comma 3 3 2 2 3 6 3" xfId="46468"/>
    <cellStyle name="Comma 3 3 2 2 3 6 4" xfId="49484"/>
    <cellStyle name="Comma 3 3 2 2 3 6 5" xfId="17363"/>
    <cellStyle name="Comma 3 3 2 2 3 7" xfId="41490"/>
    <cellStyle name="Comma 3 3 2 2 3 8" xfId="45362"/>
    <cellStyle name="Comma 3 3 2 2 3 9" xfId="48378"/>
    <cellStyle name="Comma 3 3 2 2 4" xfId="5412"/>
    <cellStyle name="Comma 3 3 2 2 4 10" xfId="14251"/>
    <cellStyle name="Comma 3 3 2 2 4 2" xfId="5732"/>
    <cellStyle name="Comma 3 3 2 2 4 2 2" xfId="10305"/>
    <cellStyle name="Comma 3 3 2 2 4 2 2 2" xfId="17855"/>
    <cellStyle name="Comma 3 3 2 2 4 2 2 3" xfId="43116"/>
    <cellStyle name="Comma 3 3 2 2 4 2 2 4" xfId="47210"/>
    <cellStyle name="Comma 3 3 2 2 4 2 2 5" xfId="50226"/>
    <cellStyle name="Comma 3 3 2 2 4 2 2 6" xfId="14580"/>
    <cellStyle name="Comma 3 3 2 2 4 2 3" xfId="10790"/>
    <cellStyle name="Comma 3 3 2 2 4 2 3 2" xfId="18332"/>
    <cellStyle name="Comma 3 3 2 2 4 2 3 3" xfId="42559"/>
    <cellStyle name="Comma 3 3 2 2 4 2 3 4" xfId="47687"/>
    <cellStyle name="Comma 3 3 2 2 4 2 3 5" xfId="50703"/>
    <cellStyle name="Comma 3 3 2 2 4 2 3 6" xfId="14723"/>
    <cellStyle name="Comma 3 3 2 2 4 2 4" xfId="11277"/>
    <cellStyle name="Comma 3 3 2 2 4 2 4 2" xfId="18809"/>
    <cellStyle name="Comma 3 3 2 2 4 2 4 3" xfId="42804"/>
    <cellStyle name="Comma 3 3 2 2 4 2 4 4" xfId="48164"/>
    <cellStyle name="Comma 3 3 2 2 4 2 4 5" xfId="51180"/>
    <cellStyle name="Comma 3 3 2 2 4 2 4 6" xfId="14868"/>
    <cellStyle name="Comma 3 3 2 2 4 2 5" xfId="8366"/>
    <cellStyle name="Comma 3 3 2 2 4 2 5 2" xfId="19921"/>
    <cellStyle name="Comma 3 3 2 2 4 2 5 3" xfId="46733"/>
    <cellStyle name="Comma 3 3 2 2 4 2 5 4" xfId="49749"/>
    <cellStyle name="Comma 3 3 2 2 4 2 5 5" xfId="17438"/>
    <cellStyle name="Comma 3 3 2 2 4 2 6" xfId="43334"/>
    <cellStyle name="Comma 3 3 2 2 4 2 7" xfId="45627"/>
    <cellStyle name="Comma 3 3 2 2 4 2 8" xfId="48643"/>
    <cellStyle name="Comma 3 3 2 2 4 2 9" xfId="14412"/>
    <cellStyle name="Comma 3 3 2 2 4 3" xfId="10093"/>
    <cellStyle name="Comma 3 3 2 2 4 3 2" xfId="17643"/>
    <cellStyle name="Comma 3 3 2 2 4 3 3" xfId="43692"/>
    <cellStyle name="Comma 3 3 2 2 4 3 4" xfId="46998"/>
    <cellStyle name="Comma 3 3 2 2 4 3 5" xfId="50014"/>
    <cellStyle name="Comma 3 3 2 2 4 3 6" xfId="14520"/>
    <cellStyle name="Comma 3 3 2 2 4 4" xfId="10578"/>
    <cellStyle name="Comma 3 3 2 2 4 4 2" xfId="18120"/>
    <cellStyle name="Comma 3 3 2 2 4 4 3" xfId="42718"/>
    <cellStyle name="Comma 3 3 2 2 4 4 4" xfId="47475"/>
    <cellStyle name="Comma 3 3 2 2 4 4 5" xfId="50491"/>
    <cellStyle name="Comma 3 3 2 2 4 4 6" xfId="14663"/>
    <cellStyle name="Comma 3 3 2 2 4 5" xfId="11065"/>
    <cellStyle name="Comma 3 3 2 2 4 5 2" xfId="18597"/>
    <cellStyle name="Comma 3 3 2 2 4 5 3" xfId="42011"/>
    <cellStyle name="Comma 3 3 2 2 4 5 4" xfId="47952"/>
    <cellStyle name="Comma 3 3 2 2 4 5 5" xfId="50968"/>
    <cellStyle name="Comma 3 3 2 2 4 5 6" xfId="14808"/>
    <cellStyle name="Comma 3 3 2 2 4 6" xfId="8053"/>
    <cellStyle name="Comma 3 3 2 2 4 6 2" xfId="42499"/>
    <cellStyle name="Comma 3 3 2 2 4 6 3" xfId="46521"/>
    <cellStyle name="Comma 3 3 2 2 4 6 4" xfId="49537"/>
    <cellStyle name="Comma 3 3 2 2 4 6 5" xfId="17378"/>
    <cellStyle name="Comma 3 3 2 2 4 7" xfId="43323"/>
    <cellStyle name="Comma 3 3 2 2 4 8" xfId="45415"/>
    <cellStyle name="Comma 3 3 2 2 4 9" xfId="48431"/>
    <cellStyle name="Comma 3 3 2 2 5" xfId="5492"/>
    <cellStyle name="Comma 3 3 2 2 5 2" xfId="10146"/>
    <cellStyle name="Comma 3 3 2 2 5 2 2" xfId="17696"/>
    <cellStyle name="Comma 3 3 2 2 5 2 3" xfId="42688"/>
    <cellStyle name="Comma 3 3 2 2 5 2 4" xfId="47051"/>
    <cellStyle name="Comma 3 3 2 2 5 2 5" xfId="50067"/>
    <cellStyle name="Comma 3 3 2 2 5 2 6" xfId="14535"/>
    <cellStyle name="Comma 3 3 2 2 5 3" xfId="10631"/>
    <cellStyle name="Comma 3 3 2 2 5 3 2" xfId="18173"/>
    <cellStyle name="Comma 3 3 2 2 5 3 3" xfId="42832"/>
    <cellStyle name="Comma 3 3 2 2 5 3 4" xfId="47528"/>
    <cellStyle name="Comma 3 3 2 2 5 3 5" xfId="50544"/>
    <cellStyle name="Comma 3 3 2 2 5 3 6" xfId="14678"/>
    <cellStyle name="Comma 3 3 2 2 5 4" xfId="11118"/>
    <cellStyle name="Comma 3 3 2 2 5 4 2" xfId="18650"/>
    <cellStyle name="Comma 3 3 2 2 5 4 3" xfId="19878"/>
    <cellStyle name="Comma 3 3 2 2 5 4 4" xfId="48005"/>
    <cellStyle name="Comma 3 3 2 2 5 4 5" xfId="51021"/>
    <cellStyle name="Comma 3 3 2 2 5 4 6" xfId="14823"/>
    <cellStyle name="Comma 3 3 2 2 5 5" xfId="8132"/>
    <cellStyle name="Comma 3 3 2 2 5 5 2" xfId="43499"/>
    <cellStyle name="Comma 3 3 2 2 5 5 3" xfId="46574"/>
    <cellStyle name="Comma 3 3 2 2 5 5 4" xfId="49590"/>
    <cellStyle name="Comma 3 3 2 2 5 5 5" xfId="17393"/>
    <cellStyle name="Comma 3 3 2 2 5 6" xfId="42070"/>
    <cellStyle name="Comma 3 3 2 2 5 7" xfId="45468"/>
    <cellStyle name="Comma 3 3 2 2 5 8" xfId="48484"/>
    <cellStyle name="Comma 3 3 2 2 5 9" xfId="14292"/>
    <cellStyle name="Comma 3 3 2 2 6" xfId="5812"/>
    <cellStyle name="Comma 3 3 2 2 6 2" xfId="10358"/>
    <cellStyle name="Comma 3 3 2 2 6 2 2" xfId="17908"/>
    <cellStyle name="Comma 3 3 2 2 6 2 3" xfId="42989"/>
    <cellStyle name="Comma 3 3 2 2 6 2 4" xfId="47263"/>
    <cellStyle name="Comma 3 3 2 2 6 2 5" xfId="50279"/>
    <cellStyle name="Comma 3 3 2 2 6 2 6" xfId="14595"/>
    <cellStyle name="Comma 3 3 2 2 6 3" xfId="10843"/>
    <cellStyle name="Comma 3 3 2 2 6 3 2" xfId="18385"/>
    <cellStyle name="Comma 3 3 2 2 6 3 3" xfId="20345"/>
    <cellStyle name="Comma 3 3 2 2 6 3 4" xfId="47740"/>
    <cellStyle name="Comma 3 3 2 2 6 3 5" xfId="50756"/>
    <cellStyle name="Comma 3 3 2 2 6 3 6" xfId="14738"/>
    <cellStyle name="Comma 3 3 2 2 6 4" xfId="11331"/>
    <cellStyle name="Comma 3 3 2 2 6 4 2" xfId="18862"/>
    <cellStyle name="Comma 3 3 2 2 6 4 3" xfId="42532"/>
    <cellStyle name="Comma 3 3 2 2 6 4 4" xfId="48217"/>
    <cellStyle name="Comma 3 3 2 2 6 4 5" xfId="51233"/>
    <cellStyle name="Comma 3 3 2 2 6 4 6" xfId="14884"/>
    <cellStyle name="Comma 3 3 2 2 6 5" xfId="8446"/>
    <cellStyle name="Comma 3 3 2 2 6 5 2" xfId="27999"/>
    <cellStyle name="Comma 3 3 2 2 6 5 3" xfId="46786"/>
    <cellStyle name="Comma 3 3 2 2 6 5 4" xfId="49802"/>
    <cellStyle name="Comma 3 3 2 2 6 5 5" xfId="17453"/>
    <cellStyle name="Comma 3 3 2 2 6 6" xfId="43684"/>
    <cellStyle name="Comma 3 3 2 2 6 7" xfId="45680"/>
    <cellStyle name="Comma 3 3 2 2 6 8" xfId="48696"/>
    <cellStyle name="Comma 3 3 2 2 6 9" xfId="14454"/>
    <cellStyle name="Comma 3 3 2 2 7" xfId="9934"/>
    <cellStyle name="Comma 3 3 2 2 7 2" xfId="17484"/>
    <cellStyle name="Comma 3 3 2 2 7 3" xfId="27998"/>
    <cellStyle name="Comma 3 3 2 2 7 4" xfId="46839"/>
    <cellStyle name="Comma 3 3 2 2 7 5" xfId="49855"/>
    <cellStyle name="Comma 3 3 2 2 7 6" xfId="14475"/>
    <cellStyle name="Comma 3 3 2 2 8" xfId="10418"/>
    <cellStyle name="Comma 3 3 2 2 8 2" xfId="17961"/>
    <cellStyle name="Comma 3 3 2 2 8 3" xfId="41911"/>
    <cellStyle name="Comma 3 3 2 2 8 4" xfId="47316"/>
    <cellStyle name="Comma 3 3 2 2 8 5" xfId="50332"/>
    <cellStyle name="Comma 3 3 2 2 8 6" xfId="14617"/>
    <cellStyle name="Comma 3 3 2 2 9" xfId="10905"/>
    <cellStyle name="Comma 3 3 2 2 9 2" xfId="18438"/>
    <cellStyle name="Comma 3 3 2 2 9 3" xfId="27846"/>
    <cellStyle name="Comma 3 3 2 2 9 4" xfId="47793"/>
    <cellStyle name="Comma 3 3 2 2 9 5" xfId="50809"/>
    <cellStyle name="Comma 3 3 2 2 9 6" xfId="14762"/>
    <cellStyle name="Comma 3 3 2 3" xfId="5251"/>
    <cellStyle name="Comma 3 3 2 3 10" xfId="14179"/>
    <cellStyle name="Comma 3 3 2 3 2" xfId="5571"/>
    <cellStyle name="Comma 3 3 2 3 2 2" xfId="10198"/>
    <cellStyle name="Comma 3 3 2 3 2 2 2" xfId="17748"/>
    <cellStyle name="Comma 3 3 2 3 2 2 3" xfId="44019"/>
    <cellStyle name="Comma 3 3 2 3 2 2 4" xfId="47103"/>
    <cellStyle name="Comma 3 3 2 3 2 2 5" xfId="50119"/>
    <cellStyle name="Comma 3 3 2 3 2 2 6" xfId="14549"/>
    <cellStyle name="Comma 3 3 2 3 2 3" xfId="10683"/>
    <cellStyle name="Comma 3 3 2 3 2 3 2" xfId="18225"/>
    <cellStyle name="Comma 3 3 2 3 2 3 3" xfId="42346"/>
    <cellStyle name="Comma 3 3 2 3 2 3 4" xfId="47580"/>
    <cellStyle name="Comma 3 3 2 3 2 3 5" xfId="50596"/>
    <cellStyle name="Comma 3 3 2 3 2 3 6" xfId="14692"/>
    <cellStyle name="Comma 3 3 2 3 2 4" xfId="11170"/>
    <cellStyle name="Comma 3 3 2 3 2 4 2" xfId="18702"/>
    <cellStyle name="Comma 3 3 2 3 2 4 3" xfId="43531"/>
    <cellStyle name="Comma 3 3 2 3 2 4 4" xfId="48057"/>
    <cellStyle name="Comma 3 3 2 3 2 4 5" xfId="51073"/>
    <cellStyle name="Comma 3 3 2 3 2 4 6" xfId="14837"/>
    <cellStyle name="Comma 3 3 2 3 2 5" xfId="8206"/>
    <cellStyle name="Comma 3 3 2 3 2 5 2" xfId="19657"/>
    <cellStyle name="Comma 3 3 2 3 2 5 3" xfId="46626"/>
    <cellStyle name="Comma 3 3 2 3 2 5 4" xfId="49642"/>
    <cellStyle name="Comma 3 3 2 3 2 5 5" xfId="17407"/>
    <cellStyle name="Comma 3 3 2 3 2 6" xfId="43826"/>
    <cellStyle name="Comma 3 3 2 3 2 7" xfId="45520"/>
    <cellStyle name="Comma 3 3 2 3 2 8" xfId="48536"/>
    <cellStyle name="Comma 3 3 2 3 2 9" xfId="14328"/>
    <cellStyle name="Comma 3 3 2 3 3" xfId="9986"/>
    <cellStyle name="Comma 3 3 2 3 3 2" xfId="17536"/>
    <cellStyle name="Comma 3 3 2 3 3 3" xfId="19637"/>
    <cellStyle name="Comma 3 3 2 3 3 4" xfId="46891"/>
    <cellStyle name="Comma 3 3 2 3 3 5" xfId="49907"/>
    <cellStyle name="Comma 3 3 2 3 3 6" xfId="14489"/>
    <cellStyle name="Comma 3 3 2 3 4" xfId="10470"/>
    <cellStyle name="Comma 3 3 2 3 4 2" xfId="18013"/>
    <cellStyle name="Comma 3 3 2 3 4 3" xfId="42135"/>
    <cellStyle name="Comma 3 3 2 3 4 4" xfId="47368"/>
    <cellStyle name="Comma 3 3 2 3 4 5" xfId="50384"/>
    <cellStyle name="Comma 3 3 2 3 4 6" xfId="14631"/>
    <cellStyle name="Comma 3 3 2 3 5" xfId="10957"/>
    <cellStyle name="Comma 3 3 2 3 5 2" xfId="18490"/>
    <cellStyle name="Comma 3 3 2 3 5 3" xfId="42379"/>
    <cellStyle name="Comma 3 3 2 3 5 4" xfId="47845"/>
    <cellStyle name="Comma 3 3 2 3 5 5" xfId="50861"/>
    <cellStyle name="Comma 3 3 2 3 5 6" xfId="14776"/>
    <cellStyle name="Comma 3 3 2 3 6" xfId="7905"/>
    <cellStyle name="Comma 3 3 2 3 6 2" xfId="42972"/>
    <cellStyle name="Comma 3 3 2 3 6 3" xfId="46414"/>
    <cellStyle name="Comma 3 3 2 3 6 4" xfId="49430"/>
    <cellStyle name="Comma 3 3 2 3 6 5" xfId="17346"/>
    <cellStyle name="Comma 3 3 2 3 7" xfId="43894"/>
    <cellStyle name="Comma 3 3 2 3 8" xfId="45308"/>
    <cellStyle name="Comma 3 3 2 3 9" xfId="48324"/>
    <cellStyle name="Comma 3 3 2 4" xfId="5331"/>
    <cellStyle name="Comma 3 3 2 4 10" xfId="14212"/>
    <cellStyle name="Comma 3 3 2 4 2" xfId="5651"/>
    <cellStyle name="Comma 3 3 2 4 2 2" xfId="10251"/>
    <cellStyle name="Comma 3 3 2 4 2 2 2" xfId="17801"/>
    <cellStyle name="Comma 3 3 2 4 2 2 3" xfId="43858"/>
    <cellStyle name="Comma 3 3 2 4 2 2 4" xfId="47156"/>
    <cellStyle name="Comma 3 3 2 4 2 2 5" xfId="50172"/>
    <cellStyle name="Comma 3 3 2 4 2 2 6" xfId="14564"/>
    <cellStyle name="Comma 3 3 2 4 2 3" xfId="10736"/>
    <cellStyle name="Comma 3 3 2 4 2 3 2" xfId="18278"/>
    <cellStyle name="Comma 3 3 2 4 2 3 3" xfId="41963"/>
    <cellStyle name="Comma 3 3 2 4 2 3 4" xfId="47633"/>
    <cellStyle name="Comma 3 3 2 4 2 3 5" xfId="50649"/>
    <cellStyle name="Comma 3 3 2 4 2 3 6" xfId="14707"/>
    <cellStyle name="Comma 3 3 2 4 2 4" xfId="11223"/>
    <cellStyle name="Comma 3 3 2 4 2 4 2" xfId="18755"/>
    <cellStyle name="Comma 3 3 2 4 2 4 3" xfId="43993"/>
    <cellStyle name="Comma 3 3 2 4 2 4 4" xfId="48110"/>
    <cellStyle name="Comma 3 3 2 4 2 4 5" xfId="51126"/>
    <cellStyle name="Comma 3 3 2 4 2 4 6" xfId="14852"/>
    <cellStyle name="Comma 3 3 2 4 2 5" xfId="8285"/>
    <cellStyle name="Comma 3 3 2 4 2 5 2" xfId="42251"/>
    <cellStyle name="Comma 3 3 2 4 2 5 3" xfId="46679"/>
    <cellStyle name="Comma 3 3 2 4 2 5 4" xfId="49695"/>
    <cellStyle name="Comma 3 3 2 4 2 5 5" xfId="17422"/>
    <cellStyle name="Comma 3 3 2 4 2 6" xfId="43607"/>
    <cellStyle name="Comma 3 3 2 4 2 7" xfId="45573"/>
    <cellStyle name="Comma 3 3 2 4 2 8" xfId="48589"/>
    <cellStyle name="Comma 3 3 2 4 2 9" xfId="14369"/>
    <cellStyle name="Comma 3 3 2 4 3" xfId="10039"/>
    <cellStyle name="Comma 3 3 2 4 3 2" xfId="17589"/>
    <cellStyle name="Comma 3 3 2 4 3 3" xfId="20415"/>
    <cellStyle name="Comma 3 3 2 4 3 4" xfId="46944"/>
    <cellStyle name="Comma 3 3 2 4 3 5" xfId="49960"/>
    <cellStyle name="Comma 3 3 2 4 3 6" xfId="14504"/>
    <cellStyle name="Comma 3 3 2 4 4" xfId="10524"/>
    <cellStyle name="Comma 3 3 2 4 4 2" xfId="18066"/>
    <cellStyle name="Comma 3 3 2 4 4 3" xfId="43167"/>
    <cellStyle name="Comma 3 3 2 4 4 4" xfId="47421"/>
    <cellStyle name="Comma 3 3 2 4 4 5" xfId="50437"/>
    <cellStyle name="Comma 3 3 2 4 4 6" xfId="14647"/>
    <cellStyle name="Comma 3 3 2 4 5" xfId="11011"/>
    <cellStyle name="Comma 3 3 2 4 5 2" xfId="18543"/>
    <cellStyle name="Comma 3 3 2 4 5 3" xfId="42890"/>
    <cellStyle name="Comma 3 3 2 4 5 4" xfId="47898"/>
    <cellStyle name="Comma 3 3 2 4 5 5" xfId="50914"/>
    <cellStyle name="Comma 3 3 2 4 5 6" xfId="14792"/>
    <cellStyle name="Comma 3 3 2 4 6" xfId="7976"/>
    <cellStyle name="Comma 3 3 2 4 6 2" xfId="41771"/>
    <cellStyle name="Comma 3 3 2 4 6 3" xfId="46467"/>
    <cellStyle name="Comma 3 3 2 4 6 4" xfId="49483"/>
    <cellStyle name="Comma 3 3 2 4 6 5" xfId="17362"/>
    <cellStyle name="Comma 3 3 2 4 7" xfId="42724"/>
    <cellStyle name="Comma 3 3 2 4 8" xfId="45361"/>
    <cellStyle name="Comma 3 3 2 4 9" xfId="48377"/>
    <cellStyle name="Comma 3 3 2 5" xfId="5411"/>
    <cellStyle name="Comma 3 3 2 5 10" xfId="14250"/>
    <cellStyle name="Comma 3 3 2 5 2" xfId="5731"/>
    <cellStyle name="Comma 3 3 2 5 2 2" xfId="10304"/>
    <cellStyle name="Comma 3 3 2 5 2 2 2" xfId="17854"/>
    <cellStyle name="Comma 3 3 2 5 2 2 3" xfId="43732"/>
    <cellStyle name="Comma 3 3 2 5 2 2 4" xfId="47209"/>
    <cellStyle name="Comma 3 3 2 5 2 2 5" xfId="50225"/>
    <cellStyle name="Comma 3 3 2 5 2 2 6" xfId="14579"/>
    <cellStyle name="Comma 3 3 2 5 2 3" xfId="10789"/>
    <cellStyle name="Comma 3 3 2 5 2 3 2" xfId="18331"/>
    <cellStyle name="Comma 3 3 2 5 2 3 3" xfId="42793"/>
    <cellStyle name="Comma 3 3 2 5 2 3 4" xfId="47686"/>
    <cellStyle name="Comma 3 3 2 5 2 3 5" xfId="50702"/>
    <cellStyle name="Comma 3 3 2 5 2 3 6" xfId="14722"/>
    <cellStyle name="Comma 3 3 2 5 2 4" xfId="11276"/>
    <cellStyle name="Comma 3 3 2 5 2 4 2" xfId="18808"/>
    <cellStyle name="Comma 3 3 2 5 2 4 3" xfId="43244"/>
    <cellStyle name="Comma 3 3 2 5 2 4 4" xfId="48163"/>
    <cellStyle name="Comma 3 3 2 5 2 4 5" xfId="51179"/>
    <cellStyle name="Comma 3 3 2 5 2 4 6" xfId="14867"/>
    <cellStyle name="Comma 3 3 2 5 2 5" xfId="8365"/>
    <cellStyle name="Comma 3 3 2 5 2 5 2" xfId="27869"/>
    <cellStyle name="Comma 3 3 2 5 2 5 3" xfId="46732"/>
    <cellStyle name="Comma 3 3 2 5 2 5 4" xfId="49748"/>
    <cellStyle name="Comma 3 3 2 5 2 5 5" xfId="17437"/>
    <cellStyle name="Comma 3 3 2 5 2 6" xfId="41579"/>
    <cellStyle name="Comma 3 3 2 5 2 7" xfId="45626"/>
    <cellStyle name="Comma 3 3 2 5 2 8" xfId="48642"/>
    <cellStyle name="Comma 3 3 2 5 2 9" xfId="14411"/>
    <cellStyle name="Comma 3 3 2 5 3" xfId="10092"/>
    <cellStyle name="Comma 3 3 2 5 3 2" xfId="17642"/>
    <cellStyle name="Comma 3 3 2 5 3 3" xfId="43448"/>
    <cellStyle name="Comma 3 3 2 5 3 4" xfId="46997"/>
    <cellStyle name="Comma 3 3 2 5 3 5" xfId="50013"/>
    <cellStyle name="Comma 3 3 2 5 3 6" xfId="14519"/>
    <cellStyle name="Comma 3 3 2 5 4" xfId="10577"/>
    <cellStyle name="Comma 3 3 2 5 4 2" xfId="18119"/>
    <cellStyle name="Comma 3 3 2 5 4 3" xfId="42482"/>
    <cellStyle name="Comma 3 3 2 5 4 4" xfId="47474"/>
    <cellStyle name="Comma 3 3 2 5 4 5" xfId="50490"/>
    <cellStyle name="Comma 3 3 2 5 4 6" xfId="14662"/>
    <cellStyle name="Comma 3 3 2 5 5" xfId="11064"/>
    <cellStyle name="Comma 3 3 2 5 5 2" xfId="18596"/>
    <cellStyle name="Comma 3 3 2 5 5 3" xfId="42010"/>
    <cellStyle name="Comma 3 3 2 5 5 4" xfId="47951"/>
    <cellStyle name="Comma 3 3 2 5 5 5" xfId="50967"/>
    <cellStyle name="Comma 3 3 2 5 5 6" xfId="14807"/>
    <cellStyle name="Comma 3 3 2 5 6" xfId="8052"/>
    <cellStyle name="Comma 3 3 2 5 6 2" xfId="20515"/>
    <cellStyle name="Comma 3 3 2 5 6 3" xfId="46520"/>
    <cellStyle name="Comma 3 3 2 5 6 4" xfId="49536"/>
    <cellStyle name="Comma 3 3 2 5 6 5" xfId="17377"/>
    <cellStyle name="Comma 3 3 2 5 7" xfId="41507"/>
    <cellStyle name="Comma 3 3 2 5 8" xfId="45414"/>
    <cellStyle name="Comma 3 3 2 5 9" xfId="48430"/>
    <cellStyle name="Comma 3 3 2 6" xfId="5491"/>
    <cellStyle name="Comma 3 3 2 6 2" xfId="10145"/>
    <cellStyle name="Comma 3 3 2 6 2 2" xfId="17695"/>
    <cellStyle name="Comma 3 3 2 6 2 3" xfId="20406"/>
    <cellStyle name="Comma 3 3 2 6 2 4" xfId="47050"/>
    <cellStyle name="Comma 3 3 2 6 2 5" xfId="50066"/>
    <cellStyle name="Comma 3 3 2 6 2 6" xfId="14534"/>
    <cellStyle name="Comma 3 3 2 6 3" xfId="10630"/>
    <cellStyle name="Comma 3 3 2 6 3 2" xfId="18172"/>
    <cellStyle name="Comma 3 3 2 6 3 3" xfId="41944"/>
    <cellStyle name="Comma 3 3 2 6 3 4" xfId="47527"/>
    <cellStyle name="Comma 3 3 2 6 3 5" xfId="50543"/>
    <cellStyle name="Comma 3 3 2 6 3 6" xfId="14677"/>
    <cellStyle name="Comma 3 3 2 6 4" xfId="11117"/>
    <cellStyle name="Comma 3 3 2 6 4 2" xfId="18649"/>
    <cellStyle name="Comma 3 3 2 6 4 3" xfId="43474"/>
    <cellStyle name="Comma 3 3 2 6 4 4" xfId="48004"/>
    <cellStyle name="Comma 3 3 2 6 4 5" xfId="51020"/>
    <cellStyle name="Comma 3 3 2 6 4 6" xfId="14822"/>
    <cellStyle name="Comma 3 3 2 6 5" xfId="8131"/>
    <cellStyle name="Comma 3 3 2 6 5 2" xfId="27985"/>
    <cellStyle name="Comma 3 3 2 6 5 3" xfId="46573"/>
    <cellStyle name="Comma 3 3 2 6 5 4" xfId="49589"/>
    <cellStyle name="Comma 3 3 2 6 5 5" xfId="17392"/>
    <cellStyle name="Comma 3 3 2 6 6" xfId="42957"/>
    <cellStyle name="Comma 3 3 2 6 7" xfId="45467"/>
    <cellStyle name="Comma 3 3 2 6 8" xfId="48483"/>
    <cellStyle name="Comma 3 3 2 6 9" xfId="14291"/>
    <cellStyle name="Comma 3 3 2 7" xfId="5811"/>
    <cellStyle name="Comma 3 3 2 7 2" xfId="10357"/>
    <cellStyle name="Comma 3 3 2 7 2 2" xfId="17907"/>
    <cellStyle name="Comma 3 3 2 7 2 3" xfId="20376"/>
    <cellStyle name="Comma 3 3 2 7 2 4" xfId="47262"/>
    <cellStyle name="Comma 3 3 2 7 2 5" xfId="50278"/>
    <cellStyle name="Comma 3 3 2 7 2 6" xfId="14594"/>
    <cellStyle name="Comma 3 3 2 7 3" xfId="10842"/>
    <cellStyle name="Comma 3 3 2 7 3 2" xfId="18384"/>
    <cellStyle name="Comma 3 3 2 7 3 3" xfId="41980"/>
    <cellStyle name="Comma 3 3 2 7 3 4" xfId="47739"/>
    <cellStyle name="Comma 3 3 2 7 3 5" xfId="50755"/>
    <cellStyle name="Comma 3 3 2 7 3 6" xfId="14737"/>
    <cellStyle name="Comma 3 3 2 7 4" xfId="11330"/>
    <cellStyle name="Comma 3 3 2 7 4 2" xfId="18861"/>
    <cellStyle name="Comma 3 3 2 7 4 3" xfId="43245"/>
    <cellStyle name="Comma 3 3 2 7 4 4" xfId="48216"/>
    <cellStyle name="Comma 3 3 2 7 4 5" xfId="51232"/>
    <cellStyle name="Comma 3 3 2 7 4 6" xfId="14883"/>
    <cellStyle name="Comma 3 3 2 7 5" xfId="8445"/>
    <cellStyle name="Comma 3 3 2 7 5 2" xfId="43831"/>
    <cellStyle name="Comma 3 3 2 7 5 3" xfId="46785"/>
    <cellStyle name="Comma 3 3 2 7 5 4" xfId="49801"/>
    <cellStyle name="Comma 3 3 2 7 5 5" xfId="17452"/>
    <cellStyle name="Comma 3 3 2 7 6" xfId="31528"/>
    <cellStyle name="Comma 3 3 2 7 7" xfId="45679"/>
    <cellStyle name="Comma 3 3 2 7 8" xfId="48695"/>
    <cellStyle name="Comma 3 3 2 7 9" xfId="14453"/>
    <cellStyle name="Comma 3 3 2 8" xfId="9609"/>
    <cellStyle name="Comma 3 3 2 9" xfId="9933"/>
    <cellStyle name="Comma 3 3 2 9 2" xfId="17483"/>
    <cellStyle name="Comma 3 3 2 9 3" xfId="43832"/>
    <cellStyle name="Comma 3 3 2 9 4" xfId="46838"/>
    <cellStyle name="Comma 3 3 2 9 5" xfId="49854"/>
    <cellStyle name="Comma 3 3 2 9 6" xfId="14474"/>
    <cellStyle name="Comma 3 3 3" xfId="3987"/>
    <cellStyle name="Comma 3 3 3 10" xfId="7626"/>
    <cellStyle name="Comma 3 3 3 10 2" xfId="42714"/>
    <cellStyle name="Comma 3 3 3 10 3" xfId="46391"/>
    <cellStyle name="Comma 3 3 3 10 4" xfId="49407"/>
    <cellStyle name="Comma 3 3 3 10 5" xfId="17339"/>
    <cellStyle name="Comma 3 3 3 11" xfId="19190"/>
    <cellStyle name="Comma 3 3 3 12" xfId="43877"/>
    <cellStyle name="Comma 3 3 3 13" xfId="44078"/>
    <cellStyle name="Comma 3 3 3 14" xfId="44986"/>
    <cellStyle name="Comma 3 3 3 15" xfId="45257"/>
    <cellStyle name="Comma 3 3 3 16" xfId="48272"/>
    <cellStyle name="Comma 3 3 3 17" xfId="14003"/>
    <cellStyle name="Comma 3 3 3 2" xfId="5253"/>
    <cellStyle name="Comma 3 3 3 2 10" xfId="14181"/>
    <cellStyle name="Comma 3 3 3 2 2" xfId="5573"/>
    <cellStyle name="Comma 3 3 3 2 2 2" xfId="10200"/>
    <cellStyle name="Comma 3 3 3 2 2 2 2" xfId="17750"/>
    <cellStyle name="Comma 3 3 3 2 2 2 3" xfId="41881"/>
    <cellStyle name="Comma 3 3 3 2 2 2 4" xfId="47105"/>
    <cellStyle name="Comma 3 3 3 2 2 2 5" xfId="50121"/>
    <cellStyle name="Comma 3 3 3 2 2 2 6" xfId="14551"/>
    <cellStyle name="Comma 3 3 3 2 2 3" xfId="10685"/>
    <cellStyle name="Comma 3 3 3 2 2 3 2" xfId="18227"/>
    <cellStyle name="Comma 3 3 3 2 2 3 3" xfId="42791"/>
    <cellStyle name="Comma 3 3 3 2 2 3 4" xfId="47582"/>
    <cellStyle name="Comma 3 3 3 2 2 3 5" xfId="50598"/>
    <cellStyle name="Comma 3 3 3 2 2 3 6" xfId="14694"/>
    <cellStyle name="Comma 3 3 3 2 2 4" xfId="11172"/>
    <cellStyle name="Comma 3 3 3 2 2 4 2" xfId="18704"/>
    <cellStyle name="Comma 3 3 3 2 2 4 3" xfId="20723"/>
    <cellStyle name="Comma 3 3 3 2 2 4 4" xfId="48059"/>
    <cellStyle name="Comma 3 3 3 2 2 4 5" xfId="51075"/>
    <cellStyle name="Comma 3 3 3 2 2 4 6" xfId="14839"/>
    <cellStyle name="Comma 3 3 3 2 2 5" xfId="8208"/>
    <cellStyle name="Comma 3 3 3 2 2 5 2" xfId="42546"/>
    <cellStyle name="Comma 3 3 3 2 2 5 3" xfId="46628"/>
    <cellStyle name="Comma 3 3 3 2 2 5 4" xfId="49644"/>
    <cellStyle name="Comma 3 3 3 2 2 5 5" xfId="17409"/>
    <cellStyle name="Comma 3 3 3 2 2 6" xfId="42590"/>
    <cellStyle name="Comma 3 3 3 2 2 7" xfId="45522"/>
    <cellStyle name="Comma 3 3 3 2 2 8" xfId="48538"/>
    <cellStyle name="Comma 3 3 3 2 2 9" xfId="14330"/>
    <cellStyle name="Comma 3 3 3 2 3" xfId="9988"/>
    <cellStyle name="Comma 3 3 3 2 3 2" xfId="17538"/>
    <cellStyle name="Comma 3 3 3 2 3 3" xfId="32461"/>
    <cellStyle name="Comma 3 3 3 2 3 4" xfId="46893"/>
    <cellStyle name="Comma 3 3 3 2 3 5" xfId="49909"/>
    <cellStyle name="Comma 3 3 3 2 3 6" xfId="14491"/>
    <cellStyle name="Comma 3 3 3 2 4" xfId="10472"/>
    <cellStyle name="Comma 3 3 3 2 4 2" xfId="18015"/>
    <cellStyle name="Comma 3 3 3 2 4 3" xfId="43593"/>
    <cellStyle name="Comma 3 3 3 2 4 4" xfId="47370"/>
    <cellStyle name="Comma 3 3 3 2 4 5" xfId="50386"/>
    <cellStyle name="Comma 3 3 3 2 4 6" xfId="14633"/>
    <cellStyle name="Comma 3 3 3 2 5" xfId="10959"/>
    <cellStyle name="Comma 3 3 3 2 5 2" xfId="18492"/>
    <cellStyle name="Comma 3 3 3 2 5 3" xfId="19612"/>
    <cellStyle name="Comma 3 3 3 2 5 4" xfId="47847"/>
    <cellStyle name="Comma 3 3 3 2 5 5" xfId="50863"/>
    <cellStyle name="Comma 3 3 3 2 5 6" xfId="14778"/>
    <cellStyle name="Comma 3 3 3 2 6" xfId="7907"/>
    <cellStyle name="Comma 3 3 3 2 6 2" xfId="20142"/>
    <cellStyle name="Comma 3 3 3 2 6 3" xfId="46416"/>
    <cellStyle name="Comma 3 3 3 2 6 4" xfId="49432"/>
    <cellStyle name="Comma 3 3 3 2 6 5" xfId="17348"/>
    <cellStyle name="Comma 3 3 3 2 7" xfId="43021"/>
    <cellStyle name="Comma 3 3 3 2 8" xfId="45310"/>
    <cellStyle name="Comma 3 3 3 2 9" xfId="48326"/>
    <cellStyle name="Comma 3 3 3 3" xfId="5333"/>
    <cellStyle name="Comma 3 3 3 3 10" xfId="14214"/>
    <cellStyle name="Comma 3 3 3 3 2" xfId="5653"/>
    <cellStyle name="Comma 3 3 3 3 2 2" xfId="10253"/>
    <cellStyle name="Comma 3 3 3 3 2 2 2" xfId="17803"/>
    <cellStyle name="Comma 3 3 3 3 2 2 3" xfId="32033"/>
    <cellStyle name="Comma 3 3 3 3 2 2 4" xfId="47158"/>
    <cellStyle name="Comma 3 3 3 3 2 2 5" xfId="50174"/>
    <cellStyle name="Comma 3 3 3 3 2 2 6" xfId="14566"/>
    <cellStyle name="Comma 3 3 3 3 2 3" xfId="10738"/>
    <cellStyle name="Comma 3 3 3 3 2 3 2" xfId="18280"/>
    <cellStyle name="Comma 3 3 3 3 2 3 3" xfId="42698"/>
    <cellStyle name="Comma 3 3 3 3 2 3 4" xfId="47635"/>
    <cellStyle name="Comma 3 3 3 3 2 3 5" xfId="50651"/>
    <cellStyle name="Comma 3 3 3 3 2 3 6" xfId="14709"/>
    <cellStyle name="Comma 3 3 3 3 2 4" xfId="11225"/>
    <cellStyle name="Comma 3 3 3 3 2 4 2" xfId="18757"/>
    <cellStyle name="Comma 3 3 3 3 2 4 3" xfId="42415"/>
    <cellStyle name="Comma 3 3 3 3 2 4 4" xfId="48112"/>
    <cellStyle name="Comma 3 3 3 3 2 4 5" xfId="51128"/>
    <cellStyle name="Comma 3 3 3 3 2 4 6" xfId="14854"/>
    <cellStyle name="Comma 3 3 3 3 2 5" xfId="8287"/>
    <cellStyle name="Comma 3 3 3 3 2 5 2" xfId="19656"/>
    <cellStyle name="Comma 3 3 3 3 2 5 3" xfId="46681"/>
    <cellStyle name="Comma 3 3 3 3 2 5 4" xfId="49697"/>
    <cellStyle name="Comma 3 3 3 3 2 5 5" xfId="17424"/>
    <cellStyle name="Comma 3 3 3 3 2 6" xfId="31442"/>
    <cellStyle name="Comma 3 3 3 3 2 7" xfId="45575"/>
    <cellStyle name="Comma 3 3 3 3 2 8" xfId="48591"/>
    <cellStyle name="Comma 3 3 3 3 2 9" xfId="14371"/>
    <cellStyle name="Comma 3 3 3 3 3" xfId="10041"/>
    <cellStyle name="Comma 3 3 3 3 3 2" xfId="17591"/>
    <cellStyle name="Comma 3 3 3 3 3 3" xfId="42290"/>
    <cellStyle name="Comma 3 3 3 3 3 4" xfId="46946"/>
    <cellStyle name="Comma 3 3 3 3 3 5" xfId="49962"/>
    <cellStyle name="Comma 3 3 3 3 3 6" xfId="14506"/>
    <cellStyle name="Comma 3 3 3 3 4" xfId="10526"/>
    <cellStyle name="Comma 3 3 3 3 4 2" xfId="18068"/>
    <cellStyle name="Comma 3 3 3 3 4 3" xfId="27954"/>
    <cellStyle name="Comma 3 3 3 3 4 4" xfId="47423"/>
    <cellStyle name="Comma 3 3 3 3 4 5" xfId="50439"/>
    <cellStyle name="Comma 3 3 3 3 4 6" xfId="14649"/>
    <cellStyle name="Comma 3 3 3 3 5" xfId="11013"/>
    <cellStyle name="Comma 3 3 3 3 5 2" xfId="18545"/>
    <cellStyle name="Comma 3 3 3 3 5 3" xfId="42388"/>
    <cellStyle name="Comma 3 3 3 3 5 4" xfId="47900"/>
    <cellStyle name="Comma 3 3 3 3 5 5" xfId="50916"/>
    <cellStyle name="Comma 3 3 3 3 5 6" xfId="14794"/>
    <cellStyle name="Comma 3 3 3 3 6" xfId="7978"/>
    <cellStyle name="Comma 3 3 3 3 6 2" xfId="41773"/>
    <cellStyle name="Comma 3 3 3 3 6 3" xfId="46469"/>
    <cellStyle name="Comma 3 3 3 3 6 4" xfId="49485"/>
    <cellStyle name="Comma 3 3 3 3 6 5" xfId="17364"/>
    <cellStyle name="Comma 3 3 3 3 7" xfId="43318"/>
    <cellStyle name="Comma 3 3 3 3 8" xfId="45363"/>
    <cellStyle name="Comma 3 3 3 3 9" xfId="48379"/>
    <cellStyle name="Comma 3 3 3 4" xfId="5413"/>
    <cellStyle name="Comma 3 3 3 4 10" xfId="14252"/>
    <cellStyle name="Comma 3 3 3 4 2" xfId="5733"/>
    <cellStyle name="Comma 3 3 3 4 2 2" xfId="10306"/>
    <cellStyle name="Comma 3 3 3 4 2 2 2" xfId="17856"/>
    <cellStyle name="Comma 3 3 3 4 2 2 3" xfId="41898"/>
    <cellStyle name="Comma 3 3 3 4 2 2 4" xfId="47211"/>
    <cellStyle name="Comma 3 3 3 4 2 2 5" xfId="50227"/>
    <cellStyle name="Comma 3 3 3 4 2 2 6" xfId="14581"/>
    <cellStyle name="Comma 3 3 3 4 2 3" xfId="10791"/>
    <cellStyle name="Comma 3 3 3 4 2 3 2" xfId="18333"/>
    <cellStyle name="Comma 3 3 3 4 2 3 3" xfId="41969"/>
    <cellStyle name="Comma 3 3 3 4 2 3 4" xfId="47688"/>
    <cellStyle name="Comma 3 3 3 4 2 3 5" xfId="50704"/>
    <cellStyle name="Comma 3 3 3 4 2 3 6" xfId="14724"/>
    <cellStyle name="Comma 3 3 3 4 2 4" xfId="11278"/>
    <cellStyle name="Comma 3 3 3 4 2 4 2" xfId="18810"/>
    <cellStyle name="Comma 3 3 3 4 2 4 3" xfId="42046"/>
    <cellStyle name="Comma 3 3 3 4 2 4 4" xfId="48165"/>
    <cellStyle name="Comma 3 3 3 4 2 4 5" xfId="51181"/>
    <cellStyle name="Comma 3 3 3 4 2 4 6" xfId="14869"/>
    <cellStyle name="Comma 3 3 3 4 2 5" xfId="8367"/>
    <cellStyle name="Comma 3 3 3 4 2 5 2" xfId="42263"/>
    <cellStyle name="Comma 3 3 3 4 2 5 3" xfId="46734"/>
    <cellStyle name="Comma 3 3 3 4 2 5 4" xfId="49750"/>
    <cellStyle name="Comma 3 3 3 4 2 5 5" xfId="17439"/>
    <cellStyle name="Comma 3 3 3 4 2 6" xfId="42740"/>
    <cellStyle name="Comma 3 3 3 4 2 7" xfId="45628"/>
    <cellStyle name="Comma 3 3 3 4 2 8" xfId="48644"/>
    <cellStyle name="Comma 3 3 3 4 2 9" xfId="14413"/>
    <cellStyle name="Comma 3 3 3 4 3" xfId="10094"/>
    <cellStyle name="Comma 3 3 3 4 3 2" xfId="17644"/>
    <cellStyle name="Comma 3 3 3 4 3 3" xfId="27725"/>
    <cellStyle name="Comma 3 3 3 4 3 4" xfId="46999"/>
    <cellStyle name="Comma 3 3 3 4 3 5" xfId="50015"/>
    <cellStyle name="Comma 3 3 3 4 3 6" xfId="14521"/>
    <cellStyle name="Comma 3 3 3 4 4" xfId="10579"/>
    <cellStyle name="Comma 3 3 3 4 4 2" xfId="18121"/>
    <cellStyle name="Comma 3 3 3 4 4 3" xfId="42821"/>
    <cellStyle name="Comma 3 3 3 4 4 4" xfId="47476"/>
    <cellStyle name="Comma 3 3 3 4 4 5" xfId="50492"/>
    <cellStyle name="Comma 3 3 3 4 4 6" xfId="14664"/>
    <cellStyle name="Comma 3 3 3 4 5" xfId="11066"/>
    <cellStyle name="Comma 3 3 3 4 5 2" xfId="18598"/>
    <cellStyle name="Comma 3 3 3 4 5 3" xfId="27845"/>
    <cellStyle name="Comma 3 3 3 4 5 4" xfId="47953"/>
    <cellStyle name="Comma 3 3 3 4 5 5" xfId="50969"/>
    <cellStyle name="Comma 3 3 3 4 5 6" xfId="14809"/>
    <cellStyle name="Comma 3 3 3 4 6" xfId="8054"/>
    <cellStyle name="Comma 3 3 3 4 6 2" xfId="42225"/>
    <cellStyle name="Comma 3 3 3 4 6 3" xfId="46522"/>
    <cellStyle name="Comma 3 3 3 4 6 4" xfId="49538"/>
    <cellStyle name="Comma 3 3 3 4 6 5" xfId="17379"/>
    <cellStyle name="Comma 3 3 3 4 7" xfId="20823"/>
    <cellStyle name="Comma 3 3 3 4 8" xfId="45416"/>
    <cellStyle name="Comma 3 3 3 4 9" xfId="48432"/>
    <cellStyle name="Comma 3 3 3 5" xfId="5493"/>
    <cellStyle name="Comma 3 3 3 5 2" xfId="10147"/>
    <cellStyle name="Comma 3 3 3 5 2 2" xfId="17697"/>
    <cellStyle name="Comma 3 3 3 5 2 3" xfId="42302"/>
    <cellStyle name="Comma 3 3 3 5 2 4" xfId="47052"/>
    <cellStyle name="Comma 3 3 3 5 2 5" xfId="50068"/>
    <cellStyle name="Comma 3 3 3 5 2 6" xfId="14536"/>
    <cellStyle name="Comma 3 3 3 5 3" xfId="10632"/>
    <cellStyle name="Comma 3 3 3 5 3 2" xfId="18174"/>
    <cellStyle name="Comma 3 3 3 5 3 3" xfId="42993"/>
    <cellStyle name="Comma 3 3 3 5 3 4" xfId="47529"/>
    <cellStyle name="Comma 3 3 3 5 3 5" xfId="50545"/>
    <cellStyle name="Comma 3 3 3 5 3 6" xfId="14679"/>
    <cellStyle name="Comma 3 3 3 5 4" xfId="11119"/>
    <cellStyle name="Comma 3 3 3 5 4 2" xfId="18651"/>
    <cellStyle name="Comma 3 3 3 5 4 3" xfId="42403"/>
    <cellStyle name="Comma 3 3 3 5 4 4" xfId="48006"/>
    <cellStyle name="Comma 3 3 3 5 4 5" xfId="51022"/>
    <cellStyle name="Comma 3 3 3 5 4 6" xfId="14824"/>
    <cellStyle name="Comma 3 3 3 5 5" xfId="8133"/>
    <cellStyle name="Comma 3 3 3 5 5 2" xfId="43066"/>
    <cellStyle name="Comma 3 3 3 5 5 3" xfId="46575"/>
    <cellStyle name="Comma 3 3 3 5 5 4" xfId="49591"/>
    <cellStyle name="Comma 3 3 3 5 5 5" xfId="17394"/>
    <cellStyle name="Comma 3 3 3 5 6" xfId="43182"/>
    <cellStyle name="Comma 3 3 3 5 7" xfId="45469"/>
    <cellStyle name="Comma 3 3 3 5 8" xfId="48485"/>
    <cellStyle name="Comma 3 3 3 5 9" xfId="14293"/>
    <cellStyle name="Comma 3 3 3 6" xfId="5813"/>
    <cellStyle name="Comma 3 3 3 6 2" xfId="10359"/>
    <cellStyle name="Comma 3 3 3 6 2 2" xfId="17909"/>
    <cellStyle name="Comma 3 3 3 6 2 3" xfId="27970"/>
    <cellStyle name="Comma 3 3 3 6 2 4" xfId="47264"/>
    <cellStyle name="Comma 3 3 3 6 2 5" xfId="50280"/>
    <cellStyle name="Comma 3 3 3 6 2 6" xfId="14596"/>
    <cellStyle name="Comma 3 3 3 6 3" xfId="10844"/>
    <cellStyle name="Comma 3 3 3 6 3 2" xfId="18386"/>
    <cellStyle name="Comma 3 3 3 6 3 3" xfId="43443"/>
    <cellStyle name="Comma 3 3 3 6 3 4" xfId="47741"/>
    <cellStyle name="Comma 3 3 3 6 3 5" xfId="50757"/>
    <cellStyle name="Comma 3 3 3 6 3 6" xfId="14739"/>
    <cellStyle name="Comma 3 3 3 6 4" xfId="11332"/>
    <cellStyle name="Comma 3 3 3 6 4 2" xfId="18863"/>
    <cellStyle name="Comma 3 3 3 6 4 3" xfId="42052"/>
    <cellStyle name="Comma 3 3 3 6 4 4" xfId="48218"/>
    <cellStyle name="Comma 3 3 3 6 4 5" xfId="51234"/>
    <cellStyle name="Comma 3 3 3 6 4 6" xfId="14885"/>
    <cellStyle name="Comma 3 3 3 6 5" xfId="8447"/>
    <cellStyle name="Comma 3 3 3 6 5 2" xfId="42598"/>
    <cellStyle name="Comma 3 3 3 6 5 3" xfId="46787"/>
    <cellStyle name="Comma 3 3 3 6 5 4" xfId="49803"/>
    <cellStyle name="Comma 3 3 3 6 5 5" xfId="17454"/>
    <cellStyle name="Comma 3 3 3 6 6" xfId="41599"/>
    <cellStyle name="Comma 3 3 3 6 7" xfId="45681"/>
    <cellStyle name="Comma 3 3 3 6 8" xfId="48697"/>
    <cellStyle name="Comma 3 3 3 6 9" xfId="14455"/>
    <cellStyle name="Comma 3 3 3 7" xfId="9935"/>
    <cellStyle name="Comma 3 3 3 7 2" xfId="17485"/>
    <cellStyle name="Comma 3 3 3 7 3" xfId="20194"/>
    <cellStyle name="Comma 3 3 3 7 4" xfId="46840"/>
    <cellStyle name="Comma 3 3 3 7 5" xfId="49856"/>
    <cellStyle name="Comma 3 3 3 7 6" xfId="14476"/>
    <cellStyle name="Comma 3 3 3 8" xfId="10419"/>
    <cellStyle name="Comma 3 3 3 8 2" xfId="17962"/>
    <cellStyle name="Comma 3 3 3 8 3" xfId="32418"/>
    <cellStyle name="Comma 3 3 3 8 4" xfId="47317"/>
    <cellStyle name="Comma 3 3 3 8 5" xfId="50333"/>
    <cellStyle name="Comma 3 3 3 8 6" xfId="14618"/>
    <cellStyle name="Comma 3 3 3 9" xfId="10906"/>
    <cellStyle name="Comma 3 3 3 9 2" xfId="18439"/>
    <cellStyle name="Comma 3 3 3 9 3" xfId="42854"/>
    <cellStyle name="Comma 3 3 3 9 4" xfId="47794"/>
    <cellStyle name="Comma 3 3 3 9 5" xfId="50810"/>
    <cellStyle name="Comma 3 3 3 9 6" xfId="14763"/>
    <cellStyle name="Comma 3 3 4" xfId="6537"/>
    <cellStyle name="Comma 3 3 4 2" xfId="19191"/>
    <cellStyle name="Comma 3 3 4 3" xfId="44079"/>
    <cellStyle name="Comma 3 3 4 4" xfId="44987"/>
    <cellStyle name="Comma 3 3 5" xfId="6618"/>
    <cellStyle name="Comma 3 3 5 2" xfId="17120"/>
    <cellStyle name="Comma 3 3 5 2 2" xfId="28143"/>
    <cellStyle name="Comma 3 3 5 3" xfId="19192"/>
    <cellStyle name="Comma 3 3 5 4" xfId="43710"/>
    <cellStyle name="Comma 3 3 5 5" xfId="44080"/>
    <cellStyle name="Comma 3 3 5 6" xfId="44988"/>
    <cellStyle name="Comma 3 3 5 7" xfId="46154"/>
    <cellStyle name="Comma 3 3 5 8" xfId="49170"/>
    <cellStyle name="Comma 3 3 5 9" xfId="13484"/>
    <cellStyle name="Comma 3 3 6" xfId="14917"/>
    <cellStyle name="Comma 3 3 7" xfId="19187"/>
    <cellStyle name="Comma 3 3 8" xfId="44075"/>
    <cellStyle name="Comma 3 3 9" xfId="44983"/>
    <cellStyle name="Comma 3 4" xfId="3988"/>
    <cellStyle name="Comma 3 4 10" xfId="10420"/>
    <cellStyle name="Comma 3 4 10 2" xfId="17963"/>
    <cellStyle name="Comma 3 4 10 3" xfId="42694"/>
    <cellStyle name="Comma 3 4 10 4" xfId="47318"/>
    <cellStyle name="Comma 3 4 10 5" xfId="50334"/>
    <cellStyle name="Comma 3 4 11" xfId="10907"/>
    <cellStyle name="Comma 3 4 11 2" xfId="18440"/>
    <cellStyle name="Comma 3 4 11 3" xfId="42374"/>
    <cellStyle name="Comma 3 4 11 4" xfId="47795"/>
    <cellStyle name="Comma 3 4 11 5" xfId="50811"/>
    <cellStyle name="Comma 3 4 12" xfId="7010"/>
    <cellStyle name="Comma 3 4 12 2" xfId="17139"/>
    <cellStyle name="Comma 3 4 12 3" xfId="42909"/>
    <cellStyle name="Comma 3 4 12 4" xfId="46179"/>
    <cellStyle name="Comma 3 4 12 5" xfId="49195"/>
    <cellStyle name="Comma 3 4 13" xfId="19193"/>
    <cellStyle name="Comma 3 4 14" xfId="44081"/>
    <cellStyle name="Comma 3 4 15" xfId="44989"/>
    <cellStyle name="Comma 3 4 16" xfId="45258"/>
    <cellStyle name="Comma 3 4 17" xfId="48273"/>
    <cellStyle name="Comma 3 4 2" xfId="3989"/>
    <cellStyle name="Comma 3 4 2 10" xfId="7744"/>
    <cellStyle name="Comma 3 4 2 10 2" xfId="43885"/>
    <cellStyle name="Comma 3 4 2 10 3" xfId="46393"/>
    <cellStyle name="Comma 3 4 2 10 4" xfId="49409"/>
    <cellStyle name="Comma 3 4 2 11" xfId="19194"/>
    <cellStyle name="Comma 3 4 2 12" xfId="44082"/>
    <cellStyle name="Comma 3 4 2 13" xfId="44990"/>
    <cellStyle name="Comma 3 4 2 14" xfId="45259"/>
    <cellStyle name="Comma 3 4 2 15" xfId="48274"/>
    <cellStyle name="Comma 3 4 2 2" xfId="5255"/>
    <cellStyle name="Comma 3 4 2 2 2" xfId="5575"/>
    <cellStyle name="Comma 3 4 2 2 2 2" xfId="10202"/>
    <cellStyle name="Comma 3 4 2 2 2 2 2" xfId="17752"/>
    <cellStyle name="Comma 3 4 2 2 2 2 3" xfId="43857"/>
    <cellStyle name="Comma 3 4 2 2 2 2 4" xfId="47107"/>
    <cellStyle name="Comma 3 4 2 2 2 2 5" xfId="50123"/>
    <cellStyle name="Comma 3 4 2 2 2 3" xfId="10687"/>
    <cellStyle name="Comma 3 4 2 2 2 3 2" xfId="18229"/>
    <cellStyle name="Comma 3 4 2 2 2 3 3" xfId="42884"/>
    <cellStyle name="Comma 3 4 2 2 2 3 4" xfId="47584"/>
    <cellStyle name="Comma 3 4 2 2 2 3 5" xfId="50600"/>
    <cellStyle name="Comma 3 4 2 2 2 4" xfId="11174"/>
    <cellStyle name="Comma 3 4 2 2 2 4 2" xfId="18706"/>
    <cellStyle name="Comma 3 4 2 2 2 4 3" xfId="42150"/>
    <cellStyle name="Comma 3 4 2 2 2 4 4" xfId="48061"/>
    <cellStyle name="Comma 3 4 2 2 2 4 5" xfId="51077"/>
    <cellStyle name="Comma 3 4 2 2 2 5" xfId="8210"/>
    <cellStyle name="Comma 3 4 2 2 2 5 2" xfId="43846"/>
    <cellStyle name="Comma 3 4 2 2 2 5 3" xfId="46630"/>
    <cellStyle name="Comma 3 4 2 2 2 5 4" xfId="49646"/>
    <cellStyle name="Comma 3 4 2 2 2 6" xfId="43401"/>
    <cellStyle name="Comma 3 4 2 2 2 7" xfId="45524"/>
    <cellStyle name="Comma 3 4 2 2 2 8" xfId="48540"/>
    <cellStyle name="Comma 3 4 2 2 3" xfId="9990"/>
    <cellStyle name="Comma 3 4 2 2 3 2" xfId="17540"/>
    <cellStyle name="Comma 3 4 2 2 3 3" xfId="42284"/>
    <cellStyle name="Comma 3 4 2 2 3 4" xfId="46895"/>
    <cellStyle name="Comma 3 4 2 2 3 5" xfId="49911"/>
    <cellStyle name="Comma 3 4 2 2 4" xfId="10474"/>
    <cellStyle name="Comma 3 4 2 2 4 2" xfId="18017"/>
    <cellStyle name="Comma 3 4 2 2 4 3" xfId="41920"/>
    <cellStyle name="Comma 3 4 2 2 4 4" xfId="47372"/>
    <cellStyle name="Comma 3 4 2 2 4 5" xfId="50388"/>
    <cellStyle name="Comma 3 4 2 2 5" xfId="10961"/>
    <cellStyle name="Comma 3 4 2 2 5 2" xfId="18494"/>
    <cellStyle name="Comma 3 4 2 2 5 3" xfId="43174"/>
    <cellStyle name="Comma 3 4 2 2 5 4" xfId="47849"/>
    <cellStyle name="Comma 3 4 2 2 5 5" xfId="50865"/>
    <cellStyle name="Comma 3 4 2 2 6" xfId="7909"/>
    <cellStyle name="Comma 3 4 2 2 6 2" xfId="41760"/>
    <cellStyle name="Comma 3 4 2 2 6 3" xfId="46418"/>
    <cellStyle name="Comma 3 4 2 2 6 4" xfId="49434"/>
    <cellStyle name="Comma 3 4 2 2 7" xfId="43597"/>
    <cellStyle name="Comma 3 4 2 2 8" xfId="45312"/>
    <cellStyle name="Comma 3 4 2 2 9" xfId="48328"/>
    <cellStyle name="Comma 3 4 2 3" xfId="5335"/>
    <cellStyle name="Comma 3 4 2 3 2" xfId="5655"/>
    <cellStyle name="Comma 3 4 2 3 2 2" xfId="10255"/>
    <cellStyle name="Comma 3 4 2 3 2 2 2" xfId="17805"/>
    <cellStyle name="Comma 3 4 2 3 2 2 3" xfId="41889"/>
    <cellStyle name="Comma 3 4 2 3 2 2 4" xfId="47160"/>
    <cellStyle name="Comma 3 4 2 3 2 2 5" xfId="50176"/>
    <cellStyle name="Comma 3 4 2 3 2 3" xfId="10740"/>
    <cellStyle name="Comma 3 4 2 3 2 3 2" xfId="18282"/>
    <cellStyle name="Comma 3 4 2 3 2 3 3" xfId="43522"/>
    <cellStyle name="Comma 3 4 2 3 2 3 4" xfId="47637"/>
    <cellStyle name="Comma 3 4 2 3 2 3 5" xfId="50653"/>
    <cellStyle name="Comma 3 4 2 3 2 4" xfId="11227"/>
    <cellStyle name="Comma 3 4 2 3 2 4 2" xfId="18759"/>
    <cellStyle name="Comma 3 4 2 3 2 4 3" xfId="43679"/>
    <cellStyle name="Comma 3 4 2 3 2 4 4" xfId="48114"/>
    <cellStyle name="Comma 3 4 2 3 2 4 5" xfId="51130"/>
    <cellStyle name="Comma 3 4 2 3 2 5" xfId="8289"/>
    <cellStyle name="Comma 3 4 2 3 2 5 2" xfId="42960"/>
    <cellStyle name="Comma 3 4 2 3 2 5 3" xfId="46683"/>
    <cellStyle name="Comma 3 4 2 3 2 5 4" xfId="49699"/>
    <cellStyle name="Comma 3 4 2 3 2 6" xfId="42736"/>
    <cellStyle name="Comma 3 4 2 3 2 7" xfId="45577"/>
    <cellStyle name="Comma 3 4 2 3 2 8" xfId="48593"/>
    <cellStyle name="Comma 3 4 2 3 3" xfId="10043"/>
    <cellStyle name="Comma 3 4 2 3 3 2" xfId="17593"/>
    <cellStyle name="Comma 3 4 2 3 3 3" xfId="31358"/>
    <cellStyle name="Comma 3 4 2 3 3 4" xfId="46948"/>
    <cellStyle name="Comma 3 4 2 3 3 5" xfId="49964"/>
    <cellStyle name="Comma 3 4 2 3 4" xfId="10528"/>
    <cellStyle name="Comma 3 4 2 3 4 2" xfId="18070"/>
    <cellStyle name="Comma 3 4 2 3 4 3" xfId="43665"/>
    <cellStyle name="Comma 3 4 2 3 4 4" xfId="47425"/>
    <cellStyle name="Comma 3 4 2 3 4 5" xfId="50441"/>
    <cellStyle name="Comma 3 4 2 3 5" xfId="11015"/>
    <cellStyle name="Comma 3 4 2 3 5 2" xfId="18547"/>
    <cellStyle name="Comma 3 4 2 3 5 3" xfId="43967"/>
    <cellStyle name="Comma 3 4 2 3 5 4" xfId="47902"/>
    <cellStyle name="Comma 3 4 2 3 5 5" xfId="50918"/>
    <cellStyle name="Comma 3 4 2 3 6" xfId="7980"/>
    <cellStyle name="Comma 3 4 2 3 6 2" xfId="43436"/>
    <cellStyle name="Comma 3 4 2 3 6 3" xfId="46471"/>
    <cellStyle name="Comma 3 4 2 3 6 4" xfId="49487"/>
    <cellStyle name="Comma 3 4 2 3 7" xfId="43897"/>
    <cellStyle name="Comma 3 4 2 3 8" xfId="45365"/>
    <cellStyle name="Comma 3 4 2 3 9" xfId="48381"/>
    <cellStyle name="Comma 3 4 2 4" xfId="5415"/>
    <cellStyle name="Comma 3 4 2 4 2" xfId="5735"/>
    <cellStyle name="Comma 3 4 2 4 2 2" xfId="10308"/>
    <cellStyle name="Comma 3 4 2 4 2 2 2" xfId="17858"/>
    <cellStyle name="Comma 3 4 2 4 2 2 3" xfId="43134"/>
    <cellStyle name="Comma 3 4 2 4 2 2 4" xfId="47213"/>
    <cellStyle name="Comma 3 4 2 4 2 2 5" xfId="50229"/>
    <cellStyle name="Comma 3 4 2 4 2 3" xfId="10793"/>
    <cellStyle name="Comma 3 4 2 4 2 3 2" xfId="18335"/>
    <cellStyle name="Comma 3 4 2 4 2 3 3" xfId="19886"/>
    <cellStyle name="Comma 3 4 2 4 2 3 4" xfId="47690"/>
    <cellStyle name="Comma 3 4 2 4 2 3 5" xfId="50706"/>
    <cellStyle name="Comma 3 4 2 4 2 4" xfId="11280"/>
    <cellStyle name="Comma 3 4 2 4 2 4 2" xfId="18812"/>
    <cellStyle name="Comma 3 4 2 4 2 4 3" xfId="43875"/>
    <cellStyle name="Comma 3 4 2 4 2 4 4" xfId="48167"/>
    <cellStyle name="Comma 3 4 2 4 2 4 5" xfId="51183"/>
    <cellStyle name="Comma 3 4 2 4 2 5" xfId="8369"/>
    <cellStyle name="Comma 3 4 2 4 2 5 2" xfId="42771"/>
    <cellStyle name="Comma 3 4 2 4 2 5 3" xfId="46736"/>
    <cellStyle name="Comma 3 4 2 4 2 5 4" xfId="49752"/>
    <cellStyle name="Comma 3 4 2 4 2 6" xfId="43333"/>
    <cellStyle name="Comma 3 4 2 4 2 7" xfId="45630"/>
    <cellStyle name="Comma 3 4 2 4 2 8" xfId="48646"/>
    <cellStyle name="Comma 3 4 2 4 3" xfId="10096"/>
    <cellStyle name="Comma 3 4 2 4 3 2" xfId="17646"/>
    <cellStyle name="Comma 3 4 2 4 3 3" xfId="20413"/>
    <cellStyle name="Comma 3 4 2 4 3 4" xfId="47001"/>
    <cellStyle name="Comma 3 4 2 4 3 5" xfId="50017"/>
    <cellStyle name="Comma 3 4 2 4 4" xfId="10581"/>
    <cellStyle name="Comma 3 4 2 4 4 2" xfId="18123"/>
    <cellStyle name="Comma 3 4 2 4 4 3" xfId="42449"/>
    <cellStyle name="Comma 3 4 2 4 4 4" xfId="47478"/>
    <cellStyle name="Comma 3 4 2 4 4 5" xfId="50494"/>
    <cellStyle name="Comma 3 4 2 4 5" xfId="11068"/>
    <cellStyle name="Comma 3 4 2 4 5 2" xfId="18600"/>
    <cellStyle name="Comma 3 4 2 4 5 3" xfId="42395"/>
    <cellStyle name="Comma 3 4 2 4 5 4" xfId="47955"/>
    <cellStyle name="Comma 3 4 2 4 5 5" xfId="50971"/>
    <cellStyle name="Comma 3 4 2 4 6" xfId="8056"/>
    <cellStyle name="Comma 3 4 2 4 6 2" xfId="19662"/>
    <cellStyle name="Comma 3 4 2 4 6 3" xfId="46524"/>
    <cellStyle name="Comma 3 4 2 4 6 4" xfId="49540"/>
    <cellStyle name="Comma 3 4 2 4 7" xfId="42067"/>
    <cellStyle name="Comma 3 4 2 4 8" xfId="45418"/>
    <cellStyle name="Comma 3 4 2 4 9" xfId="48434"/>
    <cellStyle name="Comma 3 4 2 5" xfId="5495"/>
    <cellStyle name="Comma 3 4 2 5 2" xfId="10149"/>
    <cellStyle name="Comma 3 4 2 5 2 2" xfId="17699"/>
    <cellStyle name="Comma 3 4 2 5 2 3" xfId="43377"/>
    <cellStyle name="Comma 3 4 2 5 2 4" xfId="47054"/>
    <cellStyle name="Comma 3 4 2 5 2 5" xfId="50070"/>
    <cellStyle name="Comma 3 4 2 5 3" xfId="10634"/>
    <cellStyle name="Comma 3 4 2 5 3 2" xfId="18176"/>
    <cellStyle name="Comma 3 4 2 5 3 3" xfId="42637"/>
    <cellStyle name="Comma 3 4 2 5 3 4" xfId="47531"/>
    <cellStyle name="Comma 3 4 2 5 3 5" xfId="50547"/>
    <cellStyle name="Comma 3 4 2 5 4" xfId="11121"/>
    <cellStyle name="Comma 3 4 2 5 4 2" xfId="18653"/>
    <cellStyle name="Comma 3 4 2 5 4 3" xfId="43677"/>
    <cellStyle name="Comma 3 4 2 5 4 4" xfId="48008"/>
    <cellStyle name="Comma 3 4 2 5 4 5" xfId="51024"/>
    <cellStyle name="Comma 3 4 2 5 5" xfId="8135"/>
    <cellStyle name="Comma 3 4 2 5 5 2" xfId="32566"/>
    <cellStyle name="Comma 3 4 2 5 5 3" xfId="46577"/>
    <cellStyle name="Comma 3 4 2 5 5 4" xfId="49593"/>
    <cellStyle name="Comma 3 4 2 5 6" xfId="43101"/>
    <cellStyle name="Comma 3 4 2 5 7" xfId="45471"/>
    <cellStyle name="Comma 3 4 2 5 8" xfId="48487"/>
    <cellStyle name="Comma 3 4 2 6" xfId="5815"/>
    <cellStyle name="Comma 3 4 2 6 2" xfId="10361"/>
    <cellStyle name="Comma 3 4 2 6 2 2" xfId="17911"/>
    <cellStyle name="Comma 3 4 2 6 2 3" xfId="43663"/>
    <cellStyle name="Comma 3 4 2 6 2 4" xfId="47266"/>
    <cellStyle name="Comma 3 4 2 6 2 5" xfId="50282"/>
    <cellStyle name="Comma 3 4 2 6 3" xfId="10846"/>
    <cellStyle name="Comma 3 4 2 6 3 2" xfId="18388"/>
    <cellStyle name="Comma 3 4 2 6 3 3" xfId="20096"/>
    <cellStyle name="Comma 3 4 2 6 3 4" xfId="47743"/>
    <cellStyle name="Comma 3 4 2 6 3 5" xfId="50759"/>
    <cellStyle name="Comma 3 4 2 6 4" xfId="11334"/>
    <cellStyle name="Comma 3 4 2 6 4 2" xfId="18865"/>
    <cellStyle name="Comma 3 4 2 6 4 3" xfId="43876"/>
    <cellStyle name="Comma 3 4 2 6 4 4" xfId="48220"/>
    <cellStyle name="Comma 3 4 2 6 4 5" xfId="51236"/>
    <cellStyle name="Comma 3 4 2 6 5" xfId="8449"/>
    <cellStyle name="Comma 3 4 2 6 5 2" xfId="43114"/>
    <cellStyle name="Comma 3 4 2 6 5 3" xfId="46789"/>
    <cellStyle name="Comma 3 4 2 6 5 4" xfId="49805"/>
    <cellStyle name="Comma 3 4 2 6 6" xfId="20812"/>
    <cellStyle name="Comma 3 4 2 6 7" xfId="45683"/>
    <cellStyle name="Comma 3 4 2 6 8" xfId="48699"/>
    <cellStyle name="Comma 3 4 2 7" xfId="9937"/>
    <cellStyle name="Comma 3 4 2 7 2" xfId="17487"/>
    <cellStyle name="Comma 3 4 2 7 3" xfId="19421"/>
    <cellStyle name="Comma 3 4 2 7 4" xfId="46842"/>
    <cellStyle name="Comma 3 4 2 7 5" xfId="49858"/>
    <cellStyle name="Comma 3 4 2 8" xfId="10421"/>
    <cellStyle name="Comma 3 4 2 8 2" xfId="17964"/>
    <cellStyle name="Comma 3 4 2 8 3" xfId="27961"/>
    <cellStyle name="Comma 3 4 2 8 4" xfId="47319"/>
    <cellStyle name="Comma 3 4 2 8 5" xfId="50335"/>
    <cellStyle name="Comma 3 4 2 9" xfId="10908"/>
    <cellStyle name="Comma 3 4 2 9 2" xfId="18441"/>
    <cellStyle name="Comma 3 4 2 9 3" xfId="27809"/>
    <cellStyle name="Comma 3 4 2 9 4" xfId="47796"/>
    <cellStyle name="Comma 3 4 2 9 5" xfId="50812"/>
    <cellStyle name="Comma 3 4 3" xfId="5254"/>
    <cellStyle name="Comma 3 4 3 2" xfId="5574"/>
    <cellStyle name="Comma 3 4 3 2 2" xfId="10201"/>
    <cellStyle name="Comma 3 4 3 2 2 2" xfId="17751"/>
    <cellStyle name="Comma 3 4 3 2 2 3" xfId="20394"/>
    <cellStyle name="Comma 3 4 3 2 2 4" xfId="47106"/>
    <cellStyle name="Comma 3 4 3 2 2 5" xfId="50122"/>
    <cellStyle name="Comma 3 4 3 2 3" xfId="10686"/>
    <cellStyle name="Comma 3 4 3 2 3 2" xfId="18228"/>
    <cellStyle name="Comma 3 4 3 2 3 3" xfId="41953"/>
    <cellStyle name="Comma 3 4 3 2 3 4" xfId="47583"/>
    <cellStyle name="Comma 3 4 3 2 3 5" xfId="50599"/>
    <cellStyle name="Comma 3 4 3 2 4" xfId="11173"/>
    <cellStyle name="Comma 3 4 3 2 4 2" xfId="18705"/>
    <cellStyle name="Comma 3 4 3 2 4 3" xfId="44004"/>
    <cellStyle name="Comma 3 4 3 2 4 4" xfId="48060"/>
    <cellStyle name="Comma 3 4 3 2 4 5" xfId="51076"/>
    <cellStyle name="Comma 3 4 3 2 5" xfId="8209"/>
    <cellStyle name="Comma 3 4 3 2 5 2" xfId="42469"/>
    <cellStyle name="Comma 3 4 3 2 5 3" xfId="46629"/>
    <cellStyle name="Comma 3 4 3 2 5 4" xfId="49645"/>
    <cellStyle name="Comma 3 4 3 2 6" xfId="42710"/>
    <cellStyle name="Comma 3 4 3 2 7" xfId="45523"/>
    <cellStyle name="Comma 3 4 3 2 8" xfId="48539"/>
    <cellStyle name="Comma 3 4 3 3" xfId="9989"/>
    <cellStyle name="Comma 3 4 3 3 2" xfId="17539"/>
    <cellStyle name="Comma 3 4 3 3 3" xfId="43562"/>
    <cellStyle name="Comma 3 4 3 3 4" xfId="46894"/>
    <cellStyle name="Comma 3 4 3 3 5" xfId="49910"/>
    <cellStyle name="Comma 3 4 3 4" xfId="10473"/>
    <cellStyle name="Comma 3 4 3 4 2" xfId="18016"/>
    <cellStyle name="Comma 3 4 3 4 3" xfId="43117"/>
    <cellStyle name="Comma 3 4 3 4 4" xfId="47371"/>
    <cellStyle name="Comma 3 4 3 4 5" xfId="50387"/>
    <cellStyle name="Comma 3 4 3 5" xfId="10960"/>
    <cellStyle name="Comma 3 4 3 5 2" xfId="18493"/>
    <cellStyle name="Comma 3 4 3 5 3" xfId="41995"/>
    <cellStyle name="Comma 3 4 3 5 4" xfId="47848"/>
    <cellStyle name="Comma 3 4 3 5 5" xfId="50864"/>
    <cellStyle name="Comma 3 4 3 6" xfId="7908"/>
    <cellStyle name="Comma 3 4 3 6 2" xfId="43643"/>
    <cellStyle name="Comma 3 4 3 6 3" xfId="46417"/>
    <cellStyle name="Comma 3 4 3 6 4" xfId="49433"/>
    <cellStyle name="Comma 3 4 3 7" xfId="41474"/>
    <cellStyle name="Comma 3 4 3 8" xfId="45311"/>
    <cellStyle name="Comma 3 4 3 9" xfId="48327"/>
    <cellStyle name="Comma 3 4 4" xfId="5334"/>
    <cellStyle name="Comma 3 4 4 2" xfId="5654"/>
    <cellStyle name="Comma 3 4 4 2 2" xfId="10254"/>
    <cellStyle name="Comma 3 4 4 2 2 2" xfId="17804"/>
    <cellStyle name="Comma 3 4 4 2 2 3" xfId="43079"/>
    <cellStyle name="Comma 3 4 4 2 2 4" xfId="47159"/>
    <cellStyle name="Comma 3 4 4 2 2 5" xfId="50175"/>
    <cellStyle name="Comma 3 4 4 2 3" xfId="10739"/>
    <cellStyle name="Comma 3 4 4 2 3 2" xfId="18281"/>
    <cellStyle name="Comma 3 4 4 2 3 3" xfId="42355"/>
    <cellStyle name="Comma 3 4 4 2 3 4" xfId="47636"/>
    <cellStyle name="Comma 3 4 4 2 3 5" xfId="50652"/>
    <cellStyle name="Comma 3 4 4 2 4" xfId="11226"/>
    <cellStyle name="Comma 3 4 4 2 4 2" xfId="18758"/>
    <cellStyle name="Comma 3 4 4 2 4 3" xfId="27807"/>
    <cellStyle name="Comma 3 4 4 2 4 4" xfId="48113"/>
    <cellStyle name="Comma 3 4 4 2 4 5" xfId="51129"/>
    <cellStyle name="Comma 3 4 4 2 5" xfId="8288"/>
    <cellStyle name="Comma 3 4 4 2 5 2" xfId="42445"/>
    <cellStyle name="Comma 3 4 4 2 5 3" xfId="46682"/>
    <cellStyle name="Comma 3 4 4 2 5 4" xfId="49698"/>
    <cellStyle name="Comma 3 4 4 2 6" xfId="41560"/>
    <cellStyle name="Comma 3 4 4 2 7" xfId="45576"/>
    <cellStyle name="Comma 3 4 4 2 8" xfId="48592"/>
    <cellStyle name="Comma 3 4 4 3" xfId="10042"/>
    <cellStyle name="Comma 3 4 4 3 2" xfId="17592"/>
    <cellStyle name="Comma 3 4 4 3 3" xfId="42626"/>
    <cellStyle name="Comma 3 4 4 3 4" xfId="46947"/>
    <cellStyle name="Comma 3 4 4 3 5" xfId="49963"/>
    <cellStyle name="Comma 3 4 4 4" xfId="10527"/>
    <cellStyle name="Comma 3 4 4 4 2" xfId="18069"/>
    <cellStyle name="Comma 3 4 4 4 3" xfId="43711"/>
    <cellStyle name="Comma 3 4 4 4 4" xfId="47424"/>
    <cellStyle name="Comma 3 4 4 4 5" xfId="50440"/>
    <cellStyle name="Comma 3 4 4 5" xfId="11014"/>
    <cellStyle name="Comma 3 4 4 5 2" xfId="18546"/>
    <cellStyle name="Comma 3 4 4 5 3" xfId="42947"/>
    <cellStyle name="Comma 3 4 4 5 4" xfId="47901"/>
    <cellStyle name="Comma 3 4 4 5 5" xfId="50917"/>
    <cellStyle name="Comma 3 4 4 6" xfId="7979"/>
    <cellStyle name="Comma 3 4 4 6 2" xfId="20524"/>
    <cellStyle name="Comma 3 4 4 6 3" xfId="46470"/>
    <cellStyle name="Comma 3 4 4 6 4" xfId="49486"/>
    <cellStyle name="Comma 3 4 4 7" xfId="41491"/>
    <cellStyle name="Comma 3 4 4 8" xfId="45364"/>
    <cellStyle name="Comma 3 4 4 9" xfId="48380"/>
    <cellStyle name="Comma 3 4 5" xfId="5414"/>
    <cellStyle name="Comma 3 4 5 2" xfId="5734"/>
    <cellStyle name="Comma 3 4 5 2 2" xfId="10307"/>
    <cellStyle name="Comma 3 4 5 2 2 2" xfId="17857"/>
    <cellStyle name="Comma 3 4 5 2 2 3" xfId="42448"/>
    <cellStyle name="Comma 3 4 5 2 2 4" xfId="47212"/>
    <cellStyle name="Comma 3 4 5 2 2 5" xfId="50228"/>
    <cellStyle name="Comma 3 4 5 2 3" xfId="10792"/>
    <cellStyle name="Comma 3 4 5 2 3 2" xfId="18334"/>
    <cellStyle name="Comma 3 4 5 2 3 3" xfId="20346"/>
    <cellStyle name="Comma 3 4 5 2 3 4" xfId="47689"/>
    <cellStyle name="Comma 3 4 5 2 3 5" xfId="50705"/>
    <cellStyle name="Comma 3 4 5 2 4" xfId="11279"/>
    <cellStyle name="Comma 3 4 5 2 4 2" xfId="18811"/>
    <cellStyle name="Comma 3 4 5 2 4 3" xfId="42588"/>
    <cellStyle name="Comma 3 4 5 2 4 4" xfId="48166"/>
    <cellStyle name="Comma 3 4 5 2 4 5" xfId="51182"/>
    <cellStyle name="Comma 3 4 5 2 5" xfId="8368"/>
    <cellStyle name="Comma 3 4 5 2 5 2" xfId="42623"/>
    <cellStyle name="Comma 3 4 5 2 5 3" xfId="46735"/>
    <cellStyle name="Comma 3 4 5 2 5 4" xfId="49751"/>
    <cellStyle name="Comma 3 4 5 2 6" xfId="41580"/>
    <cellStyle name="Comma 3 4 5 2 7" xfId="45629"/>
    <cellStyle name="Comma 3 4 5 2 8" xfId="48645"/>
    <cellStyle name="Comma 3 4 5 3" xfId="10095"/>
    <cellStyle name="Comma 3 4 5 3 2" xfId="17645"/>
    <cellStyle name="Comma 3 4 5 3 3" xfId="41863"/>
    <cellStyle name="Comma 3 4 5 3 4" xfId="47000"/>
    <cellStyle name="Comma 3 4 5 3 5" xfId="50016"/>
    <cellStyle name="Comma 3 4 5 4" xfId="10580"/>
    <cellStyle name="Comma 3 4 5 4 2" xfId="18122"/>
    <cellStyle name="Comma 3 4 5 4 3" xfId="41938"/>
    <cellStyle name="Comma 3 4 5 4 4" xfId="47477"/>
    <cellStyle name="Comma 3 4 5 4 5" xfId="50493"/>
    <cellStyle name="Comma 3 4 5 5" xfId="11067"/>
    <cellStyle name="Comma 3 4 5 5 2" xfId="18599"/>
    <cellStyle name="Comma 3 4 5 5 3" xfId="42703"/>
    <cellStyle name="Comma 3 4 5 5 4" xfId="47954"/>
    <cellStyle name="Comma 3 4 5 5 5" xfId="50970"/>
    <cellStyle name="Comma 3 4 5 6" xfId="8055"/>
    <cellStyle name="Comma 3 4 5 6 2" xfId="42615"/>
    <cellStyle name="Comma 3 4 5 6 3" xfId="46523"/>
    <cellStyle name="Comma 3 4 5 6 4" xfId="49539"/>
    <cellStyle name="Comma 3 4 5 7" xfId="19987"/>
    <cellStyle name="Comma 3 4 5 8" xfId="45417"/>
    <cellStyle name="Comma 3 4 5 9" xfId="48433"/>
    <cellStyle name="Comma 3 4 6" xfId="5494"/>
    <cellStyle name="Comma 3 4 6 2" xfId="10148"/>
    <cellStyle name="Comma 3 4 6 2 2" xfId="17698"/>
    <cellStyle name="Comma 3 4 6 2 3" xfId="43799"/>
    <cellStyle name="Comma 3 4 6 2 4" xfId="47053"/>
    <cellStyle name="Comma 3 4 6 2 5" xfId="50069"/>
    <cellStyle name="Comma 3 4 6 3" xfId="10633"/>
    <cellStyle name="Comma 3 4 6 3 2" xfId="18175"/>
    <cellStyle name="Comma 3 4 6 3 3" xfId="42341"/>
    <cellStyle name="Comma 3 4 6 3 4" xfId="47530"/>
    <cellStyle name="Comma 3 4 6 3 5" xfId="50546"/>
    <cellStyle name="Comma 3 4 6 4" xfId="11120"/>
    <cellStyle name="Comma 3 4 6 4 2" xfId="18652"/>
    <cellStyle name="Comma 3 4 6 4 3" xfId="20091"/>
    <cellStyle name="Comma 3 4 6 4 4" xfId="48007"/>
    <cellStyle name="Comma 3 4 6 4 5" xfId="51023"/>
    <cellStyle name="Comma 3 4 6 5" xfId="8134"/>
    <cellStyle name="Comma 3 4 6 5 2" xfId="42544"/>
    <cellStyle name="Comma 3 4 6 5 3" xfId="46576"/>
    <cellStyle name="Comma 3 4 6 5 4" xfId="49592"/>
    <cellStyle name="Comma 3 4 6 6" xfId="43302"/>
    <cellStyle name="Comma 3 4 6 7" xfId="45470"/>
    <cellStyle name="Comma 3 4 6 8" xfId="48486"/>
    <cellStyle name="Comma 3 4 7" xfId="5814"/>
    <cellStyle name="Comma 3 4 7 2" xfId="10360"/>
    <cellStyle name="Comma 3 4 7 2 2" xfId="17910"/>
    <cellStyle name="Comma 3 4 7 2 3" xfId="20106"/>
    <cellStyle name="Comma 3 4 7 2 4" xfId="47265"/>
    <cellStyle name="Comma 3 4 7 2 5" xfId="50281"/>
    <cellStyle name="Comma 3 4 7 3" xfId="10845"/>
    <cellStyle name="Comma 3 4 7 3 2" xfId="18387"/>
    <cellStyle name="Comma 3 4 7 3 3" xfId="42369"/>
    <cellStyle name="Comma 3 4 7 3 4" xfId="47742"/>
    <cellStyle name="Comma 3 4 7 3 5" xfId="50758"/>
    <cellStyle name="Comma 3 4 7 4" xfId="11333"/>
    <cellStyle name="Comma 3 4 7 4 2" xfId="18864"/>
    <cellStyle name="Comma 3 4 7 4 3" xfId="43176"/>
    <cellStyle name="Comma 3 4 7 4 4" xfId="48219"/>
    <cellStyle name="Comma 3 4 7 4 5" xfId="51235"/>
    <cellStyle name="Comma 3 4 7 5" xfId="8448"/>
    <cellStyle name="Comma 3 4 7 5 2" xfId="43888"/>
    <cellStyle name="Comma 3 4 7 5 3" xfId="46788"/>
    <cellStyle name="Comma 3 4 7 5 4" xfId="49804"/>
    <cellStyle name="Comma 3 4 7 6" xfId="43337"/>
    <cellStyle name="Comma 3 4 7 7" xfId="45682"/>
    <cellStyle name="Comma 3 4 7 8" xfId="48698"/>
    <cellStyle name="Comma 3 4 8" xfId="7741"/>
    <cellStyle name="Comma 3 4 9" xfId="9936"/>
    <cellStyle name="Comma 3 4 9 2" xfId="17486"/>
    <cellStyle name="Comma 3 4 9 3" xfId="43015"/>
    <cellStyle name="Comma 3 4 9 4" xfId="46841"/>
    <cellStyle name="Comma 3 4 9 5" xfId="49857"/>
    <cellStyle name="Comma 3 5" xfId="3990"/>
    <cellStyle name="Comma 3 5 10" xfId="10909"/>
    <cellStyle name="Comma 3 5 10 2" xfId="18442"/>
    <cellStyle name="Comma 3 5 10 3" xfId="43672"/>
    <cellStyle name="Comma 3 5 10 4" xfId="47797"/>
    <cellStyle name="Comma 3 5 10 5" xfId="50813"/>
    <cellStyle name="Comma 3 5 11" xfId="6615"/>
    <cellStyle name="Comma 3 5 11 2" xfId="20603"/>
    <cellStyle name="Comma 3 5 11 3" xfId="46151"/>
    <cellStyle name="Comma 3 5 11 4" xfId="49167"/>
    <cellStyle name="Comma 3 5 12" xfId="19195"/>
    <cellStyle name="Comma 3 5 13" xfId="43006"/>
    <cellStyle name="Comma 3 5 14" xfId="44083"/>
    <cellStyle name="Comma 3 5 15" xfId="44991"/>
    <cellStyle name="Comma 3 5 16" xfId="45260"/>
    <cellStyle name="Comma 3 5 17" xfId="48275"/>
    <cellStyle name="Comma 3 5 2" xfId="5256"/>
    <cellStyle name="Comma 3 5 2 2" xfId="5576"/>
    <cellStyle name="Comma 3 5 2 2 2" xfId="10203"/>
    <cellStyle name="Comma 3 5 2 2 2 2" xfId="17753"/>
    <cellStyle name="Comma 3 5 2 2 2 3" xfId="42310"/>
    <cellStyle name="Comma 3 5 2 2 2 4" xfId="47108"/>
    <cellStyle name="Comma 3 5 2 2 2 5" xfId="50124"/>
    <cellStyle name="Comma 3 5 2 2 3" xfId="10688"/>
    <cellStyle name="Comma 3 5 2 2 3 2" xfId="18230"/>
    <cellStyle name="Comma 3 5 2 2 3 3" xfId="43726"/>
    <cellStyle name="Comma 3 5 2 2 3 4" xfId="47585"/>
    <cellStyle name="Comma 3 5 2 2 3 5" xfId="50601"/>
    <cellStyle name="Comma 3 5 2 2 4" xfId="11175"/>
    <cellStyle name="Comma 3 5 2 2 4 2" xfId="18707"/>
    <cellStyle name="Comma 3 5 2 2 4 3" xfId="42599"/>
    <cellStyle name="Comma 3 5 2 2 4 4" xfId="48062"/>
    <cellStyle name="Comma 3 5 2 2 4 5" xfId="51078"/>
    <cellStyle name="Comma 3 5 2 2 5" xfId="8211"/>
    <cellStyle name="Comma 3 5 2 2 5 2" xfId="42242"/>
    <cellStyle name="Comma 3 5 2 2 5 3" xfId="46631"/>
    <cellStyle name="Comma 3 5 2 2 5 4" xfId="49647"/>
    <cellStyle name="Comma 3 5 2 2 6" xfId="41538"/>
    <cellStyle name="Comma 3 5 2 2 7" xfId="45525"/>
    <cellStyle name="Comma 3 5 2 2 8" xfId="48541"/>
    <cellStyle name="Comma 3 5 2 3" xfId="9991"/>
    <cellStyle name="Comma 3 5 2 3 2" xfId="17541"/>
    <cellStyle name="Comma 3 5 2 3 3" xfId="42927"/>
    <cellStyle name="Comma 3 5 2 3 4" xfId="46896"/>
    <cellStyle name="Comma 3 5 2 3 5" xfId="49912"/>
    <cellStyle name="Comma 3 5 2 4" xfId="10475"/>
    <cellStyle name="Comma 3 5 2 4 2" xfId="18018"/>
    <cellStyle name="Comma 3 5 2 4 3" xfId="20363"/>
    <cellStyle name="Comma 3 5 2 4 4" xfId="47373"/>
    <cellStyle name="Comma 3 5 2 4 5" xfId="50389"/>
    <cellStyle name="Comma 3 5 2 5" xfId="10962"/>
    <cellStyle name="Comma 3 5 2 5 2" xfId="18495"/>
    <cellStyle name="Comma 3 5 2 5 3" xfId="42997"/>
    <cellStyle name="Comma 3 5 2 5 4" xfId="47850"/>
    <cellStyle name="Comma 3 5 2 5 5" xfId="50866"/>
    <cellStyle name="Comma 3 5 2 6" xfId="7910"/>
    <cellStyle name="Comma 3 5 2 6 2" xfId="29638"/>
    <cellStyle name="Comma 3 5 2 6 3" xfId="46419"/>
    <cellStyle name="Comma 3 5 2 6 4" xfId="49435"/>
    <cellStyle name="Comma 3 5 2 7" xfId="41475"/>
    <cellStyle name="Comma 3 5 2 8" xfId="45313"/>
    <cellStyle name="Comma 3 5 2 9" xfId="48329"/>
    <cellStyle name="Comma 3 5 3" xfId="5336"/>
    <cellStyle name="Comma 3 5 3 2" xfId="5656"/>
    <cellStyle name="Comma 3 5 3 2 2" xfId="10256"/>
    <cellStyle name="Comma 3 5 3 2 2 2" xfId="17806"/>
    <cellStyle name="Comma 3 5 3 2 2 3" xfId="27854"/>
    <cellStyle name="Comma 3 5 3 2 2 4" xfId="47161"/>
    <cellStyle name="Comma 3 5 3 2 2 5" xfId="50177"/>
    <cellStyle name="Comma 3 5 3 2 3" xfId="10741"/>
    <cellStyle name="Comma 3 5 3 2 3 2" xfId="18283"/>
    <cellStyle name="Comma 3 5 3 2 3 3" xfId="43087"/>
    <cellStyle name="Comma 3 5 3 2 3 4" xfId="47638"/>
    <cellStyle name="Comma 3 5 3 2 3 5" xfId="50654"/>
    <cellStyle name="Comma 3 5 3 2 4" xfId="11228"/>
    <cellStyle name="Comma 3 5 3 2 4 2" xfId="18760"/>
    <cellStyle name="Comma 3 5 3 2 4 3" xfId="42037"/>
    <cellStyle name="Comma 3 5 3 2 4 4" xfId="48115"/>
    <cellStyle name="Comma 3 5 3 2 4 5" xfId="51131"/>
    <cellStyle name="Comma 3 5 3 2 5" xfId="8290"/>
    <cellStyle name="Comma 3 5 3 2 5 2" xfId="42120"/>
    <cellStyle name="Comma 3 5 3 2 5 3" xfId="46684"/>
    <cellStyle name="Comma 3 5 3 2 5 4" xfId="49700"/>
    <cellStyle name="Comma 3 5 3 2 6" xfId="41561"/>
    <cellStyle name="Comma 3 5 3 2 7" xfId="45578"/>
    <cellStyle name="Comma 3 5 3 2 8" xfId="48594"/>
    <cellStyle name="Comma 3 5 3 3" xfId="10044"/>
    <cellStyle name="Comma 3 5 3 3 2" xfId="17594"/>
    <cellStyle name="Comma 3 5 3 3 3" xfId="41856"/>
    <cellStyle name="Comma 3 5 3 3 4" xfId="46949"/>
    <cellStyle name="Comma 3 5 3 3 5" xfId="49965"/>
    <cellStyle name="Comma 3 5 3 4" xfId="10529"/>
    <cellStyle name="Comma 3 5 3 4 2" xfId="18071"/>
    <cellStyle name="Comma 3 5 3 4 3" xfId="41928"/>
    <cellStyle name="Comma 3 5 3 4 4" xfId="47426"/>
    <cellStyle name="Comma 3 5 3 4 5" xfId="50442"/>
    <cellStyle name="Comma 3 5 3 5" xfId="11016"/>
    <cellStyle name="Comma 3 5 3 5 2" xfId="18548"/>
    <cellStyle name="Comma 3 5 3 5 3" xfId="29920"/>
    <cellStyle name="Comma 3 5 3 5 4" xfId="47903"/>
    <cellStyle name="Comma 3 5 3 5 5" xfId="50919"/>
    <cellStyle name="Comma 3 5 3 6" xfId="7981"/>
    <cellStyle name="Comma 3 5 3 6 2" xfId="42217"/>
    <cellStyle name="Comma 3 5 3 6 3" xfId="46472"/>
    <cellStyle name="Comma 3 5 3 6 4" xfId="49488"/>
    <cellStyle name="Comma 3 5 3 7" xfId="41492"/>
    <cellStyle name="Comma 3 5 3 8" xfId="45366"/>
    <cellStyle name="Comma 3 5 3 9" xfId="48382"/>
    <cellStyle name="Comma 3 5 4" xfId="5416"/>
    <cellStyle name="Comma 3 5 4 2" xfId="5736"/>
    <cellStyle name="Comma 3 5 4 2 2" xfId="10309"/>
    <cellStyle name="Comma 3 5 4 2 2 2" xfId="17859"/>
    <cellStyle name="Comma 3 5 4 2 2 3" xfId="42131"/>
    <cellStyle name="Comma 3 5 4 2 2 4" xfId="47214"/>
    <cellStyle name="Comma 3 5 4 2 2 5" xfId="50230"/>
    <cellStyle name="Comma 3 5 4 2 3" xfId="10794"/>
    <cellStyle name="Comma 3 5 4 2 3 2" xfId="18336"/>
    <cellStyle name="Comma 3 5 4 2 3 3" xfId="42362"/>
    <cellStyle name="Comma 3 5 4 2 3 4" xfId="47691"/>
    <cellStyle name="Comma 3 5 4 2 3 5" xfId="50707"/>
    <cellStyle name="Comma 3 5 4 2 4" xfId="11281"/>
    <cellStyle name="Comma 3 5 4 2 4 2" xfId="18813"/>
    <cellStyle name="Comma 3 5 4 2 4 3" xfId="42424"/>
    <cellStyle name="Comma 3 5 4 2 4 4" xfId="48168"/>
    <cellStyle name="Comma 3 5 4 2 4 5" xfId="51184"/>
    <cellStyle name="Comma 3 5 4 2 5" xfId="8370"/>
    <cellStyle name="Comma 3 5 4 2 5 2" xfId="41824"/>
    <cellStyle name="Comma 3 5 4 2 5 3" xfId="46737"/>
    <cellStyle name="Comma 3 5 4 2 5 4" xfId="49753"/>
    <cellStyle name="Comma 3 5 4 2 6" xfId="41581"/>
    <cellStyle name="Comma 3 5 4 2 7" xfId="45631"/>
    <cellStyle name="Comma 3 5 4 2 8" xfId="48647"/>
    <cellStyle name="Comma 3 5 4 3" xfId="10097"/>
    <cellStyle name="Comma 3 5 4 3 2" xfId="17647"/>
    <cellStyle name="Comma 3 5 4 3 3" xfId="43564"/>
    <cellStyle name="Comma 3 5 4 3 4" xfId="47002"/>
    <cellStyle name="Comma 3 5 4 3 5" xfId="50018"/>
    <cellStyle name="Comma 3 5 4 4" xfId="10582"/>
    <cellStyle name="Comma 3 5 4 4 2" xfId="18124"/>
    <cellStyle name="Comma 3 5 4 4 3" xfId="19972"/>
    <cellStyle name="Comma 3 5 4 4 4" xfId="47479"/>
    <cellStyle name="Comma 3 5 4 4 5" xfId="50495"/>
    <cellStyle name="Comma 3 5 4 5" xfId="11069"/>
    <cellStyle name="Comma 3 5 4 5 2" xfId="18601"/>
    <cellStyle name="Comma 3 5 4 5 3" xfId="43529"/>
    <cellStyle name="Comma 3 5 4 5 4" xfId="47956"/>
    <cellStyle name="Comma 3 5 4 5 5" xfId="50972"/>
    <cellStyle name="Comma 3 5 4 6" xfId="8057"/>
    <cellStyle name="Comma 3 5 4 6 2" xfId="41781"/>
    <cellStyle name="Comma 3 5 4 6 3" xfId="46525"/>
    <cellStyle name="Comma 3 5 4 6 4" xfId="49541"/>
    <cellStyle name="Comma 3 5 4 7" xfId="43994"/>
    <cellStyle name="Comma 3 5 4 8" xfId="45419"/>
    <cellStyle name="Comma 3 5 4 9" xfId="48435"/>
    <cellStyle name="Comma 3 5 5" xfId="5496"/>
    <cellStyle name="Comma 3 5 5 2" xfId="10150"/>
    <cellStyle name="Comma 3 5 5 2 2" xfId="17700"/>
    <cellStyle name="Comma 3 5 5 2 3" xfId="41872"/>
    <cellStyle name="Comma 3 5 5 2 4" xfId="47055"/>
    <cellStyle name="Comma 3 5 5 2 5" xfId="50071"/>
    <cellStyle name="Comma 3 5 5 3" xfId="10635"/>
    <cellStyle name="Comma 3 5 5 3 2" xfId="18177"/>
    <cellStyle name="Comma 3 5 5 3 3" xfId="27732"/>
    <cellStyle name="Comma 3 5 5 3 4" xfId="47532"/>
    <cellStyle name="Comma 3 5 5 3 5" xfId="50548"/>
    <cellStyle name="Comma 3 5 5 4" xfId="11122"/>
    <cellStyle name="Comma 3 5 5 4 2" xfId="18654"/>
    <cellStyle name="Comma 3 5 5 4 3" xfId="32894"/>
    <cellStyle name="Comma 3 5 5 4 4" xfId="48009"/>
    <cellStyle name="Comma 3 5 5 4 5" xfId="51025"/>
    <cellStyle name="Comma 3 5 5 5" xfId="8136"/>
    <cellStyle name="Comma 3 5 5 5 2" xfId="19927"/>
    <cellStyle name="Comma 3 5 5 5 3" xfId="46578"/>
    <cellStyle name="Comma 3 5 5 5 4" xfId="49594"/>
    <cellStyle name="Comma 3 5 5 6" xfId="41523"/>
    <cellStyle name="Comma 3 5 5 7" xfId="45472"/>
    <cellStyle name="Comma 3 5 5 8" xfId="48488"/>
    <cellStyle name="Comma 3 5 6" xfId="5816"/>
    <cellStyle name="Comma 3 5 6 2" xfId="10362"/>
    <cellStyle name="Comma 3 5 6 2 2" xfId="17912"/>
    <cellStyle name="Comma 3 5 6 2 3" xfId="29930"/>
    <cellStyle name="Comma 3 5 6 2 4" xfId="47267"/>
    <cellStyle name="Comma 3 5 6 2 5" xfId="50283"/>
    <cellStyle name="Comma 3 5 6 3" xfId="10847"/>
    <cellStyle name="Comma 3 5 6 3 2" xfId="18389"/>
    <cellStyle name="Comma 3 5 6 3 3" xfId="43671"/>
    <cellStyle name="Comma 3 5 6 3 4" xfId="47744"/>
    <cellStyle name="Comma 3 5 6 3 5" xfId="50760"/>
    <cellStyle name="Comma 3 5 6 4" xfId="11335"/>
    <cellStyle name="Comma 3 5 6 4 2" xfId="18866"/>
    <cellStyle name="Comma 3 5 6 4 3" xfId="42430"/>
    <cellStyle name="Comma 3 5 6 4 4" xfId="48221"/>
    <cellStyle name="Comma 3 5 6 4 5" xfId="51237"/>
    <cellStyle name="Comma 3 5 6 5" xfId="8450"/>
    <cellStyle name="Comma 3 5 6 5 2" xfId="43691"/>
    <cellStyle name="Comma 3 5 6 5 3" xfId="46790"/>
    <cellStyle name="Comma 3 5 6 5 4" xfId="49806"/>
    <cellStyle name="Comma 3 5 6 6" xfId="42955"/>
    <cellStyle name="Comma 3 5 6 7" xfId="45684"/>
    <cellStyle name="Comma 3 5 6 8" xfId="48700"/>
    <cellStyle name="Comma 3 5 7" xfId="8486"/>
    <cellStyle name="Comma 3 5 8" xfId="9938"/>
    <cellStyle name="Comma 3 5 8 2" xfId="17488"/>
    <cellStyle name="Comma 3 5 8 3" xfId="19416"/>
    <cellStyle name="Comma 3 5 8 4" xfId="46843"/>
    <cellStyle name="Comma 3 5 8 5" xfId="49859"/>
    <cellStyle name="Comma 3 5 9" xfId="10422"/>
    <cellStyle name="Comma 3 5 9 2" xfId="17965"/>
    <cellStyle name="Comma 3 5 9 3" xfId="43806"/>
    <cellStyle name="Comma 3 5 9 4" xfId="47320"/>
    <cellStyle name="Comma 3 5 9 5" xfId="50336"/>
    <cellStyle name="Comma 3 6" xfId="7126"/>
    <cellStyle name="Comma 3 6 2" xfId="17151"/>
    <cellStyle name="Comma 3 6 3" xfId="19196"/>
    <cellStyle name="Comma 3 6 4" xfId="43139"/>
    <cellStyle name="Comma 3 6 5" xfId="44084"/>
    <cellStyle name="Comma 3 6 6" xfId="44992"/>
    <cellStyle name="Comma 3 6 7" xfId="46194"/>
    <cellStyle name="Comma 3 6 8" xfId="49210"/>
    <cellStyle name="Comma 3 6 9" xfId="13732"/>
    <cellStyle name="Comma 3 7" xfId="6569"/>
    <cellStyle name="Comma 3 7 2" xfId="17107"/>
    <cellStyle name="Comma 3 7 3" xfId="19197"/>
    <cellStyle name="Comma 3 7 4" xfId="43633"/>
    <cellStyle name="Comma 3 7 5" xfId="44085"/>
    <cellStyle name="Comma 3 7 6" xfId="44993"/>
    <cellStyle name="Comma 3 7 7" xfId="46140"/>
    <cellStyle name="Comma 3 7 8" xfId="49156"/>
    <cellStyle name="Comma 3 7 9" xfId="13474"/>
    <cellStyle name="Comma 3 8" xfId="14914"/>
    <cellStyle name="Comma 3 8 2" xfId="19198"/>
    <cellStyle name="Comma 3 8 3" xfId="44086"/>
    <cellStyle name="Comma 3 8 4" xfId="44994"/>
    <cellStyle name="Comma 3 9" xfId="19199"/>
    <cellStyle name="Comma 4" xfId="901"/>
    <cellStyle name="Comma 4 10" xfId="19200"/>
    <cellStyle name="Comma 4 11" xfId="44087"/>
    <cellStyle name="Comma 4 12" xfId="44995"/>
    <cellStyle name="Comma 4 2" xfId="889"/>
    <cellStyle name="Comma 4 2 10" xfId="10396"/>
    <cellStyle name="Comma 4 2 10 2" xfId="17943"/>
    <cellStyle name="Comma 4 2 10 3" xfId="27965"/>
    <cellStyle name="Comma 4 2 10 4" xfId="47298"/>
    <cellStyle name="Comma 4 2 10 5" xfId="50314"/>
    <cellStyle name="Comma 4 2 11" xfId="10882"/>
    <cellStyle name="Comma 4 2 11 2" xfId="18420"/>
    <cellStyle name="Comma 4 2 11 3" xfId="19885"/>
    <cellStyle name="Comma 4 2 11 4" xfId="47775"/>
    <cellStyle name="Comma 4 2 11 5" xfId="50791"/>
    <cellStyle name="Comma 4 2 12" xfId="14919"/>
    <cellStyle name="Comma 4 2 13" xfId="19201"/>
    <cellStyle name="Comma 4 2 14" xfId="44088"/>
    <cellStyle name="Comma 4 2 15" xfId="44996"/>
    <cellStyle name="Comma 4 2 16" xfId="45238"/>
    <cellStyle name="Comma 4 2 17" xfId="48253"/>
    <cellStyle name="Comma 4 2 2" xfId="3318"/>
    <cellStyle name="Comma 4 2 2 10" xfId="10892"/>
    <cellStyle name="Comma 4 2 2 10 2" xfId="18426"/>
    <cellStyle name="Comma 4 2 2 10 3" xfId="41986"/>
    <cellStyle name="Comma 4 2 2 10 4" xfId="47781"/>
    <cellStyle name="Comma 4 2 2 10 5" xfId="50797"/>
    <cellStyle name="Comma 4 2 2 11" xfId="6621"/>
    <cellStyle name="Comma 4 2 2 11 2" xfId="17123"/>
    <cellStyle name="Comma 4 2 2 11 3" xfId="27891"/>
    <cellStyle name="Comma 4 2 2 11 4" xfId="46157"/>
    <cellStyle name="Comma 4 2 2 11 5" xfId="49173"/>
    <cellStyle name="Comma 4 2 2 12" xfId="14920"/>
    <cellStyle name="Comma 4 2 2 13" xfId="19202"/>
    <cellStyle name="Comma 4 2 2 14" xfId="44089"/>
    <cellStyle name="Comma 4 2 2 15" xfId="44997"/>
    <cellStyle name="Comma 4 2 2 16" xfId="45244"/>
    <cellStyle name="Comma 4 2 2 17" xfId="48259"/>
    <cellStyle name="Comma 4 2 2 2" xfId="3991"/>
    <cellStyle name="Comma 4 2 2 2 10" xfId="6922"/>
    <cellStyle name="Comma 4 2 2 2 10 2" xfId="43883"/>
    <cellStyle name="Comma 4 2 2 2 10 3" xfId="46169"/>
    <cellStyle name="Comma 4 2 2 2 10 4" xfId="49185"/>
    <cellStyle name="Comma 4 2 2 2 11" xfId="19203"/>
    <cellStyle name="Comma 4 2 2 2 12" xfId="44090"/>
    <cellStyle name="Comma 4 2 2 2 13" xfId="44998"/>
    <cellStyle name="Comma 4 2 2 2 14" xfId="45261"/>
    <cellStyle name="Comma 4 2 2 2 15" xfId="48276"/>
    <cellStyle name="Comma 4 2 2 2 2" xfId="5257"/>
    <cellStyle name="Comma 4 2 2 2 2 2" xfId="5577"/>
    <cellStyle name="Comma 4 2 2 2 2 2 2" xfId="10204"/>
    <cellStyle name="Comma 4 2 2 2 2 2 2 2" xfId="17754"/>
    <cellStyle name="Comma 4 2 2 2 2 2 2 3" xfId="43512"/>
    <cellStyle name="Comma 4 2 2 2 2 2 2 4" xfId="47109"/>
    <cellStyle name="Comma 4 2 2 2 2 2 2 5" xfId="50125"/>
    <cellStyle name="Comma 4 2 2 2 2 2 3" xfId="10689"/>
    <cellStyle name="Comma 4 2 2 2 2 2 3 2" xfId="18231"/>
    <cellStyle name="Comma 4 2 2 2 2 2 3 3" xfId="42347"/>
    <cellStyle name="Comma 4 2 2 2 2 2 3 4" xfId="47586"/>
    <cellStyle name="Comma 4 2 2 2 2 2 3 5" xfId="50602"/>
    <cellStyle name="Comma 4 2 2 2 2 2 4" xfId="11176"/>
    <cellStyle name="Comma 4 2 2 2 2 2 4 2" xfId="18708"/>
    <cellStyle name="Comma 4 2 2 2 2 2 4 3" xfId="19757"/>
    <cellStyle name="Comma 4 2 2 2 2 2 4 4" xfId="48063"/>
    <cellStyle name="Comma 4 2 2 2 2 2 4 5" xfId="51079"/>
    <cellStyle name="Comma 4 2 2 2 2 2 5" xfId="8212"/>
    <cellStyle name="Comma 4 2 2 2 2 2 5 2" xfId="43789"/>
    <cellStyle name="Comma 4 2 2 2 2 2 5 3" xfId="46632"/>
    <cellStyle name="Comma 4 2 2 2 2 2 5 4" xfId="49648"/>
    <cellStyle name="Comma 4 2 2 2 2 2 6" xfId="43605"/>
    <cellStyle name="Comma 4 2 2 2 2 2 7" xfId="45526"/>
    <cellStyle name="Comma 4 2 2 2 2 2 8" xfId="48542"/>
    <cellStyle name="Comma 4 2 2 2 2 3" xfId="9992"/>
    <cellStyle name="Comma 4 2 2 2 2 3 2" xfId="17542"/>
    <cellStyle name="Comma 4 2 2 2 2 3 3" xfId="27734"/>
    <cellStyle name="Comma 4 2 2 2 2 3 4" xfId="46897"/>
    <cellStyle name="Comma 4 2 2 2 2 3 5" xfId="49913"/>
    <cellStyle name="Comma 4 2 2 2 2 4" xfId="10476"/>
    <cellStyle name="Comma 4 2 2 2 2 4 2" xfId="18019"/>
    <cellStyle name="Comma 4 2 2 2 2 4 3" xfId="42850"/>
    <cellStyle name="Comma 4 2 2 2 2 4 4" xfId="47374"/>
    <cellStyle name="Comma 4 2 2 2 2 4 5" xfId="50390"/>
    <cellStyle name="Comma 4 2 2 2 2 5" xfId="10963"/>
    <cellStyle name="Comma 4 2 2 2 2 5 2" xfId="18496"/>
    <cellStyle name="Comma 4 2 2 2 2 5 3" xfId="42380"/>
    <cellStyle name="Comma 4 2 2 2 2 5 4" xfId="47851"/>
    <cellStyle name="Comma 4 2 2 2 2 5 5" xfId="50867"/>
    <cellStyle name="Comma 4 2 2 2 2 6" xfId="7911"/>
    <cellStyle name="Comma 4 2 2 2 2 6 2" xfId="43552"/>
    <cellStyle name="Comma 4 2 2 2 2 6 3" xfId="46420"/>
    <cellStyle name="Comma 4 2 2 2 2 6 4" xfId="49436"/>
    <cellStyle name="Comma 4 2 2 2 2 7" xfId="42722"/>
    <cellStyle name="Comma 4 2 2 2 2 8" xfId="45314"/>
    <cellStyle name="Comma 4 2 2 2 2 9" xfId="48330"/>
    <cellStyle name="Comma 4 2 2 2 3" xfId="5337"/>
    <cellStyle name="Comma 4 2 2 2 3 2" xfId="5657"/>
    <cellStyle name="Comma 4 2 2 2 3 2 2" xfId="10257"/>
    <cellStyle name="Comma 4 2 2 2 3 2 2 2" xfId="17807"/>
    <cellStyle name="Comma 4 2 2 2 3 2 2 3" xfId="42987"/>
    <cellStyle name="Comma 4 2 2 2 3 2 2 4" xfId="47162"/>
    <cellStyle name="Comma 4 2 2 2 3 2 2 5" xfId="50178"/>
    <cellStyle name="Comma 4 2 2 2 3 2 3" xfId="10742"/>
    <cellStyle name="Comma 4 2 2 2 3 2 3 2" xfId="18284"/>
    <cellStyle name="Comma 4 2 2 2 3 2 3 3" xfId="32899"/>
    <cellStyle name="Comma 4 2 2 2 3 2 3 4" xfId="47639"/>
    <cellStyle name="Comma 4 2 2 2 3 2 3 5" xfId="50655"/>
    <cellStyle name="Comma 4 2 2 2 3 2 4" xfId="11229"/>
    <cellStyle name="Comma 4 2 2 2 3 2 4 2" xfId="18761"/>
    <cellStyle name="Comma 4 2 2 2 3 2 4 3" xfId="43124"/>
    <cellStyle name="Comma 4 2 2 2 3 2 4 4" xfId="48116"/>
    <cellStyle name="Comma 4 2 2 2 3 2 4 5" xfId="51132"/>
    <cellStyle name="Comma 4 2 2 2 3 2 5" xfId="8291"/>
    <cellStyle name="Comma 4 2 2 2 3 2 5 2" xfId="43482"/>
    <cellStyle name="Comma 4 2 2 2 3 2 5 3" xfId="46685"/>
    <cellStyle name="Comma 4 2 2 2 3 2 5 4" xfId="49701"/>
    <cellStyle name="Comma 4 2 2 2 3 2 6" xfId="43330"/>
    <cellStyle name="Comma 4 2 2 2 3 2 7" xfId="45579"/>
    <cellStyle name="Comma 4 2 2 2 3 2 8" xfId="48595"/>
    <cellStyle name="Comma 4 2 2 2 3 3" xfId="10045"/>
    <cellStyle name="Comma 4 2 2 2 3 3 2" xfId="17595"/>
    <cellStyle name="Comma 4 2 2 2 3 3 3" xfId="41857"/>
    <cellStyle name="Comma 4 2 2 2 3 3 4" xfId="46950"/>
    <cellStyle name="Comma 4 2 2 2 3 3 5" xfId="49966"/>
    <cellStyle name="Comma 4 2 2 2 3 4" xfId="10530"/>
    <cellStyle name="Comma 4 2 2 2 3 4 2" xfId="18072"/>
    <cellStyle name="Comma 4 2 2 2 3 4 3" xfId="43748"/>
    <cellStyle name="Comma 4 2 2 2 3 4 4" xfId="47427"/>
    <cellStyle name="Comma 4 2 2 2 3 4 5" xfId="50443"/>
    <cellStyle name="Comma 4 2 2 2 3 5" xfId="11017"/>
    <cellStyle name="Comma 4 2 2 2 3 5 2" xfId="18549"/>
    <cellStyle name="Comma 4 2 2 2 3 5 3" xfId="43546"/>
    <cellStyle name="Comma 4 2 2 2 3 5 4" xfId="47904"/>
    <cellStyle name="Comma 4 2 2 2 3 5 5" xfId="50920"/>
    <cellStyle name="Comma 4 2 2 2 3 6" xfId="7982"/>
    <cellStyle name="Comma 4 2 2 2 3 6 2" xfId="29143"/>
    <cellStyle name="Comma 4 2 2 2 3 6 3" xfId="46473"/>
    <cellStyle name="Comma 4 2 2 2 3 6 4" xfId="49489"/>
    <cellStyle name="Comma 4 2 2 2 3 7" xfId="43025"/>
    <cellStyle name="Comma 4 2 2 2 3 8" xfId="45367"/>
    <cellStyle name="Comma 4 2 2 2 3 9" xfId="48383"/>
    <cellStyle name="Comma 4 2 2 2 4" xfId="5417"/>
    <cellStyle name="Comma 4 2 2 2 4 2" xfId="5737"/>
    <cellStyle name="Comma 4 2 2 2 4 2 2" xfId="10310"/>
    <cellStyle name="Comma 4 2 2 2 4 2 2 2" xfId="17860"/>
    <cellStyle name="Comma 4 2 2 2 4 2 2 3" xfId="42601"/>
    <cellStyle name="Comma 4 2 2 2 4 2 2 4" xfId="47215"/>
    <cellStyle name="Comma 4 2 2 2 4 2 2 5" xfId="50231"/>
    <cellStyle name="Comma 4 2 2 2 4 2 3" xfId="10795"/>
    <cellStyle name="Comma 4 2 2 2 4 2 3 2" xfId="18337"/>
    <cellStyle name="Comma 4 2 2 2 4 2 3 3" xfId="20097"/>
    <cellStyle name="Comma 4 2 2 2 4 2 3 4" xfId="47692"/>
    <cellStyle name="Comma 4 2 2 2 4 2 3 5" xfId="50708"/>
    <cellStyle name="Comma 4 2 2 2 4 2 4" xfId="11282"/>
    <cellStyle name="Comma 4 2 2 2 4 2 4 2" xfId="18814"/>
    <cellStyle name="Comma 4 2 2 2 4 2 4 3" xfId="43821"/>
    <cellStyle name="Comma 4 2 2 2 4 2 4 4" xfId="48169"/>
    <cellStyle name="Comma 4 2 2 2 4 2 4 5" xfId="51185"/>
    <cellStyle name="Comma 4 2 2 2 4 2 5" xfId="8371"/>
    <cellStyle name="Comma 4 2 2 2 4 2 5 2" xfId="20483"/>
    <cellStyle name="Comma 4 2 2 2 4 2 5 3" xfId="46738"/>
    <cellStyle name="Comma 4 2 2 2 4 2 5 4" xfId="49754"/>
    <cellStyle name="Comma 4 2 2 2 4 2 6" xfId="43910"/>
    <cellStyle name="Comma 4 2 2 2 4 2 7" xfId="45632"/>
    <cellStyle name="Comma 4 2 2 2 4 2 8" xfId="48648"/>
    <cellStyle name="Comma 4 2 2 2 4 3" xfId="10098"/>
    <cellStyle name="Comma 4 2 2 2 4 3 2" xfId="17648"/>
    <cellStyle name="Comma 4 2 2 2 4 3 3" xfId="27980"/>
    <cellStyle name="Comma 4 2 2 2 4 3 4" xfId="47003"/>
    <cellStyle name="Comma 4 2 2 2 4 3 5" xfId="50019"/>
    <cellStyle name="Comma 4 2 2 2 4 4" xfId="10583"/>
    <cellStyle name="Comma 4 2 2 2 4 4 2" xfId="18125"/>
    <cellStyle name="Comma 4 2 2 2 4 4 3" xfId="42137"/>
    <cellStyle name="Comma 4 2 2 2 4 4 4" xfId="47480"/>
    <cellStyle name="Comma 4 2 2 2 4 4 5" xfId="50496"/>
    <cellStyle name="Comma 4 2 2 2 4 5" xfId="11070"/>
    <cellStyle name="Comma 4 2 2 2 4 5 2" xfId="18602"/>
    <cellStyle name="Comma 4 2 2 2 4 5 3" xfId="43094"/>
    <cellStyle name="Comma 4 2 2 2 4 5 4" xfId="47957"/>
    <cellStyle name="Comma 4 2 2 2 4 5 5" xfId="50973"/>
    <cellStyle name="Comma 4 2 2 2 4 6" xfId="8058"/>
    <cellStyle name="Comma 4 2 2 2 4 6 2" xfId="20511"/>
    <cellStyle name="Comma 4 2 2 2 4 6 3" xfId="46526"/>
    <cellStyle name="Comma 4 2 2 2 4 6 4" xfId="49542"/>
    <cellStyle name="Comma 4 2 2 2 4 7" xfId="44016"/>
    <cellStyle name="Comma 4 2 2 2 4 8" xfId="45420"/>
    <cellStyle name="Comma 4 2 2 2 4 9" xfId="48436"/>
    <cellStyle name="Comma 4 2 2 2 5" xfId="5497"/>
    <cellStyle name="Comma 4 2 2 2 5 2" xfId="10151"/>
    <cellStyle name="Comma 4 2 2 2 5 2 2" xfId="17701"/>
    <cellStyle name="Comma 4 2 2 2 5 2 3" xfId="20402"/>
    <cellStyle name="Comma 4 2 2 2 5 2 4" xfId="47056"/>
    <cellStyle name="Comma 4 2 2 2 5 2 5" xfId="50072"/>
    <cellStyle name="Comma 4 2 2 2 5 3" xfId="10636"/>
    <cellStyle name="Comma 4 2 2 2 5 3 2" xfId="18178"/>
    <cellStyle name="Comma 4 2 2 2 5 3 3" xfId="20734"/>
    <cellStyle name="Comma 4 2 2 2 5 3 4" xfId="47533"/>
    <cellStyle name="Comma 4 2 2 2 5 3 5" xfId="50549"/>
    <cellStyle name="Comma 4 2 2 2 5 4" xfId="11123"/>
    <cellStyle name="Comma 4 2 2 2 5 4 2" xfId="18655"/>
    <cellStyle name="Comma 4 2 2 2 5 4 3" xfId="42495"/>
    <cellStyle name="Comma 4 2 2 2 5 4 4" xfId="48010"/>
    <cellStyle name="Comma 4 2 2 2 5 4 5" xfId="51026"/>
    <cellStyle name="Comma 4 2 2 2 5 5" xfId="8137"/>
    <cellStyle name="Comma 4 2 2 2 5 5 2" xfId="42233"/>
    <cellStyle name="Comma 4 2 2 2 5 5 3" xfId="46579"/>
    <cellStyle name="Comma 4 2 2 2 5 5 4" xfId="49595"/>
    <cellStyle name="Comma 4 2 2 2 5 6" xfId="44020"/>
    <cellStyle name="Comma 4 2 2 2 5 7" xfId="45473"/>
    <cellStyle name="Comma 4 2 2 2 5 8" xfId="48489"/>
    <cellStyle name="Comma 4 2 2 2 6" xfId="5817"/>
    <cellStyle name="Comma 4 2 2 2 6 2" xfId="10363"/>
    <cellStyle name="Comma 4 2 2 2 6 2 2" xfId="17913"/>
    <cellStyle name="Comma 4 2 2 2 6 2 3" xfId="43257"/>
    <cellStyle name="Comma 4 2 2 2 6 2 4" xfId="47268"/>
    <cellStyle name="Comma 4 2 2 2 6 2 5" xfId="50284"/>
    <cellStyle name="Comma 4 2 2 2 6 3" xfId="10848"/>
    <cellStyle name="Comma 4 2 2 2 6 3 2" xfId="18390"/>
    <cellStyle name="Comma 4 2 2 2 6 3 3" xfId="20733"/>
    <cellStyle name="Comma 4 2 2 2 6 3 4" xfId="47745"/>
    <cellStyle name="Comma 4 2 2 2 6 3 5" xfId="50761"/>
    <cellStyle name="Comma 4 2 2 2 6 4" xfId="11336"/>
    <cellStyle name="Comma 4 2 2 2 6 4 2" xfId="18867"/>
    <cellStyle name="Comma 4 2 2 2 6 4 3" xfId="43822"/>
    <cellStyle name="Comma 4 2 2 2 6 4 4" xfId="48222"/>
    <cellStyle name="Comma 4 2 2 2 6 4 5" xfId="51238"/>
    <cellStyle name="Comma 4 2 2 2 6 5" xfId="8451"/>
    <cellStyle name="Comma 4 2 2 2 6 5 2" xfId="41832"/>
    <cellStyle name="Comma 4 2 2 2 6 5 3" xfId="46791"/>
    <cellStyle name="Comma 4 2 2 2 6 5 4" xfId="49807"/>
    <cellStyle name="Comma 4 2 2 2 6 6" xfId="42080"/>
    <cellStyle name="Comma 4 2 2 2 6 7" xfId="45685"/>
    <cellStyle name="Comma 4 2 2 2 6 8" xfId="48701"/>
    <cellStyle name="Comma 4 2 2 2 7" xfId="9939"/>
    <cellStyle name="Comma 4 2 2 2 7 2" xfId="17489"/>
    <cellStyle name="Comma 4 2 2 2 7 3" xfId="41839"/>
    <cellStyle name="Comma 4 2 2 2 7 4" xfId="46844"/>
    <cellStyle name="Comma 4 2 2 2 7 5" xfId="49860"/>
    <cellStyle name="Comma 4 2 2 2 8" xfId="10423"/>
    <cellStyle name="Comma 4 2 2 2 8 2" xfId="17966"/>
    <cellStyle name="Comma 4 2 2 2 8 3" xfId="43954"/>
    <cellStyle name="Comma 4 2 2 2 8 4" xfId="47321"/>
    <cellStyle name="Comma 4 2 2 2 8 5" xfId="50337"/>
    <cellStyle name="Comma 4 2 2 2 9" xfId="10910"/>
    <cellStyle name="Comma 4 2 2 2 9 2" xfId="18443"/>
    <cellStyle name="Comma 4 2 2 2 9 3" xfId="42451"/>
    <cellStyle name="Comma 4 2 2 2 9 4" xfId="47798"/>
    <cellStyle name="Comma 4 2 2 2 9 5" xfId="50814"/>
    <cellStyle name="Comma 4 2 2 3" xfId="5113"/>
    <cellStyle name="Comma 4 2 2 3 2" xfId="5554"/>
    <cellStyle name="Comma 4 2 2 3 2 2" xfId="10187"/>
    <cellStyle name="Comma 4 2 2 3 2 2 2" xfId="17737"/>
    <cellStyle name="Comma 4 2 2 3 2 2 3" xfId="43378"/>
    <cellStyle name="Comma 4 2 2 3 2 2 4" xfId="47092"/>
    <cellStyle name="Comma 4 2 2 3 2 2 5" xfId="50108"/>
    <cellStyle name="Comma 4 2 2 3 2 3" xfId="10672"/>
    <cellStyle name="Comma 4 2 2 3 2 3 2" xfId="18214"/>
    <cellStyle name="Comma 4 2 2 3 2 3 3" xfId="43667"/>
    <cellStyle name="Comma 4 2 2 3 2 3 4" xfId="47569"/>
    <cellStyle name="Comma 4 2 2 3 2 3 5" xfId="50585"/>
    <cellStyle name="Comma 4 2 2 3 2 4" xfId="11159"/>
    <cellStyle name="Comma 4 2 2 3 2 4 2" xfId="18691"/>
    <cellStyle name="Comma 4 2 2 3 2 4 3" xfId="43970"/>
    <cellStyle name="Comma 4 2 2 3 2 4 4" xfId="48046"/>
    <cellStyle name="Comma 4 2 2 3 2 4 5" xfId="51062"/>
    <cellStyle name="Comma 4 2 2 3 2 5" xfId="8189"/>
    <cellStyle name="Comma 4 2 2 3 2 5 2" xfId="41798"/>
    <cellStyle name="Comma 4 2 2 3 2 5 3" xfId="46615"/>
    <cellStyle name="Comma 4 2 2 3 2 5 4" xfId="49631"/>
    <cellStyle name="Comma 4 2 2 3 2 6" xfId="41536"/>
    <cellStyle name="Comma 4 2 2 3 2 7" xfId="45509"/>
    <cellStyle name="Comma 4 2 2 3 2 8" xfId="48525"/>
    <cellStyle name="Comma 4 2 2 3 3" xfId="9975"/>
    <cellStyle name="Comma 4 2 2 3 3 2" xfId="17525"/>
    <cellStyle name="Comma 4 2 2 3 3 3" xfId="41844"/>
    <cellStyle name="Comma 4 2 2 3 3 4" xfId="46880"/>
    <cellStyle name="Comma 4 2 2 3 3 5" xfId="49896"/>
    <cellStyle name="Comma 4 2 2 3 4" xfId="10459"/>
    <cellStyle name="Comma 4 2 2 3 4 2" xfId="18002"/>
    <cellStyle name="Comma 4 2 2 3 4 3" xfId="42322"/>
    <cellStyle name="Comma 4 2 2 3 4 4" xfId="47357"/>
    <cellStyle name="Comma 4 2 2 3 4 5" xfId="50373"/>
    <cellStyle name="Comma 4 2 2 3 5" xfId="10946"/>
    <cellStyle name="Comma 4 2 2 3 5 2" xfId="18479"/>
    <cellStyle name="Comma 4 2 2 3 5 3" xfId="43091"/>
    <cellStyle name="Comma 4 2 2 3 5 4" xfId="47834"/>
    <cellStyle name="Comma 4 2 2 3 5 5" xfId="50850"/>
    <cellStyle name="Comma 4 2 2 3 6" xfId="7888"/>
    <cellStyle name="Comma 4 2 2 3 6 2" xfId="42715"/>
    <cellStyle name="Comma 4 2 2 3 6 3" xfId="46403"/>
    <cellStyle name="Comma 4 2 2 3 6 4" xfId="49419"/>
    <cellStyle name="Comma 4 2 2 3 7" xfId="41467"/>
    <cellStyle name="Comma 4 2 2 3 8" xfId="45297"/>
    <cellStyle name="Comma 4 2 2 3 9" xfId="48313"/>
    <cellStyle name="Comma 4 2 2 4" xfId="5314"/>
    <cellStyle name="Comma 4 2 2 4 2" xfId="5634"/>
    <cellStyle name="Comma 4 2 2 4 2 2" xfId="10240"/>
    <cellStyle name="Comma 4 2 2 4 2 2 2" xfId="17790"/>
    <cellStyle name="Comma 4 2 2 4 2 2 3" xfId="43801"/>
    <cellStyle name="Comma 4 2 2 4 2 2 4" xfId="47145"/>
    <cellStyle name="Comma 4 2 2 4 2 2 5" xfId="50161"/>
    <cellStyle name="Comma 4 2 2 4 2 3" xfId="10725"/>
    <cellStyle name="Comma 4 2 2 4 2 3 2" xfId="18267"/>
    <cellStyle name="Comma 4 2 2 4 2 3 3" xfId="42885"/>
    <cellStyle name="Comma 4 2 2 4 2 3 4" xfId="47622"/>
    <cellStyle name="Comma 4 2 2 4 2 3 5" xfId="50638"/>
    <cellStyle name="Comma 4 2 2 4 2 4" xfId="11212"/>
    <cellStyle name="Comma 4 2 2 4 2 4 2" xfId="18744"/>
    <cellStyle name="Comma 4 2 2 4 2 4 3" xfId="42413"/>
    <cellStyle name="Comma 4 2 2 4 2 4 4" xfId="48099"/>
    <cellStyle name="Comma 4 2 2 4 2 4 5" xfId="51115"/>
    <cellStyle name="Comma 4 2 2 4 2 5" xfId="8268"/>
    <cellStyle name="Comma 4 2 2 4 2 5 2" xfId="43503"/>
    <cellStyle name="Comma 4 2 2 4 2 5 3" xfId="46668"/>
    <cellStyle name="Comma 4 2 2 4 2 5 4" xfId="49684"/>
    <cellStyle name="Comma 4 2 2 4 2 6" xfId="42074"/>
    <cellStyle name="Comma 4 2 2 4 2 7" xfId="45562"/>
    <cellStyle name="Comma 4 2 2 4 2 8" xfId="48578"/>
    <cellStyle name="Comma 4 2 2 4 3" xfId="10028"/>
    <cellStyle name="Comma 4 2 2 4 3 2" xfId="17578"/>
    <cellStyle name="Comma 4 2 2 4 3 3" xfId="27997"/>
    <cellStyle name="Comma 4 2 2 4 3 4" xfId="46933"/>
    <cellStyle name="Comma 4 2 2 4 3 5" xfId="49949"/>
    <cellStyle name="Comma 4 2 2 4 4" xfId="10513"/>
    <cellStyle name="Comma 4 2 2 4 4 2" xfId="18055"/>
    <cellStyle name="Comma 4 2 2 4 4 3" xfId="27956"/>
    <cellStyle name="Comma 4 2 2 4 4 4" xfId="47410"/>
    <cellStyle name="Comma 4 2 2 4 4 5" xfId="50426"/>
    <cellStyle name="Comma 4 2 2 4 5" xfId="11000"/>
    <cellStyle name="Comma 4 2 2 4 5 2" xfId="18532"/>
    <cellStyle name="Comma 4 2 2 4 5 3" xfId="42998"/>
    <cellStyle name="Comma 4 2 2 4 5 4" xfId="47887"/>
    <cellStyle name="Comma 4 2 2 4 5 5" xfId="50903"/>
    <cellStyle name="Comma 4 2 2 4 6" xfId="7960"/>
    <cellStyle name="Comma 4 2 2 4 6 2" xfId="42497"/>
    <cellStyle name="Comma 4 2 2 4 6 3" xfId="46456"/>
    <cellStyle name="Comma 4 2 2 4 6 4" xfId="49472"/>
    <cellStyle name="Comma 4 2 2 4 7" xfId="19778"/>
    <cellStyle name="Comma 4 2 2 4 8" xfId="45350"/>
    <cellStyle name="Comma 4 2 2 4 9" xfId="48366"/>
    <cellStyle name="Comma 4 2 2 5" xfId="5394"/>
    <cellStyle name="Comma 4 2 2 5 2" xfId="5714"/>
    <cellStyle name="Comma 4 2 2 5 2 2" xfId="10293"/>
    <cellStyle name="Comma 4 2 2 5 2 2 2" xfId="17843"/>
    <cellStyle name="Comma 4 2 2 5 2 2 3" xfId="43080"/>
    <cellStyle name="Comma 4 2 2 5 2 2 4" xfId="47198"/>
    <cellStyle name="Comma 4 2 2 5 2 2 5" xfId="50214"/>
    <cellStyle name="Comma 4 2 2 5 2 3" xfId="10778"/>
    <cellStyle name="Comma 4 2 2 5 2 3 2" xfId="18320"/>
    <cellStyle name="Comma 4 2 2 5 2 3 3" xfId="41967"/>
    <cellStyle name="Comma 4 2 2 5 2 3 4" xfId="47675"/>
    <cellStyle name="Comma 4 2 2 5 2 3 5" xfId="50691"/>
    <cellStyle name="Comma 4 2 2 5 2 4" xfId="11265"/>
    <cellStyle name="Comma 4 2 2 5 2 4 2" xfId="18797"/>
    <cellStyle name="Comma 4 2 2 5 2 4 3" xfId="42044"/>
    <cellStyle name="Comma 4 2 2 5 2 4 4" xfId="48152"/>
    <cellStyle name="Comma 4 2 2 5 2 4 5" xfId="51168"/>
    <cellStyle name="Comma 4 2 2 5 2 5" xfId="8348"/>
    <cellStyle name="Comma 4 2 2 5 2 5 2" xfId="43947"/>
    <cellStyle name="Comma 4 2 2 5 2 5 3" xfId="46721"/>
    <cellStyle name="Comma 4 2 2 5 2 5 4" xfId="49737"/>
    <cellStyle name="Comma 4 2 2 5 2 6" xfId="42077"/>
    <cellStyle name="Comma 4 2 2 5 2 7" xfId="45615"/>
    <cellStyle name="Comma 4 2 2 5 2 8" xfId="48631"/>
    <cellStyle name="Comma 4 2 2 5 3" xfId="10081"/>
    <cellStyle name="Comma 4 2 2 5 3 2" xfId="17631"/>
    <cellStyle name="Comma 4 2 2 5 3 3" xfId="43115"/>
    <cellStyle name="Comma 4 2 2 5 3 4" xfId="46986"/>
    <cellStyle name="Comma 4 2 2 5 3 5" xfId="50002"/>
    <cellStyle name="Comma 4 2 2 5 4" xfId="10566"/>
    <cellStyle name="Comma 4 2 2 5 4 2" xfId="18108"/>
    <cellStyle name="Comma 4 2 2 5 4 3" xfId="20104"/>
    <cellStyle name="Comma 4 2 2 5 4 4" xfId="47463"/>
    <cellStyle name="Comma 4 2 2 5 4 5" xfId="50479"/>
    <cellStyle name="Comma 4 2 2 5 5" xfId="11053"/>
    <cellStyle name="Comma 4 2 2 5 5 2" xfId="18585"/>
    <cellStyle name="Comma 4 2 2 5 5 3" xfId="43752"/>
    <cellStyle name="Comma 4 2 2 5 5 4" xfId="47940"/>
    <cellStyle name="Comma 4 2 2 5 5 5" xfId="50956"/>
    <cellStyle name="Comma 4 2 2 5 6" xfId="8035"/>
    <cellStyle name="Comma 4 2 2 5 6 2" xfId="42221"/>
    <cellStyle name="Comma 4 2 2 5 6 3" xfId="46509"/>
    <cellStyle name="Comma 4 2 2 5 6 4" xfId="49525"/>
    <cellStyle name="Comma 4 2 2 5 7" xfId="41504"/>
    <cellStyle name="Comma 4 2 2 5 8" xfId="45403"/>
    <cellStyle name="Comma 4 2 2 5 9" xfId="48419"/>
    <cellStyle name="Comma 4 2 2 6" xfId="5474"/>
    <cellStyle name="Comma 4 2 2 6 2" xfId="10134"/>
    <cellStyle name="Comma 4 2 2 6 2 2" xfId="17684"/>
    <cellStyle name="Comma 4 2 2 6 2 3" xfId="43565"/>
    <cellStyle name="Comma 4 2 2 6 2 4" xfId="47039"/>
    <cellStyle name="Comma 4 2 2 6 2 5" xfId="50055"/>
    <cellStyle name="Comma 4 2 2 6 3" xfId="10619"/>
    <cellStyle name="Comma 4 2 2 6 3 2" xfId="18161"/>
    <cellStyle name="Comma 4 2 2 6 3 3" xfId="42477"/>
    <cellStyle name="Comma 4 2 2 6 3 4" xfId="47516"/>
    <cellStyle name="Comma 4 2 2 6 3 5" xfId="50532"/>
    <cellStyle name="Comma 4 2 2 6 4" xfId="11106"/>
    <cellStyle name="Comma 4 2 2 6 4 2" xfId="18638"/>
    <cellStyle name="Comma 4 2 2 6 4 3" xfId="19879"/>
    <cellStyle name="Comma 4 2 2 6 4 4" xfId="47993"/>
    <cellStyle name="Comma 4 2 2 6 4 5" xfId="51009"/>
    <cellStyle name="Comma 4 2 2 6 5" xfId="8114"/>
    <cellStyle name="Comma 4 2 2 6 5 2" xfId="41790"/>
    <cellStyle name="Comma 4 2 2 6 5 3" xfId="46562"/>
    <cellStyle name="Comma 4 2 2 6 5 4" xfId="49578"/>
    <cellStyle name="Comma 4 2 2 6 6" xfId="41518"/>
    <cellStyle name="Comma 4 2 2 6 7" xfId="45456"/>
    <cellStyle name="Comma 4 2 2 6 8" xfId="48472"/>
    <cellStyle name="Comma 4 2 2 7" xfId="5794"/>
    <cellStyle name="Comma 4 2 2 7 2" xfId="10346"/>
    <cellStyle name="Comma 4 2 2 7 2 2" xfId="17896"/>
    <cellStyle name="Comma 4 2 2 7 2 3" xfId="43860"/>
    <cellStyle name="Comma 4 2 2 7 2 4" xfId="47251"/>
    <cellStyle name="Comma 4 2 2 7 2 5" xfId="50267"/>
    <cellStyle name="Comma 4 2 2 7 3" xfId="10831"/>
    <cellStyle name="Comma 4 2 2 7 3 2" xfId="18373"/>
    <cellStyle name="Comma 4 2 2 7 3 3" xfId="43470"/>
    <cellStyle name="Comma 4 2 2 7 3 4" xfId="47728"/>
    <cellStyle name="Comma 4 2 2 7 3 5" xfId="50744"/>
    <cellStyle name="Comma 4 2 2 7 4" xfId="11319"/>
    <cellStyle name="Comma 4 2 2 7 4 2" xfId="18850"/>
    <cellStyle name="Comma 4 2 2 7 4 3" xfId="43681"/>
    <cellStyle name="Comma 4 2 2 7 4 4" xfId="48205"/>
    <cellStyle name="Comma 4 2 2 7 4 5" xfId="51221"/>
    <cellStyle name="Comma 4 2 2 7 5" xfId="8428"/>
    <cellStyle name="Comma 4 2 2 7 5 2" xfId="27782"/>
    <cellStyle name="Comma 4 2 2 7 5 3" xfId="46774"/>
    <cellStyle name="Comma 4 2 2 7 5 4" xfId="49790"/>
    <cellStyle name="Comma 4 2 2 7 6" xfId="43613"/>
    <cellStyle name="Comma 4 2 2 7 7" xfId="45668"/>
    <cellStyle name="Comma 4 2 2 7 8" xfId="48684"/>
    <cellStyle name="Comma 4 2 2 8" xfId="9922"/>
    <cellStyle name="Comma 4 2 2 8 2" xfId="17472"/>
    <cellStyle name="Comma 4 2 2 8 3" xfId="42124"/>
    <cellStyle name="Comma 4 2 2 8 4" xfId="46827"/>
    <cellStyle name="Comma 4 2 2 8 5" xfId="49843"/>
    <cellStyle name="Comma 4 2 2 9" xfId="10405"/>
    <cellStyle name="Comma 4 2 2 9 2" xfId="17949"/>
    <cellStyle name="Comma 4 2 2 9 3" xfId="43664"/>
    <cellStyle name="Comma 4 2 2 9 4" xfId="47304"/>
    <cellStyle name="Comma 4 2 2 9 5" xfId="50320"/>
    <cellStyle name="Comma 4 2 3" xfId="2576"/>
    <cellStyle name="Comma 4 2 3 2" xfId="7080"/>
    <cellStyle name="Comma 4 2 3 3" xfId="7127"/>
    <cellStyle name="Comma 4 2 3 3 2" xfId="17152"/>
    <cellStyle name="Comma 4 2 3 3 3" xfId="42182"/>
    <cellStyle name="Comma 4 2 3 3 4" xfId="46195"/>
    <cellStyle name="Comma 4 2 3 3 5" xfId="49211"/>
    <cellStyle name="Comma 4 2 3 4" xfId="14921"/>
    <cellStyle name="Comma 4 2 3 5" xfId="19204"/>
    <cellStyle name="Comma 4 2 3 6" xfId="44091"/>
    <cellStyle name="Comma 4 2 3 7" xfId="44999"/>
    <cellStyle name="Comma 4 2 3 8" xfId="11373"/>
    <cellStyle name="Comma 4 2 4" xfId="4818"/>
    <cellStyle name="Comma 4 2 4 10" xfId="45000"/>
    <cellStyle name="Comma 4 2 4 11" xfId="45291"/>
    <cellStyle name="Comma 4 2 4 12" xfId="48307"/>
    <cellStyle name="Comma 4 2 4 13" xfId="12431"/>
    <cellStyle name="Comma 4 2 4 2" xfId="5533"/>
    <cellStyle name="Comma 4 2 4 2 2" xfId="10181"/>
    <cellStyle name="Comma 4 2 4 2 2 2" xfId="17731"/>
    <cellStyle name="Comma 4 2 4 2 2 3" xfId="42782"/>
    <cellStyle name="Comma 4 2 4 2 2 4" xfId="47086"/>
    <cellStyle name="Comma 4 2 4 2 2 5" xfId="50102"/>
    <cellStyle name="Comma 4 2 4 2 3" xfId="10666"/>
    <cellStyle name="Comma 4 2 4 2 3 2" xfId="18208"/>
    <cellStyle name="Comma 4 2 4 2 3 3" xfId="43085"/>
    <cellStyle name="Comma 4 2 4 2 3 4" xfId="47563"/>
    <cellStyle name="Comma 4 2 4 2 3 5" xfId="50579"/>
    <cellStyle name="Comma 4 2 4 2 4" xfId="11153"/>
    <cellStyle name="Comma 4 2 4 2 4 2" xfId="18685"/>
    <cellStyle name="Comma 4 2 4 2 4 3" xfId="43396"/>
    <cellStyle name="Comma 4 2 4 2 4 4" xfId="48040"/>
    <cellStyle name="Comma 4 2 4 2 4 5" xfId="51056"/>
    <cellStyle name="Comma 4 2 4 2 5" xfId="8173"/>
    <cellStyle name="Comma 4 2 4 2 5 2" xfId="43767"/>
    <cellStyle name="Comma 4 2 4 2 5 3" xfId="46609"/>
    <cellStyle name="Comma 4 2 4 2 5 4" xfId="49625"/>
    <cellStyle name="Comma 4 2 4 2 6" xfId="41534"/>
    <cellStyle name="Comma 4 2 4 2 7" xfId="45503"/>
    <cellStyle name="Comma 4 2 4 2 8" xfId="48519"/>
    <cellStyle name="Comma 4 2 4 3" xfId="9969"/>
    <cellStyle name="Comma 4 2 4 3 2" xfId="17519"/>
    <cellStyle name="Comma 4 2 4 3 3" xfId="41843"/>
    <cellStyle name="Comma 4 2 4 3 4" xfId="46874"/>
    <cellStyle name="Comma 4 2 4 3 5" xfId="49890"/>
    <cellStyle name="Comma 4 2 4 4" xfId="10453"/>
    <cellStyle name="Comma 4 2 4 4 2" xfId="17996"/>
    <cellStyle name="Comma 4 2 4 4 3" xfId="27957"/>
    <cellStyle name="Comma 4 2 4 4 4" xfId="47351"/>
    <cellStyle name="Comma 4 2 4 4 5" xfId="50367"/>
    <cellStyle name="Comma 4 2 4 5" xfId="10940"/>
    <cellStyle name="Comma 4 2 4 5 2" xfId="18473"/>
    <cellStyle name="Comma 4 2 4 5 3" xfId="43965"/>
    <cellStyle name="Comma 4 2 4 5 4" xfId="47828"/>
    <cellStyle name="Comma 4 2 4 5 5" xfId="50844"/>
    <cellStyle name="Comma 4 2 4 6" xfId="6620"/>
    <cellStyle name="Comma 4 2 4 6 2" xfId="17122"/>
    <cellStyle name="Comma 4 2 4 6 3" xfId="41727"/>
    <cellStyle name="Comma 4 2 4 6 4" xfId="46156"/>
    <cellStyle name="Comma 4 2 4 6 5" xfId="49172"/>
    <cellStyle name="Comma 4 2 4 7" xfId="19205"/>
    <cellStyle name="Comma 4 2 4 8" xfId="41465"/>
    <cellStyle name="Comma 4 2 4 9" xfId="44092"/>
    <cellStyle name="Comma 4 2 5" xfId="5293"/>
    <cellStyle name="Comma 4 2 5 10" xfId="45344"/>
    <cellStyle name="Comma 4 2 5 11" xfId="48360"/>
    <cellStyle name="Comma 4 2 5 2" xfId="5613"/>
    <cellStyle name="Comma 4 2 5 2 2" xfId="10234"/>
    <cellStyle name="Comma 4 2 5 2 2 2" xfId="17784"/>
    <cellStyle name="Comma 4 2 5 2 2 3" xfId="43223"/>
    <cellStyle name="Comma 4 2 5 2 2 4" xfId="47139"/>
    <cellStyle name="Comma 4 2 5 2 2 5" xfId="50155"/>
    <cellStyle name="Comma 4 2 5 2 3" xfId="10719"/>
    <cellStyle name="Comma 4 2 5 2 3 2" xfId="18261"/>
    <cellStyle name="Comma 4 2 5 2 3 3" xfId="43751"/>
    <cellStyle name="Comma 4 2 5 2 3 4" xfId="47616"/>
    <cellStyle name="Comma 4 2 5 2 3 5" xfId="50632"/>
    <cellStyle name="Comma 4 2 5 2 4" xfId="11206"/>
    <cellStyle name="Comma 4 2 5 2 4 2" xfId="18738"/>
    <cellStyle name="Comma 4 2 5 2 4 3" xfId="42412"/>
    <cellStyle name="Comma 4 2 5 2 4 4" xfId="48093"/>
    <cellStyle name="Comma 4 2 5 2 4 5" xfId="51109"/>
    <cellStyle name="Comma 4 2 5 2 5" xfId="8247"/>
    <cellStyle name="Comma 4 2 5 2 5 2" xfId="42248"/>
    <cellStyle name="Comma 4 2 5 2 5 3" xfId="46662"/>
    <cellStyle name="Comma 4 2 5 2 5 4" xfId="49678"/>
    <cellStyle name="Comma 4 2 5 2 6" xfId="41549"/>
    <cellStyle name="Comma 4 2 5 2 7" xfId="45556"/>
    <cellStyle name="Comma 4 2 5 2 8" xfId="48572"/>
    <cellStyle name="Comma 4 2 5 3" xfId="10022"/>
    <cellStyle name="Comma 4 2 5 3 2" xfId="17572"/>
    <cellStyle name="Comma 4 2 5 3 3" xfId="42982"/>
    <cellStyle name="Comma 4 2 5 3 4" xfId="46927"/>
    <cellStyle name="Comma 4 2 5 3 5" xfId="49943"/>
    <cellStyle name="Comma 4 2 5 4" xfId="10507"/>
    <cellStyle name="Comma 4 2 5 4 2" xfId="18049"/>
    <cellStyle name="Comma 4 2 5 4 3" xfId="42327"/>
    <cellStyle name="Comma 4 2 5 4 4" xfId="47404"/>
    <cellStyle name="Comma 4 2 5 4 5" xfId="50420"/>
    <cellStyle name="Comma 4 2 5 5" xfId="10994"/>
    <cellStyle name="Comma 4 2 5 5 2" xfId="18526"/>
    <cellStyle name="Comma 4 2 5 5 3" xfId="43869"/>
    <cellStyle name="Comma 4 2 5 5 4" xfId="47881"/>
    <cellStyle name="Comma 4 2 5 5 5" xfId="50897"/>
    <cellStyle name="Comma 4 2 5 6" xfId="7945"/>
    <cellStyle name="Comma 4 2 5 6 2" xfId="43644"/>
    <cellStyle name="Comma 4 2 5 6 3" xfId="46450"/>
    <cellStyle name="Comma 4 2 5 6 4" xfId="49466"/>
    <cellStyle name="Comma 4 2 5 7" xfId="19206"/>
    <cellStyle name="Comma 4 2 5 8" xfId="44093"/>
    <cellStyle name="Comma 4 2 5 9" xfId="45001"/>
    <cellStyle name="Comma 4 2 6" xfId="5373"/>
    <cellStyle name="Comma 4 2 6 10" xfId="48413"/>
    <cellStyle name="Comma 4 2 6 2" xfId="5693"/>
    <cellStyle name="Comma 4 2 6 2 2" xfId="10287"/>
    <cellStyle name="Comma 4 2 6 2 2 2" xfId="17837"/>
    <cellStyle name="Comma 4 2 6 2 2 3" xfId="43956"/>
    <cellStyle name="Comma 4 2 6 2 2 4" xfId="47192"/>
    <cellStyle name="Comma 4 2 6 2 2 5" xfId="50208"/>
    <cellStyle name="Comma 4 2 6 2 3" xfId="10772"/>
    <cellStyle name="Comma 4 2 6 2 3 2" xfId="18314"/>
    <cellStyle name="Comma 4 2 6 2 3 3" xfId="41966"/>
    <cellStyle name="Comma 4 2 6 2 3 4" xfId="47669"/>
    <cellStyle name="Comma 4 2 6 2 3 5" xfId="50685"/>
    <cellStyle name="Comma 4 2 6 2 4" xfId="11259"/>
    <cellStyle name="Comma 4 2 6 2 4 2" xfId="18791"/>
    <cellStyle name="Comma 4 2 6 2 4 3" xfId="42894"/>
    <cellStyle name="Comma 4 2 6 2 4 4" xfId="48146"/>
    <cellStyle name="Comma 4 2 6 2 4 5" xfId="51162"/>
    <cellStyle name="Comma 4 2 6 2 5" xfId="8327"/>
    <cellStyle name="Comma 4 2 6 2 5 2" xfId="43272"/>
    <cellStyle name="Comma 4 2 6 2 5 3" xfId="46715"/>
    <cellStyle name="Comma 4 2 6 2 5 4" xfId="49731"/>
    <cellStyle name="Comma 4 2 6 2 6" xfId="43908"/>
    <cellStyle name="Comma 4 2 6 2 7" xfId="45609"/>
    <cellStyle name="Comma 4 2 6 2 8" xfId="48625"/>
    <cellStyle name="Comma 4 2 6 3" xfId="10075"/>
    <cellStyle name="Comma 4 2 6 3 2" xfId="17625"/>
    <cellStyle name="Comma 4 2 6 3 3" xfId="43074"/>
    <cellStyle name="Comma 4 2 6 3 4" xfId="46980"/>
    <cellStyle name="Comma 4 2 6 3 5" xfId="49996"/>
    <cellStyle name="Comma 4 2 6 4" xfId="10560"/>
    <cellStyle name="Comma 4 2 6 4 2" xfId="18102"/>
    <cellStyle name="Comma 4 2 6 4 3" xfId="43519"/>
    <cellStyle name="Comma 4 2 6 4 4" xfId="47457"/>
    <cellStyle name="Comma 4 2 6 4 5" xfId="50473"/>
    <cellStyle name="Comma 4 2 6 5" xfId="11047"/>
    <cellStyle name="Comma 4 2 6 5 2" xfId="18579"/>
    <cellStyle name="Comma 4 2 6 5 3" xfId="43171"/>
    <cellStyle name="Comma 4 2 6 5 4" xfId="47934"/>
    <cellStyle name="Comma 4 2 6 5 5" xfId="50950"/>
    <cellStyle name="Comma 4 2 6 6" xfId="8017"/>
    <cellStyle name="Comma 4 2 6 6 2" xfId="43769"/>
    <cellStyle name="Comma 4 2 6 6 3" xfId="46503"/>
    <cellStyle name="Comma 4 2 6 6 4" xfId="49519"/>
    <cellStyle name="Comma 4 2 6 7" xfId="19207"/>
    <cellStyle name="Comma 4 2 6 8" xfId="43899"/>
    <cellStyle name="Comma 4 2 6 9" xfId="45397"/>
    <cellStyle name="Comma 4 2 7" xfId="5453"/>
    <cellStyle name="Comma 4 2 7 2" xfId="10128"/>
    <cellStyle name="Comma 4 2 7 2 2" xfId="17678"/>
    <cellStyle name="Comma 4 2 7 2 3" xfId="42984"/>
    <cellStyle name="Comma 4 2 7 2 4" xfId="47033"/>
    <cellStyle name="Comma 4 2 7 2 5" xfId="50049"/>
    <cellStyle name="Comma 4 2 7 3" xfId="10613"/>
    <cellStyle name="Comma 4 2 7 3 2" xfId="18155"/>
    <cellStyle name="Comma 4 2 7 3 3" xfId="42494"/>
    <cellStyle name="Comma 4 2 7 3 4" xfId="47510"/>
    <cellStyle name="Comma 4 2 7 3 5" xfId="50526"/>
    <cellStyle name="Comma 4 2 7 4" xfId="11100"/>
    <cellStyle name="Comma 4 2 7 4 2" xfId="18632"/>
    <cellStyle name="Comma 4 2 7 4 3" xfId="28800"/>
    <cellStyle name="Comma 4 2 7 4 4" xfId="47987"/>
    <cellStyle name="Comma 4 2 7 4 5" xfId="51003"/>
    <cellStyle name="Comma 4 2 7 5" xfId="8093"/>
    <cellStyle name="Comma 4 2 7 5 2" xfId="42231"/>
    <cellStyle name="Comma 4 2 7 5 3" xfId="46556"/>
    <cellStyle name="Comma 4 2 7 5 4" xfId="49572"/>
    <cellStyle name="Comma 4 2 7 6" xfId="43900"/>
    <cellStyle name="Comma 4 2 7 7" xfId="45450"/>
    <cellStyle name="Comma 4 2 7 8" xfId="48466"/>
    <cellStyle name="Comma 4 2 8" xfId="5773"/>
    <cellStyle name="Comma 4 2 8 2" xfId="10340"/>
    <cellStyle name="Comma 4 2 8 2 2" xfId="17890"/>
    <cellStyle name="Comma 4 2 8 2 3" xfId="42132"/>
    <cellStyle name="Comma 4 2 8 2 4" xfId="47245"/>
    <cellStyle name="Comma 4 2 8 2 5" xfId="50261"/>
    <cellStyle name="Comma 4 2 8 3" xfId="10825"/>
    <cellStyle name="Comma 4 2 8 3 2" xfId="18367"/>
    <cellStyle name="Comma 4 2 8 3 3" xfId="42887"/>
    <cellStyle name="Comma 4 2 8 3 4" xfId="47722"/>
    <cellStyle name="Comma 4 2 8 3 5" xfId="50738"/>
    <cellStyle name="Comma 4 2 8 4" xfId="11312"/>
    <cellStyle name="Comma 4 2 8 4 2" xfId="18844"/>
    <cellStyle name="Comma 4 2 8 4 3" xfId="42431"/>
    <cellStyle name="Comma 4 2 8 4 4" xfId="48199"/>
    <cellStyle name="Comma 4 2 8 4 5" xfId="51215"/>
    <cellStyle name="Comma 4 2 8 5" xfId="8407"/>
    <cellStyle name="Comma 4 2 8 5 2" xfId="43649"/>
    <cellStyle name="Comma 4 2 8 5 3" xfId="46768"/>
    <cellStyle name="Comma 4 2 8 5 4" xfId="49784"/>
    <cellStyle name="Comma 4 2 8 6" xfId="41593"/>
    <cellStyle name="Comma 4 2 8 7" xfId="45662"/>
    <cellStyle name="Comma 4 2 8 8" xfId="48678"/>
    <cellStyle name="Comma 4 2 9" xfId="9916"/>
    <cellStyle name="Comma 4 2 9 2" xfId="17466"/>
    <cellStyle name="Comma 4 2 9 3" xfId="42683"/>
    <cellStyle name="Comma 4 2 9 4" xfId="46821"/>
    <cellStyle name="Comma 4 2 9 5" xfId="49837"/>
    <cellStyle name="Comma 4 3" xfId="3321"/>
    <cellStyle name="Comma 4 3 10" xfId="11374"/>
    <cellStyle name="Comma 4 3 2" xfId="3992"/>
    <cellStyle name="Comma 4 3 2 10" xfId="10424"/>
    <cellStyle name="Comma 4 3 2 10 2" xfId="17967"/>
    <cellStyle name="Comma 4 3 2 10 3" xfId="41912"/>
    <cellStyle name="Comma 4 3 2 10 4" xfId="47322"/>
    <cellStyle name="Comma 4 3 2 10 5" xfId="50338"/>
    <cellStyle name="Comma 4 3 2 10 6" xfId="14619"/>
    <cellStyle name="Comma 4 3 2 11" xfId="10911"/>
    <cellStyle name="Comma 4 3 2 11 2" xfId="18444"/>
    <cellStyle name="Comma 4 3 2 11 3" xfId="42963"/>
    <cellStyle name="Comma 4 3 2 11 4" xfId="47799"/>
    <cellStyle name="Comma 4 3 2 11 5" xfId="50815"/>
    <cellStyle name="Comma 4 3 2 11 6" xfId="14764"/>
    <cellStyle name="Comma 4 3 2 12" xfId="7013"/>
    <cellStyle name="Comma 4 3 2 12 2" xfId="17142"/>
    <cellStyle name="Comma 4 3 2 12 3" xfId="43252"/>
    <cellStyle name="Comma 4 3 2 12 4" xfId="46182"/>
    <cellStyle name="Comma 4 3 2 12 5" xfId="49198"/>
    <cellStyle name="Comma 4 3 2 12 6" xfId="13593"/>
    <cellStyle name="Comma 4 3 2 13" xfId="19209"/>
    <cellStyle name="Comma 4 3 2 14" xfId="41461"/>
    <cellStyle name="Comma 4 3 2 15" xfId="44095"/>
    <cellStyle name="Comma 4 3 2 16" xfId="45003"/>
    <cellStyle name="Comma 4 3 2 17" xfId="45262"/>
    <cellStyle name="Comma 4 3 2 18" xfId="48277"/>
    <cellStyle name="Comma 4 3 2 2" xfId="3993"/>
    <cellStyle name="Comma 4 3 2 2 10" xfId="6940"/>
    <cellStyle name="Comma 4 3 2 2 10 2" xfId="43779"/>
    <cellStyle name="Comma 4 3 2 2 10 3" xfId="46173"/>
    <cellStyle name="Comma 4 3 2 2 10 4" xfId="49189"/>
    <cellStyle name="Comma 4 3 2 2 10 5" xfId="17133"/>
    <cellStyle name="Comma 4 3 2 2 11" xfId="19210"/>
    <cellStyle name="Comma 4 3 2 2 12" xfId="42509"/>
    <cellStyle name="Comma 4 3 2 2 13" xfId="44096"/>
    <cellStyle name="Comma 4 3 2 2 14" xfId="45004"/>
    <cellStyle name="Comma 4 3 2 2 15" xfId="45263"/>
    <cellStyle name="Comma 4 3 2 2 16" xfId="48278"/>
    <cellStyle name="Comma 4 3 2 2 17" xfId="13579"/>
    <cellStyle name="Comma 4 3 2 2 2" xfId="5259"/>
    <cellStyle name="Comma 4 3 2 2 2 10" xfId="14183"/>
    <cellStyle name="Comma 4 3 2 2 2 2" xfId="5579"/>
    <cellStyle name="Comma 4 3 2 2 2 2 2" xfId="10206"/>
    <cellStyle name="Comma 4 3 2 2 2 2 2 2" xfId="17756"/>
    <cellStyle name="Comma 4 3 2 2 2 2 2 3" xfId="20744"/>
    <cellStyle name="Comma 4 3 2 2 2 2 2 4" xfId="47111"/>
    <cellStyle name="Comma 4 3 2 2 2 2 2 5" xfId="50127"/>
    <cellStyle name="Comma 4 3 2 2 2 2 2 6" xfId="14553"/>
    <cellStyle name="Comma 4 3 2 2 2 2 3" xfId="10691"/>
    <cellStyle name="Comma 4 3 2 2 2 2 3 2" xfId="18233"/>
    <cellStyle name="Comma 4 3 2 2 2 2 3 3" xfId="43387"/>
    <cellStyle name="Comma 4 3 2 2 2 2 3 4" xfId="47588"/>
    <cellStyle name="Comma 4 3 2 2 2 2 3 5" xfId="50604"/>
    <cellStyle name="Comma 4 3 2 2 2 2 3 6" xfId="14696"/>
    <cellStyle name="Comma 4 3 2 2 2 2 4" xfId="11178"/>
    <cellStyle name="Comma 4 3 2 2 2 2 4 2" xfId="18710"/>
    <cellStyle name="Comma 4 3 2 2 2 2 4 3" xfId="42029"/>
    <cellStyle name="Comma 4 3 2 2 2 2 4 4" xfId="48065"/>
    <cellStyle name="Comma 4 3 2 2 2 2 4 5" xfId="51081"/>
    <cellStyle name="Comma 4 3 2 2 2 2 4 6" xfId="14841"/>
    <cellStyle name="Comma 4 3 2 2 2 2 5" xfId="8214"/>
    <cellStyle name="Comma 4 3 2 2 2 2 5 2" xfId="41801"/>
    <cellStyle name="Comma 4 3 2 2 2 2 5 3" xfId="46634"/>
    <cellStyle name="Comma 4 3 2 2 2 2 5 4" xfId="49650"/>
    <cellStyle name="Comma 4 3 2 2 2 2 5 5" xfId="17411"/>
    <cellStyle name="Comma 4 3 2 2 2 2 6" xfId="42958"/>
    <cellStyle name="Comma 4 3 2 2 2 2 7" xfId="45528"/>
    <cellStyle name="Comma 4 3 2 2 2 2 8" xfId="48544"/>
    <cellStyle name="Comma 4 3 2 2 2 2 9" xfId="14332"/>
    <cellStyle name="Comma 4 3 2 2 2 3" xfId="9994"/>
    <cellStyle name="Comma 4 3 2 2 2 3 2" xfId="17544"/>
    <cellStyle name="Comma 4 3 2 2 2 3 3" xfId="20422"/>
    <cellStyle name="Comma 4 3 2 2 2 3 4" xfId="46899"/>
    <cellStyle name="Comma 4 3 2 2 2 3 5" xfId="49915"/>
    <cellStyle name="Comma 4 3 2 2 2 3 6" xfId="14493"/>
    <cellStyle name="Comma 4 3 2 2 2 4" xfId="10478"/>
    <cellStyle name="Comma 4 3 2 2 2 4 2" xfId="18021"/>
    <cellStyle name="Comma 4 3 2 2 2 4 3" xfId="29100"/>
    <cellStyle name="Comma 4 3 2 2 2 4 4" xfId="47376"/>
    <cellStyle name="Comma 4 3 2 2 2 4 5" xfId="50392"/>
    <cellStyle name="Comma 4 3 2 2 2 4 6" xfId="14635"/>
    <cellStyle name="Comma 4 3 2 2 2 5" xfId="10965"/>
    <cellStyle name="Comma 4 3 2 2 2 5 2" xfId="18498"/>
    <cellStyle name="Comma 4 3 2 2 2 5 3" xfId="42797"/>
    <cellStyle name="Comma 4 3 2 2 2 5 4" xfId="47853"/>
    <cellStyle name="Comma 4 3 2 2 2 5 5" xfId="50869"/>
    <cellStyle name="Comma 4 3 2 2 2 5 6" xfId="14780"/>
    <cellStyle name="Comma 4 3 2 2 2 6" xfId="7913"/>
    <cellStyle name="Comma 4 3 2 2 2 6 2" xfId="42612"/>
    <cellStyle name="Comma 4 3 2 2 2 6 3" xfId="46422"/>
    <cellStyle name="Comma 4 3 2 2 2 6 4" xfId="49438"/>
    <cellStyle name="Comma 4 3 2 2 2 6 5" xfId="17350"/>
    <cellStyle name="Comma 4 3 2 2 2 7" xfId="41476"/>
    <cellStyle name="Comma 4 3 2 2 2 8" xfId="45316"/>
    <cellStyle name="Comma 4 3 2 2 2 9" xfId="48332"/>
    <cellStyle name="Comma 4 3 2 2 3" xfId="5339"/>
    <cellStyle name="Comma 4 3 2 2 3 10" xfId="14216"/>
    <cellStyle name="Comma 4 3 2 2 3 2" xfId="5659"/>
    <cellStyle name="Comma 4 3 2 2 3 2 2" xfId="10259"/>
    <cellStyle name="Comma 4 3 2 2 3 2 2 2" xfId="17809"/>
    <cellStyle name="Comma 4 3 2 2 3 2 2 3" xfId="29104"/>
    <cellStyle name="Comma 4 3 2 2 3 2 2 4" xfId="47164"/>
    <cellStyle name="Comma 4 3 2 2 3 2 2 5" xfId="50180"/>
    <cellStyle name="Comma 4 3 2 2 3 2 2 6" xfId="14568"/>
    <cellStyle name="Comma 4 3 2 2 3 2 3" xfId="10744"/>
    <cellStyle name="Comma 4 3 2 2 3 2 3 2" xfId="18286"/>
    <cellStyle name="Comma 4 3 2 2 3 2 3 3" xfId="42140"/>
    <cellStyle name="Comma 4 3 2 2 3 2 3 4" xfId="47641"/>
    <cellStyle name="Comma 4 3 2 2 3 2 3 5" xfId="50657"/>
    <cellStyle name="Comma 4 3 2 2 3 2 3 6" xfId="14711"/>
    <cellStyle name="Comma 4 3 2 2 3 2 4" xfId="11231"/>
    <cellStyle name="Comma 4 3 2 2 3 2 4 2" xfId="18763"/>
    <cellStyle name="Comma 4 3 2 2 3 2 4 3" xfId="42416"/>
    <cellStyle name="Comma 4 3 2 2 3 2 4 4" xfId="48118"/>
    <cellStyle name="Comma 4 3 2 2 3 2 4 5" xfId="51134"/>
    <cellStyle name="Comma 4 3 2 2 3 2 4 6" xfId="14856"/>
    <cellStyle name="Comma 4 3 2 2 3 2 5" xfId="8293"/>
    <cellStyle name="Comma 4 3 2 2 3 2 5 2" xfId="43113"/>
    <cellStyle name="Comma 4 3 2 2 3 2 5 3" xfId="46687"/>
    <cellStyle name="Comma 4 3 2 2 3 2 5 4" xfId="49703"/>
    <cellStyle name="Comma 4 3 2 2 3 2 5 5" xfId="17426"/>
    <cellStyle name="Comma 4 3 2 2 3 2 6" xfId="43033"/>
    <cellStyle name="Comma 4 3 2 2 3 2 7" xfId="45581"/>
    <cellStyle name="Comma 4 3 2 2 3 2 8" xfId="48597"/>
    <cellStyle name="Comma 4 3 2 2 3 2 9" xfId="14373"/>
    <cellStyle name="Comma 4 3 2 2 3 3" xfId="10047"/>
    <cellStyle name="Comma 4 3 2 2 3 3 2" xfId="17597"/>
    <cellStyle name="Comma 4 3 2 2 3 3 3" xfId="27861"/>
    <cellStyle name="Comma 4 3 2 2 3 3 4" xfId="46952"/>
    <cellStyle name="Comma 4 3 2 2 3 3 5" xfId="49968"/>
    <cellStyle name="Comma 4 3 2 2 3 3 6" xfId="14508"/>
    <cellStyle name="Comma 4 3 2 2 3 4" xfId="10532"/>
    <cellStyle name="Comma 4 3 2 2 3 4 2" xfId="18074"/>
    <cellStyle name="Comma 4 3 2 2 3 4 3" xfId="42329"/>
    <cellStyle name="Comma 4 3 2 2 3 4 4" xfId="47429"/>
    <cellStyle name="Comma 4 3 2 2 3 4 5" xfId="50445"/>
    <cellStyle name="Comma 4 3 2 2 3 4 6" xfId="14651"/>
    <cellStyle name="Comma 4 3 2 2 3 5" xfId="11019"/>
    <cellStyle name="Comma 4 3 2 2 3 5 2" xfId="18551"/>
    <cellStyle name="Comma 4 3 2 2 3 5 3" xfId="42603"/>
    <cellStyle name="Comma 4 3 2 2 3 5 4" xfId="47906"/>
    <cellStyle name="Comma 4 3 2 2 3 5 5" xfId="50922"/>
    <cellStyle name="Comma 4 3 2 2 3 5 6" xfId="14796"/>
    <cellStyle name="Comma 4 3 2 2 3 6" xfId="7984"/>
    <cellStyle name="Comma 4 3 2 2 3 6 2" xfId="42539"/>
    <cellStyle name="Comma 4 3 2 2 3 6 3" xfId="46475"/>
    <cellStyle name="Comma 4 3 2 2 3 6 4" xfId="49491"/>
    <cellStyle name="Comma 4 3 2 2 3 6 5" xfId="17366"/>
    <cellStyle name="Comma 4 3 2 2 3 7" xfId="43600"/>
    <cellStyle name="Comma 4 3 2 2 3 8" xfId="45369"/>
    <cellStyle name="Comma 4 3 2 2 3 9" xfId="48385"/>
    <cellStyle name="Comma 4 3 2 2 4" xfId="5419"/>
    <cellStyle name="Comma 4 3 2 2 4 10" xfId="14254"/>
    <cellStyle name="Comma 4 3 2 2 4 2" xfId="5739"/>
    <cellStyle name="Comma 4 3 2 2 4 2 2" xfId="10312"/>
    <cellStyle name="Comma 4 3 2 2 4 2 2 2" xfId="17862"/>
    <cellStyle name="Comma 4 3 2 2 4 2 2 3" xfId="43693"/>
    <cellStyle name="Comma 4 3 2 2 4 2 2 4" xfId="47217"/>
    <cellStyle name="Comma 4 3 2 2 4 2 2 5" xfId="50233"/>
    <cellStyle name="Comma 4 3 2 2 4 2 2 6" xfId="14583"/>
    <cellStyle name="Comma 4 3 2 2 4 2 3" xfId="10797"/>
    <cellStyle name="Comma 4 3 2 2 4 2 3 2" xfId="18339"/>
    <cellStyle name="Comma 4 3 2 2 4 2 3 3" xfId="41970"/>
    <cellStyle name="Comma 4 3 2 2 4 2 3 4" xfId="47694"/>
    <cellStyle name="Comma 4 3 2 2 4 2 3 5" xfId="50710"/>
    <cellStyle name="Comma 4 3 2 2 4 2 3 6" xfId="14726"/>
    <cellStyle name="Comma 4 3 2 2 4 2 4" xfId="11284"/>
    <cellStyle name="Comma 4 3 2 2 4 2 4 2" xfId="18816"/>
    <cellStyle name="Comma 4 3 2 2 4 2 4 3" xfId="42047"/>
    <cellStyle name="Comma 4 3 2 2 4 2 4 4" xfId="48171"/>
    <cellStyle name="Comma 4 3 2 2 4 2 4 5" xfId="51187"/>
    <cellStyle name="Comma 4 3 2 2 4 2 4 6" xfId="14871"/>
    <cellStyle name="Comma 4 3 2 2 4 2 5" xfId="8373"/>
    <cellStyle name="Comma 4 3 2 2 4 2 5 2" xfId="42264"/>
    <cellStyle name="Comma 4 3 2 2 4 2 5 3" xfId="46740"/>
    <cellStyle name="Comma 4 3 2 2 4 2 5 4" xfId="49756"/>
    <cellStyle name="Comma 4 3 2 2 4 2 5 5" xfId="17441"/>
    <cellStyle name="Comma 4 3 2 2 4 2 6" xfId="43037"/>
    <cellStyle name="Comma 4 3 2 2 4 2 7" xfId="45634"/>
    <cellStyle name="Comma 4 3 2 2 4 2 8" xfId="48650"/>
    <cellStyle name="Comma 4 3 2 2 4 2 9" xfId="14415"/>
    <cellStyle name="Comma 4 3 2 2 4 3" xfId="10100"/>
    <cellStyle name="Comma 4 3 2 2 4 3 2" xfId="17650"/>
    <cellStyle name="Comma 4 3 2 2 4 3 3" xfId="28472"/>
    <cellStyle name="Comma 4 3 2 2 4 3 4" xfId="47005"/>
    <cellStyle name="Comma 4 3 2 2 4 3 5" xfId="50021"/>
    <cellStyle name="Comma 4 3 2 2 4 3 6" xfId="14523"/>
    <cellStyle name="Comma 4 3 2 2 4 4" xfId="10585"/>
    <cellStyle name="Comma 4 3 2 2 4 4 2" xfId="18127"/>
    <cellStyle name="Comma 4 3 2 2 4 4 3" xfId="43311"/>
    <cellStyle name="Comma 4 3 2 2 4 4 4" xfId="47482"/>
    <cellStyle name="Comma 4 3 2 2 4 4 5" xfId="50498"/>
    <cellStyle name="Comma 4 3 2 2 4 4 6" xfId="14666"/>
    <cellStyle name="Comma 4 3 2 2 4 5" xfId="11072"/>
    <cellStyle name="Comma 4 3 2 2 4 5 2" xfId="18604"/>
    <cellStyle name="Comma 4 3 2 2 4 5 3" xfId="20343"/>
    <cellStyle name="Comma 4 3 2 2 4 5 4" xfId="47959"/>
    <cellStyle name="Comma 4 3 2 2 4 5 5" xfId="50975"/>
    <cellStyle name="Comma 4 3 2 2 4 5 6" xfId="14811"/>
    <cellStyle name="Comma 4 3 2 2 4 6" xfId="8060"/>
    <cellStyle name="Comma 4 3 2 2 4 6 2" xfId="42226"/>
    <cellStyle name="Comma 4 3 2 2 4 6 3" xfId="46528"/>
    <cellStyle name="Comma 4 3 2 2 4 6 4" xfId="49544"/>
    <cellStyle name="Comma 4 3 2 2 4 6 5" xfId="17381"/>
    <cellStyle name="Comma 4 3 2 2 4 7" xfId="42729"/>
    <cellStyle name="Comma 4 3 2 2 4 8" xfId="45422"/>
    <cellStyle name="Comma 4 3 2 2 4 9" xfId="48438"/>
    <cellStyle name="Comma 4 3 2 2 5" xfId="5499"/>
    <cellStyle name="Comma 4 3 2 2 5 2" xfId="10153"/>
    <cellStyle name="Comma 4 3 2 2 5 2 2" xfId="17703"/>
    <cellStyle name="Comma 4 3 2 2 5 2 3" xfId="42303"/>
    <cellStyle name="Comma 4 3 2 2 5 2 4" xfId="47058"/>
    <cellStyle name="Comma 4 3 2 2 5 2 5" xfId="50074"/>
    <cellStyle name="Comma 4 3 2 2 5 2 6" xfId="14538"/>
    <cellStyle name="Comma 4 3 2 2 5 3" xfId="10638"/>
    <cellStyle name="Comma 4 3 2 2 5 3 2" xfId="18180"/>
    <cellStyle name="Comma 4 3 2 2 5 3 3" xfId="27994"/>
    <cellStyle name="Comma 4 3 2 2 5 3 4" xfId="47535"/>
    <cellStyle name="Comma 4 3 2 2 5 3 5" xfId="50551"/>
    <cellStyle name="Comma 4 3 2 2 5 3 6" xfId="14681"/>
    <cellStyle name="Comma 4 3 2 2 5 4" xfId="11125"/>
    <cellStyle name="Comma 4 3 2 2 5 4 2" xfId="18657"/>
    <cellStyle name="Comma 4 3 2 2 5 4 3" xfId="43774"/>
    <cellStyle name="Comma 4 3 2 2 5 4 4" xfId="48012"/>
    <cellStyle name="Comma 4 3 2 2 5 4 5" xfId="51028"/>
    <cellStyle name="Comma 4 3 2 2 5 4 6" xfId="14826"/>
    <cellStyle name="Comma 4 3 2 2 5 5" xfId="8139"/>
    <cellStyle name="Comma 4 3 2 2 5 5 2" xfId="43647"/>
    <cellStyle name="Comma 4 3 2 2 5 5 3" xfId="46581"/>
    <cellStyle name="Comma 4 3 2 2 5 5 4" xfId="49597"/>
    <cellStyle name="Comma 4 3 2 2 5 5 5" xfId="17396"/>
    <cellStyle name="Comma 4 3 2 2 5 6" xfId="43539"/>
    <cellStyle name="Comma 4 3 2 2 5 7" xfId="45475"/>
    <cellStyle name="Comma 4 3 2 2 5 8" xfId="48491"/>
    <cellStyle name="Comma 4 3 2 2 5 9" xfId="14295"/>
    <cellStyle name="Comma 4 3 2 2 6" xfId="5819"/>
    <cellStyle name="Comma 4 3 2 2 6 2" xfId="10365"/>
    <cellStyle name="Comma 4 3 2 2 6 2 2" xfId="17915"/>
    <cellStyle name="Comma 4 3 2 2 6 2 3" xfId="42903"/>
    <cellStyle name="Comma 4 3 2 2 6 2 4" xfId="47270"/>
    <cellStyle name="Comma 4 3 2 2 6 2 5" xfId="50286"/>
    <cellStyle name="Comma 4 3 2 2 6 2 6" xfId="14598"/>
    <cellStyle name="Comma 4 3 2 2 6 3" xfId="10850"/>
    <cellStyle name="Comma 4 3 2 2 6 3 2" xfId="18392"/>
    <cellStyle name="Comma 4 3 2 2 6 3 3" xfId="27992"/>
    <cellStyle name="Comma 4 3 2 2 6 3 4" xfId="47747"/>
    <cellStyle name="Comma 4 3 2 2 6 3 5" xfId="50763"/>
    <cellStyle name="Comma 4 3 2 2 6 3 6" xfId="14741"/>
    <cellStyle name="Comma 4 3 2 2 6 4" xfId="11338"/>
    <cellStyle name="Comma 4 3 2 2 6 4 2" xfId="18869"/>
    <cellStyle name="Comma 4 3 2 2 6 4 3" xfId="42053"/>
    <cellStyle name="Comma 4 3 2 2 6 4 4" xfId="48224"/>
    <cellStyle name="Comma 4 3 2 2 6 4 5" xfId="51240"/>
    <cellStyle name="Comma 4 3 2 2 6 4 6" xfId="14887"/>
    <cellStyle name="Comma 4 3 2 2 6 5" xfId="8453"/>
    <cellStyle name="Comma 4 3 2 2 6 5 2" xfId="43274"/>
    <cellStyle name="Comma 4 3 2 2 6 5 3" xfId="46793"/>
    <cellStyle name="Comma 4 3 2 2 6 5 4" xfId="49809"/>
    <cellStyle name="Comma 4 3 2 2 6 5 5" xfId="17456"/>
    <cellStyle name="Comma 4 3 2 2 6 6" xfId="28632"/>
    <cellStyle name="Comma 4 3 2 2 6 7" xfId="45687"/>
    <cellStyle name="Comma 4 3 2 2 6 8" xfId="48703"/>
    <cellStyle name="Comma 4 3 2 2 6 9" xfId="14457"/>
    <cellStyle name="Comma 4 3 2 2 7" xfId="9941"/>
    <cellStyle name="Comma 4 3 2 2 7 2" xfId="17491"/>
    <cellStyle name="Comma 4 3 2 2 7 3" xfId="42684"/>
    <cellStyle name="Comma 4 3 2 2 7 4" xfId="46846"/>
    <cellStyle name="Comma 4 3 2 2 7 5" xfId="49862"/>
    <cellStyle name="Comma 4 3 2 2 7 6" xfId="14478"/>
    <cellStyle name="Comma 4 3 2 2 8" xfId="10425"/>
    <cellStyle name="Comma 4 3 2 2 8 2" xfId="17968"/>
    <cellStyle name="Comma 4 3 2 2 8 3" xfId="29469"/>
    <cellStyle name="Comma 4 3 2 2 8 4" xfId="47323"/>
    <cellStyle name="Comma 4 3 2 2 8 5" xfId="50339"/>
    <cellStyle name="Comma 4 3 2 2 8 6" xfId="14620"/>
    <cellStyle name="Comma 4 3 2 2 9" xfId="10912"/>
    <cellStyle name="Comma 4 3 2 2 9 2" xfId="18445"/>
    <cellStyle name="Comma 4 3 2 2 9 3" xfId="42144"/>
    <cellStyle name="Comma 4 3 2 2 9 4" xfId="47800"/>
    <cellStyle name="Comma 4 3 2 2 9 5" xfId="50816"/>
    <cellStyle name="Comma 4 3 2 2 9 6" xfId="14765"/>
    <cellStyle name="Comma 4 3 2 3" xfId="5258"/>
    <cellStyle name="Comma 4 3 2 3 10" xfId="14182"/>
    <cellStyle name="Comma 4 3 2 3 2" xfId="5578"/>
    <cellStyle name="Comma 4 3 2 3 2 2" xfId="10205"/>
    <cellStyle name="Comma 4 3 2 3 2 2 2" xfId="17755"/>
    <cellStyle name="Comma 4 3 2 3 2 2 3" xfId="43077"/>
    <cellStyle name="Comma 4 3 2 3 2 2 4" xfId="47110"/>
    <cellStyle name="Comma 4 3 2 3 2 2 5" xfId="50126"/>
    <cellStyle name="Comma 4 3 2 3 2 2 6" xfId="14552"/>
    <cellStyle name="Comma 4 3 2 3 2 3" xfId="10690"/>
    <cellStyle name="Comma 4 3 2 3 2 3 2" xfId="18232"/>
    <cellStyle name="Comma 4 3 2 3 2 3 3" xfId="43809"/>
    <cellStyle name="Comma 4 3 2 3 2 3 4" xfId="47587"/>
    <cellStyle name="Comma 4 3 2 3 2 3 5" xfId="50603"/>
    <cellStyle name="Comma 4 3 2 3 2 3 6" xfId="14695"/>
    <cellStyle name="Comma 4 3 2 3 2 4" xfId="11177"/>
    <cellStyle name="Comma 4 3 2 3 2 4 2" xfId="18709"/>
    <cellStyle name="Comma 4 3 2 3 2 4 3" xfId="43990"/>
    <cellStyle name="Comma 4 3 2 3 2 4 4" xfId="48064"/>
    <cellStyle name="Comma 4 3 2 3 2 4 5" xfId="51080"/>
    <cellStyle name="Comma 4 3 2 3 2 4 6" xfId="14840"/>
    <cellStyle name="Comma 4 3 2 3 2 5" xfId="8213"/>
    <cellStyle name="Comma 4 3 2 3 2 5 2" xfId="42772"/>
    <cellStyle name="Comma 4 3 2 3 2 5 3" xfId="46633"/>
    <cellStyle name="Comma 4 3 2 3 2 5 4" xfId="49649"/>
    <cellStyle name="Comma 4 3 2 3 2 5 5" xfId="17410"/>
    <cellStyle name="Comma 4 3 2 3 2 6" xfId="42435"/>
    <cellStyle name="Comma 4 3 2 3 2 7" xfId="45527"/>
    <cellStyle name="Comma 4 3 2 3 2 8" xfId="48543"/>
    <cellStyle name="Comma 4 3 2 3 2 9" xfId="14331"/>
    <cellStyle name="Comma 4 3 2 3 3" xfId="9993"/>
    <cellStyle name="Comma 4 3 2 3 3 2" xfId="17543"/>
    <cellStyle name="Comma 4 3 2 3 3 3" xfId="41847"/>
    <cellStyle name="Comma 4 3 2 3 3 4" xfId="46898"/>
    <cellStyle name="Comma 4 3 2 3 3 5" xfId="49914"/>
    <cellStyle name="Comma 4 3 2 3 3 6" xfId="14492"/>
    <cellStyle name="Comma 4 3 2 3 4" xfId="10477"/>
    <cellStyle name="Comma 4 3 2 3 4 2" xfId="18020"/>
    <cellStyle name="Comma 4 3 2 3 4 3" xfId="42324"/>
    <cellStyle name="Comma 4 3 2 3 4 4" xfId="47375"/>
    <cellStyle name="Comma 4 3 2 3 4 5" xfId="50391"/>
    <cellStyle name="Comma 4 3 2 3 4 6" xfId="14634"/>
    <cellStyle name="Comma 4 3 2 3 5" xfId="10964"/>
    <cellStyle name="Comma 4 3 2 3 5 2" xfId="18497"/>
    <cellStyle name="Comma 4 3 2 3 5 3" xfId="43237"/>
    <cellStyle name="Comma 4 3 2 3 5 4" xfId="47852"/>
    <cellStyle name="Comma 4 3 2 3 5 5" xfId="50868"/>
    <cellStyle name="Comma 4 3 2 3 5 6" xfId="14779"/>
    <cellStyle name="Comma 4 3 2 3 6" xfId="7912"/>
    <cellStyle name="Comma 4 3 2 3 6 2" xfId="42207"/>
    <cellStyle name="Comma 4 3 2 3 6 3" xfId="46421"/>
    <cellStyle name="Comma 4 3 2 3 6 4" xfId="49437"/>
    <cellStyle name="Comma 4 3 2 3 6 5" xfId="17349"/>
    <cellStyle name="Comma 4 3 2 3 7" xfId="27754"/>
    <cellStyle name="Comma 4 3 2 3 8" xfId="45315"/>
    <cellStyle name="Comma 4 3 2 3 9" xfId="48331"/>
    <cellStyle name="Comma 4 3 2 4" xfId="5338"/>
    <cellStyle name="Comma 4 3 2 4 10" xfId="14215"/>
    <cellStyle name="Comma 4 3 2 4 2" xfId="5658"/>
    <cellStyle name="Comma 4 3 2 4 2 2" xfId="10258"/>
    <cellStyle name="Comma 4 3 2 4 2 2 2" xfId="17808"/>
    <cellStyle name="Comma 4 3 2 4 2 2 3" xfId="42315"/>
    <cellStyle name="Comma 4 3 2 4 2 2 4" xfId="47163"/>
    <cellStyle name="Comma 4 3 2 4 2 2 5" xfId="50179"/>
    <cellStyle name="Comma 4 3 2 4 2 2 6" xfId="14567"/>
    <cellStyle name="Comma 4 3 2 4 2 3" xfId="10743"/>
    <cellStyle name="Comma 4 3 2 4 2 3 2" xfId="18285"/>
    <cellStyle name="Comma 4 3 2 4 2 3 3" xfId="44003"/>
    <cellStyle name="Comma 4 3 2 4 2 3 4" xfId="47640"/>
    <cellStyle name="Comma 4 3 2 4 2 3 5" xfId="50656"/>
    <cellStyle name="Comma 4 3 2 4 2 3 6" xfId="14710"/>
    <cellStyle name="Comma 4 3 2 4 2 4" xfId="11230"/>
    <cellStyle name="Comma 4 3 2 4 2 4 2" xfId="18762"/>
    <cellStyle name="Comma 4 3 2 4 2 4 3" xfId="42706"/>
    <cellStyle name="Comma 4 3 2 4 2 4 4" xfId="48117"/>
    <cellStyle name="Comma 4 3 2 4 2 4 5" xfId="51133"/>
    <cellStyle name="Comma 4 3 2 4 2 4 6" xfId="14855"/>
    <cellStyle name="Comma 4 3 2 4 2 5" xfId="8292"/>
    <cellStyle name="Comma 4 3 2 4 2 5 2" xfId="43591"/>
    <cellStyle name="Comma 4 3 2 4 2 5 3" xfId="46686"/>
    <cellStyle name="Comma 4 3 2 4 2 5 4" xfId="49702"/>
    <cellStyle name="Comma 4 3 2 4 2 5 5" xfId="17425"/>
    <cellStyle name="Comma 4 3 2 4 2 6" xfId="41562"/>
    <cellStyle name="Comma 4 3 2 4 2 7" xfId="45580"/>
    <cellStyle name="Comma 4 3 2 4 2 8" xfId="48596"/>
    <cellStyle name="Comma 4 3 2 4 2 9" xfId="14372"/>
    <cellStyle name="Comma 4 3 2 4 3" xfId="10046"/>
    <cellStyle name="Comma 4 3 2 4 3 2" xfId="17596"/>
    <cellStyle name="Comma 4 3 2 4 3 3" xfId="41858"/>
    <cellStyle name="Comma 4 3 2 4 3 4" xfId="46951"/>
    <cellStyle name="Comma 4 3 2 4 3 5" xfId="49967"/>
    <cellStyle name="Comma 4 3 2 4 3 6" xfId="14507"/>
    <cellStyle name="Comma 4 3 2 4 4" xfId="10531"/>
    <cellStyle name="Comma 4 3 2 4 4 2" xfId="18073"/>
    <cellStyle name="Comma 4 3 2 4 4 3" xfId="42992"/>
    <cellStyle name="Comma 4 3 2 4 4 4" xfId="47428"/>
    <cellStyle name="Comma 4 3 2 4 4 5" xfId="50444"/>
    <cellStyle name="Comma 4 3 2 4 4 6" xfId="14650"/>
    <cellStyle name="Comma 4 3 2 4 5" xfId="11018"/>
    <cellStyle name="Comma 4 3 2 4 5 2" xfId="18550"/>
    <cellStyle name="Comma 4 3 2 4 5 3" xfId="42145"/>
    <cellStyle name="Comma 4 3 2 4 5 4" xfId="47905"/>
    <cellStyle name="Comma 4 3 2 4 5 5" xfId="50921"/>
    <cellStyle name="Comma 4 3 2 4 5 6" xfId="14795"/>
    <cellStyle name="Comma 4 3 2 4 6" xfId="7983"/>
    <cellStyle name="Comma 4 3 2 4 6 2" xfId="43364"/>
    <cellStyle name="Comma 4 3 2 4 6 3" xfId="46474"/>
    <cellStyle name="Comma 4 3 2 4 6 4" xfId="49490"/>
    <cellStyle name="Comma 4 3 2 4 6 5" xfId="17365"/>
    <cellStyle name="Comma 4 3 2 4 7" xfId="41493"/>
    <cellStyle name="Comma 4 3 2 4 8" xfId="45368"/>
    <cellStyle name="Comma 4 3 2 4 9" xfId="48384"/>
    <cellStyle name="Comma 4 3 2 5" xfId="5418"/>
    <cellStyle name="Comma 4 3 2 5 10" xfId="14253"/>
    <cellStyle name="Comma 4 3 2 5 2" xfId="5738"/>
    <cellStyle name="Comma 4 3 2 5 2 2" xfId="10311"/>
    <cellStyle name="Comma 4 3 2 5 2 2 2" xfId="17861"/>
    <cellStyle name="Comma 4 3 2 5 2 2 3" xfId="42717"/>
    <cellStyle name="Comma 4 3 2 5 2 2 4" xfId="47216"/>
    <cellStyle name="Comma 4 3 2 5 2 2 5" xfId="50232"/>
    <cellStyle name="Comma 4 3 2 5 2 2 6" xfId="14582"/>
    <cellStyle name="Comma 4 3 2 5 2 3" xfId="10796"/>
    <cellStyle name="Comma 4 3 2 5 2 3 2" xfId="18338"/>
    <cellStyle name="Comma 4 3 2 5 2 3 3" xfId="43963"/>
    <cellStyle name="Comma 4 3 2 5 2 3 4" xfId="47693"/>
    <cellStyle name="Comma 4 3 2 5 2 3 5" xfId="50709"/>
    <cellStyle name="Comma 4 3 2 5 2 3 6" xfId="14725"/>
    <cellStyle name="Comma 4 3 2 5 2 4" xfId="11283"/>
    <cellStyle name="Comma 4 3 2 5 2 4 2" xfId="18815"/>
    <cellStyle name="Comma 4 3 2 5 2 4 3" xfId="43399"/>
    <cellStyle name="Comma 4 3 2 5 2 4 4" xfId="48170"/>
    <cellStyle name="Comma 4 3 2 5 2 4 5" xfId="51186"/>
    <cellStyle name="Comma 4 3 2 5 2 4 6" xfId="14870"/>
    <cellStyle name="Comma 4 3 2 5 2 5" xfId="8372"/>
    <cellStyle name="Comma 4 3 2 5 2 5 2" xfId="42501"/>
    <cellStyle name="Comma 4 3 2 5 2 5 3" xfId="46739"/>
    <cellStyle name="Comma 4 3 2 5 2 5 4" xfId="49755"/>
    <cellStyle name="Comma 4 3 2 5 2 5 5" xfId="17440"/>
    <cellStyle name="Comma 4 3 2 5 2 6" xfId="41582"/>
    <cellStyle name="Comma 4 3 2 5 2 7" xfId="45633"/>
    <cellStyle name="Comma 4 3 2 5 2 8" xfId="48649"/>
    <cellStyle name="Comma 4 3 2 5 2 9" xfId="14414"/>
    <cellStyle name="Comma 4 3 2 5 3" xfId="10099"/>
    <cellStyle name="Comma 4 3 2 5 3 2" xfId="17649"/>
    <cellStyle name="Comma 4 3 2 5 3 3" xfId="42627"/>
    <cellStyle name="Comma 4 3 2 5 3 4" xfId="47004"/>
    <cellStyle name="Comma 4 3 2 5 3 5" xfId="50020"/>
    <cellStyle name="Comma 4 3 2 5 3 6" xfId="14522"/>
    <cellStyle name="Comma 4 3 2 5 4" xfId="10584"/>
    <cellStyle name="Comma 4 3 2 5 4 2" xfId="18126"/>
    <cellStyle name="Comma 4 3 2 5 4 3" xfId="42836"/>
    <cellStyle name="Comma 4 3 2 5 4 4" xfId="47481"/>
    <cellStyle name="Comma 4 3 2 5 4 5" xfId="50497"/>
    <cellStyle name="Comma 4 3 2 5 4 6" xfId="14665"/>
    <cellStyle name="Comma 4 3 2 5 5" xfId="11071"/>
    <cellStyle name="Comma 4 3 2 5 5 2" xfId="18603"/>
    <cellStyle name="Comma 4 3 2 5 5 3" xfId="42012"/>
    <cellStyle name="Comma 4 3 2 5 5 4" xfId="47958"/>
    <cellStyle name="Comma 4 3 2 5 5 5" xfId="50974"/>
    <cellStyle name="Comma 4 3 2 5 5 6" xfId="14810"/>
    <cellStyle name="Comma 4 3 2 5 6" xfId="8059"/>
    <cellStyle name="Comma 4 3 2 5 6 2" xfId="42847"/>
    <cellStyle name="Comma 4 3 2 5 6 3" xfId="46527"/>
    <cellStyle name="Comma 4 3 2 5 6 4" xfId="49543"/>
    <cellStyle name="Comma 4 3 2 5 6 5" xfId="17380"/>
    <cellStyle name="Comma 4 3 2 5 7" xfId="43682"/>
    <cellStyle name="Comma 4 3 2 5 8" xfId="45421"/>
    <cellStyle name="Comma 4 3 2 5 9" xfId="48437"/>
    <cellStyle name="Comma 4 3 2 6" xfId="5498"/>
    <cellStyle name="Comma 4 3 2 6 2" xfId="10152"/>
    <cellStyle name="Comma 4 3 2 6 2 2" xfId="17702"/>
    <cellStyle name="Comma 4 3 2 6 2 3" xfId="43280"/>
    <cellStyle name="Comma 4 3 2 6 2 4" xfId="47057"/>
    <cellStyle name="Comma 4 3 2 6 2 5" xfId="50073"/>
    <cellStyle name="Comma 4 3 2 6 2 6" xfId="14537"/>
    <cellStyle name="Comma 4 3 2 6 3" xfId="10637"/>
    <cellStyle name="Comma 4 3 2 6 3 2" xfId="18179"/>
    <cellStyle name="Comma 4 3 2 6 3 3" xfId="43433"/>
    <cellStyle name="Comma 4 3 2 6 3 4" xfId="47534"/>
    <cellStyle name="Comma 4 3 2 6 3 5" xfId="50550"/>
    <cellStyle name="Comma 4 3 2 6 3 6" xfId="14680"/>
    <cellStyle name="Comma 4 3 2 6 4" xfId="11124"/>
    <cellStyle name="Comma 4 3 2 6 4 2" xfId="18656"/>
    <cellStyle name="Comma 4 3 2 6 4 3" xfId="42147"/>
    <cellStyle name="Comma 4 3 2 6 4 4" xfId="48011"/>
    <cellStyle name="Comma 4 3 2 6 4 5" xfId="51027"/>
    <cellStyle name="Comma 4 3 2 6 4 6" xfId="14825"/>
    <cellStyle name="Comma 4 3 2 6 5" xfId="8138"/>
    <cellStyle name="Comma 4 3 2 6 5 2" xfId="20136"/>
    <cellStyle name="Comma 4 3 2 6 5 3" xfId="46580"/>
    <cellStyle name="Comma 4 3 2 6 5 4" xfId="49596"/>
    <cellStyle name="Comma 4 3 2 6 5 5" xfId="17395"/>
    <cellStyle name="Comma 4 3 2 6 6" xfId="30018"/>
    <cellStyle name="Comma 4 3 2 6 7" xfId="45474"/>
    <cellStyle name="Comma 4 3 2 6 8" xfId="48490"/>
    <cellStyle name="Comma 4 3 2 6 9" xfId="14294"/>
    <cellStyle name="Comma 4 3 2 7" xfId="5818"/>
    <cellStyle name="Comma 4 3 2 7 2" xfId="10364"/>
    <cellStyle name="Comma 4 3 2 7 2 2" xfId="17914"/>
    <cellStyle name="Comma 4 3 2 7 2 3" xfId="42134"/>
    <cellStyle name="Comma 4 3 2 7 2 4" xfId="47269"/>
    <cellStyle name="Comma 4 3 2 7 2 5" xfId="50285"/>
    <cellStyle name="Comma 4 3 2 7 2 6" xfId="14597"/>
    <cellStyle name="Comma 4 3 2 7 3" xfId="10849"/>
    <cellStyle name="Comma 4 3 2 7 3 2" xfId="18391"/>
    <cellStyle name="Comma 4 3 2 7 3 3" xfId="43716"/>
    <cellStyle name="Comma 4 3 2 7 3 4" xfId="47746"/>
    <cellStyle name="Comma 4 3 2 7 3 5" xfId="50762"/>
    <cellStyle name="Comma 4 3 2 7 3 6" xfId="14740"/>
    <cellStyle name="Comma 4 3 2 7 4" xfId="11337"/>
    <cellStyle name="Comma 4 3 2 7 4 2" xfId="18868"/>
    <cellStyle name="Comma 4 3 2 7 4 3" xfId="42533"/>
    <cellStyle name="Comma 4 3 2 7 4 4" xfId="48223"/>
    <cellStyle name="Comma 4 3 2 7 4 5" xfId="51239"/>
    <cellStyle name="Comma 4 3 2 7 4 6" xfId="14886"/>
    <cellStyle name="Comma 4 3 2 7 5" xfId="8452"/>
    <cellStyle name="Comma 4 3 2 7 5 2" xfId="20473"/>
    <cellStyle name="Comma 4 3 2 7 5 3" xfId="46792"/>
    <cellStyle name="Comma 4 3 2 7 5 4" xfId="49808"/>
    <cellStyle name="Comma 4 3 2 7 5 5" xfId="17455"/>
    <cellStyle name="Comma 4 3 2 7 6" xfId="27830"/>
    <cellStyle name="Comma 4 3 2 7 7" xfId="45686"/>
    <cellStyle name="Comma 4 3 2 7 8" xfId="48702"/>
    <cellStyle name="Comma 4 3 2 7 9" xfId="14456"/>
    <cellStyle name="Comma 4 3 2 8" xfId="9791"/>
    <cellStyle name="Comma 4 3 2 9" xfId="9940"/>
    <cellStyle name="Comma 4 3 2 9 2" xfId="17490"/>
    <cellStyle name="Comma 4 3 2 9 3" xfId="20426"/>
    <cellStyle name="Comma 4 3 2 9 4" xfId="46845"/>
    <cellStyle name="Comma 4 3 2 9 5" xfId="49861"/>
    <cellStyle name="Comma 4 3 2 9 6" xfId="14477"/>
    <cellStyle name="Comma 4 3 3" xfId="3994"/>
    <cellStyle name="Comma 4 3 3 10" xfId="7607"/>
    <cellStyle name="Comma 4 3 3 10 2" xfId="42204"/>
    <cellStyle name="Comma 4 3 3 10 3" xfId="46384"/>
    <cellStyle name="Comma 4 3 3 10 4" xfId="49400"/>
    <cellStyle name="Comma 4 3 3 10 5" xfId="17335"/>
    <cellStyle name="Comma 4 3 3 11" xfId="19211"/>
    <cellStyle name="Comma 4 3 3 12" xfId="19452"/>
    <cellStyle name="Comma 4 3 3 13" xfId="44097"/>
    <cellStyle name="Comma 4 3 3 14" xfId="45005"/>
    <cellStyle name="Comma 4 3 3 15" xfId="45264"/>
    <cellStyle name="Comma 4 3 3 16" xfId="48279"/>
    <cellStyle name="Comma 4 3 3 17" xfId="13997"/>
    <cellStyle name="Comma 4 3 3 2" xfId="5260"/>
    <cellStyle name="Comma 4 3 3 2 10" xfId="14184"/>
    <cellStyle name="Comma 4 3 3 2 2" xfId="5580"/>
    <cellStyle name="Comma 4 3 3 2 2 2" xfId="10207"/>
    <cellStyle name="Comma 4 3 3 2 2 2 2" xfId="17757"/>
    <cellStyle name="Comma 4 3 3 2 2 2 3" xfId="43432"/>
    <cellStyle name="Comma 4 3 3 2 2 2 4" xfId="47112"/>
    <cellStyle name="Comma 4 3 3 2 2 2 5" xfId="50128"/>
    <cellStyle name="Comma 4 3 3 2 2 2 6" xfId="14554"/>
    <cellStyle name="Comma 4 3 3 2 2 3" xfId="10692"/>
    <cellStyle name="Comma 4 3 3 2 2 3 2" xfId="18234"/>
    <cellStyle name="Comma 4 3 3 2 2 3 3" xfId="41954"/>
    <cellStyle name="Comma 4 3 3 2 2 3 4" xfId="47589"/>
    <cellStyle name="Comma 4 3 3 2 2 3 5" xfId="50605"/>
    <cellStyle name="Comma 4 3 3 2 2 3 6" xfId="14697"/>
    <cellStyle name="Comma 4 3 3 2 2 4" xfId="11179"/>
    <cellStyle name="Comma 4 3 3 2 2 4 2" xfId="18711"/>
    <cellStyle name="Comma 4 3 3 2 2 4 3" xfId="42893"/>
    <cellStyle name="Comma 4 3 3 2 2 4 4" xfId="48066"/>
    <cellStyle name="Comma 4 3 3 2 2 4 5" xfId="51082"/>
    <cellStyle name="Comma 4 3 3 2 2 4 6" xfId="14842"/>
    <cellStyle name="Comma 4 3 3 2 2 5" xfId="8215"/>
    <cellStyle name="Comma 4 3 3 2 2 5 2" xfId="32561"/>
    <cellStyle name="Comma 4 3 3 2 2 5 3" xfId="46635"/>
    <cellStyle name="Comma 4 3 3 2 2 5 4" xfId="49651"/>
    <cellStyle name="Comma 4 3 3 2 2 5 5" xfId="17412"/>
    <cellStyle name="Comma 4 3 3 2 2 6" xfId="42073"/>
    <cellStyle name="Comma 4 3 3 2 2 7" xfId="45529"/>
    <cellStyle name="Comma 4 3 3 2 2 8" xfId="48545"/>
    <cellStyle name="Comma 4 3 3 2 2 9" xfId="14333"/>
    <cellStyle name="Comma 4 3 3 2 3" xfId="9995"/>
    <cellStyle name="Comma 4 3 3 2 3 2" xfId="17545"/>
    <cellStyle name="Comma 4 3 3 2 3 3" xfId="19904"/>
    <cellStyle name="Comma 4 3 3 2 3 4" xfId="46900"/>
    <cellStyle name="Comma 4 3 3 2 3 5" xfId="49916"/>
    <cellStyle name="Comma 4 3 3 2 3 6" xfId="14494"/>
    <cellStyle name="Comma 4 3 3 2 4" xfId="10479"/>
    <cellStyle name="Comma 4 3 3 2 4 2" xfId="18022"/>
    <cellStyle name="Comma 4 3 3 2 4 3" xfId="44029"/>
    <cellStyle name="Comma 4 3 3 2 4 4" xfId="47377"/>
    <cellStyle name="Comma 4 3 3 2 4 5" xfId="50393"/>
    <cellStyle name="Comma 4 3 3 2 4 6" xfId="14636"/>
    <cellStyle name="Comma 4 3 3 2 5" xfId="10966"/>
    <cellStyle name="Comma 4 3 3 2 5 2" xfId="18499"/>
    <cellStyle name="Comma 4 3 3 2 5 3" xfId="41996"/>
    <cellStyle name="Comma 4 3 3 2 5 4" xfId="47854"/>
    <cellStyle name="Comma 4 3 3 2 5 5" xfId="50870"/>
    <cellStyle name="Comma 4 3 3 2 5 6" xfId="14781"/>
    <cellStyle name="Comma 4 3 3 2 6" xfId="7914"/>
    <cellStyle name="Comma 4 3 3 2 6 2" xfId="19664"/>
    <cellStyle name="Comma 4 3 3 2 6 3" xfId="46423"/>
    <cellStyle name="Comma 4 3 3 2 6 4" xfId="49439"/>
    <cellStyle name="Comma 4 3 3 2 6 5" xfId="17351"/>
    <cellStyle name="Comma 4 3 3 2 7" xfId="41477"/>
    <cellStyle name="Comma 4 3 3 2 8" xfId="45317"/>
    <cellStyle name="Comma 4 3 3 2 9" xfId="48333"/>
    <cellStyle name="Comma 4 3 3 3" xfId="5340"/>
    <cellStyle name="Comma 4 3 3 3 10" xfId="14217"/>
    <cellStyle name="Comma 4 3 3 3 2" xfId="5660"/>
    <cellStyle name="Comma 4 3 3 3 2 2" xfId="10260"/>
    <cellStyle name="Comma 4 3 3 3 2 2 2" xfId="17810"/>
    <cellStyle name="Comma 4 3 3 3 2 2 3" xfId="43661"/>
    <cellStyle name="Comma 4 3 3 3 2 2 4" xfId="47165"/>
    <cellStyle name="Comma 4 3 3 3 2 2 5" xfId="50181"/>
    <cellStyle name="Comma 4 3 3 3 2 2 6" xfId="14569"/>
    <cellStyle name="Comma 4 3 3 3 2 3" xfId="10745"/>
    <cellStyle name="Comma 4 3 3 3 2 3 2" xfId="18287"/>
    <cellStyle name="Comma 4 3 3 3 2 3 3" xfId="43708"/>
    <cellStyle name="Comma 4 3 3 3 2 3 4" xfId="47642"/>
    <cellStyle name="Comma 4 3 3 3 2 3 5" xfId="50658"/>
    <cellStyle name="Comma 4 3 3 3 2 3 6" xfId="14712"/>
    <cellStyle name="Comma 4 3 3 3 2 4" xfId="11232"/>
    <cellStyle name="Comma 4 3 3 3 2 4 2" xfId="18764"/>
    <cellStyle name="Comma 4 3 3 3 2 4 3" xfId="42650"/>
    <cellStyle name="Comma 4 3 3 3 2 4 4" xfId="48119"/>
    <cellStyle name="Comma 4 3 3 3 2 4 5" xfId="51135"/>
    <cellStyle name="Comma 4 3 3 3 2 4 6" xfId="14857"/>
    <cellStyle name="Comma 4 3 3 3 2 5" xfId="8294"/>
    <cellStyle name="Comma 4 3 3 3 2 5 2" xfId="43690"/>
    <cellStyle name="Comma 4 3 3 3 2 5 3" xfId="46688"/>
    <cellStyle name="Comma 4 3 3 3 2 5 4" xfId="49704"/>
    <cellStyle name="Comma 4 3 3 3 2 5 5" xfId="17427"/>
    <cellStyle name="Comma 4 3 3 3 2 6" xfId="43906"/>
    <cellStyle name="Comma 4 3 3 3 2 7" xfId="45582"/>
    <cellStyle name="Comma 4 3 3 3 2 8" xfId="48598"/>
    <cellStyle name="Comma 4 3 3 3 2 9" xfId="14374"/>
    <cellStyle name="Comma 4 3 3 3 3" xfId="10048"/>
    <cellStyle name="Comma 4 3 3 3 3 2" xfId="17598"/>
    <cellStyle name="Comma 4 3 3 3 3 3" xfId="27778"/>
    <cellStyle name="Comma 4 3 3 3 3 4" xfId="46953"/>
    <cellStyle name="Comma 4 3 3 3 3 5" xfId="49969"/>
    <cellStyle name="Comma 4 3 3 3 3 6" xfId="14509"/>
    <cellStyle name="Comma 4 3 3 3 4" xfId="10533"/>
    <cellStyle name="Comma 4 3 3 3 4 2" xfId="18075"/>
    <cellStyle name="Comma 4 3 3 3 4 3" xfId="42636"/>
    <cellStyle name="Comma 4 3 3 3 4 4" xfId="47430"/>
    <cellStyle name="Comma 4 3 3 3 4 5" xfId="50446"/>
    <cellStyle name="Comma 4 3 3 3 4 6" xfId="14652"/>
    <cellStyle name="Comma 4 3 3 3 5" xfId="11020"/>
    <cellStyle name="Comma 4 3 3 3 5 2" xfId="18552"/>
    <cellStyle name="Comma 4 3 3 3 5 3" xfId="42720"/>
    <cellStyle name="Comma 4 3 3 3 5 4" xfId="47907"/>
    <cellStyle name="Comma 4 3 3 3 5 5" xfId="50923"/>
    <cellStyle name="Comma 4 3 3 3 5 6" xfId="14797"/>
    <cellStyle name="Comma 4 3 3 3 6" xfId="7985"/>
    <cellStyle name="Comma 4 3 3 3 6 2" xfId="29628"/>
    <cellStyle name="Comma 4 3 3 3 6 3" xfId="46476"/>
    <cellStyle name="Comma 4 3 3 3 6 4" xfId="49492"/>
    <cellStyle name="Comma 4 3 3 3 6 5" xfId="17367"/>
    <cellStyle name="Comma 4 3 3 3 7" xfId="41494"/>
    <cellStyle name="Comma 4 3 3 3 8" xfId="45370"/>
    <cellStyle name="Comma 4 3 3 3 9" xfId="48386"/>
    <cellStyle name="Comma 4 3 3 4" xfId="5420"/>
    <cellStyle name="Comma 4 3 3 4 10" xfId="14255"/>
    <cellStyle name="Comma 4 3 3 4 2" xfId="5740"/>
    <cellStyle name="Comma 4 3 3 4 2 2" xfId="10313"/>
    <cellStyle name="Comma 4 3 3 4 2 2 2" xfId="17863"/>
    <cellStyle name="Comma 4 3 3 4 2 2 3" xfId="20379"/>
    <cellStyle name="Comma 4 3 3 4 2 2 4" xfId="47218"/>
    <cellStyle name="Comma 4 3 3 4 2 2 5" xfId="50234"/>
    <cellStyle name="Comma 4 3 3 4 2 2 6" xfId="14584"/>
    <cellStyle name="Comma 4 3 3 4 2 3" xfId="10798"/>
    <cellStyle name="Comma 4 3 3 4 2 3 2" xfId="18340"/>
    <cellStyle name="Comma 4 3 3 4 2 3 3" xfId="32398"/>
    <cellStyle name="Comma 4 3 3 4 2 3 4" xfId="47695"/>
    <cellStyle name="Comma 4 3 3 4 2 3 5" xfId="50711"/>
    <cellStyle name="Comma 4 3 3 4 2 3 6" xfId="14727"/>
    <cellStyle name="Comma 4 3 3 4 2 4" xfId="11285"/>
    <cellStyle name="Comma 4 3 3 4 2 4 2" xfId="18817"/>
    <cellStyle name="Comma 4 3 3 4 2 4 3" xfId="43180"/>
    <cellStyle name="Comma 4 3 3 4 2 4 4" xfId="48172"/>
    <cellStyle name="Comma 4 3 3 4 2 4 5" xfId="51188"/>
    <cellStyle name="Comma 4 3 3 4 2 4 6" xfId="14872"/>
    <cellStyle name="Comma 4 3 3 4 2 5" xfId="8374"/>
    <cellStyle name="Comma 4 3 3 4 2 5 2" xfId="43216"/>
    <cellStyle name="Comma 4 3 3 4 2 5 3" xfId="46741"/>
    <cellStyle name="Comma 4 3 3 4 2 5 4" xfId="49757"/>
    <cellStyle name="Comma 4 3 3 4 2 5 5" xfId="17442"/>
    <cellStyle name="Comma 4 3 3 4 2 6" xfId="41583"/>
    <cellStyle name="Comma 4 3 3 4 2 7" xfId="45635"/>
    <cellStyle name="Comma 4 3 3 4 2 8" xfId="48651"/>
    <cellStyle name="Comma 4 3 3 4 2 9" xfId="14416"/>
    <cellStyle name="Comma 4 3 3 4 3" xfId="10101"/>
    <cellStyle name="Comma 4 3 3 4 3 2" xfId="17651"/>
    <cellStyle name="Comma 4 3 3 4 3 3" xfId="41864"/>
    <cellStyle name="Comma 4 3 3 4 3 4" xfId="47006"/>
    <cellStyle name="Comma 4 3 3 4 3 5" xfId="50022"/>
    <cellStyle name="Comma 4 3 3 4 3 6" xfId="14524"/>
    <cellStyle name="Comma 4 3 3 4 4" xfId="10586"/>
    <cellStyle name="Comma 4 3 3 4 4 2" xfId="18128"/>
    <cellStyle name="Comma 4 3 3 4 4 3" xfId="43416"/>
    <cellStyle name="Comma 4 3 3 4 4 4" xfId="47483"/>
    <cellStyle name="Comma 4 3 3 4 4 5" xfId="50499"/>
    <cellStyle name="Comma 4 3 3 4 4 6" xfId="14667"/>
    <cellStyle name="Comma 4 3 3 4 5" xfId="11073"/>
    <cellStyle name="Comma 4 3 3 4 5 2" xfId="18605"/>
    <cellStyle name="Comma 4 3 3 4 5 3" xfId="43295"/>
    <cellStyle name="Comma 4 3 3 4 5 4" xfId="47960"/>
    <cellStyle name="Comma 4 3 3 4 5 5" xfId="50976"/>
    <cellStyle name="Comma 4 3 3 4 5 6" xfId="14812"/>
    <cellStyle name="Comma 4 3 3 4 6" xfId="8061"/>
    <cellStyle name="Comma 4 3 3 4 6 2" xfId="43208"/>
    <cellStyle name="Comma 4 3 3 4 6 3" xfId="46529"/>
    <cellStyle name="Comma 4 3 3 4 6 4" xfId="49545"/>
    <cellStyle name="Comma 4 3 3 4 6 5" xfId="17382"/>
    <cellStyle name="Comma 4 3 3 4 7" xfId="41508"/>
    <cellStyle name="Comma 4 3 3 4 8" xfId="45423"/>
    <cellStyle name="Comma 4 3 3 4 9" xfId="48439"/>
    <cellStyle name="Comma 4 3 3 5" xfId="5500"/>
    <cellStyle name="Comma 4 3 3 5 2" xfId="10154"/>
    <cellStyle name="Comma 4 3 3 5 2 2" xfId="17704"/>
    <cellStyle name="Comma 4 3 3 5 2 3" xfId="42930"/>
    <cellStyle name="Comma 4 3 3 5 2 4" xfId="47059"/>
    <cellStyle name="Comma 4 3 3 5 2 5" xfId="50075"/>
    <cellStyle name="Comma 4 3 3 5 2 6" xfId="14539"/>
    <cellStyle name="Comma 4 3 3 5 3" xfId="10639"/>
    <cellStyle name="Comma 4 3 3 5 3 2" xfId="18181"/>
    <cellStyle name="Comma 4 3 3 5 3 3" xfId="43127"/>
    <cellStyle name="Comma 4 3 3 5 3 4" xfId="47536"/>
    <cellStyle name="Comma 4 3 3 5 3 5" xfId="50552"/>
    <cellStyle name="Comma 4 3 3 5 3 6" xfId="14682"/>
    <cellStyle name="Comma 4 3 3 5 4" xfId="11126"/>
    <cellStyle name="Comma 4 3 3 5 4 2" xfId="18658"/>
    <cellStyle name="Comma 4 3 3 5 4 3" xfId="43893"/>
    <cellStyle name="Comma 4 3 3 5 4 4" xfId="48013"/>
    <cellStyle name="Comma 4 3 3 5 4 5" xfId="51029"/>
    <cellStyle name="Comma 4 3 3 5 4 6" xfId="14827"/>
    <cellStyle name="Comma 4 3 3 5 5" xfId="8140"/>
    <cellStyle name="Comma 4 3 3 5 5 2" xfId="41794"/>
    <cellStyle name="Comma 4 3 3 5 5 3" xfId="46582"/>
    <cellStyle name="Comma 4 3 3 5 5 4" xfId="49598"/>
    <cellStyle name="Comma 4 3 3 5 5 5" xfId="17397"/>
    <cellStyle name="Comma 4 3 3 5 6" xfId="42071"/>
    <cellStyle name="Comma 4 3 3 5 7" xfId="45476"/>
    <cellStyle name="Comma 4 3 3 5 8" xfId="48492"/>
    <cellStyle name="Comma 4 3 3 5 9" xfId="14296"/>
    <cellStyle name="Comma 4 3 3 6" xfId="5820"/>
    <cellStyle name="Comma 4 3 3 6 2" xfId="10366"/>
    <cellStyle name="Comma 4 3 3 6 2 2" xfId="17916"/>
    <cellStyle name="Comma 4 3 3 6 2 3" xfId="43016"/>
    <cellStyle name="Comma 4 3 3 6 2 4" xfId="47271"/>
    <cellStyle name="Comma 4 3 3 6 2 5" xfId="50287"/>
    <cellStyle name="Comma 4 3 3 6 2 6" xfId="14599"/>
    <cellStyle name="Comma 4 3 3 6 3" xfId="10851"/>
    <cellStyle name="Comma 4 3 3 6 3 2" xfId="18393"/>
    <cellStyle name="Comma 4 3 3 6 3 3" xfId="43194"/>
    <cellStyle name="Comma 4 3 3 6 3 4" xfId="47748"/>
    <cellStyle name="Comma 4 3 3 6 3 5" xfId="50764"/>
    <cellStyle name="Comma 4 3 3 6 3 6" xfId="14742"/>
    <cellStyle name="Comma 4 3 3 6 4" xfId="11339"/>
    <cellStyle name="Comma 4 3 3 6 4 2" xfId="18870"/>
    <cellStyle name="Comma 4 3 3 6 4 3" xfId="42054"/>
    <cellStyle name="Comma 4 3 3 6 4 4" xfId="48225"/>
    <cellStyle name="Comma 4 3 3 6 4 5" xfId="51241"/>
    <cellStyle name="Comma 4 3 3 6 4 6" xfId="14888"/>
    <cellStyle name="Comma 4 3 3 6 5" xfId="8454"/>
    <cellStyle name="Comma 4 3 3 6 5 2" xfId="42271"/>
    <cellStyle name="Comma 4 3 3 6 5 3" xfId="46794"/>
    <cellStyle name="Comma 4 3 3 6 5 4" xfId="49810"/>
    <cellStyle name="Comma 4 3 3 6 5 5" xfId="17457"/>
    <cellStyle name="Comma 4 3 3 6 6" xfId="19444"/>
    <cellStyle name="Comma 4 3 3 6 7" xfId="45688"/>
    <cellStyle name="Comma 4 3 3 6 8" xfId="48704"/>
    <cellStyle name="Comma 4 3 3 6 9" xfId="14458"/>
    <cellStyle name="Comma 4 3 3 7" xfId="9942"/>
    <cellStyle name="Comma 4 3 3 7 2" xfId="17492"/>
    <cellStyle name="Comma 4 3 3 7 3" xfId="42280"/>
    <cellStyle name="Comma 4 3 3 7 4" xfId="46847"/>
    <cellStyle name="Comma 4 3 3 7 5" xfId="49863"/>
    <cellStyle name="Comma 4 3 3 7 6" xfId="14479"/>
    <cellStyle name="Comma 4 3 3 8" xfId="10426"/>
    <cellStyle name="Comma 4 3 3 8 2" xfId="17969"/>
    <cellStyle name="Comma 4 3 3 8 3" xfId="43286"/>
    <cellStyle name="Comma 4 3 3 8 4" xfId="47324"/>
    <cellStyle name="Comma 4 3 3 8 5" xfId="50340"/>
    <cellStyle name="Comma 4 3 3 8 6" xfId="14621"/>
    <cellStyle name="Comma 4 3 3 9" xfId="10913"/>
    <cellStyle name="Comma 4 3 3 9 2" xfId="18446"/>
    <cellStyle name="Comma 4 3 3 9 3" xfId="27825"/>
    <cellStyle name="Comma 4 3 3 9 4" xfId="47801"/>
    <cellStyle name="Comma 4 3 3 9 5" xfId="50817"/>
    <cellStyle name="Comma 4 3 3 9 6" xfId="14766"/>
    <cellStyle name="Comma 4 3 4" xfId="7634"/>
    <cellStyle name="Comma 4 3 5" xfId="6622"/>
    <cellStyle name="Comma 4 3 5 2" xfId="17124"/>
    <cellStyle name="Comma 4 3 5 3" xfId="19942"/>
    <cellStyle name="Comma 4 3 5 4" xfId="46158"/>
    <cellStyle name="Comma 4 3 5 5" xfId="49174"/>
    <cellStyle name="Comma 4 3 5 6" xfId="13485"/>
    <cellStyle name="Comma 4 3 6" xfId="14922"/>
    <cellStyle name="Comma 4 3 7" xfId="19208"/>
    <cellStyle name="Comma 4 3 8" xfId="44094"/>
    <cellStyle name="Comma 4 3 9" xfId="45002"/>
    <cellStyle name="Comma 4 4" xfId="3995"/>
    <cellStyle name="Comma 4 4 10" xfId="9943"/>
    <cellStyle name="Comma 4 4 10 2" xfId="17493"/>
    <cellStyle name="Comma 4 4 10 3" xfId="20114"/>
    <cellStyle name="Comma 4 4 10 4" xfId="46848"/>
    <cellStyle name="Comma 4 4 10 5" xfId="49864"/>
    <cellStyle name="Comma 4 4 11" xfId="10427"/>
    <cellStyle name="Comma 4 4 11 2" xfId="17970"/>
    <cellStyle name="Comma 4 4 11 3" xfId="27960"/>
    <cellStyle name="Comma 4 4 11 4" xfId="47325"/>
    <cellStyle name="Comma 4 4 11 5" xfId="50341"/>
    <cellStyle name="Comma 4 4 12" xfId="10914"/>
    <cellStyle name="Comma 4 4 12 2" xfId="18447"/>
    <cellStyle name="Comma 4 4 12 3" xfId="19758"/>
    <cellStyle name="Comma 4 4 12 4" xfId="47802"/>
    <cellStyle name="Comma 4 4 12 5" xfId="50818"/>
    <cellStyle name="Comma 4 4 13" xfId="6623"/>
    <cellStyle name="Comma 4 4 13 2" xfId="17125"/>
    <cellStyle name="Comma 4 4 13 3" xfId="42177"/>
    <cellStyle name="Comma 4 4 13 4" xfId="46159"/>
    <cellStyle name="Comma 4 4 13 5" xfId="49175"/>
    <cellStyle name="Comma 4 4 14" xfId="19212"/>
    <cellStyle name="Comma 4 4 15" xfId="44098"/>
    <cellStyle name="Comma 4 4 16" xfId="45006"/>
    <cellStyle name="Comma 4 4 17" xfId="45265"/>
    <cellStyle name="Comma 4 4 18" xfId="48280"/>
    <cellStyle name="Comma 4 4 2" xfId="3996"/>
    <cellStyle name="Comma 4 4 2 10" xfId="10915"/>
    <cellStyle name="Comma 4 4 2 10 2" xfId="18448"/>
    <cellStyle name="Comma 4 4 2 10 3" xfId="42823"/>
    <cellStyle name="Comma 4 4 2 10 4" xfId="47803"/>
    <cellStyle name="Comma 4 4 2 10 5" xfId="50819"/>
    <cellStyle name="Comma 4 4 2 11" xfId="7014"/>
    <cellStyle name="Comma 4 4 2 11 2" xfId="42104"/>
    <cellStyle name="Comma 4 4 2 11 3" xfId="46183"/>
    <cellStyle name="Comma 4 4 2 11 4" xfId="49199"/>
    <cellStyle name="Comma 4 4 2 12" xfId="19213"/>
    <cellStyle name="Comma 4 4 2 13" xfId="44099"/>
    <cellStyle name="Comma 4 4 2 14" xfId="45007"/>
    <cellStyle name="Comma 4 4 2 15" xfId="45266"/>
    <cellStyle name="Comma 4 4 2 16" xfId="48281"/>
    <cellStyle name="Comma 4 4 2 2" xfId="3997"/>
    <cellStyle name="Comma 4 4 2 2 10" xfId="7624"/>
    <cellStyle name="Comma 4 4 2 2 10 2" xfId="42110"/>
    <cellStyle name="Comma 4 4 2 2 10 3" xfId="46389"/>
    <cellStyle name="Comma 4 4 2 2 10 4" xfId="49405"/>
    <cellStyle name="Comma 4 4 2 2 11" xfId="19214"/>
    <cellStyle name="Comma 4 4 2 2 12" xfId="44100"/>
    <cellStyle name="Comma 4 4 2 2 13" xfId="45008"/>
    <cellStyle name="Comma 4 4 2 2 14" xfId="45267"/>
    <cellStyle name="Comma 4 4 2 2 15" xfId="48282"/>
    <cellStyle name="Comma 4 4 2 2 2" xfId="5263"/>
    <cellStyle name="Comma 4 4 2 2 2 2" xfId="5583"/>
    <cellStyle name="Comma 4 4 2 2 2 2 2" xfId="10210"/>
    <cellStyle name="Comma 4 4 2 2 2 2 2 2" xfId="17760"/>
    <cellStyle name="Comma 4 4 2 2 2 2 2 3" xfId="43152"/>
    <cellStyle name="Comma 4 4 2 2 2 2 2 4" xfId="47115"/>
    <cellStyle name="Comma 4 4 2 2 2 2 2 5" xfId="50131"/>
    <cellStyle name="Comma 4 4 2 2 2 2 3" xfId="10695"/>
    <cellStyle name="Comma 4 4 2 2 2 2 3 2" xfId="18237"/>
    <cellStyle name="Comma 4 4 2 2 2 2 3 3" xfId="42348"/>
    <cellStyle name="Comma 4 4 2 2 2 2 3 4" xfId="47592"/>
    <cellStyle name="Comma 4 4 2 2 2 2 3 5" xfId="50608"/>
    <cellStyle name="Comma 4 4 2 2 2 2 4" xfId="11182"/>
    <cellStyle name="Comma 4 4 2 2 2 2 4 2" xfId="18714"/>
    <cellStyle name="Comma 4 4 2 2 2 2 4 3" xfId="20090"/>
    <cellStyle name="Comma 4 4 2 2 2 2 4 4" xfId="48069"/>
    <cellStyle name="Comma 4 4 2 2 2 2 4 5" xfId="51085"/>
    <cellStyle name="Comma 4 4 2 2 2 2 5" xfId="8218"/>
    <cellStyle name="Comma 4 4 2 2 2 2 5 2" xfId="42920"/>
    <cellStyle name="Comma 4 4 2 2 2 2 5 3" xfId="46638"/>
    <cellStyle name="Comma 4 4 2 2 2 2 5 4" xfId="49654"/>
    <cellStyle name="Comma 4 4 2 2 2 2 6" xfId="43974"/>
    <cellStyle name="Comma 4 4 2 2 2 2 7" xfId="45532"/>
    <cellStyle name="Comma 4 4 2 2 2 2 8" xfId="48548"/>
    <cellStyle name="Comma 4 4 2 2 2 3" xfId="9998"/>
    <cellStyle name="Comma 4 4 2 2 2 3 2" xfId="17548"/>
    <cellStyle name="Comma 4 4 2 2 2 3 3" xfId="42778"/>
    <cellStyle name="Comma 4 4 2 2 2 3 4" xfId="46903"/>
    <cellStyle name="Comma 4 4 2 2 2 3 5" xfId="49919"/>
    <cellStyle name="Comma 4 4 2 2 2 4" xfId="10482"/>
    <cellStyle name="Comma 4 4 2 2 2 4 2" xfId="18025"/>
    <cellStyle name="Comma 4 4 2 2 2 4 3" xfId="42136"/>
    <cellStyle name="Comma 4 4 2 2 2 4 4" xfId="47380"/>
    <cellStyle name="Comma 4 4 2 2 2 4 5" xfId="50396"/>
    <cellStyle name="Comma 4 4 2 2 2 5" xfId="10969"/>
    <cellStyle name="Comma 4 4 2 2 2 5 2" xfId="18502"/>
    <cellStyle name="Comma 4 4 2 2 2 5 3" xfId="42381"/>
    <cellStyle name="Comma 4 4 2 2 2 5 4" xfId="47857"/>
    <cellStyle name="Comma 4 4 2 2 2 5 5" xfId="50873"/>
    <cellStyle name="Comma 4 4 2 2 2 6" xfId="7917"/>
    <cellStyle name="Comma 4 4 2 2 2 6 2" xfId="27785"/>
    <cellStyle name="Comma 4 4 2 2 2 6 3" xfId="46426"/>
    <cellStyle name="Comma 4 4 2 2 2 6 4" xfId="49442"/>
    <cellStyle name="Comma 4 4 2 2 2 7" xfId="43023"/>
    <cellStyle name="Comma 4 4 2 2 2 8" xfId="45320"/>
    <cellStyle name="Comma 4 4 2 2 2 9" xfId="48336"/>
    <cellStyle name="Comma 4 4 2 2 3" xfId="5343"/>
    <cellStyle name="Comma 4 4 2 2 3 2" xfId="5663"/>
    <cellStyle name="Comma 4 4 2 2 3 2 2" xfId="10263"/>
    <cellStyle name="Comma 4 4 2 2 3 2 2 2" xfId="17813"/>
    <cellStyle name="Comma 4 4 2 2 3 2 2 3" xfId="43568"/>
    <cellStyle name="Comma 4 4 2 2 3 2 2 4" xfId="47168"/>
    <cellStyle name="Comma 4 4 2 2 3 2 2 5" xfId="50184"/>
    <cellStyle name="Comma 4 4 2 2 3 2 3" xfId="10748"/>
    <cellStyle name="Comma 4 4 2 2 3 2 3 2" xfId="18290"/>
    <cellStyle name="Comma 4 4 2 2 3 2 3 3" xfId="41964"/>
    <cellStyle name="Comma 4 4 2 2 3 2 3 4" xfId="47645"/>
    <cellStyle name="Comma 4 4 2 2 3 2 3 5" xfId="50661"/>
    <cellStyle name="Comma 4 4 2 2 3 2 4" xfId="11235"/>
    <cellStyle name="Comma 4 4 2 2 3 2 4 2" xfId="18767"/>
    <cellStyle name="Comma 4 4 2 2 3 2 4 3" xfId="43704"/>
    <cellStyle name="Comma 4 4 2 2 3 2 4 4" xfId="48122"/>
    <cellStyle name="Comma 4 4 2 2 3 2 4 5" xfId="51138"/>
    <cellStyle name="Comma 4 4 2 2 3 2 5" xfId="8297"/>
    <cellStyle name="Comma 4 4 2 2 3 2 5 2" xfId="42680"/>
    <cellStyle name="Comma 4 4 2 2 3 2 5 3" xfId="46691"/>
    <cellStyle name="Comma 4 4 2 2 3 2 5 4" xfId="49707"/>
    <cellStyle name="Comma 4 4 2 2 3 2 6" xfId="41565"/>
    <cellStyle name="Comma 4 4 2 2 3 2 7" xfId="45585"/>
    <cellStyle name="Comma 4 4 2 2 3 2 8" xfId="48601"/>
    <cellStyle name="Comma 4 4 2 2 3 3" xfId="10051"/>
    <cellStyle name="Comma 4 4 2 2 3 3 2" xfId="17601"/>
    <cellStyle name="Comma 4 4 2 2 3 3 3" xfId="42779"/>
    <cellStyle name="Comma 4 4 2 2 3 3 4" xfId="46956"/>
    <cellStyle name="Comma 4 4 2 2 3 3 5" xfId="49972"/>
    <cellStyle name="Comma 4 4 2 2 3 4" xfId="10536"/>
    <cellStyle name="Comma 4 4 2 2 3 4 2" xfId="18078"/>
    <cellStyle name="Comma 4 4 2 2 3 4 3" xfId="42882"/>
    <cellStyle name="Comma 4 4 2 2 3 4 4" xfId="47433"/>
    <cellStyle name="Comma 4 4 2 2 3 4 5" xfId="50449"/>
    <cellStyle name="Comma 4 4 2 2 3 5" xfId="11023"/>
    <cellStyle name="Comma 4 4 2 2 3 5 2" xfId="18555"/>
    <cellStyle name="Comma 4 4 2 2 3 5 3" xfId="43472"/>
    <cellStyle name="Comma 4 4 2 2 3 5 4" xfId="47910"/>
    <cellStyle name="Comma 4 4 2 2 3 5 5" xfId="50926"/>
    <cellStyle name="Comma 4 4 2 2 3 6" xfId="7988"/>
    <cellStyle name="Comma 4 4 2 2 3 6 2" xfId="20141"/>
    <cellStyle name="Comma 4 4 2 2 3 6 3" xfId="46479"/>
    <cellStyle name="Comma 4 4 2 2 3 6 4" xfId="49495"/>
    <cellStyle name="Comma 4 4 2 2 3 7" xfId="41495"/>
    <cellStyle name="Comma 4 4 2 2 3 8" xfId="45373"/>
    <cellStyle name="Comma 4 4 2 2 3 9" xfId="48389"/>
    <cellStyle name="Comma 4 4 2 2 4" xfId="5423"/>
    <cellStyle name="Comma 4 4 2 2 4 2" xfId="5743"/>
    <cellStyle name="Comma 4 4 2 2 4 2 2" xfId="10316"/>
    <cellStyle name="Comma 4 4 2 2 4 2 2 2" xfId="17866"/>
    <cellStyle name="Comma 4 4 2 2 4 2 2 3" xfId="42633"/>
    <cellStyle name="Comma 4 4 2 2 4 2 2 4" xfId="47221"/>
    <cellStyle name="Comma 4 4 2 2 4 2 2 5" xfId="50237"/>
    <cellStyle name="Comma 4 4 2 2 4 2 3" xfId="10801"/>
    <cellStyle name="Comma 4 4 2 2 4 2 3 2" xfId="18343"/>
    <cellStyle name="Comma 4 4 2 2 4 2 3 3" xfId="32024"/>
    <cellStyle name="Comma 4 4 2 2 4 2 3 4" xfId="47698"/>
    <cellStyle name="Comma 4 4 2 2 4 2 3 5" xfId="50714"/>
    <cellStyle name="Comma 4 4 2 2 4 2 4" xfId="11288"/>
    <cellStyle name="Comma 4 4 2 2 4 2 4 2" xfId="18820"/>
    <cellStyle name="Comma 4 4 2 2 4 2 4 3" xfId="42953"/>
    <cellStyle name="Comma 4 4 2 2 4 2 4 4" xfId="48175"/>
    <cellStyle name="Comma 4 4 2 2 4 2 4 5" xfId="51191"/>
    <cellStyle name="Comma 4 4 2 2 4 2 5" xfId="8377"/>
    <cellStyle name="Comma 4 4 2 2 4 2 5 2" xfId="20479"/>
    <cellStyle name="Comma 4 4 2 2 4 2 5 3" xfId="46744"/>
    <cellStyle name="Comma 4 4 2 2 4 2 5 4" xfId="49760"/>
    <cellStyle name="Comma 4 4 2 2 4 2 6" xfId="42741"/>
    <cellStyle name="Comma 4 4 2 2 4 2 7" xfId="45638"/>
    <cellStyle name="Comma 4 4 2 2 4 2 8" xfId="48654"/>
    <cellStyle name="Comma 4 4 2 2 4 3" xfId="10104"/>
    <cellStyle name="Comma 4 4 2 2 4 3 2" xfId="17654"/>
    <cellStyle name="Comma 4 4 2 2 4 3 3" xfId="27979"/>
    <cellStyle name="Comma 4 4 2 2 4 3 4" xfId="47009"/>
    <cellStyle name="Comma 4 4 2 2 4 3 5" xfId="50025"/>
    <cellStyle name="Comma 4 4 2 2 4 4" xfId="10589"/>
    <cellStyle name="Comma 4 4 2 2 4 4 2" xfId="18131"/>
    <cellStyle name="Comma 4 4 2 2 4 4 3" xfId="42336"/>
    <cellStyle name="Comma 4 4 2 2 4 4 4" xfId="47486"/>
    <cellStyle name="Comma 4 4 2 2 4 4 5" xfId="50502"/>
    <cellStyle name="Comma 4 4 2 2 4 5" xfId="11076"/>
    <cellStyle name="Comma 4 4 2 2 4 5 2" xfId="18608"/>
    <cellStyle name="Comma 4 4 2 2 4 5 3" xfId="43676"/>
    <cellStyle name="Comma 4 4 2 2 4 5 4" xfId="47963"/>
    <cellStyle name="Comma 4 4 2 2 4 5 5" xfId="50979"/>
    <cellStyle name="Comma 4 4 2 2 4 6" xfId="8064"/>
    <cellStyle name="Comma 4 4 2 2 4 6 2" xfId="32572"/>
    <cellStyle name="Comma 4 4 2 2 4 6 3" xfId="46532"/>
    <cellStyle name="Comma 4 4 2 2 4 6 4" xfId="49548"/>
    <cellStyle name="Comma 4 4 2 2 4 7" xfId="43027"/>
    <cellStyle name="Comma 4 4 2 2 4 8" xfId="45426"/>
    <cellStyle name="Comma 4 4 2 2 4 9" xfId="48442"/>
    <cellStyle name="Comma 4 4 2 2 5" xfId="5503"/>
    <cellStyle name="Comma 4 4 2 2 5 2" xfId="10157"/>
    <cellStyle name="Comma 4 4 2 2 5 2 2" xfId="17707"/>
    <cellStyle name="Comma 4 4 2 2 5 2 3" xfId="29496"/>
    <cellStyle name="Comma 4 4 2 2 5 2 4" xfId="47062"/>
    <cellStyle name="Comma 4 4 2 2 5 2 5" xfId="50078"/>
    <cellStyle name="Comma 4 4 2 2 5 3" xfId="10642"/>
    <cellStyle name="Comma 4 4 2 2 5 3 2" xfId="18184"/>
    <cellStyle name="Comma 4 4 2 2 5 3 3" xfId="19282"/>
    <cellStyle name="Comma 4 4 2 2 5 3 4" xfId="47539"/>
    <cellStyle name="Comma 4 4 2 2 5 3 5" xfId="50555"/>
    <cellStyle name="Comma 4 4 2 2 5 4" xfId="11129"/>
    <cellStyle name="Comma 4 4 2 2 5 4 2" xfId="18661"/>
    <cellStyle name="Comma 4 4 2 2 5 4 3" xfId="20729"/>
    <cellStyle name="Comma 4 4 2 2 5 4 4" xfId="48016"/>
    <cellStyle name="Comma 4 4 2 2 5 4 5" xfId="51032"/>
    <cellStyle name="Comma 4 4 2 2 5 5" xfId="8143"/>
    <cellStyle name="Comma 4 4 2 2 5 5 2" xfId="42234"/>
    <cellStyle name="Comma 4 4 2 2 5 5 3" xfId="46585"/>
    <cellStyle name="Comma 4 4 2 2 5 5 4" xfId="49601"/>
    <cellStyle name="Comma 4 4 2 2 5 6" xfId="43683"/>
    <cellStyle name="Comma 4 4 2 2 5 7" xfId="45479"/>
    <cellStyle name="Comma 4 4 2 2 5 8" xfId="48495"/>
    <cellStyle name="Comma 4 4 2 2 6" xfId="5823"/>
    <cellStyle name="Comma 4 4 2 2 6 2" xfId="10369"/>
    <cellStyle name="Comma 4 4 2 2 6 2 2" xfId="17919"/>
    <cellStyle name="Comma 4 4 2 2 6 2 3" xfId="41906"/>
    <cellStyle name="Comma 4 4 2 2 6 2 4" xfId="47274"/>
    <cellStyle name="Comma 4 4 2 2 6 2 5" xfId="50290"/>
    <cellStyle name="Comma 4 4 2 2 6 3" xfId="10854"/>
    <cellStyle name="Comma 4 4 2 2 6 3 2" xfId="18396"/>
    <cellStyle name="Comma 4 4 2 2 6 3 3" xfId="41981"/>
    <cellStyle name="Comma 4 4 2 2 6 3 4" xfId="47751"/>
    <cellStyle name="Comma 4 4 2 2 6 3 5" xfId="50767"/>
    <cellStyle name="Comma 4 4 2 2 6 4" xfId="11342"/>
    <cellStyle name="Comma 4 4 2 2 6 4 2" xfId="18873"/>
    <cellStyle name="Comma 4 4 2 2 6 4 3" xfId="42432"/>
    <cellStyle name="Comma 4 4 2 2 6 4 4" xfId="48228"/>
    <cellStyle name="Comma 4 4 2 2 6 4 5" xfId="51244"/>
    <cellStyle name="Comma 4 4 2 2 6 5" xfId="8457"/>
    <cellStyle name="Comma 4 4 2 2 6 5 2" xfId="41833"/>
    <cellStyle name="Comma 4 4 2 2 6 5 3" xfId="46797"/>
    <cellStyle name="Comma 4 4 2 2 6 5 4" xfId="49813"/>
    <cellStyle name="Comma 4 4 2 2 6 6" xfId="41601"/>
    <cellStyle name="Comma 4 4 2 2 6 7" xfId="45691"/>
    <cellStyle name="Comma 4 4 2 2 6 8" xfId="48707"/>
    <cellStyle name="Comma 4 4 2 2 7" xfId="9945"/>
    <cellStyle name="Comma 4 4 2 2 7 2" xfId="17495"/>
    <cellStyle name="Comma 4 4 2 2 7 3" xfId="20428"/>
    <cellStyle name="Comma 4 4 2 2 7 4" xfId="46850"/>
    <cellStyle name="Comma 4 4 2 2 7 5" xfId="49866"/>
    <cellStyle name="Comma 4 4 2 2 8" xfId="10429"/>
    <cellStyle name="Comma 4 4 2 2 8 2" xfId="17972"/>
    <cellStyle name="Comma 4 4 2 2 8 3" xfId="43078"/>
    <cellStyle name="Comma 4 4 2 2 8 4" xfId="47327"/>
    <cellStyle name="Comma 4 4 2 2 8 5" xfId="50343"/>
    <cellStyle name="Comma 4 4 2 2 9" xfId="10916"/>
    <cellStyle name="Comma 4 4 2 2 9 2" xfId="18449"/>
    <cellStyle name="Comma 4 4 2 2 9 3" xfId="43418"/>
    <cellStyle name="Comma 4 4 2 2 9 4" xfId="47804"/>
    <cellStyle name="Comma 4 4 2 2 9 5" xfId="50820"/>
    <cellStyle name="Comma 4 4 2 3" xfId="5262"/>
    <cellStyle name="Comma 4 4 2 3 2" xfId="5582"/>
    <cellStyle name="Comma 4 4 2 3 2 2" xfId="10209"/>
    <cellStyle name="Comma 4 4 2 3 2 2 2" xfId="17759"/>
    <cellStyle name="Comma 4 4 2 3 2 2 3" xfId="20193"/>
    <cellStyle name="Comma 4 4 2 3 2 2 4" xfId="47114"/>
    <cellStyle name="Comma 4 4 2 3 2 2 5" xfId="50130"/>
    <cellStyle name="Comma 4 4 2 3 2 3" xfId="10694"/>
    <cellStyle name="Comma 4 4 2 3 2 3 2" xfId="18236"/>
    <cellStyle name="Comma 4 4 2 3 2 3 3" xfId="42697"/>
    <cellStyle name="Comma 4 4 2 3 2 3 4" xfId="47591"/>
    <cellStyle name="Comma 4 4 2 3 2 3 5" xfId="50607"/>
    <cellStyle name="Comma 4 4 2 3 2 4" xfId="11181"/>
    <cellStyle name="Comma 4 4 2 3 2 4 2" xfId="18713"/>
    <cellStyle name="Comma 4 4 2 3 2 4 3" xfId="42409"/>
    <cellStyle name="Comma 4 4 2 3 2 4 4" xfId="48068"/>
    <cellStyle name="Comma 4 4 2 3 2 4 5" xfId="51084"/>
    <cellStyle name="Comma 4 4 2 3 2 5" xfId="8217"/>
    <cellStyle name="Comma 4 4 2 3 2 5 2" xfId="42243"/>
    <cellStyle name="Comma 4 4 2 3 2 5 3" xfId="46637"/>
    <cellStyle name="Comma 4 4 2 3 2 5 4" xfId="49653"/>
    <cellStyle name="Comma 4 4 2 3 2 6" xfId="43303"/>
    <cellStyle name="Comma 4 4 2 3 2 7" xfId="45531"/>
    <cellStyle name="Comma 4 4 2 3 2 8" xfId="48547"/>
    <cellStyle name="Comma 4 4 2 3 3" xfId="9997"/>
    <cellStyle name="Comma 4 4 2 3 3 2" xfId="17547"/>
    <cellStyle name="Comma 4 4 2 3 3 3" xfId="43508"/>
    <cellStyle name="Comma 4 4 2 3 3 4" xfId="46902"/>
    <cellStyle name="Comma 4 4 2 3 3 5" xfId="49918"/>
    <cellStyle name="Comma 4 4 2 3 4" xfId="10481"/>
    <cellStyle name="Comma 4 4 2 3 4 2" xfId="18024"/>
    <cellStyle name="Comma 4 4 2 3 4 3" xfId="42962"/>
    <cellStyle name="Comma 4 4 2 3 4 4" xfId="47379"/>
    <cellStyle name="Comma 4 4 2 3 4 5" xfId="50395"/>
    <cellStyle name="Comma 4 4 2 3 5" xfId="10968"/>
    <cellStyle name="Comma 4 4 2 3 5 2" xfId="18501"/>
    <cellStyle name="Comma 4 4 2 3 5 3" xfId="43578"/>
    <cellStyle name="Comma 4 4 2 3 5 4" xfId="47856"/>
    <cellStyle name="Comma 4 4 2 3 5 5" xfId="50872"/>
    <cellStyle name="Comma 4 4 2 3 6" xfId="7916"/>
    <cellStyle name="Comma 4 4 2 3 6 2" xfId="20535"/>
    <cellStyle name="Comma 4 4 2 3 6 3" xfId="46425"/>
    <cellStyle name="Comma 4 4 2 3 6 4" xfId="49441"/>
    <cellStyle name="Comma 4 4 2 3 7" xfId="41479"/>
    <cellStyle name="Comma 4 4 2 3 8" xfId="45319"/>
    <cellStyle name="Comma 4 4 2 3 9" xfId="48335"/>
    <cellStyle name="Comma 4 4 2 4" xfId="5342"/>
    <cellStyle name="Comma 4 4 2 4 2" xfId="5662"/>
    <cellStyle name="Comma 4 4 2 4 2 2" xfId="10262"/>
    <cellStyle name="Comma 4 4 2 4 2 2 2" xfId="17812"/>
    <cellStyle name="Comma 4 4 2 4 2 2 3" xfId="20386"/>
    <cellStyle name="Comma 4 4 2 4 2 2 4" xfId="47167"/>
    <cellStyle name="Comma 4 4 2 4 2 2 5" xfId="50183"/>
    <cellStyle name="Comma 4 4 2 4 2 3" xfId="10747"/>
    <cellStyle name="Comma 4 4 2 4 2 3 2" xfId="18289"/>
    <cellStyle name="Comma 4 4 2 4 2 3 3" xfId="42822"/>
    <cellStyle name="Comma 4 4 2 4 2 3 4" xfId="47644"/>
    <cellStyle name="Comma 4 4 2 4 2 3 5" xfId="50660"/>
    <cellStyle name="Comma 4 4 2 4 2 4" xfId="11234"/>
    <cellStyle name="Comma 4 4 2 4 2 4 2" xfId="18766"/>
    <cellStyle name="Comma 4 4 2 4 2 4 3" xfId="42038"/>
    <cellStyle name="Comma 4 4 2 4 2 4 4" xfId="48121"/>
    <cellStyle name="Comma 4 4 2 4 2 4 5" xfId="51137"/>
    <cellStyle name="Comma 4 4 2 4 2 5" xfId="8296"/>
    <cellStyle name="Comma 4 4 2 4 2 5 2" xfId="20487"/>
    <cellStyle name="Comma 4 4 2 4 2 5 3" xfId="46690"/>
    <cellStyle name="Comma 4 4 2 4 2 5 4" xfId="49706"/>
    <cellStyle name="Comma 4 4 2 4 2 6" xfId="41564"/>
    <cellStyle name="Comma 4 4 2 4 2 7" xfId="45584"/>
    <cellStyle name="Comma 4 4 2 4 2 8" xfId="48600"/>
    <cellStyle name="Comma 4 4 2 4 3" xfId="10050"/>
    <cellStyle name="Comma 4 4 2 4 3 2" xfId="17600"/>
    <cellStyle name="Comma 4 4 2 4 3 3" xfId="43219"/>
    <cellStyle name="Comma 4 4 2 4 3 4" xfId="46955"/>
    <cellStyle name="Comma 4 4 2 4 3 5" xfId="49971"/>
    <cellStyle name="Comma 4 4 2 4 4" xfId="10535"/>
    <cellStyle name="Comma 4 4 2 4 4 2" xfId="18077"/>
    <cellStyle name="Comma 4 4 2 4 4 3" xfId="41929"/>
    <cellStyle name="Comma 4 4 2 4 4 4" xfId="47432"/>
    <cellStyle name="Comma 4 4 2 4 4 5" xfId="50448"/>
    <cellStyle name="Comma 4 4 2 4 5" xfId="11022"/>
    <cellStyle name="Comma 4 4 2 4 5 2" xfId="18554"/>
    <cellStyle name="Comma 4 4 2 4 5 3" xfId="42005"/>
    <cellStyle name="Comma 4 4 2 4 5 4" xfId="47909"/>
    <cellStyle name="Comma 4 4 2 4 5 5" xfId="50925"/>
    <cellStyle name="Comma 4 4 2 4 6" xfId="7987"/>
    <cellStyle name="Comma 4 4 2 4 6 2" xfId="27987"/>
    <cellStyle name="Comma 4 4 2 4 6 3" xfId="46478"/>
    <cellStyle name="Comma 4 4 2 4 6 4" xfId="49494"/>
    <cellStyle name="Comma 4 4 2 4 7" xfId="19724"/>
    <cellStyle name="Comma 4 4 2 4 8" xfId="45372"/>
    <cellStyle name="Comma 4 4 2 4 9" xfId="48388"/>
    <cellStyle name="Comma 4 4 2 5" xfId="5422"/>
    <cellStyle name="Comma 4 4 2 5 2" xfId="5742"/>
    <cellStyle name="Comma 4 4 2 5 2 2" xfId="10315"/>
    <cellStyle name="Comma 4 4 2 5 2 2 2" xfId="17865"/>
    <cellStyle name="Comma 4 4 2 5 2 2 3" xfId="27975"/>
    <cellStyle name="Comma 4 4 2 5 2 2 4" xfId="47220"/>
    <cellStyle name="Comma 4 4 2 5 2 2 5" xfId="50236"/>
    <cellStyle name="Comma 4 4 2 5 2 3" xfId="10800"/>
    <cellStyle name="Comma 4 4 2 5 2 3 2" xfId="18342"/>
    <cellStyle name="Comma 4 4 2 5 2 3 3" xfId="27951"/>
    <cellStyle name="Comma 4 4 2 5 2 3 4" xfId="47697"/>
    <cellStyle name="Comma 4 4 2 5 2 3 5" xfId="50713"/>
    <cellStyle name="Comma 4 4 2 5 2 4" xfId="11287"/>
    <cellStyle name="Comma 4 4 2 5 2 4 2" xfId="18819"/>
    <cellStyle name="Comma 4 4 2 5 2 4 3" xfId="42425"/>
    <cellStyle name="Comma 4 4 2 5 2 4 4" xfId="48174"/>
    <cellStyle name="Comma 4 4 2 5 2 4 5" xfId="51190"/>
    <cellStyle name="Comma 4 4 2 5 2 5" xfId="8376"/>
    <cellStyle name="Comma 4 4 2 5 2 5 2" xfId="41825"/>
    <cellStyle name="Comma 4 4 2 5 2 5 3" xfId="46743"/>
    <cellStyle name="Comma 4 4 2 5 2 5 4" xfId="49759"/>
    <cellStyle name="Comma 4 4 2 5 2 6" xfId="41584"/>
    <cellStyle name="Comma 4 4 2 5 2 7" xfId="45637"/>
    <cellStyle name="Comma 4 4 2 5 2 8" xfId="48653"/>
    <cellStyle name="Comma 4 4 2 5 3" xfId="10103"/>
    <cellStyle name="Comma 4 4 2 5 3 2" xfId="17653"/>
    <cellStyle name="Comma 4 4 2 5 3 3" xfId="31728"/>
    <cellStyle name="Comma 4 4 2 5 3 4" xfId="47008"/>
    <cellStyle name="Comma 4 4 2 5 3 5" xfId="50024"/>
    <cellStyle name="Comma 4 4 2 5 4" xfId="10588"/>
    <cellStyle name="Comma 4 4 2 5 4 2" xfId="18130"/>
    <cellStyle name="Comma 4 4 2 5 4 3" xfId="43145"/>
    <cellStyle name="Comma 4 4 2 5 4 4" xfId="47485"/>
    <cellStyle name="Comma 4 4 2 5 4 5" xfId="50501"/>
    <cellStyle name="Comma 4 4 2 5 5" xfId="11075"/>
    <cellStyle name="Comma 4 4 2 5 5 2" xfId="18607"/>
    <cellStyle name="Comma 4 4 2 5 5 3" xfId="29093"/>
    <cellStyle name="Comma 4 4 2 5 5 4" xfId="47962"/>
    <cellStyle name="Comma 4 4 2 5 5 5" xfId="50978"/>
    <cellStyle name="Comma 4 4 2 5 6" xfId="8063"/>
    <cellStyle name="Comma 4 4 2 5 6 2" xfId="41782"/>
    <cellStyle name="Comma 4 4 2 5 6 3" xfId="46531"/>
    <cellStyle name="Comma 4 4 2 5 6 4" xfId="49547"/>
    <cellStyle name="Comma 4 4 2 5 7" xfId="41510"/>
    <cellStyle name="Comma 4 4 2 5 8" xfId="45425"/>
    <cellStyle name="Comma 4 4 2 5 9" xfId="48441"/>
    <cellStyle name="Comma 4 4 2 6" xfId="5502"/>
    <cellStyle name="Comma 4 4 2 6 2" xfId="10156"/>
    <cellStyle name="Comma 4 4 2 6 2 2" xfId="17706"/>
    <cellStyle name="Comma 4 4 2 6 2 3" xfId="41873"/>
    <cellStyle name="Comma 4 4 2 6 2 4" xfId="47061"/>
    <cellStyle name="Comma 4 4 2 6 2 5" xfId="50077"/>
    <cellStyle name="Comma 4 4 2 6 3" xfId="10641"/>
    <cellStyle name="Comma 4 4 2 6 3 2" xfId="18183"/>
    <cellStyle name="Comma 4 4 2 6 3 3" xfId="43695"/>
    <cellStyle name="Comma 4 4 2 6 3 4" xfId="47538"/>
    <cellStyle name="Comma 4 4 2 6 3 5" xfId="50554"/>
    <cellStyle name="Comma 4 4 2 6 4" xfId="11128"/>
    <cellStyle name="Comma 4 4 2 6 4 2" xfId="18660"/>
    <cellStyle name="Comma 4 4 2 6 4 3" xfId="42022"/>
    <cellStyle name="Comma 4 4 2 6 4 4" xfId="48015"/>
    <cellStyle name="Comma 4 4 2 6 4 5" xfId="51031"/>
    <cellStyle name="Comma 4 4 2 6 5" xfId="8142"/>
    <cellStyle name="Comma 4 4 2 6 5 2" xfId="42500"/>
    <cellStyle name="Comma 4 4 2 6 5 3" xfId="46584"/>
    <cellStyle name="Comma 4 4 2 6 5 4" xfId="49600"/>
    <cellStyle name="Comma 4 4 2 6 6" xfId="43880"/>
    <cellStyle name="Comma 4 4 2 6 7" xfId="45478"/>
    <cellStyle name="Comma 4 4 2 6 8" xfId="48494"/>
    <cellStyle name="Comma 4 4 2 7" xfId="5822"/>
    <cellStyle name="Comma 4 4 2 7 2" xfId="10368"/>
    <cellStyle name="Comma 4 4 2 7 2 2" xfId="17918"/>
    <cellStyle name="Comma 4 4 2 7 2 3" xfId="43986"/>
    <cellStyle name="Comma 4 4 2 7 2 4" xfId="47273"/>
    <cellStyle name="Comma 4 4 2 7 2 5" xfId="50289"/>
    <cellStyle name="Comma 4 4 2 7 3" xfId="10853"/>
    <cellStyle name="Comma 4 4 2 7 3 2" xfId="18395"/>
    <cellStyle name="Comma 4 4 2 7 3 3" xfId="43119"/>
    <cellStyle name="Comma 4 4 2 7 3 4" xfId="47750"/>
    <cellStyle name="Comma 4 4 2 7 3 5" xfId="50766"/>
    <cellStyle name="Comma 4 4 2 7 4" xfId="11341"/>
    <cellStyle name="Comma 4 4 2 7 4 2" xfId="18872"/>
    <cellStyle name="Comma 4 4 2 7 4 3" xfId="43586"/>
    <cellStyle name="Comma 4 4 2 7 4 4" xfId="48227"/>
    <cellStyle name="Comma 4 4 2 7 4 5" xfId="51243"/>
    <cellStyle name="Comma 4 4 2 7 5" xfId="8456"/>
    <cellStyle name="Comma 4 4 2 7 5 2" xfId="43456"/>
    <cellStyle name="Comma 4 4 2 7 5 3" xfId="46796"/>
    <cellStyle name="Comma 4 4 2 7 5 4" xfId="49812"/>
    <cellStyle name="Comma 4 4 2 7 6" xfId="41600"/>
    <cellStyle name="Comma 4 4 2 7 7" xfId="45690"/>
    <cellStyle name="Comma 4 4 2 7 8" xfId="48706"/>
    <cellStyle name="Comma 4 4 2 8" xfId="9944"/>
    <cellStyle name="Comma 4 4 2 8 2" xfId="17494"/>
    <cellStyle name="Comma 4 4 2 8 3" xfId="43654"/>
    <cellStyle name="Comma 4 4 2 8 4" xfId="46849"/>
    <cellStyle name="Comma 4 4 2 8 5" xfId="49865"/>
    <cellStyle name="Comma 4 4 2 9" xfId="10428"/>
    <cellStyle name="Comma 4 4 2 9 2" xfId="17971"/>
    <cellStyle name="Comma 4 4 2 9 3" xfId="42937"/>
    <cellStyle name="Comma 4 4 2 9 4" xfId="47326"/>
    <cellStyle name="Comma 4 4 2 9 5" xfId="50342"/>
    <cellStyle name="Comma 4 4 3" xfId="3998"/>
    <cellStyle name="Comma 4 4 3 10" xfId="6549"/>
    <cellStyle name="Comma 4 4 3 10 2" xfId="42606"/>
    <cellStyle name="Comma 4 4 3 10 3" xfId="46139"/>
    <cellStyle name="Comma 4 4 3 10 4" xfId="49155"/>
    <cellStyle name="Comma 4 4 3 11" xfId="19215"/>
    <cellStyle name="Comma 4 4 3 12" xfId="44101"/>
    <cellStyle name="Comma 4 4 3 13" xfId="45009"/>
    <cellStyle name="Comma 4 4 3 14" xfId="45268"/>
    <cellStyle name="Comma 4 4 3 15" xfId="48283"/>
    <cellStyle name="Comma 4 4 3 2" xfId="5264"/>
    <cellStyle name="Comma 4 4 3 2 2" xfId="5584"/>
    <cellStyle name="Comma 4 4 3 2 2 2" xfId="10211"/>
    <cellStyle name="Comma 4 4 3 2 2 2 2" xfId="17761"/>
    <cellStyle name="Comma 4 4 3 2 2 2 3" xfId="43414"/>
    <cellStyle name="Comma 4 4 3 2 2 2 4" xfId="47116"/>
    <cellStyle name="Comma 4 4 3 2 2 2 5" xfId="50132"/>
    <cellStyle name="Comma 4 4 3 2 2 3" xfId="10696"/>
    <cellStyle name="Comma 4 4 3 2 2 3 2" xfId="18238"/>
    <cellStyle name="Comma 4 4 3 2 2 3 3" xfId="42940"/>
    <cellStyle name="Comma 4 4 3 2 2 3 4" xfId="47593"/>
    <cellStyle name="Comma 4 4 3 2 2 3 5" xfId="50609"/>
    <cellStyle name="Comma 4 4 3 2 2 4" xfId="11183"/>
    <cellStyle name="Comma 4 4 3 2 2 4 2" xfId="18715"/>
    <cellStyle name="Comma 4 4 3 2 2 4 3" xfId="43678"/>
    <cellStyle name="Comma 4 4 3 2 2 4 4" xfId="48070"/>
    <cellStyle name="Comma 4 4 3 2 2 4 5" xfId="51086"/>
    <cellStyle name="Comma 4 4 3 2 2 5" xfId="8219"/>
    <cellStyle name="Comma 4 4 3 2 2 5 2" xfId="43369"/>
    <cellStyle name="Comma 4 4 3 2 2 5 3" xfId="46639"/>
    <cellStyle name="Comma 4 4 3 2 2 5 4" xfId="49655"/>
    <cellStyle name="Comma 4 4 3 2 2 6" xfId="43102"/>
    <cellStyle name="Comma 4 4 3 2 2 7" xfId="45533"/>
    <cellStyle name="Comma 4 4 3 2 2 8" xfId="48549"/>
    <cellStyle name="Comma 4 4 3 2 3" xfId="9999"/>
    <cellStyle name="Comma 4 4 3 2 3 2" xfId="17549"/>
    <cellStyle name="Comma 4 4 3 2 3 3" xfId="41848"/>
    <cellStyle name="Comma 4 4 3 2 3 4" xfId="46904"/>
    <cellStyle name="Comma 4 4 3 2 3 5" xfId="49920"/>
    <cellStyle name="Comma 4 4 3 2 4" xfId="10483"/>
    <cellStyle name="Comma 4 4 3 2 4 2" xfId="18026"/>
    <cellStyle name="Comma 4 4 3 2 4 3" xfId="20192"/>
    <cellStyle name="Comma 4 4 3 2 4 4" xfId="47381"/>
    <cellStyle name="Comma 4 4 3 2 4 5" xfId="50397"/>
    <cellStyle name="Comma 4 4 3 2 5" xfId="10970"/>
    <cellStyle name="Comma 4 4 3 2 5 2" xfId="18503"/>
    <cellStyle name="Comma 4 4 3 2 5 3" xfId="43814"/>
    <cellStyle name="Comma 4 4 3 2 5 4" xfId="47858"/>
    <cellStyle name="Comma 4 4 3 2 5 5" xfId="50874"/>
    <cellStyle name="Comma 4 4 3 2 6" xfId="7918"/>
    <cellStyle name="Comma 4 4 3 2 6 2" xfId="42208"/>
    <cellStyle name="Comma 4 4 3 2 6 3" xfId="46427"/>
    <cellStyle name="Comma 4 4 3 2 6 4" xfId="49443"/>
    <cellStyle name="Comma 4 4 3 2 7" xfId="43022"/>
    <cellStyle name="Comma 4 4 3 2 8" xfId="45321"/>
    <cellStyle name="Comma 4 4 3 2 9" xfId="48337"/>
    <cellStyle name="Comma 4 4 3 3" xfId="5344"/>
    <cellStyle name="Comma 4 4 3 3 2" xfId="5664"/>
    <cellStyle name="Comma 4 4 3 3 2 2" xfId="10264"/>
    <cellStyle name="Comma 4 4 3 3 2 2 2" xfId="17814"/>
    <cellStyle name="Comma 4 4 3 3 2 2 3" xfId="42316"/>
    <cellStyle name="Comma 4 4 3 3 2 2 4" xfId="47169"/>
    <cellStyle name="Comma 4 4 3 3 2 2 5" xfId="50185"/>
    <cellStyle name="Comma 4 4 3 3 2 3" xfId="10749"/>
    <cellStyle name="Comma 4 4 3 3 2 3 2" xfId="18291"/>
    <cellStyle name="Comma 4 4 3 3 2 3 3" xfId="43166"/>
    <cellStyle name="Comma 4 4 3 3 2 3 4" xfId="47646"/>
    <cellStyle name="Comma 4 4 3 3 2 3 5" xfId="50662"/>
    <cellStyle name="Comma 4 4 3 3 2 4" xfId="11236"/>
    <cellStyle name="Comma 4 4 3 3 2 4 2" xfId="18768"/>
    <cellStyle name="Comma 4 4 3 3 2 4 3" xfId="43298"/>
    <cellStyle name="Comma 4 4 3 3 2 4 4" xfId="48123"/>
    <cellStyle name="Comma 4 4 3 3 2 4 5" xfId="51139"/>
    <cellStyle name="Comma 4 4 3 3 2 5" xfId="8298"/>
    <cellStyle name="Comma 4 4 3 3 2 5 2" xfId="42256"/>
    <cellStyle name="Comma 4 4 3 3 2 5 3" xfId="46692"/>
    <cellStyle name="Comma 4 4 3 3 2 5 4" xfId="49708"/>
    <cellStyle name="Comma 4 4 3 3 2 6" xfId="41566"/>
    <cellStyle name="Comma 4 4 3 3 2 7" xfId="45586"/>
    <cellStyle name="Comma 4 4 3 3 2 8" xfId="48602"/>
    <cellStyle name="Comma 4 4 3 3 3" xfId="10052"/>
    <cellStyle name="Comma 4 4 3 3 3 2" xfId="17602"/>
    <cellStyle name="Comma 4 4 3 3 3 3" xfId="41859"/>
    <cellStyle name="Comma 4 4 3 3 3 4" xfId="46957"/>
    <cellStyle name="Comma 4 4 3 3 3 5" xfId="49973"/>
    <cellStyle name="Comma 4 4 3 3 4" xfId="10537"/>
    <cellStyle name="Comma 4 4 3 3 4 2" xfId="18079"/>
    <cellStyle name="Comma 4 4 3 3 4 3" xfId="43573"/>
    <cellStyle name="Comma 4 4 3 3 4 4" xfId="47434"/>
    <cellStyle name="Comma 4 4 3 3 4 5" xfId="50450"/>
    <cellStyle name="Comma 4 4 3 3 5" xfId="11024"/>
    <cellStyle name="Comma 4 4 3 3 5 2" xfId="18556"/>
    <cellStyle name="Comma 4 4 3 3 5 3" xfId="42702"/>
    <cellStyle name="Comma 4 4 3 3 5 4" xfId="47911"/>
    <cellStyle name="Comma 4 4 3 3 5 5" xfId="50927"/>
    <cellStyle name="Comma 4 4 3 3 6" xfId="7989"/>
    <cellStyle name="Comma 4 4 3 3 6 2" xfId="43938"/>
    <cellStyle name="Comma 4 4 3 3 6 3" xfId="46480"/>
    <cellStyle name="Comma 4 4 3 3 6 4" xfId="49496"/>
    <cellStyle name="Comma 4 4 3 3 7" xfId="42725"/>
    <cellStyle name="Comma 4 4 3 3 8" xfId="45374"/>
    <cellStyle name="Comma 4 4 3 3 9" xfId="48390"/>
    <cellStyle name="Comma 4 4 3 4" xfId="5424"/>
    <cellStyle name="Comma 4 4 3 4 2" xfId="5744"/>
    <cellStyle name="Comma 4 4 3 4 2 2" xfId="10317"/>
    <cellStyle name="Comma 4 4 3 4 2 2 2" xfId="17867"/>
    <cellStyle name="Comma 4 4 3 4 2 2 3" xfId="19630"/>
    <cellStyle name="Comma 4 4 3 4 2 2 4" xfId="47222"/>
    <cellStyle name="Comma 4 4 3 4 2 2 5" xfId="50238"/>
    <cellStyle name="Comma 4 4 3 4 2 3" xfId="10802"/>
    <cellStyle name="Comma 4 4 3 4 2 3 2" xfId="18344"/>
    <cellStyle name="Comma 4 4 3 4 2 3 3" xfId="43088"/>
    <cellStyle name="Comma 4 4 3 4 2 3 4" xfId="47699"/>
    <cellStyle name="Comma 4 4 3 4 2 3 5" xfId="50715"/>
    <cellStyle name="Comma 4 4 3 4 2 4" xfId="11289"/>
    <cellStyle name="Comma 4 4 3 4 2 4 2" xfId="18821"/>
    <cellStyle name="Comma 4 4 3 4 2 4 3" xfId="43973"/>
    <cellStyle name="Comma 4 4 3 4 2 4 4" xfId="48176"/>
    <cellStyle name="Comma 4 4 3 4 2 4 5" xfId="51192"/>
    <cellStyle name="Comma 4 4 3 4 2 5" xfId="8378"/>
    <cellStyle name="Comma 4 4 3 4 2 5 2" xfId="42849"/>
    <cellStyle name="Comma 4 4 3 4 2 5 3" xfId="46745"/>
    <cellStyle name="Comma 4 4 3 4 2 5 4" xfId="49761"/>
    <cellStyle name="Comma 4 4 3 4 2 6" xfId="27750"/>
    <cellStyle name="Comma 4 4 3 4 2 7" xfId="45639"/>
    <cellStyle name="Comma 4 4 3 4 2 8" xfId="48655"/>
    <cellStyle name="Comma 4 4 3 4 3" xfId="10105"/>
    <cellStyle name="Comma 4 4 3 4 3 2" xfId="17655"/>
    <cellStyle name="Comma 4 4 3 4 3 3" xfId="43220"/>
    <cellStyle name="Comma 4 4 3 4 3 4" xfId="47010"/>
    <cellStyle name="Comma 4 4 3 4 3 5" xfId="50026"/>
    <cellStyle name="Comma 4 4 3 4 4" xfId="10590"/>
    <cellStyle name="Comma 4 4 3 4 4 2" xfId="18132"/>
    <cellStyle name="Comma 4 4 3 4 4 3" xfId="42840"/>
    <cellStyle name="Comma 4 4 3 4 4 4" xfId="47487"/>
    <cellStyle name="Comma 4 4 3 4 4 5" xfId="50503"/>
    <cellStyle name="Comma 4 4 3 4 5" xfId="11077"/>
    <cellStyle name="Comma 4 4 3 4 5 2" xfId="18609"/>
    <cellStyle name="Comma 4 4 3 4 5 3" xfId="42013"/>
    <cellStyle name="Comma 4 4 3 4 5 4" xfId="47964"/>
    <cellStyle name="Comma 4 4 3 4 5 5" xfId="50980"/>
    <cellStyle name="Comma 4 4 3 4 6" xfId="8065"/>
    <cellStyle name="Comma 4 4 3 4 6 2" xfId="43437"/>
    <cellStyle name="Comma 4 4 3 4 6 3" xfId="46533"/>
    <cellStyle name="Comma 4 4 3 4 6 4" xfId="49549"/>
    <cellStyle name="Comma 4 4 3 4 7" xfId="41511"/>
    <cellStyle name="Comma 4 4 3 4 8" xfId="45427"/>
    <cellStyle name="Comma 4 4 3 4 9" xfId="48443"/>
    <cellStyle name="Comma 4 4 3 5" xfId="5504"/>
    <cellStyle name="Comma 4 4 3 5 2" xfId="10158"/>
    <cellStyle name="Comma 4 4 3 5 2 2" xfId="17708"/>
    <cellStyle name="Comma 4 4 3 5 2 3" xfId="43856"/>
    <cellStyle name="Comma 4 4 3 5 2 4" xfId="47063"/>
    <cellStyle name="Comma 4 4 3 5 2 5" xfId="50079"/>
    <cellStyle name="Comma 4 4 3 5 3" xfId="10643"/>
    <cellStyle name="Comma 4 4 3 5 3 2" xfId="18185"/>
    <cellStyle name="Comma 4 4 3 5 3 3" xfId="41945"/>
    <cellStyle name="Comma 4 4 3 5 3 4" xfId="47540"/>
    <cellStyle name="Comma 4 4 3 5 3 5" xfId="50556"/>
    <cellStyle name="Comma 4 4 3 5 4" xfId="11130"/>
    <cellStyle name="Comma 4 4 3 5 4 2" xfId="18662"/>
    <cellStyle name="Comma 4 4 3 5 4 3" xfId="42844"/>
    <cellStyle name="Comma 4 4 3 5 4 4" xfId="48017"/>
    <cellStyle name="Comma 4 4 3 5 4 5" xfId="51033"/>
    <cellStyle name="Comma 4 4 3 5 5" xfId="8144"/>
    <cellStyle name="Comma 4 4 3 5 5 2" xfId="42617"/>
    <cellStyle name="Comma 4 4 3 5 5 3" xfId="46586"/>
    <cellStyle name="Comma 4 4 3 5 5 4" xfId="49602"/>
    <cellStyle name="Comma 4 4 3 5 6" xfId="27727"/>
    <cellStyle name="Comma 4 4 3 5 7" xfId="45480"/>
    <cellStyle name="Comma 4 4 3 5 8" xfId="48496"/>
    <cellStyle name="Comma 4 4 3 6" xfId="5824"/>
    <cellStyle name="Comma 4 4 3 6 2" xfId="10370"/>
    <cellStyle name="Comma 4 4 3 6 2 2" xfId="17920"/>
    <cellStyle name="Comma 4 4 3 6 2 3" xfId="42476"/>
    <cellStyle name="Comma 4 4 3 6 2 4" xfId="47275"/>
    <cellStyle name="Comma 4 4 3 6 2 5" xfId="50291"/>
    <cellStyle name="Comma 4 4 3 6 3" xfId="10855"/>
    <cellStyle name="Comma 4 4 3 6 3 2" xfId="18397"/>
    <cellStyle name="Comma 4 4 3 6 3 3" xfId="20732"/>
    <cellStyle name="Comma 4 4 3 6 3 4" xfId="47752"/>
    <cellStyle name="Comma 4 4 3 6 3 5" xfId="50768"/>
    <cellStyle name="Comma 4 4 3 6 4" xfId="11343"/>
    <cellStyle name="Comma 4 4 3 6 4 2" xfId="18874"/>
    <cellStyle name="Comma 4 4 3 6 4 3" xfId="43535"/>
    <cellStyle name="Comma 4 4 3 6 4 4" xfId="48229"/>
    <cellStyle name="Comma 4 4 3 6 4 5" xfId="51245"/>
    <cellStyle name="Comma 4 4 3 6 5" xfId="8458"/>
    <cellStyle name="Comma 4 4 3 6 5 2" xfId="29587"/>
    <cellStyle name="Comma 4 4 3 6 5 3" xfId="46798"/>
    <cellStyle name="Comma 4 4 3 6 5 4" xfId="49814"/>
    <cellStyle name="Comma 4 4 3 6 6" xfId="41602"/>
    <cellStyle name="Comma 4 4 3 6 7" xfId="45692"/>
    <cellStyle name="Comma 4 4 3 6 8" xfId="48708"/>
    <cellStyle name="Comma 4 4 3 7" xfId="9946"/>
    <cellStyle name="Comma 4 4 3 7 2" xfId="17496"/>
    <cellStyle name="Comma 4 4 3 7 3" xfId="43851"/>
    <cellStyle name="Comma 4 4 3 7 4" xfId="46851"/>
    <cellStyle name="Comma 4 4 3 7 5" xfId="49867"/>
    <cellStyle name="Comma 4 4 3 8" xfId="10430"/>
    <cellStyle name="Comma 4 4 3 8 2" xfId="17973"/>
    <cellStyle name="Comma 4 4 3 8 3" xfId="41913"/>
    <cellStyle name="Comma 4 4 3 8 4" xfId="47328"/>
    <cellStyle name="Comma 4 4 3 8 5" xfId="50344"/>
    <cellStyle name="Comma 4 4 3 9" xfId="10917"/>
    <cellStyle name="Comma 4 4 3 9 2" xfId="18450"/>
    <cellStyle name="Comma 4 4 3 9 3" xfId="41988"/>
    <cellStyle name="Comma 4 4 3 9 4" xfId="47805"/>
    <cellStyle name="Comma 4 4 3 9 5" xfId="50821"/>
    <cellStyle name="Comma 4 4 4" xfId="5261"/>
    <cellStyle name="Comma 4 4 4 2" xfId="5581"/>
    <cellStyle name="Comma 4 4 4 2 2" xfId="10208"/>
    <cellStyle name="Comma 4 4 4 2 2 2" xfId="17758"/>
    <cellStyle name="Comma 4 4 4 2 2 3" xfId="42129"/>
    <cellStyle name="Comma 4 4 4 2 2 4" xfId="47113"/>
    <cellStyle name="Comma 4 4 4 2 2 5" xfId="50129"/>
    <cellStyle name="Comma 4 4 4 2 3" xfId="10693"/>
    <cellStyle name="Comma 4 4 4 2 3 2" xfId="18235"/>
    <cellStyle name="Comma 4 4 4 2 3 3" xfId="43467"/>
    <cellStyle name="Comma 4 4 4 2 3 4" xfId="47590"/>
    <cellStyle name="Comma 4 4 4 2 3 5" xfId="50606"/>
    <cellStyle name="Comma 4 4 4 2 4" xfId="11180"/>
    <cellStyle name="Comma 4 4 4 2 4 2" xfId="18712"/>
    <cellStyle name="Comma 4 4 4 2 4 3" xfId="27772"/>
    <cellStyle name="Comma 4 4 4 2 4 4" xfId="48067"/>
    <cellStyle name="Comma 4 4 4 2 4 5" xfId="51083"/>
    <cellStyle name="Comma 4 4 4 2 5" xfId="8216"/>
    <cellStyle name="Comma 4 4 4 2 5 2" xfId="42975"/>
    <cellStyle name="Comma 4 4 4 2 5 3" xfId="46636"/>
    <cellStyle name="Comma 4 4 4 2 5 4" xfId="49652"/>
    <cellStyle name="Comma 4 4 4 2 6" xfId="43183"/>
    <cellStyle name="Comma 4 4 4 2 7" xfId="45530"/>
    <cellStyle name="Comma 4 4 4 2 8" xfId="48546"/>
    <cellStyle name="Comma 4 4 4 3" xfId="9996"/>
    <cellStyle name="Comma 4 4 4 3 2" xfId="17546"/>
    <cellStyle name="Comma 4 4 4 3 3" xfId="42285"/>
    <cellStyle name="Comma 4 4 4 3 4" xfId="46901"/>
    <cellStyle name="Comma 4 4 4 3 5" xfId="49917"/>
    <cellStyle name="Comma 4 4 4 4" xfId="10480"/>
    <cellStyle name="Comma 4 4 4 4 2" xfId="18023"/>
    <cellStyle name="Comma 4 4 4 4 3" xfId="27910"/>
    <cellStyle name="Comma 4 4 4 4 4" xfId="47378"/>
    <cellStyle name="Comma 4 4 4 4 5" xfId="50394"/>
    <cellStyle name="Comma 4 4 4 5" xfId="10967"/>
    <cellStyle name="Comma 4 4 4 5 2" xfId="18500"/>
    <cellStyle name="Comma 4 4 4 5 3" xfId="43755"/>
    <cellStyle name="Comma 4 4 4 5 4" xfId="47855"/>
    <cellStyle name="Comma 4 4 4 5 5" xfId="50871"/>
    <cellStyle name="Comma 4 4 4 6" xfId="7915"/>
    <cellStyle name="Comma 4 4 4 6 2" xfId="41761"/>
    <cellStyle name="Comma 4 4 4 6 3" xfId="46424"/>
    <cellStyle name="Comma 4 4 4 6 4" xfId="49440"/>
    <cellStyle name="Comma 4 4 4 7" xfId="41478"/>
    <cellStyle name="Comma 4 4 4 8" xfId="45318"/>
    <cellStyle name="Comma 4 4 4 9" xfId="48334"/>
    <cellStyle name="Comma 4 4 5" xfId="5341"/>
    <cellStyle name="Comma 4 4 5 2" xfId="5661"/>
    <cellStyle name="Comma 4 4 5 2 2" xfId="10261"/>
    <cellStyle name="Comma 4 4 5 2 2 2" xfId="17811"/>
    <cellStyle name="Comma 4 4 5 2 2 3" xfId="41890"/>
    <cellStyle name="Comma 4 4 5 2 2 4" xfId="47166"/>
    <cellStyle name="Comma 4 4 5 2 2 5" xfId="50182"/>
    <cellStyle name="Comma 4 4 5 2 3" xfId="10746"/>
    <cellStyle name="Comma 4 4 5 2 3 2" xfId="18288"/>
    <cellStyle name="Comma 4 4 5 2 3 3" xfId="19759"/>
    <cellStyle name="Comma 4 4 5 2 3 4" xfId="47643"/>
    <cellStyle name="Comma 4 4 5 2 3 5" xfId="50659"/>
    <cellStyle name="Comma 4 4 5 2 4" xfId="11233"/>
    <cellStyle name="Comma 4 4 5 2 4 2" xfId="18765"/>
    <cellStyle name="Comma 4 4 5 2 4 3" xfId="19601"/>
    <cellStyle name="Comma 4 4 5 2 4 4" xfId="48120"/>
    <cellStyle name="Comma 4 4 5 2 4 5" xfId="51136"/>
    <cellStyle name="Comma 4 4 5 2 5" xfId="8295"/>
    <cellStyle name="Comma 4 4 5 2 5 2" xfId="41813"/>
    <cellStyle name="Comma 4 4 5 2 5 3" xfId="46689"/>
    <cellStyle name="Comma 4 4 5 2 5 4" xfId="49705"/>
    <cellStyle name="Comma 4 4 5 2 6" xfId="41563"/>
    <cellStyle name="Comma 4 4 5 2 7" xfId="45583"/>
    <cellStyle name="Comma 4 4 5 2 8" xfId="48599"/>
    <cellStyle name="Comma 4 4 5 3" xfId="10049"/>
    <cellStyle name="Comma 4 4 5 3 2" xfId="17599"/>
    <cellStyle name="Comma 4 4 5 3 3" xfId="42291"/>
    <cellStyle name="Comma 4 4 5 3 4" xfId="46954"/>
    <cellStyle name="Comma 4 4 5 3 5" xfId="49970"/>
    <cellStyle name="Comma 4 4 5 4" xfId="10534"/>
    <cellStyle name="Comma 4 4 5 4 2" xfId="18076"/>
    <cellStyle name="Comma 4 4 5 4 3" xfId="19624"/>
    <cellStyle name="Comma 4 4 5 4 4" xfId="47431"/>
    <cellStyle name="Comma 4 4 5 4 5" xfId="50447"/>
    <cellStyle name="Comma 4 4 5 5" xfId="11021"/>
    <cellStyle name="Comma 4 4 5 5 2" xfId="18553"/>
    <cellStyle name="Comma 4 4 5 5 3" xfId="43989"/>
    <cellStyle name="Comma 4 4 5 5 4" xfId="47908"/>
    <cellStyle name="Comma 4 4 5 5 5" xfId="50924"/>
    <cellStyle name="Comma 4 4 5 6" xfId="7986"/>
    <cellStyle name="Comma 4 4 5 6 2" xfId="44007"/>
    <cellStyle name="Comma 4 4 5 6 3" xfId="46477"/>
    <cellStyle name="Comma 4 4 5 6 4" xfId="49493"/>
    <cellStyle name="Comma 4 4 5 7" xfId="43319"/>
    <cellStyle name="Comma 4 4 5 8" xfId="45371"/>
    <cellStyle name="Comma 4 4 5 9" xfId="48387"/>
    <cellStyle name="Comma 4 4 6" xfId="5421"/>
    <cellStyle name="Comma 4 4 6 2" xfId="5741"/>
    <cellStyle name="Comma 4 4 6 2 2" xfId="10314"/>
    <cellStyle name="Comma 4 4 6 2 2 2" xfId="17864"/>
    <cellStyle name="Comma 4 4 6 2 2 3" xfId="43569"/>
    <cellStyle name="Comma 4 4 6 2 2 4" xfId="47219"/>
    <cellStyle name="Comma 4 4 6 2 2 5" xfId="50235"/>
    <cellStyle name="Comma 4 4 6 2 3" xfId="10799"/>
    <cellStyle name="Comma 4 4 6 2 3 2" xfId="18341"/>
    <cellStyle name="Comma 4 4 6 2 3 3" xfId="42699"/>
    <cellStyle name="Comma 4 4 6 2 3 4" xfId="47696"/>
    <cellStyle name="Comma 4 4 6 2 3 5" xfId="50712"/>
    <cellStyle name="Comma 4 4 6 2 4" xfId="11286"/>
    <cellStyle name="Comma 4 4 6 2 4 2" xfId="18818"/>
    <cellStyle name="Comma 4 4 6 2 4 3" xfId="43004"/>
    <cellStyle name="Comma 4 4 6 2 4 4" xfId="48173"/>
    <cellStyle name="Comma 4 4 6 2 4 5" xfId="51189"/>
    <cellStyle name="Comma 4 4 6 2 5" xfId="8375"/>
    <cellStyle name="Comma 4 4 6 2 5 2" xfId="43368"/>
    <cellStyle name="Comma 4 4 6 2 5 3" xfId="46742"/>
    <cellStyle name="Comma 4 4 6 2 5 4" xfId="49758"/>
    <cellStyle name="Comma 4 4 6 2 6" xfId="43611"/>
    <cellStyle name="Comma 4 4 6 2 7" xfId="45636"/>
    <cellStyle name="Comma 4 4 6 2 8" xfId="48652"/>
    <cellStyle name="Comma 4 4 6 3" xfId="10102"/>
    <cellStyle name="Comma 4 4 6 3 2" xfId="17652"/>
    <cellStyle name="Comma 4 4 6 3 3" xfId="20410"/>
    <cellStyle name="Comma 4 4 6 3 4" xfId="47007"/>
    <cellStyle name="Comma 4 4 6 3 5" xfId="50023"/>
    <cellStyle name="Comma 4 4 6 4" xfId="10587"/>
    <cellStyle name="Comma 4 4 6 4 2" xfId="18129"/>
    <cellStyle name="Comma 4 4 6 4 3" xfId="43749"/>
    <cellStyle name="Comma 4 4 6 4 4" xfId="47484"/>
    <cellStyle name="Comma 4 4 6 4 5" xfId="50500"/>
    <cellStyle name="Comma 4 4 6 5" xfId="11074"/>
    <cellStyle name="Comma 4 4 6 5 2" xfId="18606"/>
    <cellStyle name="Comma 4 4 6 5 3" xfId="42396"/>
    <cellStyle name="Comma 4 4 6 5 4" xfId="47961"/>
    <cellStyle name="Comma 4 4 6 5 5" xfId="50977"/>
    <cellStyle name="Comma 4 4 6 6" xfId="8062"/>
    <cellStyle name="Comma 4 4 6 6 2" xfId="42768"/>
    <cellStyle name="Comma 4 4 6 6 3" xfId="46530"/>
    <cellStyle name="Comma 4 4 6 6 4" xfId="49546"/>
    <cellStyle name="Comma 4 4 6 7" xfId="41509"/>
    <cellStyle name="Comma 4 4 6 8" xfId="45424"/>
    <cellStyle name="Comma 4 4 6 9" xfId="48440"/>
    <cellStyle name="Comma 4 4 7" xfId="5501"/>
    <cellStyle name="Comma 4 4 7 2" xfId="10155"/>
    <cellStyle name="Comma 4 4 7 2 2" xfId="17705"/>
    <cellStyle name="Comma 4 4 7 2 3" xfId="43952"/>
    <cellStyle name="Comma 4 4 7 2 4" xfId="47060"/>
    <cellStyle name="Comma 4 4 7 2 5" xfId="50076"/>
    <cellStyle name="Comma 4 4 7 3" xfId="10640"/>
    <cellStyle name="Comma 4 4 7 3 2" xfId="18182"/>
    <cellStyle name="Comma 4 4 7 3 3" xfId="43594"/>
    <cellStyle name="Comma 4 4 7 3 4" xfId="47537"/>
    <cellStyle name="Comma 4 4 7 3 5" xfId="50553"/>
    <cellStyle name="Comma 4 4 7 4" xfId="11127"/>
    <cellStyle name="Comma 4 4 7 4 2" xfId="18659"/>
    <cellStyle name="Comma 4 4 7 4 3" xfId="19279"/>
    <cellStyle name="Comma 4 4 7 4 4" xfId="48014"/>
    <cellStyle name="Comma 4 4 7 4 5" xfId="51030"/>
    <cellStyle name="Comma 4 4 7 5" xfId="8141"/>
    <cellStyle name="Comma 4 4 7 5 2" xfId="42467"/>
    <cellStyle name="Comma 4 4 7 5 3" xfId="46583"/>
    <cellStyle name="Comma 4 4 7 5 4" xfId="49599"/>
    <cellStyle name="Comma 4 4 7 6" xfId="43763"/>
    <cellStyle name="Comma 4 4 7 7" xfId="45477"/>
    <cellStyle name="Comma 4 4 7 8" xfId="48493"/>
    <cellStyle name="Comma 4 4 8" xfId="5821"/>
    <cellStyle name="Comma 4 4 8 2" xfId="10367"/>
    <cellStyle name="Comma 4 4 8 2 2" xfId="17917"/>
    <cellStyle name="Comma 4 4 8 2 3" xfId="43415"/>
    <cellStyle name="Comma 4 4 8 2 4" xfId="47272"/>
    <cellStyle name="Comma 4 4 8 2 5" xfId="50288"/>
    <cellStyle name="Comma 4 4 8 3" xfId="10852"/>
    <cellStyle name="Comma 4 4 8 3 2" xfId="18394"/>
    <cellStyle name="Comma 4 4 8 3 3" xfId="43312"/>
    <cellStyle name="Comma 4 4 8 3 4" xfId="47749"/>
    <cellStyle name="Comma 4 4 8 3 5" xfId="50765"/>
    <cellStyle name="Comma 4 4 8 4" xfId="11340"/>
    <cellStyle name="Comma 4 4 8 4 2" xfId="18871"/>
    <cellStyle name="Comma 4 4 8 4 3" xfId="42891"/>
    <cellStyle name="Comma 4 4 8 4 4" xfId="48226"/>
    <cellStyle name="Comma 4 4 8 4 5" xfId="51242"/>
    <cellStyle name="Comma 4 4 8 5" xfId="8455"/>
    <cellStyle name="Comma 4 4 8 5 2" xfId="43502"/>
    <cellStyle name="Comma 4 4 8 5 3" xfId="46795"/>
    <cellStyle name="Comma 4 4 8 5 4" xfId="49811"/>
    <cellStyle name="Comma 4 4 8 6" xfId="42743"/>
    <cellStyle name="Comma 4 4 8 7" xfId="45689"/>
    <cellStyle name="Comma 4 4 8 8" xfId="48705"/>
    <cellStyle name="Comma 4 4 9" xfId="6574"/>
    <cellStyle name="Comma 4 5" xfId="3999"/>
    <cellStyle name="Comma 4 5 10" xfId="10431"/>
    <cellStyle name="Comma 4 5 10 2" xfId="17974"/>
    <cellStyle name="Comma 4 5 10 3" xfId="20369"/>
    <cellStyle name="Comma 4 5 10 4" xfId="47329"/>
    <cellStyle name="Comma 4 5 10 5" xfId="50345"/>
    <cellStyle name="Comma 4 5 11" xfId="10918"/>
    <cellStyle name="Comma 4 5 11 2" xfId="18451"/>
    <cellStyle name="Comma 4 5 11 3" xfId="42478"/>
    <cellStyle name="Comma 4 5 11 4" xfId="47806"/>
    <cellStyle name="Comma 4 5 11 5" xfId="50822"/>
    <cellStyle name="Comma 4 5 12" xfId="7012"/>
    <cellStyle name="Comma 4 5 12 2" xfId="17141"/>
    <cellStyle name="Comma 4 5 12 3" xfId="42442"/>
    <cellStyle name="Comma 4 5 12 4" xfId="46181"/>
    <cellStyle name="Comma 4 5 12 5" xfId="49197"/>
    <cellStyle name="Comma 4 5 13" xfId="16675"/>
    <cellStyle name="Comma 4 5 14" xfId="19216"/>
    <cellStyle name="Comma 4 5 15" xfId="44102"/>
    <cellStyle name="Comma 4 5 16" xfId="45010"/>
    <cellStyle name="Comma 4 5 17" xfId="45269"/>
    <cellStyle name="Comma 4 5 18" xfId="48284"/>
    <cellStyle name="Comma 4 5 19" xfId="12908"/>
    <cellStyle name="Comma 4 5 2" xfId="4000"/>
    <cellStyle name="Comma 4 5 2 10" xfId="7623"/>
    <cellStyle name="Comma 4 5 2 10 2" xfId="19982"/>
    <cellStyle name="Comma 4 5 2 10 3" xfId="46388"/>
    <cellStyle name="Comma 4 5 2 10 4" xfId="49404"/>
    <cellStyle name="Comma 4 5 2 11" xfId="19217"/>
    <cellStyle name="Comma 4 5 2 12" xfId="44103"/>
    <cellStyle name="Comma 4 5 2 13" xfId="45011"/>
    <cellStyle name="Comma 4 5 2 14" xfId="45270"/>
    <cellStyle name="Comma 4 5 2 15" xfId="48285"/>
    <cellStyle name="Comma 4 5 2 2" xfId="5266"/>
    <cellStyle name="Comma 4 5 2 2 2" xfId="5586"/>
    <cellStyle name="Comma 4 5 2 2 2 2" xfId="10213"/>
    <cellStyle name="Comma 4 5 2 2 2 2 2" xfId="17763"/>
    <cellStyle name="Comma 4 5 2 2 2 2 3" xfId="41882"/>
    <cellStyle name="Comma 4 5 2 2 2 2 4" xfId="47118"/>
    <cellStyle name="Comma 4 5 2 2 2 2 5" xfId="50134"/>
    <cellStyle name="Comma 4 5 2 2 2 3" xfId="10698"/>
    <cellStyle name="Comma 4 5 2 2 2 3 2" xfId="18240"/>
    <cellStyle name="Comma 4 5 2 2 2 3 3" xfId="41955"/>
    <cellStyle name="Comma 4 5 2 2 2 3 4" xfId="47595"/>
    <cellStyle name="Comma 4 5 2 2 2 3 5" xfId="50611"/>
    <cellStyle name="Comma 4 5 2 2 2 4" xfId="11185"/>
    <cellStyle name="Comma 4 5 2 2 2 4 2" xfId="18717"/>
    <cellStyle name="Comma 4 5 2 2 2 4 3" xfId="43136"/>
    <cellStyle name="Comma 4 5 2 2 2 4 4" xfId="48072"/>
    <cellStyle name="Comma 4 5 2 2 2 4 5" xfId="51088"/>
    <cellStyle name="Comma 4 5 2 2 2 5" xfId="8221"/>
    <cellStyle name="Comma 4 5 2 2 2 5 2" xfId="20499"/>
    <cellStyle name="Comma 4 5 2 2 2 5 3" xfId="46641"/>
    <cellStyle name="Comma 4 5 2 2 2 5 4" xfId="49657"/>
    <cellStyle name="Comma 4 5 2 2 2 6" xfId="43606"/>
    <cellStyle name="Comma 4 5 2 2 2 7" xfId="45535"/>
    <cellStyle name="Comma 4 5 2 2 2 8" xfId="48551"/>
    <cellStyle name="Comma 4 5 2 2 3" xfId="10001"/>
    <cellStyle name="Comma 4 5 2 2 3 2" xfId="17551"/>
    <cellStyle name="Comma 4 5 2 2 3 3" xfId="41850"/>
    <cellStyle name="Comma 4 5 2 2 3 4" xfId="46906"/>
    <cellStyle name="Comma 4 5 2 2 3 5" xfId="49922"/>
    <cellStyle name="Comma 4 5 2 2 4" xfId="10485"/>
    <cellStyle name="Comma 4 5 2 2 4 2" xfId="18028"/>
    <cellStyle name="Comma 4 5 2 2 4 3" xfId="43694"/>
    <cellStyle name="Comma 4 5 2 2 4 4" xfId="47383"/>
    <cellStyle name="Comma 4 5 2 2 4 5" xfId="50399"/>
    <cellStyle name="Comma 4 5 2 2 5" xfId="10972"/>
    <cellStyle name="Comma 4 5 2 2 5 2" xfId="18505"/>
    <cellStyle name="Comma 4 5 2 2 5 3" xfId="41997"/>
    <cellStyle name="Comma 4 5 2 2 5 4" xfId="47860"/>
    <cellStyle name="Comma 4 5 2 2 5 5" xfId="50876"/>
    <cellStyle name="Comma 4 5 2 2 6" xfId="7920"/>
    <cellStyle name="Comma 4 5 2 2 6 2" xfId="42765"/>
    <cellStyle name="Comma 4 5 2 2 6 3" xfId="46429"/>
    <cellStyle name="Comma 4 5 2 2 6 4" xfId="49445"/>
    <cellStyle name="Comma 4 5 2 2 7" xfId="43598"/>
    <cellStyle name="Comma 4 5 2 2 8" xfId="45323"/>
    <cellStyle name="Comma 4 5 2 2 9" xfId="48339"/>
    <cellStyle name="Comma 4 5 2 3" xfId="5346"/>
    <cellStyle name="Comma 4 5 2 3 2" xfId="5666"/>
    <cellStyle name="Comma 4 5 2 3 2 2" xfId="10266"/>
    <cellStyle name="Comma 4 5 2 3 2 2 2" xfId="17816"/>
    <cellStyle name="Comma 4 5 2 3 2 2 3" xfId="19631"/>
    <cellStyle name="Comma 4 5 2 3 2 2 4" xfId="47171"/>
    <cellStyle name="Comma 4 5 2 3 2 2 5" xfId="50187"/>
    <cellStyle name="Comma 4 5 2 3 2 3" xfId="10751"/>
    <cellStyle name="Comma 4 5 2 3 2 3 2" xfId="18293"/>
    <cellStyle name="Comma 4 5 2 3 2 3 3" xfId="42356"/>
    <cellStyle name="Comma 4 5 2 3 2 3 4" xfId="47648"/>
    <cellStyle name="Comma 4 5 2 3 2 3 5" xfId="50664"/>
    <cellStyle name="Comma 4 5 2 3 2 4" xfId="11238"/>
    <cellStyle name="Comma 4 5 2 3 2 4 2" xfId="18770"/>
    <cellStyle name="Comma 4 5 2 3 2 4 3" xfId="43243"/>
    <cellStyle name="Comma 4 5 2 3 2 4 4" xfId="48125"/>
    <cellStyle name="Comma 4 5 2 3 2 4 5" xfId="51141"/>
    <cellStyle name="Comma 4 5 2 3 2 5" xfId="8300"/>
    <cellStyle name="Comma 4 5 2 3 2 5 2" xfId="43652"/>
    <cellStyle name="Comma 4 5 2 3 2 5 3" xfId="46694"/>
    <cellStyle name="Comma 4 5 2 3 2 5 4" xfId="49710"/>
    <cellStyle name="Comma 4 5 2 3 2 6" xfId="42737"/>
    <cellStyle name="Comma 4 5 2 3 2 7" xfId="45588"/>
    <cellStyle name="Comma 4 5 2 3 2 8" xfId="48604"/>
    <cellStyle name="Comma 4 5 2 3 3" xfId="10054"/>
    <cellStyle name="Comma 4 5 2 3 3 2" xfId="17604"/>
    <cellStyle name="Comma 4 5 2 3 3 3" xfId="42686"/>
    <cellStyle name="Comma 4 5 2 3 3 4" xfId="46959"/>
    <cellStyle name="Comma 4 5 2 3 3 5" xfId="49975"/>
    <cellStyle name="Comma 4 5 2 3 4" xfId="10539"/>
    <cellStyle name="Comma 4 5 2 3 4 2" xfId="18081"/>
    <cellStyle name="Comma 4 5 2 3 4 3" xfId="43229"/>
    <cellStyle name="Comma 4 5 2 3 4 4" xfId="47436"/>
    <cellStyle name="Comma 4 5 2 3 4 5" xfId="50452"/>
    <cellStyle name="Comma 4 5 2 3 5" xfId="11026"/>
    <cellStyle name="Comma 4 5 2 3 5 2" xfId="18558"/>
    <cellStyle name="Comma 4 5 2 3 5 3" xfId="43528"/>
    <cellStyle name="Comma 4 5 2 3 5 4" xfId="47913"/>
    <cellStyle name="Comma 4 5 2 3 5 5" xfId="50929"/>
    <cellStyle name="Comma 4 5 2 3 6" xfId="7991"/>
    <cellStyle name="Comma 4 5 2 3 6 2" xfId="20523"/>
    <cellStyle name="Comma 4 5 2 3 6 3" xfId="46482"/>
    <cellStyle name="Comma 4 5 2 3 6 4" xfId="49498"/>
    <cellStyle name="Comma 4 5 2 3 7" xfId="41497"/>
    <cellStyle name="Comma 4 5 2 3 8" xfId="45376"/>
    <cellStyle name="Comma 4 5 2 3 9" xfId="48392"/>
    <cellStyle name="Comma 4 5 2 4" xfId="5426"/>
    <cellStyle name="Comma 4 5 2 4 2" xfId="5746"/>
    <cellStyle name="Comma 4 5 2 4 2 2" xfId="10319"/>
    <cellStyle name="Comma 4 5 2 4 2 2 2" xfId="17869"/>
    <cellStyle name="Comma 4 5 2 4 2 2 3" xfId="41900"/>
    <cellStyle name="Comma 4 5 2 4 2 2 4" xfId="47224"/>
    <cellStyle name="Comma 4 5 2 4 2 2 5" xfId="50240"/>
    <cellStyle name="Comma 4 5 2 4 2 3" xfId="10804"/>
    <cellStyle name="Comma 4 5 2 4 2 3 2" xfId="18346"/>
    <cellStyle name="Comma 4 5 2 4 2 3 3" xfId="42580"/>
    <cellStyle name="Comma 4 5 2 4 2 3 4" xfId="47701"/>
    <cellStyle name="Comma 4 5 2 4 2 3 5" xfId="50717"/>
    <cellStyle name="Comma 4 5 2 4 2 4" xfId="11291"/>
    <cellStyle name="Comma 4 5 2 4 2 4 2" xfId="18823"/>
    <cellStyle name="Comma 4 5 2 4 2 4 3" xfId="43717"/>
    <cellStyle name="Comma 4 5 2 4 2 4 4" xfId="48178"/>
    <cellStyle name="Comma 4 5 2 4 2 4 5" xfId="51194"/>
    <cellStyle name="Comma 4 5 2 4 2 5" xfId="8380"/>
    <cellStyle name="Comma 4 5 2 4 2 5 2" xfId="43794"/>
    <cellStyle name="Comma 4 5 2 4 2 5 3" xfId="46747"/>
    <cellStyle name="Comma 4 5 2 4 2 5 4" xfId="49763"/>
    <cellStyle name="Comma 4 5 2 4 2 6" xfId="19707"/>
    <cellStyle name="Comma 4 5 2 4 2 7" xfId="45641"/>
    <cellStyle name="Comma 4 5 2 4 2 8" xfId="48657"/>
    <cellStyle name="Comma 4 5 2 4 3" xfId="10107"/>
    <cellStyle name="Comma 4 5 2 4 3 2" xfId="17657"/>
    <cellStyle name="Comma 4 5 2 4 3 3" xfId="41865"/>
    <cellStyle name="Comma 4 5 2 4 3 4" xfId="47012"/>
    <cellStyle name="Comma 4 5 2 4 3 5" xfId="50028"/>
    <cellStyle name="Comma 4 5 2 4 4" xfId="10592"/>
    <cellStyle name="Comma 4 5 2 4 4 2" xfId="18134"/>
    <cellStyle name="Comma 4 5 2 4 4 3" xfId="41939"/>
    <cellStyle name="Comma 4 5 2 4 4 4" xfId="47489"/>
    <cellStyle name="Comma 4 5 2 4 4 5" xfId="50505"/>
    <cellStyle name="Comma 4 5 2 4 5" xfId="11079"/>
    <cellStyle name="Comma 4 5 2 4 5 2" xfId="18611"/>
    <cellStyle name="Comma 4 5 2 4 5 3" xfId="43871"/>
    <cellStyle name="Comma 4 5 2 4 5 4" xfId="47966"/>
    <cellStyle name="Comma 4 5 2 4 5 5" xfId="50982"/>
    <cellStyle name="Comma 4 5 2 4 6" xfId="8067"/>
    <cellStyle name="Comma 4 5 2 4 6 2" xfId="43786"/>
    <cellStyle name="Comma 4 5 2 4 6 3" xfId="46535"/>
    <cellStyle name="Comma 4 5 2 4 6 4" xfId="49551"/>
    <cellStyle name="Comma 4 5 2 4 7" xfId="41512"/>
    <cellStyle name="Comma 4 5 2 4 8" xfId="45429"/>
    <cellStyle name="Comma 4 5 2 4 9" xfId="48445"/>
    <cellStyle name="Comma 4 5 2 5" xfId="5506"/>
    <cellStyle name="Comma 4 5 2 5 2" xfId="10160"/>
    <cellStyle name="Comma 4 5 2 5 2 2" xfId="17710"/>
    <cellStyle name="Comma 4 5 2 5 2 3" xfId="43511"/>
    <cellStyle name="Comma 4 5 2 5 2 4" xfId="47065"/>
    <cellStyle name="Comma 4 5 2 5 2 5" xfId="50081"/>
    <cellStyle name="Comma 4 5 2 5 3" xfId="10645"/>
    <cellStyle name="Comma 4 5 2 5 3 2" xfId="18187"/>
    <cellStyle name="Comma 4 5 2 5 3 3" xfId="43574"/>
    <cellStyle name="Comma 4 5 2 5 3 4" xfId="47542"/>
    <cellStyle name="Comma 4 5 2 5 3 5" xfId="50558"/>
    <cellStyle name="Comma 4 5 2 5 4" xfId="11132"/>
    <cellStyle name="Comma 4 5 2 5 4 2" xfId="18664"/>
    <cellStyle name="Comma 4 5 2 5 4 3" xfId="42905"/>
    <cellStyle name="Comma 4 5 2 5 4 4" xfId="48019"/>
    <cellStyle name="Comma 4 5 2 5 4 5" xfId="51035"/>
    <cellStyle name="Comma 4 5 2 5 5" xfId="8146"/>
    <cellStyle name="Comma 4 5 2 5 5 2" xfId="32938"/>
    <cellStyle name="Comma 4 5 2 5 5 3" xfId="46588"/>
    <cellStyle name="Comma 4 5 2 5 5 4" xfId="49604"/>
    <cellStyle name="Comma 4 5 2 5 6" xfId="43901"/>
    <cellStyle name="Comma 4 5 2 5 7" xfId="45482"/>
    <cellStyle name="Comma 4 5 2 5 8" xfId="48498"/>
    <cellStyle name="Comma 4 5 2 6" xfId="5826"/>
    <cellStyle name="Comma 4 5 2 6 2" xfId="10372"/>
    <cellStyle name="Comma 4 5 2 6 2 2" xfId="17922"/>
    <cellStyle name="Comma 4 5 2 6 2 3" xfId="27969"/>
    <cellStyle name="Comma 4 5 2 6 2 4" xfId="47277"/>
    <cellStyle name="Comma 4 5 2 6 2 5" xfId="50293"/>
    <cellStyle name="Comma 4 5 2 6 3" xfId="10857"/>
    <cellStyle name="Comma 4 5 2 6 3 2" xfId="18399"/>
    <cellStyle name="Comma 4 5 2 6 3 3" xfId="42141"/>
    <cellStyle name="Comma 4 5 2 6 3 4" xfId="47754"/>
    <cellStyle name="Comma 4 5 2 6 3 5" xfId="50770"/>
    <cellStyle name="Comma 4 5 2 6 4" xfId="11345"/>
    <cellStyle name="Comma 4 5 2 6 4 2" xfId="18876"/>
    <cellStyle name="Comma 4 5 2 6 4 3" xfId="42055"/>
    <cellStyle name="Comma 4 5 2 6 4 4" xfId="48231"/>
    <cellStyle name="Comma 4 5 2 6 4 5" xfId="51247"/>
    <cellStyle name="Comma 4 5 2 6 5" xfId="8460"/>
    <cellStyle name="Comma 4 5 2 6 5 2" xfId="42272"/>
    <cellStyle name="Comma 4 5 2 6 5 3" xfId="46800"/>
    <cellStyle name="Comma 4 5 2 6 5 4" xfId="49816"/>
    <cellStyle name="Comma 4 5 2 6 6" xfId="41603"/>
    <cellStyle name="Comma 4 5 2 6 7" xfId="45694"/>
    <cellStyle name="Comma 4 5 2 6 8" xfId="48710"/>
    <cellStyle name="Comma 4 5 2 7" xfId="9948"/>
    <cellStyle name="Comma 4 5 2 7 2" xfId="17498"/>
    <cellStyle name="Comma 4 5 2 7 3" xfId="43217"/>
    <cellStyle name="Comma 4 5 2 7 4" xfId="46853"/>
    <cellStyle name="Comma 4 5 2 7 5" xfId="49869"/>
    <cellStyle name="Comma 4 5 2 8" xfId="10432"/>
    <cellStyle name="Comma 4 5 2 8 2" xfId="17975"/>
    <cellStyle name="Comma 4 5 2 8 3" xfId="43862"/>
    <cellStyle name="Comma 4 5 2 8 4" xfId="47330"/>
    <cellStyle name="Comma 4 5 2 8 5" xfId="50346"/>
    <cellStyle name="Comma 4 5 2 9" xfId="10919"/>
    <cellStyle name="Comma 4 5 2 9 2" xfId="18452"/>
    <cellStyle name="Comma 4 5 2 9 3" xfId="43444"/>
    <cellStyle name="Comma 4 5 2 9 4" xfId="47807"/>
    <cellStyle name="Comma 4 5 2 9 5" xfId="50823"/>
    <cellStyle name="Comma 4 5 3" xfId="5265"/>
    <cellStyle name="Comma 4 5 3 2" xfId="5585"/>
    <cellStyle name="Comma 4 5 3 2 2" xfId="10212"/>
    <cellStyle name="Comma 4 5 3 2 2 2" xfId="17762"/>
    <cellStyle name="Comma 4 5 3 2 2 3" xfId="43985"/>
    <cellStyle name="Comma 4 5 3 2 2 4" xfId="47117"/>
    <cellStyle name="Comma 4 5 3 2 2 5" xfId="50133"/>
    <cellStyle name="Comma 4 5 3 2 3" xfId="10697"/>
    <cellStyle name="Comma 4 5 3 2 3 2" xfId="18239"/>
    <cellStyle name="Comma 4 5 3 2 3 3" xfId="43961"/>
    <cellStyle name="Comma 4 5 3 2 3 4" xfId="47594"/>
    <cellStyle name="Comma 4 5 3 2 3 5" xfId="50610"/>
    <cellStyle name="Comma 4 5 3 2 4" xfId="11184"/>
    <cellStyle name="Comma 4 5 3 2 4 2" xfId="18716"/>
    <cellStyle name="Comma 4 5 3 2 4 3" xfId="42452"/>
    <cellStyle name="Comma 4 5 3 2 4 4" xfId="48071"/>
    <cellStyle name="Comma 4 5 3 2 4 5" xfId="51087"/>
    <cellStyle name="Comma 4 5 3 2 5" xfId="8220"/>
    <cellStyle name="Comma 4 5 3 2 5 2" xfId="41802"/>
    <cellStyle name="Comma 4 5 3 2 5 3" xfId="46640"/>
    <cellStyle name="Comma 4 5 3 2 5 4" xfId="49656"/>
    <cellStyle name="Comma 4 5 3 2 6" xfId="41539"/>
    <cellStyle name="Comma 4 5 3 2 7" xfId="45534"/>
    <cellStyle name="Comma 4 5 3 2 8" xfId="48550"/>
    <cellStyle name="Comma 4 5 3 3" xfId="10000"/>
    <cellStyle name="Comma 4 5 3 3 2" xfId="17550"/>
    <cellStyle name="Comma 4 5 3 3 3" xfId="41849"/>
    <cellStyle name="Comma 4 5 3 3 4" xfId="46905"/>
    <cellStyle name="Comma 4 5 3 3 5" xfId="49921"/>
    <cellStyle name="Comma 4 5 3 4" xfId="10484"/>
    <cellStyle name="Comma 4 5 3 4 2" xfId="18027"/>
    <cellStyle name="Comma 4 5 3 4 3" xfId="28617"/>
    <cellStyle name="Comma 4 5 3 4 4" xfId="47382"/>
    <cellStyle name="Comma 4 5 3 4 5" xfId="50398"/>
    <cellStyle name="Comma 4 5 3 5" xfId="10971"/>
    <cellStyle name="Comma 4 5 3 5 2" xfId="18504"/>
    <cellStyle name="Comma 4 5 3 5 3" xfId="43392"/>
    <cellStyle name="Comma 4 5 3 5 4" xfId="47859"/>
    <cellStyle name="Comma 4 5 3 5 5" xfId="50875"/>
    <cellStyle name="Comma 4 5 3 6" xfId="7919"/>
    <cellStyle name="Comma 4 5 3 6 2" xfId="43205"/>
    <cellStyle name="Comma 4 5 3 6 3" xfId="46428"/>
    <cellStyle name="Comma 4 5 3 6 4" xfId="49444"/>
    <cellStyle name="Comma 4 5 3 7" xfId="41480"/>
    <cellStyle name="Comma 4 5 3 8" xfId="45322"/>
    <cellStyle name="Comma 4 5 3 9" xfId="48338"/>
    <cellStyle name="Comma 4 5 4" xfId="5345"/>
    <cellStyle name="Comma 4 5 4 2" xfId="5665"/>
    <cellStyle name="Comma 4 5 4 2 2" xfId="10265"/>
    <cellStyle name="Comma 4 5 4 2 2 2" xfId="17815"/>
    <cellStyle name="Comma 4 5 4 2 2 3" xfId="42632"/>
    <cellStyle name="Comma 4 5 4 2 2 4" xfId="47170"/>
    <cellStyle name="Comma 4 5 4 2 2 5" xfId="50186"/>
    <cellStyle name="Comma 4 5 4 2 3" xfId="10750"/>
    <cellStyle name="Comma 4 5 4 2 3 2" xfId="18292"/>
    <cellStyle name="Comma 4 5 4 2 3 3" xfId="43290"/>
    <cellStyle name="Comma 4 5 4 2 3 4" xfId="47647"/>
    <cellStyle name="Comma 4 5 4 2 3 5" xfId="50663"/>
    <cellStyle name="Comma 4 5 4 2 4" xfId="11237"/>
    <cellStyle name="Comma 4 5 4 2 4 2" xfId="18769"/>
    <cellStyle name="Comma 4 5 4 2 4 3" xfId="42417"/>
    <cellStyle name="Comma 4 5 4 2 4 4" xfId="48124"/>
    <cellStyle name="Comma 4 5 4 2 4 5" xfId="51140"/>
    <cellStyle name="Comma 4 5 4 2 5" xfId="8299"/>
    <cellStyle name="Comma 4 5 4 2 5 2" xfId="20132"/>
    <cellStyle name="Comma 4 5 4 2 5 3" xfId="46693"/>
    <cellStyle name="Comma 4 5 4 2 5 4" xfId="49709"/>
    <cellStyle name="Comma 4 5 4 2 6" xfId="42738"/>
    <cellStyle name="Comma 4 5 4 2 7" xfId="45587"/>
    <cellStyle name="Comma 4 5 4 2 8" xfId="48603"/>
    <cellStyle name="Comma 4 5 4 3" xfId="10053"/>
    <cellStyle name="Comma 4 5 4 3 2" xfId="17603"/>
    <cellStyle name="Comma 4 5 4 3 3" xfId="20414"/>
    <cellStyle name="Comma 4 5 4 3 4" xfId="46958"/>
    <cellStyle name="Comma 4 5 4 3 5" xfId="49974"/>
    <cellStyle name="Comma 4 5 4 4" xfId="10538"/>
    <cellStyle name="Comma 4 5 4 4 2" xfId="18080"/>
    <cellStyle name="Comma 4 5 4 4 3" xfId="42330"/>
    <cellStyle name="Comma 4 5 4 4 4" xfId="47435"/>
    <cellStyle name="Comma 4 5 4 4 5" xfId="50451"/>
    <cellStyle name="Comma 4 5 4 5" xfId="11025"/>
    <cellStyle name="Comma 4 5 4 5 2" xfId="18557"/>
    <cellStyle name="Comma 4 5 4 5 3" xfId="42389"/>
    <cellStyle name="Comma 4 5 4 5 4" xfId="47912"/>
    <cellStyle name="Comma 4 5 4 5 5" xfId="50928"/>
    <cellStyle name="Comma 4 5 4 6" xfId="7990"/>
    <cellStyle name="Comma 4 5 4 6 2" xfId="42540"/>
    <cellStyle name="Comma 4 5 4 6 3" xfId="46481"/>
    <cellStyle name="Comma 4 5 4 6 4" xfId="49497"/>
    <cellStyle name="Comma 4 5 4 7" xfId="41496"/>
    <cellStyle name="Comma 4 5 4 8" xfId="45375"/>
    <cellStyle name="Comma 4 5 4 9" xfId="48391"/>
    <cellStyle name="Comma 4 5 5" xfId="5425"/>
    <cellStyle name="Comma 4 5 5 2" xfId="5745"/>
    <cellStyle name="Comma 4 5 5 2 2" xfId="10318"/>
    <cellStyle name="Comma 4 5 5 2 2 2" xfId="17868"/>
    <cellStyle name="Comma 4 5 5 2 2 3" xfId="41899"/>
    <cellStyle name="Comma 4 5 5 2 2 4" xfId="47223"/>
    <cellStyle name="Comma 4 5 5 2 2 5" xfId="50239"/>
    <cellStyle name="Comma 4 5 5 2 3" xfId="10803"/>
    <cellStyle name="Comma 4 5 5 2 3 2" xfId="18345"/>
    <cellStyle name="Comma 4 5 5 2 3 3" xfId="41971"/>
    <cellStyle name="Comma 4 5 5 2 3 4" xfId="47700"/>
    <cellStyle name="Comma 4 5 5 2 3 5" xfId="50716"/>
    <cellStyle name="Comma 4 5 5 2 4" xfId="11290"/>
    <cellStyle name="Comma 4 5 5 2 4 2" xfId="18822"/>
    <cellStyle name="Comma 4 5 5 2 4 3" xfId="32890"/>
    <cellStyle name="Comma 4 5 5 2 4 4" xfId="48177"/>
    <cellStyle name="Comma 4 5 5 2 4 5" xfId="51193"/>
    <cellStyle name="Comma 4 5 5 2 5" xfId="8379"/>
    <cellStyle name="Comma 4 5 5 2 5 2" xfId="42265"/>
    <cellStyle name="Comma 4 5 5 2 5 3" xfId="46746"/>
    <cellStyle name="Comma 4 5 5 2 5 4" xfId="49762"/>
    <cellStyle name="Comma 4 5 5 2 6" xfId="41585"/>
    <cellStyle name="Comma 4 5 5 2 7" xfId="45640"/>
    <cellStyle name="Comma 4 5 5 2 8" xfId="48656"/>
    <cellStyle name="Comma 4 5 5 3" xfId="10106"/>
    <cellStyle name="Comma 4 5 5 3 2" xfId="17656"/>
    <cellStyle name="Comma 4 5 5 3 3" xfId="42780"/>
    <cellStyle name="Comma 4 5 5 3 4" xfId="47011"/>
    <cellStyle name="Comma 4 5 5 3 5" xfId="50027"/>
    <cellStyle name="Comma 4 5 5 4" xfId="10591"/>
    <cellStyle name="Comma 4 5 5 4 2" xfId="18133"/>
    <cellStyle name="Comma 4 5 5 4 3" xfId="42789"/>
    <cellStyle name="Comma 4 5 5 4 4" xfId="47488"/>
    <cellStyle name="Comma 4 5 5 4 5" xfId="50504"/>
    <cellStyle name="Comma 4 5 5 5" xfId="11078"/>
    <cellStyle name="Comma 4 5 5 5 2" xfId="18610"/>
    <cellStyle name="Comma 4 5 5 5 3" xfId="20340"/>
    <cellStyle name="Comma 4 5 5 5 4" xfId="47965"/>
    <cellStyle name="Comma 4 5 5 5 5" xfId="50981"/>
    <cellStyle name="Comma 4 5 5 6" xfId="8066"/>
    <cellStyle name="Comma 4 5 5 6 2" xfId="42227"/>
    <cellStyle name="Comma 4 5 5 6 3" xfId="46534"/>
    <cellStyle name="Comma 4 5 5 6 4" xfId="49550"/>
    <cellStyle name="Comma 4 5 5 7" xfId="43603"/>
    <cellStyle name="Comma 4 5 5 8" xfId="45428"/>
    <cellStyle name="Comma 4 5 5 9" xfId="48444"/>
    <cellStyle name="Comma 4 5 6" xfId="5505"/>
    <cellStyle name="Comma 4 5 6 2" xfId="10159"/>
    <cellStyle name="Comma 4 5 6 2 2" xfId="17709"/>
    <cellStyle name="Comma 4 5 6 2 3" xfId="42304"/>
    <cellStyle name="Comma 4 5 6 2 4" xfId="47064"/>
    <cellStyle name="Comma 4 5 6 2 5" xfId="50080"/>
    <cellStyle name="Comma 4 5 6 3" xfId="10644"/>
    <cellStyle name="Comma 4 5 6 3 2" xfId="18186"/>
    <cellStyle name="Comma 4 5 6 3 3" xfId="43421"/>
    <cellStyle name="Comma 4 5 6 3 4" xfId="47541"/>
    <cellStyle name="Comma 4 5 6 3 5" xfId="50557"/>
    <cellStyle name="Comma 4 5 6 4" xfId="11131"/>
    <cellStyle name="Comma 4 5 6 4 2" xfId="18663"/>
    <cellStyle name="Comma 4 5 6 4 3" xfId="42148"/>
    <cellStyle name="Comma 4 5 6 4 4" xfId="48018"/>
    <cellStyle name="Comma 4 5 6 4 5" xfId="51034"/>
    <cellStyle name="Comma 4 5 6 5" xfId="8145"/>
    <cellStyle name="Comma 4 5 6 5 2" xfId="19658"/>
    <cellStyle name="Comma 4 5 6 5 3" xfId="46587"/>
    <cellStyle name="Comma 4 5 6 5 4" xfId="49603"/>
    <cellStyle name="Comma 4 5 6 6" xfId="41524"/>
    <cellStyle name="Comma 4 5 6 7" xfId="45481"/>
    <cellStyle name="Comma 4 5 6 8" xfId="48497"/>
    <cellStyle name="Comma 4 5 7" xfId="5825"/>
    <cellStyle name="Comma 4 5 7 2" xfId="10371"/>
    <cellStyle name="Comma 4 5 7 2 2" xfId="17921"/>
    <cellStyle name="Comma 4 5 7 2 3" xfId="43570"/>
    <cellStyle name="Comma 4 5 7 2 4" xfId="47276"/>
    <cellStyle name="Comma 4 5 7 2 5" xfId="50292"/>
    <cellStyle name="Comma 4 5 7 3" xfId="10856"/>
    <cellStyle name="Comma 4 5 7 3 2" xfId="18398"/>
    <cellStyle name="Comma 4 5 7 3 3" xfId="42666"/>
    <cellStyle name="Comma 4 5 7 3 4" xfId="47753"/>
    <cellStyle name="Comma 4 5 7 3 5" xfId="50769"/>
    <cellStyle name="Comma 4 5 7 4" xfId="11344"/>
    <cellStyle name="Comma 4 5 7 4 2" xfId="18875"/>
    <cellStyle name="Comma 4 5 7 4 3" xfId="43459"/>
    <cellStyle name="Comma 4 5 7 4 4" xfId="48230"/>
    <cellStyle name="Comma 4 5 7 4 5" xfId="51246"/>
    <cellStyle name="Comma 4 5 7 5" xfId="8459"/>
    <cellStyle name="Comma 4 5 7 5 2" xfId="43850"/>
    <cellStyle name="Comma 4 5 7 5 3" xfId="46799"/>
    <cellStyle name="Comma 4 5 7 5 4" xfId="49815"/>
    <cellStyle name="Comma 4 5 7 6" xfId="43040"/>
    <cellStyle name="Comma 4 5 7 7" xfId="45693"/>
    <cellStyle name="Comma 4 5 7 8" xfId="48709"/>
    <cellStyle name="Comma 4 5 8" xfId="8804"/>
    <cellStyle name="Comma 4 5 9" xfId="9947"/>
    <cellStyle name="Comma 4 5 9 2" xfId="17497"/>
    <cellStyle name="Comma 4 5 9 3" xfId="42278"/>
    <cellStyle name="Comma 4 5 9 4" xfId="46852"/>
    <cellStyle name="Comma 4 5 9 5" xfId="49868"/>
    <cellStyle name="Comma 4 6" xfId="4001"/>
    <cellStyle name="Comma 4 6 10" xfId="7128"/>
    <cellStyle name="Comma 4 6 10 2" xfId="43201"/>
    <cellStyle name="Comma 4 6 10 3" xfId="46196"/>
    <cellStyle name="Comma 4 6 10 4" xfId="49212"/>
    <cellStyle name="Comma 4 6 11" xfId="19218"/>
    <cellStyle name="Comma 4 6 12" xfId="44104"/>
    <cellStyle name="Comma 4 6 13" xfId="45012"/>
    <cellStyle name="Comma 4 6 14" xfId="45271"/>
    <cellStyle name="Comma 4 6 15" xfId="48286"/>
    <cellStyle name="Comma 4 6 2" xfId="5267"/>
    <cellStyle name="Comma 4 6 2 2" xfId="5587"/>
    <cellStyle name="Comma 4 6 2 2 2" xfId="10214"/>
    <cellStyle name="Comma 4 6 2 2 2 2" xfId="17764"/>
    <cellStyle name="Comma 4 6 2 2 2 3" xfId="20388"/>
    <cellStyle name="Comma 4 6 2 2 2 4" xfId="47119"/>
    <cellStyle name="Comma 4 6 2 2 2 5" xfId="50135"/>
    <cellStyle name="Comma 4 6 2 2 3" xfId="10699"/>
    <cellStyle name="Comma 4 6 2 2 3 2" xfId="18241"/>
    <cellStyle name="Comma 4 6 2 2 3 3" xfId="20352"/>
    <cellStyle name="Comma 4 6 2 2 3 4" xfId="47596"/>
    <cellStyle name="Comma 4 6 2 2 3 5" xfId="50612"/>
    <cellStyle name="Comma 4 6 2 2 4" xfId="11186"/>
    <cellStyle name="Comma 4 6 2 2 4 2" xfId="18718"/>
    <cellStyle name="Comma 4 6 2 2 4 3" xfId="42151"/>
    <cellStyle name="Comma 4 6 2 2 4 4" xfId="48073"/>
    <cellStyle name="Comma 4 6 2 2 4 5" xfId="51089"/>
    <cellStyle name="Comma 4 6 2 2 5" xfId="8222"/>
    <cellStyle name="Comma 4 6 2 2 5 2" xfId="43556"/>
    <cellStyle name="Comma 4 6 2 2 5 3" xfId="46642"/>
    <cellStyle name="Comma 4 6 2 2 5 4" xfId="49658"/>
    <cellStyle name="Comma 4 6 2 2 6" xfId="19715"/>
    <cellStyle name="Comma 4 6 2 2 7" xfId="45536"/>
    <cellStyle name="Comma 4 6 2 2 8" xfId="48552"/>
    <cellStyle name="Comma 4 6 2 3" xfId="10002"/>
    <cellStyle name="Comma 4 6 2 3 2" xfId="17552"/>
    <cellStyle name="Comma 4 6 2 3 3" xfId="41851"/>
    <cellStyle name="Comma 4 6 2 3 4" xfId="46907"/>
    <cellStyle name="Comma 4 6 2 3 5" xfId="49923"/>
    <cellStyle name="Comma 4 6 2 4" xfId="10486"/>
    <cellStyle name="Comma 4 6 2 4 2" xfId="18029"/>
    <cellStyle name="Comma 4 6 2 4 3" xfId="19305"/>
    <cellStyle name="Comma 4 6 2 4 4" xfId="47384"/>
    <cellStyle name="Comma 4 6 2 4 5" xfId="50400"/>
    <cellStyle name="Comma 4 6 2 5" xfId="10973"/>
    <cellStyle name="Comma 4 6 2 5 2" xfId="18506"/>
    <cellStyle name="Comma 4 6 2 5 3" xfId="42889"/>
    <cellStyle name="Comma 4 6 2 5 4" xfId="47861"/>
    <cellStyle name="Comma 4 6 2 5 5" xfId="50877"/>
    <cellStyle name="Comma 4 6 2 6" xfId="7921"/>
    <cellStyle name="Comma 4 6 2 6 2" xfId="41762"/>
    <cellStyle name="Comma 4 6 2 6 3" xfId="46430"/>
    <cellStyle name="Comma 4 6 2 6 4" xfId="49446"/>
    <cellStyle name="Comma 4 6 2 7" xfId="41481"/>
    <cellStyle name="Comma 4 6 2 8" xfId="45324"/>
    <cellStyle name="Comma 4 6 2 9" xfId="48340"/>
    <cellStyle name="Comma 4 6 3" xfId="5347"/>
    <cellStyle name="Comma 4 6 3 2" xfId="5667"/>
    <cellStyle name="Comma 4 6 3 2 2" xfId="10267"/>
    <cellStyle name="Comma 4 6 3 2 2 2" xfId="17817"/>
    <cellStyle name="Comma 4 6 3 2 2 3" xfId="41891"/>
    <cellStyle name="Comma 4 6 3 2 2 4" xfId="47172"/>
    <cellStyle name="Comma 4 6 3 2 2 5" xfId="50188"/>
    <cellStyle name="Comma 4 6 3 2 3" xfId="10752"/>
    <cellStyle name="Comma 4 6 3 2 3 2" xfId="18294"/>
    <cellStyle name="Comma 4 6 3 2 3 3" xfId="20102"/>
    <cellStyle name="Comma 4 6 3 2 3 4" xfId="47649"/>
    <cellStyle name="Comma 4 6 3 2 3 5" xfId="50665"/>
    <cellStyle name="Comma 4 6 3 2 4" xfId="11239"/>
    <cellStyle name="Comma 4 6 3 2 4 2" xfId="18771"/>
    <cellStyle name="Comma 4 6 3 2 4 3" xfId="42803"/>
    <cellStyle name="Comma 4 6 3 2 4 4" xfId="48126"/>
    <cellStyle name="Comma 4 6 3 2 4 5" xfId="51142"/>
    <cellStyle name="Comma 4 6 3 2 5" xfId="8301"/>
    <cellStyle name="Comma 4 6 3 2 5 2" xfId="27872"/>
    <cellStyle name="Comma 4 6 3 2 5 3" xfId="46695"/>
    <cellStyle name="Comma 4 6 3 2 5 4" xfId="49711"/>
    <cellStyle name="Comma 4 6 3 2 6" xfId="41567"/>
    <cellStyle name="Comma 4 6 3 2 7" xfId="45589"/>
    <cellStyle name="Comma 4 6 3 2 8" xfId="48605"/>
    <cellStyle name="Comma 4 6 3 3" xfId="10055"/>
    <cellStyle name="Comma 4 6 3 3 2" xfId="17605"/>
    <cellStyle name="Comma 4 6 3 3 3" xfId="42292"/>
    <cellStyle name="Comma 4 6 3 3 4" xfId="46960"/>
    <cellStyle name="Comma 4 6 3 3 5" xfId="49976"/>
    <cellStyle name="Comma 4 6 3 4" xfId="10540"/>
    <cellStyle name="Comma 4 6 3 4 2" xfId="18082"/>
    <cellStyle name="Comma 4 6 3 4 3" xfId="42531"/>
    <cellStyle name="Comma 4 6 3 4 4" xfId="47437"/>
    <cellStyle name="Comma 4 6 3 4 5" xfId="50453"/>
    <cellStyle name="Comma 4 6 3 5" xfId="11027"/>
    <cellStyle name="Comma 4 6 3 5 2" xfId="18559"/>
    <cellStyle name="Comma 4 6 3 5 3" xfId="43093"/>
    <cellStyle name="Comma 4 6 3 5 4" xfId="47914"/>
    <cellStyle name="Comma 4 6 3 5 5" xfId="50930"/>
    <cellStyle name="Comma 4 6 3 6" xfId="7992"/>
    <cellStyle name="Comma 4 6 3 6 2" xfId="43141"/>
    <cellStyle name="Comma 4 6 3 6 3" xfId="46483"/>
    <cellStyle name="Comma 4 6 3 6 4" xfId="49499"/>
    <cellStyle name="Comma 4 6 3 7" xfId="41498"/>
    <cellStyle name="Comma 4 6 3 8" xfId="45377"/>
    <cellStyle name="Comma 4 6 3 9" xfId="48393"/>
    <cellStyle name="Comma 4 6 4" xfId="5427"/>
    <cellStyle name="Comma 4 6 4 2" xfId="5747"/>
    <cellStyle name="Comma 4 6 4 2 2" xfId="10320"/>
    <cellStyle name="Comma 4 6 4 2 2 2" xfId="17870"/>
    <cellStyle name="Comma 4 6 4 2 2 3" xfId="41901"/>
    <cellStyle name="Comma 4 6 4 2 2 4" xfId="47225"/>
    <cellStyle name="Comma 4 6 4 2 2 5" xfId="50241"/>
    <cellStyle name="Comma 4 6 4 2 3" xfId="10805"/>
    <cellStyle name="Comma 4 6 4 2 3 2" xfId="18347"/>
    <cellStyle name="Comma 4 6 4 2 3 3" xfId="43291"/>
    <cellStyle name="Comma 4 6 4 2 3 4" xfId="47702"/>
    <cellStyle name="Comma 4 6 4 2 3 5" xfId="50718"/>
    <cellStyle name="Comma 4 6 4 2 4" xfId="11292"/>
    <cellStyle name="Comma 4 6 4 2 4 2" xfId="18824"/>
    <cellStyle name="Comma 4 6 4 2 4 3" xfId="42152"/>
    <cellStyle name="Comma 4 6 4 2 4 4" xfId="48179"/>
    <cellStyle name="Comma 4 6 4 2 4 5" xfId="51195"/>
    <cellStyle name="Comma 4 6 4 2 5" xfId="8381"/>
    <cellStyle name="Comma 4 6 4 2 5 2" xfId="43943"/>
    <cellStyle name="Comma 4 6 4 2 5 3" xfId="46748"/>
    <cellStyle name="Comma 4 6 4 2 5 4" xfId="49764"/>
    <cellStyle name="Comma 4 6 4 2 6" xfId="41586"/>
    <cellStyle name="Comma 4 6 4 2 7" xfId="45642"/>
    <cellStyle name="Comma 4 6 4 2 8" xfId="48658"/>
    <cellStyle name="Comma 4 6 4 3" xfId="10108"/>
    <cellStyle name="Comma 4 6 4 3 2" xfId="17658"/>
    <cellStyle name="Comma 4 6 4 3 3" xfId="20409"/>
    <cellStyle name="Comma 4 6 4 3 4" xfId="47013"/>
    <cellStyle name="Comma 4 6 4 3 5" xfId="50029"/>
    <cellStyle name="Comma 4 6 4 4" xfId="10593"/>
    <cellStyle name="Comma 4 6 4 4 2" xfId="18135"/>
    <cellStyle name="Comma 4 6 4 4 3" xfId="41940"/>
    <cellStyle name="Comma 4 6 4 4 4" xfId="47490"/>
    <cellStyle name="Comma 4 6 4 4 5" xfId="50506"/>
    <cellStyle name="Comma 4 6 4 5" xfId="11080"/>
    <cellStyle name="Comma 4 6 4 5 2" xfId="18612"/>
    <cellStyle name="Comma 4 6 4 5 3" xfId="42397"/>
    <cellStyle name="Comma 4 6 4 5 4" xfId="47967"/>
    <cellStyle name="Comma 4 6 4 5 5" xfId="50983"/>
    <cellStyle name="Comma 4 6 4 6" xfId="8068"/>
    <cellStyle name="Comma 4 6 4 6 2" xfId="43366"/>
    <cellStyle name="Comma 4 6 4 6 3" xfId="46536"/>
    <cellStyle name="Comma 4 6 4 6 4" xfId="49552"/>
    <cellStyle name="Comma 4 6 4 7" xfId="19723"/>
    <cellStyle name="Comma 4 6 4 8" xfId="45430"/>
    <cellStyle name="Comma 4 6 4 9" xfId="48446"/>
    <cellStyle name="Comma 4 6 5" xfId="5507"/>
    <cellStyle name="Comma 4 6 5 2" xfId="10161"/>
    <cellStyle name="Comma 4 6 5 2 2" xfId="17711"/>
    <cellStyle name="Comma 4 6 5 2 3" xfId="43076"/>
    <cellStyle name="Comma 4 6 5 2 4" xfId="47066"/>
    <cellStyle name="Comma 4 6 5 2 5" xfId="50082"/>
    <cellStyle name="Comma 4 6 5 3" xfId="10646"/>
    <cellStyle name="Comma 4 6 5 3 2" xfId="18188"/>
    <cellStyle name="Comma 4 6 5 3 3" xfId="42342"/>
    <cellStyle name="Comma 4 6 5 3 4" xfId="47543"/>
    <cellStyle name="Comma 4 6 5 3 5" xfId="50559"/>
    <cellStyle name="Comma 4 6 5 4" xfId="11133"/>
    <cellStyle name="Comma 4 6 5 4 2" xfId="18665"/>
    <cellStyle name="Comma 4 6 5 4 3" xfId="43019"/>
    <cellStyle name="Comma 4 6 5 4 4" xfId="48020"/>
    <cellStyle name="Comma 4 6 5 4 5" xfId="51036"/>
    <cellStyle name="Comma 4 6 5 5" xfId="8147"/>
    <cellStyle name="Comma 4 6 5 5 2" xfId="19976"/>
    <cellStyle name="Comma 4 6 5 5 3" xfId="46589"/>
    <cellStyle name="Comma 4 6 5 5 4" xfId="49605"/>
    <cellStyle name="Comma 4 6 5 6" xfId="43153"/>
    <cellStyle name="Comma 4 6 5 7" xfId="45483"/>
    <cellStyle name="Comma 4 6 5 8" xfId="48499"/>
    <cellStyle name="Comma 4 6 6" xfId="5827"/>
    <cellStyle name="Comma 4 6 6 2" xfId="10373"/>
    <cellStyle name="Comma 4 6 6 2 2" xfId="17923"/>
    <cellStyle name="Comma 4 6 6 2 3" xfId="42634"/>
    <cellStyle name="Comma 4 6 6 2 4" xfId="47278"/>
    <cellStyle name="Comma 4 6 6 2 5" xfId="50294"/>
    <cellStyle name="Comma 4 6 6 3" xfId="10858"/>
    <cellStyle name="Comma 4 6 6 3 2" xfId="18400"/>
    <cellStyle name="Comma 4 6 6 3 3" xfId="43773"/>
    <cellStyle name="Comma 4 6 6 3 4" xfId="47755"/>
    <cellStyle name="Comma 4 6 6 3 5" xfId="50771"/>
    <cellStyle name="Comma 4 6 6 4" xfId="11346"/>
    <cellStyle name="Comma 4 6 6 4 2" xfId="18877"/>
    <cellStyle name="Comma 4 6 6 4 3" xfId="43473"/>
    <cellStyle name="Comma 4 6 6 4 4" xfId="48232"/>
    <cellStyle name="Comma 4 6 6 4 5" xfId="51248"/>
    <cellStyle name="Comma 4 6 6 5" xfId="8461"/>
    <cellStyle name="Comma 4 6 6 5 2" xfId="20131"/>
    <cellStyle name="Comma 4 6 6 5 3" xfId="46801"/>
    <cellStyle name="Comma 4 6 6 5 4" xfId="49817"/>
    <cellStyle name="Comma 4 6 6 6" xfId="43615"/>
    <cellStyle name="Comma 4 6 6 7" xfId="45695"/>
    <cellStyle name="Comma 4 6 6 8" xfId="48711"/>
    <cellStyle name="Comma 4 6 7" xfId="9949"/>
    <cellStyle name="Comma 4 6 7 2" xfId="17499"/>
    <cellStyle name="Comma 4 6 7 3" xfId="42777"/>
    <cellStyle name="Comma 4 6 7 4" xfId="46854"/>
    <cellStyle name="Comma 4 6 7 5" xfId="49870"/>
    <cellStyle name="Comma 4 6 8" xfId="10433"/>
    <cellStyle name="Comma 4 6 8 2" xfId="17976"/>
    <cellStyle name="Comma 4 6 8 3" xfId="27959"/>
    <cellStyle name="Comma 4 6 8 4" xfId="47331"/>
    <cellStyle name="Comma 4 6 8 5" xfId="50347"/>
    <cellStyle name="Comma 4 6 9" xfId="10920"/>
    <cellStyle name="Comma 4 6 9 2" xfId="18453"/>
    <cellStyle name="Comma 4 6 9 3" xfId="42375"/>
    <cellStyle name="Comma 4 6 9 4" xfId="47808"/>
    <cellStyle name="Comma 4 6 9 5" xfId="50824"/>
    <cellStyle name="Comma 4 7" xfId="6619"/>
    <cellStyle name="Comma 4 7 2" xfId="17121"/>
    <cellStyle name="Comma 4 7 3" xfId="19219"/>
    <cellStyle name="Comma 4 7 4" xfId="42762"/>
    <cellStyle name="Comma 4 7 5" xfId="44105"/>
    <cellStyle name="Comma 4 7 6" xfId="45013"/>
    <cellStyle name="Comma 4 7 7" xfId="46155"/>
    <cellStyle name="Comma 4 7 8" xfId="49171"/>
    <cellStyle name="Comma 4 8" xfId="14918"/>
    <cellStyle name="Comma 4 8 2" xfId="19220"/>
    <cellStyle name="Comma 4 8 3" xfId="44106"/>
    <cellStyle name="Comma 4 8 4" xfId="45014"/>
    <cellStyle name="Comma 4 9" xfId="19221"/>
    <cellStyle name="Comma 5" xfId="894"/>
    <cellStyle name="Comma 5 10" xfId="44107"/>
    <cellStyle name="Comma 5 11" xfId="45015"/>
    <cellStyle name="Comma 5 2" xfId="888"/>
    <cellStyle name="Comma 5 2 10" xfId="10881"/>
    <cellStyle name="Comma 5 2 10 2" xfId="18419"/>
    <cellStyle name="Comma 5 2 10 3" xfId="36169"/>
    <cellStyle name="Comma 5 2 10 4" xfId="42888"/>
    <cellStyle name="Comma 5 2 10 5" xfId="47774"/>
    <cellStyle name="Comma 5 2 10 6" xfId="50790"/>
    <cellStyle name="Comma 5 2 11" xfId="7015"/>
    <cellStyle name="Comma 5 2 11 2" xfId="17143"/>
    <cellStyle name="Comma 5 2 11 3" xfId="42596"/>
    <cellStyle name="Comma 5 2 11 4" xfId="46184"/>
    <cellStyle name="Comma 5 2 11 5" xfId="49200"/>
    <cellStyle name="Comma 5 2 12" xfId="14924"/>
    <cellStyle name="Comma 5 2 13" xfId="19223"/>
    <cellStyle name="Comma 5 2 14" xfId="45237"/>
    <cellStyle name="Comma 5 2 15" xfId="48252"/>
    <cellStyle name="Comma 5 2 2" xfId="4002"/>
    <cellStyle name="Comma 5 2 2 10" xfId="6923"/>
    <cellStyle name="Comma 5 2 2 10 2" xfId="43409"/>
    <cellStyle name="Comma 5 2 2 10 3" xfId="46170"/>
    <cellStyle name="Comma 5 2 2 10 4" xfId="49186"/>
    <cellStyle name="Comma 5 2 2 11" xfId="19224"/>
    <cellStyle name="Comma 5 2 2 12" xfId="45272"/>
    <cellStyle name="Comma 5 2 2 13" xfId="48287"/>
    <cellStyle name="Comma 5 2 2 2" xfId="5268"/>
    <cellStyle name="Comma 5 2 2 2 10" xfId="45325"/>
    <cellStyle name="Comma 5 2 2 2 11" xfId="48341"/>
    <cellStyle name="Comma 5 2 2 2 2" xfId="5588"/>
    <cellStyle name="Comma 5 2 2 2 2 2" xfId="10215"/>
    <cellStyle name="Comma 5 2 2 2 2 2 2" xfId="17765"/>
    <cellStyle name="Comma 5 2 2 2 2 2 3" xfId="42690"/>
    <cellStyle name="Comma 5 2 2 2 2 2 4" xfId="47120"/>
    <cellStyle name="Comma 5 2 2 2 2 2 5" xfId="50136"/>
    <cellStyle name="Comma 5 2 2 2 2 3" xfId="10700"/>
    <cellStyle name="Comma 5 2 2 2 2 3 2" xfId="18242"/>
    <cellStyle name="Comma 5 2 2 2 2 3 3" xfId="43289"/>
    <cellStyle name="Comma 5 2 2 2 2 3 4" xfId="47597"/>
    <cellStyle name="Comma 5 2 2 2 2 3 5" xfId="50613"/>
    <cellStyle name="Comma 5 2 2 2 2 4" xfId="11187"/>
    <cellStyle name="Comma 5 2 2 2 2 4 2" xfId="18719"/>
    <cellStyle name="Comma 5 2 2 2 2 4 3" xfId="43191"/>
    <cellStyle name="Comma 5 2 2 2 2 4 4" xfId="48074"/>
    <cellStyle name="Comma 5 2 2 2 2 4 5" xfId="51090"/>
    <cellStyle name="Comma 5 2 2 2 2 5" xfId="8223"/>
    <cellStyle name="Comma 5 2 2 2 2 5 2" xfId="42244"/>
    <cellStyle name="Comma 5 2 2 2 2 5 3" xfId="46643"/>
    <cellStyle name="Comma 5 2 2 2 2 5 4" xfId="49659"/>
    <cellStyle name="Comma 5 2 2 2 2 6" xfId="41540"/>
    <cellStyle name="Comma 5 2 2 2 2 7" xfId="45537"/>
    <cellStyle name="Comma 5 2 2 2 2 8" xfId="48553"/>
    <cellStyle name="Comma 5 2 2 2 3" xfId="10003"/>
    <cellStyle name="Comma 5 2 2 2 3 2" xfId="17553"/>
    <cellStyle name="Comma 5 2 2 2 3 3" xfId="20421"/>
    <cellStyle name="Comma 5 2 2 2 3 4" xfId="46908"/>
    <cellStyle name="Comma 5 2 2 2 3 5" xfId="49924"/>
    <cellStyle name="Comma 5 2 2 2 4" xfId="10487"/>
    <cellStyle name="Comma 5 2 2 2 4 2" xfId="18030"/>
    <cellStyle name="Comma 5 2 2 2 4 3" xfId="41921"/>
    <cellStyle name="Comma 5 2 2 2 4 4" xfId="47385"/>
    <cellStyle name="Comma 5 2 2 2 4 5" xfId="50401"/>
    <cellStyle name="Comma 5 2 2 2 5" xfId="10974"/>
    <cellStyle name="Comma 5 2 2 2 5 2" xfId="18507"/>
    <cellStyle name="Comma 5 2 2 2 5 3" xfId="19884"/>
    <cellStyle name="Comma 5 2 2 2 5 4" xfId="47862"/>
    <cellStyle name="Comma 5 2 2 2 5 5" xfId="50878"/>
    <cellStyle name="Comma 5 2 2 2 6" xfId="7922"/>
    <cellStyle name="Comma 5 2 2 2 6 2" xfId="20532"/>
    <cellStyle name="Comma 5 2 2 2 6 3" xfId="46431"/>
    <cellStyle name="Comma 5 2 2 2 6 4" xfId="49447"/>
    <cellStyle name="Comma 5 2 2 2 7" xfId="19225"/>
    <cellStyle name="Comma 5 2 2 2 8" xfId="44108"/>
    <cellStyle name="Comma 5 2 2 2 9" xfId="45016"/>
    <cellStyle name="Comma 5 2 2 3" xfId="5348"/>
    <cellStyle name="Comma 5 2 2 3 10" xfId="48394"/>
    <cellStyle name="Comma 5 2 2 3 2" xfId="5668"/>
    <cellStyle name="Comma 5 2 2 3 2 2" xfId="10268"/>
    <cellStyle name="Comma 5 2 2 3 2 2 2" xfId="17818"/>
    <cellStyle name="Comma 5 2 2 3 2 2 3" xfId="20383"/>
    <cellStyle name="Comma 5 2 2 3 2 2 4" xfId="47173"/>
    <cellStyle name="Comma 5 2 2 3 2 2 5" xfId="50189"/>
    <cellStyle name="Comma 5 2 2 3 2 3" xfId="10753"/>
    <cellStyle name="Comma 5 2 2 3 2 3 2" xfId="18295"/>
    <cellStyle name="Comma 5 2 2 3 2 3 3" xfId="43669"/>
    <cellStyle name="Comma 5 2 2 3 2 3 4" xfId="47650"/>
    <cellStyle name="Comma 5 2 2 3 2 3 5" xfId="50666"/>
    <cellStyle name="Comma 5 2 2 3 2 4" xfId="11240"/>
    <cellStyle name="Comma 5 2 2 3 2 4 2" xfId="18772"/>
    <cellStyle name="Comma 5 2 2 3 2 4 3" xfId="42039"/>
    <cellStyle name="Comma 5 2 2 3 2 4 4" xfId="48127"/>
    <cellStyle name="Comma 5 2 2 3 2 4 5" xfId="51143"/>
    <cellStyle name="Comma 5 2 2 3 2 5" xfId="8302"/>
    <cellStyle name="Comma 5 2 2 3 2 5 2" xfId="43273"/>
    <cellStyle name="Comma 5 2 2 3 2 5 3" xfId="46696"/>
    <cellStyle name="Comma 5 2 2 3 2 5 4" xfId="49712"/>
    <cellStyle name="Comma 5 2 2 3 2 6" xfId="33519"/>
    <cellStyle name="Comma 5 2 2 3 2 7" xfId="43331"/>
    <cellStyle name="Comma 5 2 2 3 2 8" xfId="45590"/>
    <cellStyle name="Comma 5 2 2 3 2 9" xfId="48606"/>
    <cellStyle name="Comma 5 2 2 3 3" xfId="10056"/>
    <cellStyle name="Comma 5 2 2 3 3 2" xfId="17606"/>
    <cellStyle name="Comma 5 2 2 3 3 3" xfId="38821"/>
    <cellStyle name="Comma 5 2 2 3 3 4" xfId="43797"/>
    <cellStyle name="Comma 5 2 2 3 3 5" xfId="46961"/>
    <cellStyle name="Comma 5 2 2 3 3 6" xfId="49977"/>
    <cellStyle name="Comma 5 2 2 3 4" xfId="10541"/>
    <cellStyle name="Comma 5 2 2 3 4 2" xfId="18083"/>
    <cellStyle name="Comma 5 2 2 3 4 3" xfId="41930"/>
    <cellStyle name="Comma 5 2 2 3 4 4" xfId="47438"/>
    <cellStyle name="Comma 5 2 2 3 4 5" xfId="50454"/>
    <cellStyle name="Comma 5 2 2 3 5" xfId="11028"/>
    <cellStyle name="Comma 5 2 2 3 5 2" xfId="18560"/>
    <cellStyle name="Comma 5 2 2 3 5 3" xfId="20730"/>
    <cellStyle name="Comma 5 2 2 3 5 4" xfId="47915"/>
    <cellStyle name="Comma 5 2 2 3 5 5" xfId="50931"/>
    <cellStyle name="Comma 5 2 2 3 6" xfId="7993"/>
    <cellStyle name="Comma 5 2 2 3 6 2" xfId="27986"/>
    <cellStyle name="Comma 5 2 2 3 6 3" xfId="46484"/>
    <cellStyle name="Comma 5 2 2 3 6 4" xfId="49500"/>
    <cellStyle name="Comma 5 2 2 3 7" xfId="28145"/>
    <cellStyle name="Comma 5 2 2 3 8" xfId="43322"/>
    <cellStyle name="Comma 5 2 2 3 9" xfId="45378"/>
    <cellStyle name="Comma 5 2 2 4" xfId="5428"/>
    <cellStyle name="Comma 5 2 2 4 10" xfId="48447"/>
    <cellStyle name="Comma 5 2 2 4 2" xfId="5748"/>
    <cellStyle name="Comma 5 2 2 4 2 2" xfId="10321"/>
    <cellStyle name="Comma 5 2 2 4 2 2 2" xfId="17871"/>
    <cellStyle name="Comma 5 2 2 4 2 2 3" xfId="29476"/>
    <cellStyle name="Comma 5 2 2 4 2 2 4" xfId="47226"/>
    <cellStyle name="Comma 5 2 2 4 2 2 5" xfId="50242"/>
    <cellStyle name="Comma 5 2 2 4 2 3" xfId="10806"/>
    <cellStyle name="Comma 5 2 2 4 2 3 2" xfId="18348"/>
    <cellStyle name="Comma 5 2 2 4 2 3 3" xfId="42363"/>
    <cellStyle name="Comma 5 2 2 4 2 3 4" xfId="47703"/>
    <cellStyle name="Comma 5 2 2 4 2 3 5" xfId="50719"/>
    <cellStyle name="Comma 5 2 2 4 2 4" xfId="11293"/>
    <cellStyle name="Comma 5 2 2 4 2 4 2" xfId="18825"/>
    <cellStyle name="Comma 5 2 2 4 2 4 3" xfId="43770"/>
    <cellStyle name="Comma 5 2 2 4 2 4 4" xfId="48180"/>
    <cellStyle name="Comma 5 2 2 4 2 4 5" xfId="51196"/>
    <cellStyle name="Comma 5 2 2 4 2 5" xfId="8382"/>
    <cellStyle name="Comma 5 2 2 4 2 5 2" xfId="27914"/>
    <cellStyle name="Comma 5 2 2 4 2 5 3" xfId="46749"/>
    <cellStyle name="Comma 5 2 2 4 2 5 4" xfId="49765"/>
    <cellStyle name="Comma 5 2 2 4 2 6" xfId="41587"/>
    <cellStyle name="Comma 5 2 2 4 2 7" xfId="45643"/>
    <cellStyle name="Comma 5 2 2 4 2 8" xfId="48659"/>
    <cellStyle name="Comma 5 2 2 4 3" xfId="10109"/>
    <cellStyle name="Comma 5 2 2 4 3 2" xfId="17659"/>
    <cellStyle name="Comma 5 2 2 4 3 3" xfId="42687"/>
    <cellStyle name="Comma 5 2 2 4 3 4" xfId="47014"/>
    <cellStyle name="Comma 5 2 2 4 3 5" xfId="50030"/>
    <cellStyle name="Comma 5 2 2 4 4" xfId="10594"/>
    <cellStyle name="Comma 5 2 2 4 4 2" xfId="18136"/>
    <cellStyle name="Comma 5 2 2 4 4 3" xfId="41941"/>
    <cellStyle name="Comma 5 2 2 4 4 4" xfId="47491"/>
    <cellStyle name="Comma 5 2 2 4 4 5" xfId="50507"/>
    <cellStyle name="Comma 5 2 2 4 5" xfId="11081"/>
    <cellStyle name="Comma 5 2 2 4 5 2" xfId="18613"/>
    <cellStyle name="Comma 5 2 2 4 5 3" xfId="42647"/>
    <cellStyle name="Comma 5 2 2 4 5 4" xfId="47968"/>
    <cellStyle name="Comma 5 2 2 4 5 5" xfId="50984"/>
    <cellStyle name="Comma 5 2 2 4 6" xfId="8069"/>
    <cellStyle name="Comma 5 2 2 4 6 2" xfId="41783"/>
    <cellStyle name="Comma 5 2 2 4 6 3" xfId="46537"/>
    <cellStyle name="Comma 5 2 2 4 6 4" xfId="49553"/>
    <cellStyle name="Comma 5 2 2 4 7" xfId="31054"/>
    <cellStyle name="Comma 5 2 2 4 8" xfId="42434"/>
    <cellStyle name="Comma 5 2 2 4 9" xfId="45431"/>
    <cellStyle name="Comma 5 2 2 5" xfId="5508"/>
    <cellStyle name="Comma 5 2 2 5 2" xfId="10162"/>
    <cellStyle name="Comma 5 2 2 5 2 2" xfId="17712"/>
    <cellStyle name="Comma 5 2 2 5 2 3" xfId="41874"/>
    <cellStyle name="Comma 5 2 2 5 2 4" xfId="47067"/>
    <cellStyle name="Comma 5 2 2 5 2 5" xfId="50083"/>
    <cellStyle name="Comma 5 2 2 5 3" xfId="10647"/>
    <cellStyle name="Comma 5 2 2 5 3 2" xfId="18189"/>
    <cellStyle name="Comma 5 2 2 5 3 3" xfId="43230"/>
    <cellStyle name="Comma 5 2 2 5 3 4" xfId="47544"/>
    <cellStyle name="Comma 5 2 2 5 3 5" xfId="50560"/>
    <cellStyle name="Comma 5 2 2 5 4" xfId="11134"/>
    <cellStyle name="Comma 5 2 2 5 4 2" xfId="18666"/>
    <cellStyle name="Comma 5 2 2 5 4 3" xfId="42824"/>
    <cellStyle name="Comma 5 2 2 5 4 4" xfId="48021"/>
    <cellStyle name="Comma 5 2 2 5 4 5" xfId="51037"/>
    <cellStyle name="Comma 5 2 2 5 5" xfId="8148"/>
    <cellStyle name="Comma 5 2 2 5 5 2" xfId="42116"/>
    <cellStyle name="Comma 5 2 2 5 5 3" xfId="46590"/>
    <cellStyle name="Comma 5 2 2 5 5 4" xfId="49606"/>
    <cellStyle name="Comma 5 2 2 5 6" xfId="36170"/>
    <cellStyle name="Comma 5 2 2 5 7" xfId="41525"/>
    <cellStyle name="Comma 5 2 2 5 8" xfId="45484"/>
    <cellStyle name="Comma 5 2 2 5 9" xfId="48500"/>
    <cellStyle name="Comma 5 2 2 6" xfId="5828"/>
    <cellStyle name="Comma 5 2 2 6 2" xfId="10374"/>
    <cellStyle name="Comma 5 2 2 6 2 2" xfId="17924"/>
    <cellStyle name="Comma 5 2 2 6 2 3" xfId="19628"/>
    <cellStyle name="Comma 5 2 2 6 2 4" xfId="47279"/>
    <cellStyle name="Comma 5 2 2 6 2 5" xfId="50295"/>
    <cellStyle name="Comma 5 2 2 6 3" xfId="10859"/>
    <cellStyle name="Comma 5 2 2 6 3 2" xfId="18401"/>
    <cellStyle name="Comma 5 2 2 6 3 3" xfId="43892"/>
    <cellStyle name="Comma 5 2 2 6 3 4" xfId="47756"/>
    <cellStyle name="Comma 5 2 2 6 3 5" xfId="50772"/>
    <cellStyle name="Comma 5 2 2 6 4" xfId="11347"/>
    <cellStyle name="Comma 5 2 2 6 4 2" xfId="18878"/>
    <cellStyle name="Comma 5 2 2 6 4 3" xfId="28794"/>
    <cellStyle name="Comma 5 2 2 6 4 4" xfId="48233"/>
    <cellStyle name="Comma 5 2 2 6 4 5" xfId="51249"/>
    <cellStyle name="Comma 5 2 2 6 5" xfId="8462"/>
    <cellStyle name="Comma 5 2 2 6 5 2" xfId="44028"/>
    <cellStyle name="Comma 5 2 2 6 5 3" xfId="46802"/>
    <cellStyle name="Comma 5 2 2 6 5 4" xfId="49818"/>
    <cellStyle name="Comma 5 2 2 6 6" xfId="41604"/>
    <cellStyle name="Comma 5 2 2 6 7" xfId="45696"/>
    <cellStyle name="Comma 5 2 2 6 8" xfId="48712"/>
    <cellStyle name="Comma 5 2 2 7" xfId="9950"/>
    <cellStyle name="Comma 5 2 2 7 2" xfId="17500"/>
    <cellStyle name="Comma 5 2 2 7 3" xfId="41840"/>
    <cellStyle name="Comma 5 2 2 7 4" xfId="46855"/>
    <cellStyle name="Comma 5 2 2 7 5" xfId="49871"/>
    <cellStyle name="Comma 5 2 2 8" xfId="10434"/>
    <cellStyle name="Comma 5 2 2 8 2" xfId="17977"/>
    <cellStyle name="Comma 5 2 2 8 3" xfId="43518"/>
    <cellStyle name="Comma 5 2 2 8 4" xfId="47332"/>
    <cellStyle name="Comma 5 2 2 8 5" xfId="50348"/>
    <cellStyle name="Comma 5 2 2 9" xfId="10921"/>
    <cellStyle name="Comma 5 2 2 9 2" xfId="18454"/>
    <cellStyle name="Comma 5 2 2 9 3" xfId="42643"/>
    <cellStyle name="Comma 5 2 2 9 4" xfId="47809"/>
    <cellStyle name="Comma 5 2 2 9 5" xfId="50825"/>
    <cellStyle name="Comma 5 2 3" xfId="4817"/>
    <cellStyle name="Comma 5 2 3 10" xfId="48306"/>
    <cellStyle name="Comma 5 2 3 2" xfId="5532"/>
    <cellStyle name="Comma 5 2 3 2 2" xfId="10180"/>
    <cellStyle name="Comma 5 2 3 2 2 2" xfId="17730"/>
    <cellStyle name="Comma 5 2 3 2 2 3" xfId="33520"/>
    <cellStyle name="Comma 5 2 3 2 2 4" xfId="43222"/>
    <cellStyle name="Comma 5 2 3 2 2 5" xfId="47085"/>
    <cellStyle name="Comma 5 2 3 2 2 6" xfId="50101"/>
    <cellStyle name="Comma 5 2 3 2 3" xfId="10665"/>
    <cellStyle name="Comma 5 2 3 2 3 2" xfId="18207"/>
    <cellStyle name="Comma 5 2 3 2 3 3" xfId="38822"/>
    <cellStyle name="Comma 5 2 3 2 3 4" xfId="43520"/>
    <cellStyle name="Comma 5 2 3 2 3 5" xfId="47562"/>
    <cellStyle name="Comma 5 2 3 2 3 6" xfId="50578"/>
    <cellStyle name="Comma 5 2 3 2 4" xfId="11152"/>
    <cellStyle name="Comma 5 2 3 2 4 2" xfId="18684"/>
    <cellStyle name="Comma 5 2 3 2 4 3" xfId="43818"/>
    <cellStyle name="Comma 5 2 3 2 4 4" xfId="48039"/>
    <cellStyle name="Comma 5 2 3 2 4 5" xfId="51055"/>
    <cellStyle name="Comma 5 2 3 2 5" xfId="8172"/>
    <cellStyle name="Comma 5 2 3 2 5 2" xfId="42118"/>
    <cellStyle name="Comma 5 2 3 2 5 3" xfId="46608"/>
    <cellStyle name="Comma 5 2 3 2 5 4" xfId="49624"/>
    <cellStyle name="Comma 5 2 3 2 6" xfId="28146"/>
    <cellStyle name="Comma 5 2 3 2 7" xfId="43734"/>
    <cellStyle name="Comma 5 2 3 2 8" xfId="45502"/>
    <cellStyle name="Comma 5 2 3 2 9" xfId="48518"/>
    <cellStyle name="Comma 5 2 3 3" xfId="9968"/>
    <cellStyle name="Comma 5 2 3 3 2" xfId="17518"/>
    <cellStyle name="Comma 5 2 3 3 3" xfId="31055"/>
    <cellStyle name="Comma 5 2 3 3 4" xfId="42554"/>
    <cellStyle name="Comma 5 2 3 3 5" xfId="46873"/>
    <cellStyle name="Comma 5 2 3 3 6" xfId="49889"/>
    <cellStyle name="Comma 5 2 3 4" xfId="10452"/>
    <cellStyle name="Comma 5 2 3 4 2" xfId="17995"/>
    <cellStyle name="Comma 5 2 3 4 3" xfId="36171"/>
    <cellStyle name="Comma 5 2 3 4 4" xfId="19897"/>
    <cellStyle name="Comma 5 2 3 4 5" xfId="47350"/>
    <cellStyle name="Comma 5 2 3 4 6" xfId="50366"/>
    <cellStyle name="Comma 5 2 3 5" xfId="10939"/>
    <cellStyle name="Comma 5 2 3 5 2" xfId="18472"/>
    <cellStyle name="Comma 5 2 3 5 3" xfId="42945"/>
    <cellStyle name="Comma 5 2 3 5 4" xfId="47827"/>
    <cellStyle name="Comma 5 2 3 5 5" xfId="50843"/>
    <cellStyle name="Comma 5 2 3 6" xfId="7878"/>
    <cellStyle name="Comma 5 2 3 6 2" xfId="41757"/>
    <cellStyle name="Comma 5 2 3 6 3" xfId="46397"/>
    <cellStyle name="Comma 5 2 3 6 4" xfId="49413"/>
    <cellStyle name="Comma 5 2 3 7" xfId="19226"/>
    <cellStyle name="Comma 5 2 3 8" xfId="41464"/>
    <cellStyle name="Comma 5 2 3 9" xfId="45290"/>
    <cellStyle name="Comma 5 2 4" xfId="5292"/>
    <cellStyle name="Comma 5 2 4 10" xfId="45343"/>
    <cellStyle name="Comma 5 2 4 11" xfId="48359"/>
    <cellStyle name="Comma 5 2 4 2" xfId="5612"/>
    <cellStyle name="Comma 5 2 4 2 2" xfId="10233"/>
    <cellStyle name="Comma 5 2 4 2 2 2" xfId="17783"/>
    <cellStyle name="Comma 5 2 4 2 2 3" xfId="27978"/>
    <cellStyle name="Comma 5 2 4 2 2 4" xfId="47138"/>
    <cellStyle name="Comma 5 2 4 2 2 5" xfId="50154"/>
    <cellStyle name="Comma 5 2 4 2 3" xfId="10718"/>
    <cellStyle name="Comma 5 2 4 2 3 2" xfId="18260"/>
    <cellStyle name="Comma 5 2 4 2 3 3" xfId="41960"/>
    <cellStyle name="Comma 5 2 4 2 3 4" xfId="47615"/>
    <cellStyle name="Comma 5 2 4 2 3 5" xfId="50631"/>
    <cellStyle name="Comma 5 2 4 2 4" xfId="11205"/>
    <cellStyle name="Comma 5 2 4 2 4 2" xfId="18737"/>
    <cellStyle name="Comma 5 2 4 2 4 3" xfId="43873"/>
    <cellStyle name="Comma 5 2 4 2 4 4" xfId="48092"/>
    <cellStyle name="Comma 5 2 4 2 4 5" xfId="51108"/>
    <cellStyle name="Comma 5 2 4 2 5" xfId="8246"/>
    <cellStyle name="Comma 5 2 4 2 5 2" xfId="43847"/>
    <cellStyle name="Comma 5 2 4 2 5 3" xfId="46661"/>
    <cellStyle name="Comma 5 2 4 2 5 4" xfId="49677"/>
    <cellStyle name="Comma 5 2 4 2 6" xfId="19714"/>
    <cellStyle name="Comma 5 2 4 2 7" xfId="45555"/>
    <cellStyle name="Comma 5 2 4 2 8" xfId="48571"/>
    <cellStyle name="Comma 5 2 4 3" xfId="10021"/>
    <cellStyle name="Comma 5 2 4 3 2" xfId="17571"/>
    <cellStyle name="Comma 5 2 4 3 3" xfId="29508"/>
    <cellStyle name="Comma 5 2 4 3 4" xfId="46926"/>
    <cellStyle name="Comma 5 2 4 3 5" xfId="49942"/>
    <cellStyle name="Comma 5 2 4 4" xfId="10506"/>
    <cellStyle name="Comma 5 2 4 4 2" xfId="18048"/>
    <cellStyle name="Comma 5 2 4 4 3" xfId="43144"/>
    <cellStyle name="Comma 5 2 4 4 4" xfId="47403"/>
    <cellStyle name="Comma 5 2 4 4 5" xfId="50419"/>
    <cellStyle name="Comma 5 2 4 5" xfId="10993"/>
    <cellStyle name="Comma 5 2 4 5 2" xfId="18525"/>
    <cellStyle name="Comma 5 2 4 5 3" xfId="42583"/>
    <cellStyle name="Comma 5 2 4 5 4" xfId="47880"/>
    <cellStyle name="Comma 5 2 4 5 5" xfId="50896"/>
    <cellStyle name="Comma 5 2 4 6" xfId="7944"/>
    <cellStyle name="Comma 5 2 4 6 2" xfId="32072"/>
    <cellStyle name="Comma 5 2 4 6 3" xfId="46449"/>
    <cellStyle name="Comma 5 2 4 6 4" xfId="49465"/>
    <cellStyle name="Comma 5 2 4 7" xfId="19227"/>
    <cellStyle name="Comma 5 2 4 8" xfId="44109"/>
    <cellStyle name="Comma 5 2 4 9" xfId="45017"/>
    <cellStyle name="Comma 5 2 5" xfId="5372"/>
    <cellStyle name="Comma 5 2 5 10" xfId="48412"/>
    <cellStyle name="Comma 5 2 5 2" xfId="5692"/>
    <cellStyle name="Comma 5 2 5 2 2" xfId="10286"/>
    <cellStyle name="Comma 5 2 5 2 2 2" xfId="17836"/>
    <cellStyle name="Comma 5 2 5 2 2 3" xfId="33521"/>
    <cellStyle name="Comma 5 2 5 2 2 4" xfId="42934"/>
    <cellStyle name="Comma 5 2 5 2 2 5" xfId="47191"/>
    <cellStyle name="Comma 5 2 5 2 2 6" xfId="50207"/>
    <cellStyle name="Comma 5 2 5 2 3" xfId="10771"/>
    <cellStyle name="Comma 5 2 5 2 3 2" xfId="18313"/>
    <cellStyle name="Comma 5 2 5 2 3 3" xfId="38823"/>
    <cellStyle name="Comma 5 2 5 2 3 4" xfId="19620"/>
    <cellStyle name="Comma 5 2 5 2 3 5" xfId="47668"/>
    <cellStyle name="Comma 5 2 5 2 3 6" xfId="50684"/>
    <cellStyle name="Comma 5 2 5 2 4" xfId="11258"/>
    <cellStyle name="Comma 5 2 5 2 4 2" xfId="18790"/>
    <cellStyle name="Comma 5 2 5 2 4 3" xfId="42042"/>
    <cellStyle name="Comma 5 2 5 2 4 4" xfId="48145"/>
    <cellStyle name="Comma 5 2 5 2 4 5" xfId="51161"/>
    <cellStyle name="Comma 5 2 5 2 5" xfId="8326"/>
    <cellStyle name="Comma 5 2 5 2 5 2" xfId="42472"/>
    <cellStyle name="Comma 5 2 5 2 5 3" xfId="46714"/>
    <cellStyle name="Comma 5 2 5 2 5 4" xfId="49730"/>
    <cellStyle name="Comma 5 2 5 2 6" xfId="28147"/>
    <cellStyle name="Comma 5 2 5 2 7" xfId="41571"/>
    <cellStyle name="Comma 5 2 5 2 8" xfId="45608"/>
    <cellStyle name="Comma 5 2 5 2 9" xfId="48624"/>
    <cellStyle name="Comma 5 2 5 3" xfId="10074"/>
    <cellStyle name="Comma 5 2 5 3 2" xfId="17624"/>
    <cellStyle name="Comma 5 2 5 3 3" xfId="31056"/>
    <cellStyle name="Comma 5 2 5 3 4" xfId="43509"/>
    <cellStyle name="Comma 5 2 5 3 5" xfId="46979"/>
    <cellStyle name="Comma 5 2 5 3 6" xfId="49995"/>
    <cellStyle name="Comma 5 2 5 4" xfId="10559"/>
    <cellStyle name="Comma 5 2 5 4 2" xfId="18101"/>
    <cellStyle name="Comma 5 2 5 4 3" xfId="36172"/>
    <cellStyle name="Comma 5 2 5 4 4" xfId="42333"/>
    <cellStyle name="Comma 5 2 5 4 5" xfId="47456"/>
    <cellStyle name="Comma 5 2 5 4 6" xfId="50472"/>
    <cellStyle name="Comma 5 2 5 5" xfId="11046"/>
    <cellStyle name="Comma 5 2 5 5 2" xfId="18578"/>
    <cellStyle name="Comma 5 2 5 5 3" xfId="42007"/>
    <cellStyle name="Comma 5 2 5 5 4" xfId="47933"/>
    <cellStyle name="Comma 5 2 5 5 5" xfId="50949"/>
    <cellStyle name="Comma 5 2 5 6" xfId="8016"/>
    <cellStyle name="Comma 5 2 5 6 2" xfId="42114"/>
    <cellStyle name="Comma 5 2 5 6 3" xfId="46502"/>
    <cellStyle name="Comma 5 2 5 6 4" xfId="49518"/>
    <cellStyle name="Comma 5 2 5 7" xfId="19228"/>
    <cellStyle name="Comma 5 2 5 8" xfId="42727"/>
    <cellStyle name="Comma 5 2 5 9" xfId="45396"/>
    <cellStyle name="Comma 5 2 6" xfId="5452"/>
    <cellStyle name="Comma 5 2 6 2" xfId="10127"/>
    <cellStyle name="Comma 5 2 6 2 2" xfId="17677"/>
    <cellStyle name="Comma 5 2 6 2 2 2" xfId="33522"/>
    <cellStyle name="Comma 5 2 6 2 3" xfId="38824"/>
    <cellStyle name="Comma 5 2 6 2 4" xfId="28148"/>
    <cellStyle name="Comma 5 2 6 2 5" xfId="27858"/>
    <cellStyle name="Comma 5 2 6 2 6" xfId="47032"/>
    <cellStyle name="Comma 5 2 6 2 7" xfId="50048"/>
    <cellStyle name="Comma 5 2 6 3" xfId="10612"/>
    <cellStyle name="Comma 5 2 6 3 2" xfId="18154"/>
    <cellStyle name="Comma 5 2 6 3 3" xfId="31057"/>
    <cellStyle name="Comma 5 2 6 3 4" xfId="27909"/>
    <cellStyle name="Comma 5 2 6 3 5" xfId="47509"/>
    <cellStyle name="Comma 5 2 6 3 6" xfId="50525"/>
    <cellStyle name="Comma 5 2 6 4" xfId="11099"/>
    <cellStyle name="Comma 5 2 6 4 2" xfId="18631"/>
    <cellStyle name="Comma 5 2 6 4 3" xfId="36173"/>
    <cellStyle name="Comma 5 2 6 4 4" xfId="43177"/>
    <cellStyle name="Comma 5 2 6 4 5" xfId="47986"/>
    <cellStyle name="Comma 5 2 6 4 6" xfId="51002"/>
    <cellStyle name="Comma 5 2 6 5" xfId="8092"/>
    <cellStyle name="Comma 5 2 6 5 2" xfId="42677"/>
    <cellStyle name="Comma 5 2 6 5 3" xfId="46555"/>
    <cellStyle name="Comma 5 2 6 5 4" xfId="49571"/>
    <cellStyle name="Comma 5 2 6 6" xfId="19229"/>
    <cellStyle name="Comma 5 2 6 7" xfId="43325"/>
    <cellStyle name="Comma 5 2 6 8" xfId="45449"/>
    <cellStyle name="Comma 5 2 6 9" xfId="48465"/>
    <cellStyle name="Comma 5 2 7" xfId="5772"/>
    <cellStyle name="Comma 5 2 7 2" xfId="10339"/>
    <cellStyle name="Comma 5 2 7 2 2" xfId="17889"/>
    <cellStyle name="Comma 5 2 7 2 2 2" xfId="33523"/>
    <cellStyle name="Comma 5 2 7 2 3" xfId="38825"/>
    <cellStyle name="Comma 5 2 7 2 4" xfId="28149"/>
    <cellStyle name="Comma 5 2 7 2 5" xfId="43715"/>
    <cellStyle name="Comma 5 2 7 2 6" xfId="47244"/>
    <cellStyle name="Comma 5 2 7 2 7" xfId="50260"/>
    <cellStyle name="Comma 5 2 7 3" xfId="10824"/>
    <cellStyle name="Comma 5 2 7 3 2" xfId="18366"/>
    <cellStyle name="Comma 5 2 7 3 3" xfId="31058"/>
    <cellStyle name="Comma 5 2 7 3 4" xfId="41977"/>
    <cellStyle name="Comma 5 2 7 3 5" xfId="47721"/>
    <cellStyle name="Comma 5 2 7 3 6" xfId="50737"/>
    <cellStyle name="Comma 5 2 7 4" xfId="11311"/>
    <cellStyle name="Comma 5 2 7 4 2" xfId="18843"/>
    <cellStyle name="Comma 5 2 7 4 3" xfId="36174"/>
    <cellStyle name="Comma 5 2 7 4 4" xfId="43005"/>
    <cellStyle name="Comma 5 2 7 4 5" xfId="48198"/>
    <cellStyle name="Comma 5 2 7 4 6" xfId="51214"/>
    <cellStyle name="Comma 5 2 7 5" xfId="8406"/>
    <cellStyle name="Comma 5 2 7 5 2" xfId="43506"/>
    <cellStyle name="Comma 5 2 7 5 3" xfId="46767"/>
    <cellStyle name="Comma 5 2 7 5 4" xfId="49783"/>
    <cellStyle name="Comma 5 2 7 6" xfId="19230"/>
    <cellStyle name="Comma 5 2 7 7" xfId="43103"/>
    <cellStyle name="Comma 5 2 7 8" xfId="45661"/>
    <cellStyle name="Comma 5 2 7 9" xfId="48677"/>
    <cellStyle name="Comma 5 2 8" xfId="9915"/>
    <cellStyle name="Comma 5 2 8 2" xfId="17465"/>
    <cellStyle name="Comma 5 2 8 2 2" xfId="33518"/>
    <cellStyle name="Comma 5 2 8 3" xfId="38820"/>
    <cellStyle name="Comma 5 2 8 4" xfId="28144"/>
    <cellStyle name="Comma 5 2 8 5" xfId="27863"/>
    <cellStyle name="Comma 5 2 8 6" xfId="46820"/>
    <cellStyle name="Comma 5 2 8 7" xfId="49836"/>
    <cellStyle name="Comma 5 2 9" xfId="10395"/>
    <cellStyle name="Comma 5 2 9 2" xfId="17942"/>
    <cellStyle name="Comma 5 2 9 3" xfId="31053"/>
    <cellStyle name="Comma 5 2 9 4" xfId="43861"/>
    <cellStyle name="Comma 5 2 9 5" xfId="47297"/>
    <cellStyle name="Comma 5 2 9 6" xfId="50313"/>
    <cellStyle name="Comma 5 3" xfId="3320"/>
    <cellStyle name="Comma 5 3 2" xfId="5114"/>
    <cellStyle name="Comma 5 3 2 2" xfId="30515"/>
    <cellStyle name="Comma 5 3 2 2 2" xfId="35676"/>
    <cellStyle name="Comma 5 3 2 2 3" xfId="40978"/>
    <cellStyle name="Comma 5 3 2 3" xfId="33025"/>
    <cellStyle name="Comma 5 3 2 4" xfId="38327"/>
    <cellStyle name="Comma 5 3 3" xfId="7789"/>
    <cellStyle name="Comma 5 3 4" xfId="7129"/>
    <cellStyle name="Comma 5 3 4 2" xfId="17153"/>
    <cellStyle name="Comma 5 3 4 3" xfId="19671"/>
    <cellStyle name="Comma 5 3 4 4" xfId="46197"/>
    <cellStyle name="Comma 5 3 4 5" xfId="49213"/>
    <cellStyle name="Comma 5 3 5" xfId="14925"/>
    <cellStyle name="Comma 5 3 6" xfId="19231"/>
    <cellStyle name="Comma 5 3 7" xfId="44110"/>
    <cellStyle name="Comma 5 3 8" xfId="45018"/>
    <cellStyle name="Comma 5 4" xfId="2577"/>
    <cellStyle name="Comma 5 4 10" xfId="10890"/>
    <cellStyle name="Comma 5 4 10 2" xfId="18425"/>
    <cellStyle name="Comma 5 4 10 3" xfId="43018"/>
    <cellStyle name="Comma 5 4 10 4" xfId="47780"/>
    <cellStyle name="Comma 5 4 10 5" xfId="50796"/>
    <cellStyle name="Comma 5 4 10 6" xfId="14758"/>
    <cellStyle name="Comma 5 4 11" xfId="6624"/>
    <cellStyle name="Comma 5 4 11 2" xfId="17126"/>
    <cellStyle name="Comma 5 4 11 3" xfId="42607"/>
    <cellStyle name="Comma 5 4 11 4" xfId="46160"/>
    <cellStyle name="Comma 5 4 11 5" xfId="49176"/>
    <cellStyle name="Comma 5 4 12" xfId="14926"/>
    <cellStyle name="Comma 5 4 13" xfId="19232"/>
    <cellStyle name="Comma 5 4 14" xfId="42827"/>
    <cellStyle name="Comma 5 4 15" xfId="44111"/>
    <cellStyle name="Comma 5 4 16" xfId="45019"/>
    <cellStyle name="Comma 5 4 17" xfId="45243"/>
    <cellStyle name="Comma 5 4 18" xfId="48258"/>
    <cellStyle name="Comma 5 4 19" xfId="11375"/>
    <cellStyle name="Comma 5 4 2" xfId="5101"/>
    <cellStyle name="Comma 5 4 2 10" xfId="14170"/>
    <cellStyle name="Comma 5 4 2 2" xfId="5543"/>
    <cellStyle name="Comma 5 4 2 2 2" xfId="10186"/>
    <cellStyle name="Comma 5 4 2 2 2 2" xfId="17736"/>
    <cellStyle name="Comma 5 4 2 2 2 3" xfId="43800"/>
    <cellStyle name="Comma 5 4 2 2 2 4" xfId="47091"/>
    <cellStyle name="Comma 5 4 2 2 2 5" xfId="50107"/>
    <cellStyle name="Comma 5 4 2 2 2 6" xfId="14548"/>
    <cellStyle name="Comma 5 4 2 2 3" xfId="10671"/>
    <cellStyle name="Comma 5 4 2 2 3 2" xfId="18213"/>
    <cellStyle name="Comma 5 4 2 2 3 3" xfId="32028"/>
    <cellStyle name="Comma 5 4 2 2 3 4" xfId="47568"/>
    <cellStyle name="Comma 5 4 2 2 3 5" xfId="50584"/>
    <cellStyle name="Comma 5 4 2 2 3 6" xfId="14691"/>
    <cellStyle name="Comma 5 4 2 2 4" xfId="11158"/>
    <cellStyle name="Comma 5 4 2 2 4 2" xfId="18690"/>
    <cellStyle name="Comma 5 4 2 2 4 3" xfId="42950"/>
    <cellStyle name="Comma 5 4 2 2 4 4" xfId="48045"/>
    <cellStyle name="Comma 5 4 2 2 4 5" xfId="51061"/>
    <cellStyle name="Comma 5 4 2 2 4 6" xfId="14836"/>
    <cellStyle name="Comma 5 4 2 2 5" xfId="8182"/>
    <cellStyle name="Comma 5 4 2 2 5 2" xfId="43942"/>
    <cellStyle name="Comma 5 4 2 2 5 3" xfId="46614"/>
    <cellStyle name="Comma 5 4 2 2 5 4" xfId="49630"/>
    <cellStyle name="Comma 5 4 2 2 5 5" xfId="17406"/>
    <cellStyle name="Comma 5 4 2 2 6" xfId="43007"/>
    <cellStyle name="Comma 5 4 2 2 7" xfId="45508"/>
    <cellStyle name="Comma 5 4 2 2 8" xfId="48524"/>
    <cellStyle name="Comma 5 4 2 2 9" xfId="14315"/>
    <cellStyle name="Comma 5 4 2 3" xfId="9974"/>
    <cellStyle name="Comma 5 4 2 3 2" xfId="17524"/>
    <cellStyle name="Comma 5 4 2 3 3" xfId="19638"/>
    <cellStyle name="Comma 5 4 2 3 4" xfId="46879"/>
    <cellStyle name="Comma 5 4 2 3 5" xfId="49895"/>
    <cellStyle name="Comma 5 4 2 3 6" xfId="14488"/>
    <cellStyle name="Comma 5 4 2 4" xfId="10458"/>
    <cellStyle name="Comma 5 4 2 4 2" xfId="18001"/>
    <cellStyle name="Comma 5 4 2 4 3" xfId="42503"/>
    <cellStyle name="Comma 5 4 2 4 4" xfId="47356"/>
    <cellStyle name="Comma 5 4 2 4 5" xfId="50372"/>
    <cellStyle name="Comma 5 4 2 4 6" xfId="14630"/>
    <cellStyle name="Comma 5 4 2 5" xfId="10945"/>
    <cellStyle name="Comma 5 4 2 5 2" xfId="18478"/>
    <cellStyle name="Comma 5 4 2 5 3" xfId="43526"/>
    <cellStyle name="Comma 5 4 2 5 4" xfId="47833"/>
    <cellStyle name="Comma 5 4 2 5 5" xfId="50849"/>
    <cellStyle name="Comma 5 4 2 5 6" xfId="14775"/>
    <cellStyle name="Comma 5 4 2 6" xfId="7885"/>
    <cellStyle name="Comma 5 4 2 6 2" xfId="19981"/>
    <cellStyle name="Comma 5 4 2 6 3" xfId="46402"/>
    <cellStyle name="Comma 5 4 2 6 4" xfId="49418"/>
    <cellStyle name="Comma 5 4 2 6 5" xfId="17344"/>
    <cellStyle name="Comma 5 4 2 7" xfId="42870"/>
    <cellStyle name="Comma 5 4 2 8" xfId="45296"/>
    <cellStyle name="Comma 5 4 2 9" xfId="48312"/>
    <cellStyle name="Comma 5 4 3" xfId="5303"/>
    <cellStyle name="Comma 5 4 3 10" xfId="14201"/>
    <cellStyle name="Comma 5 4 3 2" xfId="5623"/>
    <cellStyle name="Comma 5 4 3 2 2" xfId="10239"/>
    <cellStyle name="Comma 5 4 3 2 2 2" xfId="17789"/>
    <cellStyle name="Comma 5 4 3 2 2 3" xfId="27977"/>
    <cellStyle name="Comma 5 4 3 2 2 4" xfId="47144"/>
    <cellStyle name="Comma 5 4 3 2 2 5" xfId="50160"/>
    <cellStyle name="Comma 5 4 3 2 2 6" xfId="14563"/>
    <cellStyle name="Comma 5 4 3 2 3" xfId="10724"/>
    <cellStyle name="Comma 5 4 3 2 3 2" xfId="18266"/>
    <cellStyle name="Comma 5 4 3 2 3 3" xfId="41961"/>
    <cellStyle name="Comma 5 4 3 2 3 4" xfId="47621"/>
    <cellStyle name="Comma 5 4 3 2 3 5" xfId="50637"/>
    <cellStyle name="Comma 5 4 3 2 3 6" xfId="14706"/>
    <cellStyle name="Comma 5 4 3 2 4" xfId="11211"/>
    <cellStyle name="Comma 5 4 3 2 4 2" xfId="18743"/>
    <cellStyle name="Comma 5 4 3 2 4 3" xfId="43002"/>
    <cellStyle name="Comma 5 4 3 2 4 4" xfId="48098"/>
    <cellStyle name="Comma 5 4 3 2 4 5" xfId="51114"/>
    <cellStyle name="Comma 5 4 3 2 4 6" xfId="14851"/>
    <cellStyle name="Comma 5 4 3 2 5" xfId="8257"/>
    <cellStyle name="Comma 5 4 3 2 5 2" xfId="43370"/>
    <cellStyle name="Comma 5 4 3 2 5 3" xfId="46667"/>
    <cellStyle name="Comma 5 4 3 2 5 4" xfId="49683"/>
    <cellStyle name="Comma 5 4 3 2 5 5" xfId="17421"/>
    <cellStyle name="Comma 5 4 3 2 6" xfId="43032"/>
    <cellStyle name="Comma 5 4 3 2 7" xfId="45561"/>
    <cellStyle name="Comma 5 4 3 2 8" xfId="48577"/>
    <cellStyle name="Comma 5 4 3 2 9" xfId="14352"/>
    <cellStyle name="Comma 5 4 3 3" xfId="10027"/>
    <cellStyle name="Comma 5 4 3 3 2" xfId="17577"/>
    <cellStyle name="Comma 5 4 3 3 3" xfId="42961"/>
    <cellStyle name="Comma 5 4 3 3 4" xfId="46932"/>
    <cellStyle name="Comma 5 4 3 3 5" xfId="49948"/>
    <cellStyle name="Comma 5 4 3 3 6" xfId="14503"/>
    <cellStyle name="Comma 5 4 3 4" xfId="10512"/>
    <cellStyle name="Comma 5 4 3 4 2" xfId="18054"/>
    <cellStyle name="Comma 5 4 3 4 3" xfId="43724"/>
    <cellStyle name="Comma 5 4 3 4 4" xfId="47409"/>
    <cellStyle name="Comma 5 4 3 4 5" xfId="50425"/>
    <cellStyle name="Comma 5 4 3 4 6" xfId="14646"/>
    <cellStyle name="Comma 5 4 3 5" xfId="10999"/>
    <cellStyle name="Comma 5 4 3 5 2" xfId="18531"/>
    <cellStyle name="Comma 5 4 3 5 3" xfId="43175"/>
    <cellStyle name="Comma 5 4 3 5 4" xfId="47886"/>
    <cellStyle name="Comma 5 4 3 5 5" xfId="50902"/>
    <cellStyle name="Comma 5 4 3 5 6" xfId="14791"/>
    <cellStyle name="Comma 5 4 3 6" xfId="7954"/>
    <cellStyle name="Comma 5 4 3 6 2" xfId="31761"/>
    <cellStyle name="Comma 5 4 3 6 3" xfId="46455"/>
    <cellStyle name="Comma 5 4 3 6 4" xfId="49471"/>
    <cellStyle name="Comma 5 4 3 6 5" xfId="17361"/>
    <cellStyle name="Comma 5 4 3 7" xfId="42654"/>
    <cellStyle name="Comma 5 4 3 8" xfId="45349"/>
    <cellStyle name="Comma 5 4 3 9" xfId="48365"/>
    <cellStyle name="Comma 5 4 4" xfId="5383"/>
    <cellStyle name="Comma 5 4 4 10" xfId="14235"/>
    <cellStyle name="Comma 5 4 4 2" xfId="5703"/>
    <cellStyle name="Comma 5 4 4 2 2" xfId="10292"/>
    <cellStyle name="Comma 5 4 4 2 2 2" xfId="17842"/>
    <cellStyle name="Comma 5 4 4 2 2 3" xfId="43515"/>
    <cellStyle name="Comma 5 4 4 2 2 4" xfId="47197"/>
    <cellStyle name="Comma 5 4 4 2 2 5" xfId="50213"/>
    <cellStyle name="Comma 5 4 4 2 2 6" xfId="14578"/>
    <cellStyle name="Comma 5 4 4 2 3" xfId="10777"/>
    <cellStyle name="Comma 5 4 4 2 3 2" xfId="18319"/>
    <cellStyle name="Comma 5 4 4 2 3 3" xfId="19617"/>
    <cellStyle name="Comma 5 4 4 2 3 4" xfId="47674"/>
    <cellStyle name="Comma 5 4 4 2 3 5" xfId="50690"/>
    <cellStyle name="Comma 5 4 4 2 3 6" xfId="14721"/>
    <cellStyle name="Comma 5 4 4 2 4" xfId="11264"/>
    <cellStyle name="Comma 5 4 4 2 4 2" xfId="18796"/>
    <cellStyle name="Comma 5 4 4 2 4 3" xfId="42043"/>
    <cellStyle name="Comma 5 4 4 2 4 4" xfId="48151"/>
    <cellStyle name="Comma 5 4 4 2 4 5" xfId="51167"/>
    <cellStyle name="Comma 5 4 4 2 4 6" xfId="14866"/>
    <cellStyle name="Comma 5 4 4 2 5" xfId="8337"/>
    <cellStyle name="Comma 5 4 4 2 5 2" xfId="41817"/>
    <cellStyle name="Comma 5 4 4 2 5 3" xfId="46720"/>
    <cellStyle name="Comma 5 4 4 2 5 4" xfId="49736"/>
    <cellStyle name="Comma 5 4 4 2 5 5" xfId="17436"/>
    <cellStyle name="Comma 5 4 4 2 6" xfId="43609"/>
    <cellStyle name="Comma 5 4 4 2 7" xfId="45614"/>
    <cellStyle name="Comma 5 4 4 2 8" xfId="48630"/>
    <cellStyle name="Comma 5 4 4 2 9" xfId="14394"/>
    <cellStyle name="Comma 5 4 4 3" xfId="10080"/>
    <cellStyle name="Comma 5 4 4 3 2" xfId="17630"/>
    <cellStyle name="Comma 5 4 4 3 3" xfId="42857"/>
    <cellStyle name="Comma 5 4 4 3 4" xfId="46985"/>
    <cellStyle name="Comma 5 4 4 3 5" xfId="50001"/>
    <cellStyle name="Comma 5 4 4 3 6" xfId="14518"/>
    <cellStyle name="Comma 5 4 4 4" xfId="10565"/>
    <cellStyle name="Comma 5 4 4 4 2" xfId="18107"/>
    <cellStyle name="Comma 5 4 4 4 3" xfId="42334"/>
    <cellStyle name="Comma 5 4 4 4 4" xfId="47462"/>
    <cellStyle name="Comma 5 4 4 4 5" xfId="50478"/>
    <cellStyle name="Comma 5 4 4 4 6" xfId="14661"/>
    <cellStyle name="Comma 5 4 4 5" xfId="11052"/>
    <cellStyle name="Comma 5 4 4 5 2" xfId="18584"/>
    <cellStyle name="Comma 5 4 4 5 3" xfId="42008"/>
    <cellStyle name="Comma 5 4 4 5 4" xfId="47939"/>
    <cellStyle name="Comma 5 4 4 5 5" xfId="50955"/>
    <cellStyle name="Comma 5 4 4 5 6" xfId="14806"/>
    <cellStyle name="Comma 5 4 4 6" xfId="8026"/>
    <cellStyle name="Comma 5 4 4 6 2" xfId="43646"/>
    <cellStyle name="Comma 5 4 4 6 3" xfId="46508"/>
    <cellStyle name="Comma 5 4 4 6 4" xfId="49524"/>
    <cellStyle name="Comma 5 4 4 6 5" xfId="17376"/>
    <cellStyle name="Comma 5 4 4 7" xfId="43321"/>
    <cellStyle name="Comma 5 4 4 8" xfId="45402"/>
    <cellStyle name="Comma 5 4 4 9" xfId="48418"/>
    <cellStyle name="Comma 5 4 5" xfId="5463"/>
    <cellStyle name="Comma 5 4 5 2" xfId="10133"/>
    <cellStyle name="Comma 5 4 5 2 2" xfId="17683"/>
    <cellStyle name="Comma 5 4 5 2 3" xfId="20407"/>
    <cellStyle name="Comma 5 4 5 2 4" xfId="47038"/>
    <cellStyle name="Comma 5 4 5 2 5" xfId="50054"/>
    <cellStyle name="Comma 5 4 5 2 6" xfId="14533"/>
    <cellStyle name="Comma 5 4 5 3" xfId="10618"/>
    <cellStyle name="Comma 5 4 5 3 2" xfId="18160"/>
    <cellStyle name="Comma 5 4 5 3 3" xfId="41943"/>
    <cellStyle name="Comma 5 4 5 3 4" xfId="47515"/>
    <cellStyle name="Comma 5 4 5 3 5" xfId="50531"/>
    <cellStyle name="Comma 5 4 5 3 6" xfId="14676"/>
    <cellStyle name="Comma 5 4 5 4" xfId="11105"/>
    <cellStyle name="Comma 5 4 5 4 2" xfId="18637"/>
    <cellStyle name="Comma 5 4 5 4 3" xfId="43758"/>
    <cellStyle name="Comma 5 4 5 4 4" xfId="47992"/>
    <cellStyle name="Comma 5 4 5 4 5" xfId="51008"/>
    <cellStyle name="Comma 5 4 5 4 6" xfId="14821"/>
    <cellStyle name="Comma 5 4 5 5" xfId="8103"/>
    <cellStyle name="Comma 5 4 5 5 2" xfId="27875"/>
    <cellStyle name="Comma 5 4 5 5 3" xfId="46561"/>
    <cellStyle name="Comma 5 4 5 5 4" xfId="49577"/>
    <cellStyle name="Comma 5 4 5 5 5" xfId="17391"/>
    <cellStyle name="Comma 5 4 5 6" xfId="41517"/>
    <cellStyle name="Comma 5 4 5 7" xfId="45455"/>
    <cellStyle name="Comma 5 4 5 8" xfId="48471"/>
    <cellStyle name="Comma 5 4 5 9" xfId="14274"/>
    <cellStyle name="Comma 5 4 6" xfId="5783"/>
    <cellStyle name="Comma 5 4 6 2" xfId="10345"/>
    <cellStyle name="Comma 5 4 6 2 2" xfId="17895"/>
    <cellStyle name="Comma 5 4 6 2 3" xfId="20377"/>
    <cellStyle name="Comma 5 4 6 2 4" xfId="47250"/>
    <cellStyle name="Comma 5 4 6 2 5" xfId="50266"/>
    <cellStyle name="Comma 5 4 6 2 6" xfId="14593"/>
    <cellStyle name="Comma 5 4 6 3" xfId="10830"/>
    <cellStyle name="Comma 5 4 6 3 2" xfId="18372"/>
    <cellStyle name="Comma 5 4 6 3 3" xfId="41978"/>
    <cellStyle name="Comma 5 4 6 3 4" xfId="47727"/>
    <cellStyle name="Comma 5 4 6 3 5" xfId="50743"/>
    <cellStyle name="Comma 5 4 6 3 6" xfId="14736"/>
    <cellStyle name="Comma 5 4 6 4" xfId="11318"/>
    <cellStyle name="Comma 5 4 6 4 2" xfId="18849"/>
    <cellStyle name="Comma 5 4 6 4 3" xfId="27806"/>
    <cellStyle name="Comma 5 4 6 4 4" xfId="48204"/>
    <cellStyle name="Comma 5 4 6 4 5" xfId="51220"/>
    <cellStyle name="Comma 5 4 6 4 6" xfId="14882"/>
    <cellStyle name="Comma 5 4 6 5" xfId="8417"/>
    <cellStyle name="Comma 5 4 6 5 2" xfId="42268"/>
    <cellStyle name="Comma 5 4 6 5 3" xfId="46773"/>
    <cellStyle name="Comma 5 4 6 5 4" xfId="49789"/>
    <cellStyle name="Comma 5 4 6 5 5" xfId="17451"/>
    <cellStyle name="Comma 5 4 6 6" xfId="41595"/>
    <cellStyle name="Comma 5 4 6 7" xfId="45667"/>
    <cellStyle name="Comma 5 4 6 8" xfId="48683"/>
    <cellStyle name="Comma 5 4 6 9" xfId="14436"/>
    <cellStyle name="Comma 5 4 7" xfId="7852"/>
    <cellStyle name="Comma 5 4 7 2" xfId="17340"/>
    <cellStyle name="Comma 5 4 7 3" xfId="41755"/>
    <cellStyle name="Comma 5 4 7 4" xfId="46395"/>
    <cellStyle name="Comma 5 4 7 5" xfId="49411"/>
    <cellStyle name="Comma 5 4 7 6" xfId="14162"/>
    <cellStyle name="Comma 5 4 8" xfId="9921"/>
    <cellStyle name="Comma 5 4 8 2" xfId="17471"/>
    <cellStyle name="Comma 5 4 8 3" xfId="43256"/>
    <cellStyle name="Comma 5 4 8 4" xfId="46826"/>
    <cellStyle name="Comma 5 4 8 5" xfId="49842"/>
    <cellStyle name="Comma 5 4 8 6" xfId="14473"/>
    <cellStyle name="Comma 5 4 9" xfId="10403"/>
    <cellStyle name="Comma 5 4 9 2" xfId="17948"/>
    <cellStyle name="Comma 5 4 9 3" xfId="27964"/>
    <cellStyle name="Comma 5 4 9 4" xfId="47303"/>
    <cellStyle name="Comma 5 4 9 5" xfId="50319"/>
    <cellStyle name="Comma 5 4 9 6" xfId="14613"/>
    <cellStyle name="Comma 5 5" xfId="4820"/>
    <cellStyle name="Comma 5 5 2" xfId="19233"/>
    <cellStyle name="Comma 5 5 3" xfId="44112"/>
    <cellStyle name="Comma 5 5 4" xfId="45020"/>
    <cellStyle name="Comma 5 6" xfId="6657"/>
    <cellStyle name="Comma 5 6 2" xfId="19234"/>
    <cellStyle name="Comma 5 7" xfId="5851"/>
    <cellStyle name="Comma 5 7 2" xfId="16680"/>
    <cellStyle name="Comma 5 7 3" xfId="43975"/>
    <cellStyle name="Comma 5 7 4" xfId="45715"/>
    <cellStyle name="Comma 5 7 5" xfId="48731"/>
    <cellStyle name="Comma 5 7 6" xfId="13148"/>
    <cellStyle name="Comma 5 8" xfId="14923"/>
    <cellStyle name="Comma 5 9" xfId="19222"/>
    <cellStyle name="Comma 6" xfId="902"/>
    <cellStyle name="Comma 6 10" xfId="45021"/>
    <cellStyle name="Comma 6 2" xfId="4003"/>
    <cellStyle name="Comma 6 2 10" xfId="10435"/>
    <cellStyle name="Comma 6 2 10 2" xfId="17978"/>
    <cellStyle name="Comma 6 2 10 3" xfId="43660"/>
    <cellStyle name="Comma 6 2 10 4" xfId="47333"/>
    <cellStyle name="Comma 6 2 10 5" xfId="50349"/>
    <cellStyle name="Comma 6 2 11" xfId="10922"/>
    <cellStyle name="Comma 6 2 11 2" xfId="18455"/>
    <cellStyle name="Comma 6 2 11 3" xfId="19614"/>
    <cellStyle name="Comma 6 2 11 4" xfId="47810"/>
    <cellStyle name="Comma 6 2 11 5" xfId="50826"/>
    <cellStyle name="Comma 6 2 12" xfId="7016"/>
    <cellStyle name="Comma 6 2 12 2" xfId="17144"/>
    <cellStyle name="Comma 6 2 12 3" xfId="43012"/>
    <cellStyle name="Comma 6 2 12 4" xfId="46185"/>
    <cellStyle name="Comma 6 2 12 5" xfId="49201"/>
    <cellStyle name="Comma 6 2 13" xfId="19236"/>
    <cellStyle name="Comma 6 2 14" xfId="44114"/>
    <cellStyle name="Comma 6 2 15" xfId="45022"/>
    <cellStyle name="Comma 6 2 16" xfId="45273"/>
    <cellStyle name="Comma 6 2 17" xfId="48288"/>
    <cellStyle name="Comma 6 2 2" xfId="4004"/>
    <cellStyle name="Comma 6 2 2 10" xfId="6924"/>
    <cellStyle name="Comma 6 2 2 10 2" xfId="43980"/>
    <cellStyle name="Comma 6 2 2 10 3" xfId="46171"/>
    <cellStyle name="Comma 6 2 2 10 4" xfId="49187"/>
    <cellStyle name="Comma 6 2 2 11" xfId="19237"/>
    <cellStyle name="Comma 6 2 2 12" xfId="44115"/>
    <cellStyle name="Comma 6 2 2 13" xfId="45023"/>
    <cellStyle name="Comma 6 2 2 14" xfId="45274"/>
    <cellStyle name="Comma 6 2 2 15" xfId="48289"/>
    <cellStyle name="Comma 6 2 2 2" xfId="5270"/>
    <cellStyle name="Comma 6 2 2 2 2" xfId="5590"/>
    <cellStyle name="Comma 6 2 2 2 2 2" xfId="10217"/>
    <cellStyle name="Comma 6 2 2 2 2 2 2" xfId="17767"/>
    <cellStyle name="Comma 6 2 2 2 2 2 3" xfId="42932"/>
    <cellStyle name="Comma 6 2 2 2 2 2 4" xfId="47122"/>
    <cellStyle name="Comma 6 2 2 2 2 2 5" xfId="50138"/>
    <cellStyle name="Comma 6 2 2 2 2 3" xfId="10702"/>
    <cellStyle name="Comma 6 2 2 2 2 3 2" xfId="18244"/>
    <cellStyle name="Comma 6 2 2 2 2 3 3" xfId="43521"/>
    <cellStyle name="Comma 6 2 2 2 2 3 4" xfId="47599"/>
    <cellStyle name="Comma 6 2 2 2 2 3 5" xfId="50615"/>
    <cellStyle name="Comma 6 2 2 2 2 4" xfId="11189"/>
    <cellStyle name="Comma 6 2 2 2 2 4 2" xfId="18721"/>
    <cellStyle name="Comma 6 2 2 2 2 4 3" xfId="43121"/>
    <cellStyle name="Comma 6 2 2 2 2 4 4" xfId="48076"/>
    <cellStyle name="Comma 6 2 2 2 2 4 5" xfId="51092"/>
    <cellStyle name="Comma 6 2 2 2 2 5" xfId="8225"/>
    <cellStyle name="Comma 6 2 2 2 2 5 2" xfId="43944"/>
    <cellStyle name="Comma 6 2 2 2 2 5 3" xfId="46645"/>
    <cellStyle name="Comma 6 2 2 2 2 5 4" xfId="49661"/>
    <cellStyle name="Comma 6 2 2 2 2 6" xfId="41541"/>
    <cellStyle name="Comma 6 2 2 2 2 7" xfId="45539"/>
    <cellStyle name="Comma 6 2 2 2 2 8" xfId="48555"/>
    <cellStyle name="Comma 6 2 2 2 3" xfId="10005"/>
    <cellStyle name="Comma 6 2 2 2 3 2" xfId="17555"/>
    <cellStyle name="Comma 6 2 2 2 3 3" xfId="42286"/>
    <cellStyle name="Comma 6 2 2 2 3 4" xfId="46910"/>
    <cellStyle name="Comma 6 2 2 2 3 5" xfId="49926"/>
    <cellStyle name="Comma 6 2 2 2 4" xfId="10489"/>
    <cellStyle name="Comma 6 2 2 2 4 2" xfId="18032"/>
    <cellStyle name="Comma 6 2 2 2 4 3" xfId="42695"/>
    <cellStyle name="Comma 6 2 2 2 4 4" xfId="47387"/>
    <cellStyle name="Comma 6 2 2 2 4 5" xfId="50403"/>
    <cellStyle name="Comma 6 2 2 2 5" xfId="10976"/>
    <cellStyle name="Comma 6 2 2 2 5 2" xfId="18509"/>
    <cellStyle name="Comma 6 2 2 2 5 3" xfId="42946"/>
    <cellStyle name="Comma 6 2 2 2 5 4" xfId="47864"/>
    <cellStyle name="Comma 6 2 2 2 5 5" xfId="50880"/>
    <cellStyle name="Comma 6 2 2 2 6" xfId="7924"/>
    <cellStyle name="Comma 6 2 2 2 6 2" xfId="42209"/>
    <cellStyle name="Comma 6 2 2 2 6 3" xfId="46433"/>
    <cellStyle name="Comma 6 2 2 2 6 4" xfId="49449"/>
    <cellStyle name="Comma 6 2 2 2 7" xfId="42723"/>
    <cellStyle name="Comma 6 2 2 2 8" xfId="45327"/>
    <cellStyle name="Comma 6 2 2 2 9" xfId="48343"/>
    <cellStyle name="Comma 6 2 2 3" xfId="5350"/>
    <cellStyle name="Comma 6 2 2 3 2" xfId="5670"/>
    <cellStyle name="Comma 6 2 2 3 2 2" xfId="10270"/>
    <cellStyle name="Comma 6 2 2 3 2 2 2" xfId="17820"/>
    <cellStyle name="Comma 6 2 2 3 2 2 3" xfId="42317"/>
    <cellStyle name="Comma 6 2 2 3 2 2 4" xfId="47175"/>
    <cellStyle name="Comma 6 2 2 3 2 2 5" xfId="50191"/>
    <cellStyle name="Comma 6 2 2 3 2 3" xfId="10755"/>
    <cellStyle name="Comma 6 2 2 3 2 3 2" xfId="18297"/>
    <cellStyle name="Comma 6 2 2 3 2 3 3" xfId="43135"/>
    <cellStyle name="Comma 6 2 2 3 2 3 4" xfId="47652"/>
    <cellStyle name="Comma 6 2 2 3 2 3 5" xfId="50668"/>
    <cellStyle name="Comma 6 2 2 3 2 4" xfId="11242"/>
    <cellStyle name="Comma 6 2 2 3 2 4 2" xfId="18774"/>
    <cellStyle name="Comma 6 2 2 3 2 4 3" xfId="43874"/>
    <cellStyle name="Comma 6 2 2 3 2 4 4" xfId="48129"/>
    <cellStyle name="Comma 6 2 2 3 2 4 5" xfId="51145"/>
    <cellStyle name="Comma 6 2 2 3 2 5" xfId="8304"/>
    <cellStyle name="Comma 6 2 2 3 2 5 2" xfId="43214"/>
    <cellStyle name="Comma 6 2 2 3 2 5 3" xfId="46698"/>
    <cellStyle name="Comma 6 2 2 3 2 5 4" xfId="49714"/>
    <cellStyle name="Comma 6 2 2 3 2 6" xfId="43907"/>
    <cellStyle name="Comma 6 2 2 3 2 7" xfId="45592"/>
    <cellStyle name="Comma 6 2 2 3 2 8" xfId="48608"/>
    <cellStyle name="Comma 6 2 2 3 3" xfId="10058"/>
    <cellStyle name="Comma 6 2 2 3 3 2" xfId="17608"/>
    <cellStyle name="Comma 6 2 2 3 3 3" xfId="41860"/>
    <cellStyle name="Comma 6 2 2 3 3 4" xfId="46963"/>
    <cellStyle name="Comma 6 2 2 3 3 5" xfId="49979"/>
    <cellStyle name="Comma 6 2 2 3 4" xfId="10543"/>
    <cellStyle name="Comma 6 2 2 3 4 2" xfId="18085"/>
    <cellStyle name="Comma 6 2 2 3 4 3" xfId="19893"/>
    <cellStyle name="Comma 6 2 2 3 4 4" xfId="47440"/>
    <cellStyle name="Comma 6 2 2 3 4 5" xfId="50456"/>
    <cellStyle name="Comma 6 2 2 3 5" xfId="11030"/>
    <cellStyle name="Comma 6 2 2 3 5 2" xfId="18562"/>
    <cellStyle name="Comma 6 2 2 3 5 3" xfId="42146"/>
    <cellStyle name="Comma 6 2 2 3 5 4" xfId="47917"/>
    <cellStyle name="Comma 6 2 2 3 5 5" xfId="50933"/>
    <cellStyle name="Comma 6 2 2 3 6" xfId="7995"/>
    <cellStyle name="Comma 6 2 2 3 6 2" xfId="43063"/>
    <cellStyle name="Comma 6 2 2 3 6 3" xfId="46486"/>
    <cellStyle name="Comma 6 2 2 3 6 4" xfId="49502"/>
    <cellStyle name="Comma 6 2 2 3 7" xfId="41499"/>
    <cellStyle name="Comma 6 2 2 3 8" xfId="45380"/>
    <cellStyle name="Comma 6 2 2 3 9" xfId="48396"/>
    <cellStyle name="Comma 6 2 2 4" xfId="5430"/>
    <cellStyle name="Comma 6 2 2 4 2" xfId="5750"/>
    <cellStyle name="Comma 6 2 2 4 2 2" xfId="10323"/>
    <cellStyle name="Comma 6 2 2 4 2 2 2" xfId="17873"/>
    <cellStyle name="Comma 6 2 2 4 2 2 3" xfId="27974"/>
    <cellStyle name="Comma 6 2 2 4 2 2 4" xfId="47228"/>
    <cellStyle name="Comma 6 2 2 4 2 2 5" xfId="50244"/>
    <cellStyle name="Comma 6 2 2 4 2 3" xfId="10808"/>
    <cellStyle name="Comma 6 2 2 4 2 3 2" xfId="18350"/>
    <cellStyle name="Comma 6 2 2 4 2 3 3" xfId="43670"/>
    <cellStyle name="Comma 6 2 2 4 2 3 4" xfId="47705"/>
    <cellStyle name="Comma 6 2 2 4 2 3 5" xfId="50721"/>
    <cellStyle name="Comma 6 2 2 4 2 4" xfId="11295"/>
    <cellStyle name="Comma 6 2 2 4 2 4 2" xfId="18827"/>
    <cellStyle name="Comma 6 2 2 4 2 4 3" xfId="19278"/>
    <cellStyle name="Comma 6 2 2 4 2 4 4" xfId="48182"/>
    <cellStyle name="Comma 6 2 2 4 2 4 5" xfId="51198"/>
    <cellStyle name="Comma 6 2 2 4 2 5" xfId="8384"/>
    <cellStyle name="Comma 6 2 2 4 2 5 2" xfId="42121"/>
    <cellStyle name="Comma 6 2 2 4 2 5 3" xfId="46751"/>
    <cellStyle name="Comma 6 2 2 4 2 5 4" xfId="49767"/>
    <cellStyle name="Comma 6 2 2 4 2 6" xfId="43336"/>
    <cellStyle name="Comma 6 2 2 4 2 7" xfId="45645"/>
    <cellStyle name="Comma 6 2 2 4 2 8" xfId="48661"/>
    <cellStyle name="Comma 6 2 2 4 3" xfId="10111"/>
    <cellStyle name="Comma 6 2 2 4 3 2" xfId="17661"/>
    <cellStyle name="Comma 6 2 2 4 3 3" xfId="43798"/>
    <cellStyle name="Comma 6 2 2 4 3 4" xfId="47016"/>
    <cellStyle name="Comma 6 2 2 4 3 5" xfId="50032"/>
    <cellStyle name="Comma 6 2 2 4 4" xfId="10596"/>
    <cellStyle name="Comma 6 2 2 4 4 2" xfId="18138"/>
    <cellStyle name="Comma 6 2 2 4 4 3" xfId="43725"/>
    <cellStyle name="Comma 6 2 2 4 4 4" xfId="47493"/>
    <cellStyle name="Comma 6 2 2 4 4 5" xfId="50509"/>
    <cellStyle name="Comma 6 2 2 4 5" xfId="11083"/>
    <cellStyle name="Comma 6 2 2 4 5 2" xfId="18615"/>
    <cellStyle name="Comma 6 2 2 4 5 3" xfId="42014"/>
    <cellStyle name="Comma 6 2 2 4 5 4" xfId="47970"/>
    <cellStyle name="Comma 6 2 2 4 5 5" xfId="50986"/>
    <cellStyle name="Comma 6 2 2 4 6" xfId="8071"/>
    <cellStyle name="Comma 6 2 2 4 6 2" xfId="44008"/>
    <cellStyle name="Comma 6 2 2 4 6 3" xfId="46539"/>
    <cellStyle name="Comma 6 2 2 4 6 4" xfId="49555"/>
    <cellStyle name="Comma 6 2 2 4 7" xfId="42068"/>
    <cellStyle name="Comma 6 2 2 4 8" xfId="45433"/>
    <cellStyle name="Comma 6 2 2 4 9" xfId="48449"/>
    <cellStyle name="Comma 6 2 2 5" xfId="5510"/>
    <cellStyle name="Comma 6 2 2 5 2" xfId="10164"/>
    <cellStyle name="Comma 6 2 2 5 2 2" xfId="17714"/>
    <cellStyle name="Comma 6 2 2 5 2 3" xfId="42985"/>
    <cellStyle name="Comma 6 2 2 5 2 4" xfId="47069"/>
    <cellStyle name="Comma 6 2 2 5 2 5" xfId="50085"/>
    <cellStyle name="Comma 6 2 2 5 3" xfId="10649"/>
    <cellStyle name="Comma 6 2 2 5 3 2" xfId="18191"/>
    <cellStyle name="Comma 6 2 2 5 3 3" xfId="41946"/>
    <cellStyle name="Comma 6 2 2 5 3 4" xfId="47546"/>
    <cellStyle name="Comma 6 2 2 5 3 5" xfId="50562"/>
    <cellStyle name="Comma 6 2 2 5 4" xfId="11136"/>
    <cellStyle name="Comma 6 2 2 5 4 2" xfId="18668"/>
    <cellStyle name="Comma 6 2 2 5 4 3" xfId="42704"/>
    <cellStyle name="Comma 6 2 2 5 4 4" xfId="48023"/>
    <cellStyle name="Comma 6 2 2 5 4 5" xfId="51039"/>
    <cellStyle name="Comma 6 2 2 5 5" xfId="8150"/>
    <cellStyle name="Comma 6 2 2 5 5 2" xfId="42716"/>
    <cellStyle name="Comma 6 2 2 5 5 3" xfId="46592"/>
    <cellStyle name="Comma 6 2 2 5 5 4" xfId="49608"/>
    <cellStyle name="Comma 6 2 2 5 6" xfId="41526"/>
    <cellStyle name="Comma 6 2 2 5 7" xfId="45486"/>
    <cellStyle name="Comma 6 2 2 5 8" xfId="48502"/>
    <cellStyle name="Comma 6 2 2 6" xfId="5830"/>
    <cellStyle name="Comma 6 2 2 6 2" xfId="10376"/>
    <cellStyle name="Comma 6 2 2 6 2 2" xfId="17926"/>
    <cellStyle name="Comma 6 2 2 6 2 3" xfId="20371"/>
    <cellStyle name="Comma 6 2 2 6 2 4" xfId="47281"/>
    <cellStyle name="Comma 6 2 2 6 2 5" xfId="50297"/>
    <cellStyle name="Comma 6 2 2 6 3" xfId="10861"/>
    <cellStyle name="Comma 6 2 2 6 3 2" xfId="18403"/>
    <cellStyle name="Comma 6 2 2 6 3 3" xfId="42581"/>
    <cellStyle name="Comma 6 2 2 6 3 4" xfId="47758"/>
    <cellStyle name="Comma 6 2 2 6 3 5" xfId="50774"/>
    <cellStyle name="Comma 6 2 2 6 4" xfId="11349"/>
    <cellStyle name="Comma 6 2 2 6 4 2" xfId="18880"/>
    <cellStyle name="Comma 6 2 2 6 4 3" xfId="20088"/>
    <cellStyle name="Comma 6 2 2 6 4 4" xfId="48235"/>
    <cellStyle name="Comma 6 2 2 6 4 5" xfId="51251"/>
    <cellStyle name="Comma 6 2 2 6 5" xfId="8464"/>
    <cellStyle name="Comma 6 2 2 6 5 2" xfId="42475"/>
    <cellStyle name="Comma 6 2 2 6 5 3" xfId="46804"/>
    <cellStyle name="Comma 6 2 2 6 5 4" xfId="49820"/>
    <cellStyle name="Comma 6 2 2 6 6" xfId="27921"/>
    <cellStyle name="Comma 6 2 2 6 7" xfId="45698"/>
    <cellStyle name="Comma 6 2 2 6 8" xfId="48714"/>
    <cellStyle name="Comma 6 2 2 7" xfId="9952"/>
    <cellStyle name="Comma 6 2 2 7 2" xfId="17502"/>
    <cellStyle name="Comma 6 2 2 7 3" xfId="42980"/>
    <cellStyle name="Comma 6 2 2 7 4" xfId="46857"/>
    <cellStyle name="Comma 6 2 2 7 5" xfId="49873"/>
    <cellStyle name="Comma 6 2 2 8" xfId="10436"/>
    <cellStyle name="Comma 6 2 2 8 2" xfId="17979"/>
    <cellStyle name="Comma 6 2 2 8 3" xfId="41914"/>
    <cellStyle name="Comma 6 2 2 8 4" xfId="47334"/>
    <cellStyle name="Comma 6 2 2 8 5" xfId="50350"/>
    <cellStyle name="Comma 6 2 2 9" xfId="10923"/>
    <cellStyle name="Comma 6 2 2 9 2" xfId="18456"/>
    <cellStyle name="Comma 6 2 2 9 3" xfId="41989"/>
    <cellStyle name="Comma 6 2 2 9 4" xfId="47811"/>
    <cellStyle name="Comma 6 2 2 9 5" xfId="50827"/>
    <cellStyle name="Comma 6 2 3" xfId="5269"/>
    <cellStyle name="Comma 6 2 3 10" xfId="45024"/>
    <cellStyle name="Comma 6 2 3 11" xfId="45326"/>
    <cellStyle name="Comma 6 2 3 12" xfId="48342"/>
    <cellStyle name="Comma 6 2 3 2" xfId="5589"/>
    <cellStyle name="Comma 6 2 3 2 2" xfId="10216"/>
    <cellStyle name="Comma 6 2 3 2 2 2" xfId="17766"/>
    <cellStyle name="Comma 6 2 3 2 2 3" xfId="42313"/>
    <cellStyle name="Comma 6 2 3 2 2 4" xfId="47121"/>
    <cellStyle name="Comma 6 2 3 2 2 5" xfId="50137"/>
    <cellStyle name="Comma 6 2 3 2 3" xfId="10701"/>
    <cellStyle name="Comma 6 2 3 2 3 2" xfId="18243"/>
    <cellStyle name="Comma 6 2 3 2 3 3" xfId="42349"/>
    <cellStyle name="Comma 6 2 3 2 3 4" xfId="47598"/>
    <cellStyle name="Comma 6 2 3 2 3 5" xfId="50614"/>
    <cellStyle name="Comma 6 2 3 2 4" xfId="11188"/>
    <cellStyle name="Comma 6 2 3 2 4 2" xfId="18720"/>
    <cellStyle name="Comma 6 2 3 2 4 3" xfId="19753"/>
    <cellStyle name="Comma 6 2 3 2 4 4" xfId="48075"/>
    <cellStyle name="Comma 6 2 3 2 4 5" xfId="51091"/>
    <cellStyle name="Comma 6 2 3 2 5" xfId="8224"/>
    <cellStyle name="Comma 6 2 3 2 5 2" xfId="43501"/>
    <cellStyle name="Comma 6 2 3 2 5 3" xfId="46644"/>
    <cellStyle name="Comma 6 2 3 2 5 4" xfId="49660"/>
    <cellStyle name="Comma 6 2 3 2 6" xfId="42733"/>
    <cellStyle name="Comma 6 2 3 2 7" xfId="45538"/>
    <cellStyle name="Comma 6 2 3 2 8" xfId="48554"/>
    <cellStyle name="Comma 6 2 3 3" xfId="10004"/>
    <cellStyle name="Comma 6 2 3 3 2" xfId="17554"/>
    <cellStyle name="Comma 6 2 3 3 3" xfId="42685"/>
    <cellStyle name="Comma 6 2 3 3 4" xfId="46909"/>
    <cellStyle name="Comma 6 2 3 3 5" xfId="49925"/>
    <cellStyle name="Comma 6 2 3 4" xfId="10488"/>
    <cellStyle name="Comma 6 2 3 4 2" xfId="18031"/>
    <cellStyle name="Comma 6 2 3 4 3" xfId="20358"/>
    <cellStyle name="Comma 6 2 3 4 4" xfId="47386"/>
    <cellStyle name="Comma 6 2 3 4 5" xfId="50402"/>
    <cellStyle name="Comma 6 2 3 5" xfId="10975"/>
    <cellStyle name="Comma 6 2 3 5 2" xfId="18508"/>
    <cellStyle name="Comma 6 2 3 5 3" xfId="42382"/>
    <cellStyle name="Comma 6 2 3 5 4" xfId="47863"/>
    <cellStyle name="Comma 6 2 3 5 5" xfId="50879"/>
    <cellStyle name="Comma 6 2 3 6" xfId="7923"/>
    <cellStyle name="Comma 6 2 3 6 2" xfId="42675"/>
    <cellStyle name="Comma 6 2 3 6 3" xfId="46432"/>
    <cellStyle name="Comma 6 2 3 6 4" xfId="49448"/>
    <cellStyle name="Comma 6 2 3 7" xfId="19238"/>
    <cellStyle name="Comma 6 2 3 8" xfId="41482"/>
    <cellStyle name="Comma 6 2 3 9" xfId="44116"/>
    <cellStyle name="Comma 6 2 4" xfId="5349"/>
    <cellStyle name="Comma 6 2 4 10" xfId="45379"/>
    <cellStyle name="Comma 6 2 4 11" xfId="48395"/>
    <cellStyle name="Comma 6 2 4 2" xfId="5669"/>
    <cellStyle name="Comma 6 2 4 2 2" xfId="10269"/>
    <cellStyle name="Comma 6 2 4 2 2 2" xfId="17819"/>
    <cellStyle name="Comma 6 2 4 2 2 3" xfId="19899"/>
    <cellStyle name="Comma 6 2 4 2 2 4" xfId="47174"/>
    <cellStyle name="Comma 6 2 4 2 2 5" xfId="50190"/>
    <cellStyle name="Comma 6 2 4 2 3" xfId="10754"/>
    <cellStyle name="Comma 6 2 4 2 3 2" xfId="18296"/>
    <cellStyle name="Comma 6 2 4 2 3 3" xfId="29924"/>
    <cellStyle name="Comma 6 2 4 2 3 4" xfId="47651"/>
    <cellStyle name="Comma 6 2 4 2 3 5" xfId="50667"/>
    <cellStyle name="Comma 6 2 4 2 4" xfId="11241"/>
    <cellStyle name="Comma 6 2 4 2 4 2" xfId="18773"/>
    <cellStyle name="Comma 6 2 4 2 4 3" xfId="42587"/>
    <cellStyle name="Comma 6 2 4 2 4 4" xfId="48128"/>
    <cellStyle name="Comma 6 2 4 2 4 5" xfId="51144"/>
    <cellStyle name="Comma 6 2 4 2 5" xfId="8303"/>
    <cellStyle name="Comma 6 2 4 2 5 2" xfId="42252"/>
    <cellStyle name="Comma 6 2 4 2 5 3" xfId="46697"/>
    <cellStyle name="Comma 6 2 4 2 5 4" xfId="49713"/>
    <cellStyle name="Comma 6 2 4 2 6" xfId="41568"/>
    <cellStyle name="Comma 6 2 4 2 7" xfId="45591"/>
    <cellStyle name="Comma 6 2 4 2 8" xfId="48607"/>
    <cellStyle name="Comma 6 2 4 3" xfId="10057"/>
    <cellStyle name="Comma 6 2 4 3 2" xfId="17607"/>
    <cellStyle name="Comma 6 2 4 3 3" xfId="43375"/>
    <cellStyle name="Comma 6 2 4 3 4" xfId="46962"/>
    <cellStyle name="Comma 6 2 4 3 5" xfId="49978"/>
    <cellStyle name="Comma 6 2 4 4" xfId="10542"/>
    <cellStyle name="Comma 6 2 4 4 2" xfId="18084"/>
    <cellStyle name="Comma 6 2 4 4 3" xfId="43465"/>
    <cellStyle name="Comma 6 2 4 4 4" xfId="47439"/>
    <cellStyle name="Comma 6 2 4 4 5" xfId="50455"/>
    <cellStyle name="Comma 6 2 4 5" xfId="11029"/>
    <cellStyle name="Comma 6 2 4 5 2" xfId="18561"/>
    <cellStyle name="Comma 6 2 4 5 3" xfId="19971"/>
    <cellStyle name="Comma 6 2 4 5 4" xfId="47916"/>
    <cellStyle name="Comma 6 2 4 5 5" xfId="50932"/>
    <cellStyle name="Comma 6 2 4 6" xfId="7994"/>
    <cellStyle name="Comma 6 2 4 6 2" xfId="27816"/>
    <cellStyle name="Comma 6 2 4 6 3" xfId="46485"/>
    <cellStyle name="Comma 6 2 4 6 4" xfId="49501"/>
    <cellStyle name="Comma 6 2 4 7" xfId="19239"/>
    <cellStyle name="Comma 6 2 4 8" xfId="44117"/>
    <cellStyle name="Comma 6 2 4 9" xfId="45025"/>
    <cellStyle name="Comma 6 2 5" xfId="5429"/>
    <cellStyle name="Comma 6 2 5 2" xfId="5749"/>
    <cellStyle name="Comma 6 2 5 2 2" xfId="10322"/>
    <cellStyle name="Comma 6 2 5 2 2 2" xfId="17872"/>
    <cellStyle name="Comma 6 2 5 2 2 3" xfId="27776"/>
    <cellStyle name="Comma 6 2 5 2 2 4" xfId="47227"/>
    <cellStyle name="Comma 6 2 5 2 2 5" xfId="50243"/>
    <cellStyle name="Comma 6 2 5 2 3" xfId="10807"/>
    <cellStyle name="Comma 6 2 5 2 3 2" xfId="18349"/>
    <cellStyle name="Comma 6 2 5 2 3 3" xfId="29095"/>
    <cellStyle name="Comma 6 2 5 2 3 4" xfId="47704"/>
    <cellStyle name="Comma 6 2 5 2 3 5" xfId="50720"/>
    <cellStyle name="Comma 6 2 5 2 4" xfId="11294"/>
    <cellStyle name="Comma 6 2 5 2 4 2" xfId="18826"/>
    <cellStyle name="Comma 6 2 5 2 4 3" xfId="31507"/>
    <cellStyle name="Comma 6 2 5 2 4 4" xfId="48181"/>
    <cellStyle name="Comma 6 2 5 2 4 5" xfId="51197"/>
    <cellStyle name="Comma 6 2 5 2 5" xfId="8383"/>
    <cellStyle name="Comma 6 2 5 2 5 2" xfId="43543"/>
    <cellStyle name="Comma 6 2 5 2 5 3" xfId="46750"/>
    <cellStyle name="Comma 6 2 5 2 5 4" xfId="49766"/>
    <cellStyle name="Comma 6 2 5 2 6" xfId="41588"/>
    <cellStyle name="Comma 6 2 5 2 7" xfId="45644"/>
    <cellStyle name="Comma 6 2 5 2 8" xfId="48660"/>
    <cellStyle name="Comma 6 2 5 3" xfId="10110"/>
    <cellStyle name="Comma 6 2 5 3 2" xfId="17660"/>
    <cellStyle name="Comma 6 2 5 3 3" xfId="42296"/>
    <cellStyle name="Comma 6 2 5 3 4" xfId="47015"/>
    <cellStyle name="Comma 6 2 5 3 5" xfId="50031"/>
    <cellStyle name="Comma 6 2 5 4" xfId="10595"/>
    <cellStyle name="Comma 6 2 5 4 2" xfId="18137"/>
    <cellStyle name="Comma 6 2 5 4 3" xfId="42883"/>
    <cellStyle name="Comma 6 2 5 4 4" xfId="47492"/>
    <cellStyle name="Comma 6 2 5 4 5" xfId="50508"/>
    <cellStyle name="Comma 6 2 5 5" xfId="11082"/>
    <cellStyle name="Comma 6 2 5 5 2" xfId="18614"/>
    <cellStyle name="Comma 6 2 5 5 3" xfId="27730"/>
    <cellStyle name="Comma 6 2 5 5 4" xfId="47969"/>
    <cellStyle name="Comma 6 2 5 5 5" xfId="50985"/>
    <cellStyle name="Comma 6 2 5 6" xfId="8070"/>
    <cellStyle name="Comma 6 2 5 6 2" xfId="42466"/>
    <cellStyle name="Comma 6 2 5 6 3" xfId="46538"/>
    <cellStyle name="Comma 6 2 5 6 4" xfId="49554"/>
    <cellStyle name="Comma 6 2 5 7" xfId="42655"/>
    <cellStyle name="Comma 6 2 5 8" xfId="45432"/>
    <cellStyle name="Comma 6 2 5 9" xfId="48448"/>
    <cellStyle name="Comma 6 2 6" xfId="5509"/>
    <cellStyle name="Comma 6 2 6 2" xfId="10163"/>
    <cellStyle name="Comma 6 2 6 2 2" xfId="17713"/>
    <cellStyle name="Comma 6 2 6 2 3" xfId="20401"/>
    <cellStyle name="Comma 6 2 6 2 4" xfId="47068"/>
    <cellStyle name="Comma 6 2 6 2 5" xfId="50084"/>
    <cellStyle name="Comma 6 2 6 3" xfId="10648"/>
    <cellStyle name="Comma 6 2 6 3 2" xfId="18190"/>
    <cellStyle name="Comma 6 2 6 3 3" xfId="42790"/>
    <cellStyle name="Comma 6 2 6 3 4" xfId="47545"/>
    <cellStyle name="Comma 6 2 6 3 5" xfId="50561"/>
    <cellStyle name="Comma 6 2 6 4" xfId="11135"/>
    <cellStyle name="Comma 6 2 6 4 2" xfId="18667"/>
    <cellStyle name="Comma 6 2 6 4 3" xfId="29443"/>
    <cellStyle name="Comma 6 2 6 4 4" xfId="48022"/>
    <cellStyle name="Comma 6 2 6 4 5" xfId="51038"/>
    <cellStyle name="Comma 6 2 6 5" xfId="8149"/>
    <cellStyle name="Comma 6 2 6 5 2" xfId="42595"/>
    <cellStyle name="Comma 6 2 6 5 3" xfId="46591"/>
    <cellStyle name="Comma 6 2 6 5 4" xfId="49607"/>
    <cellStyle name="Comma 6 2 6 6" xfId="43733"/>
    <cellStyle name="Comma 6 2 6 7" xfId="45485"/>
    <cellStyle name="Comma 6 2 6 8" xfId="48501"/>
    <cellStyle name="Comma 6 2 7" xfId="5829"/>
    <cellStyle name="Comma 6 2 7 2" xfId="10375"/>
    <cellStyle name="Comma 6 2 7 2 2" xfId="17925"/>
    <cellStyle name="Comma 6 2 7 2 3" xfId="41907"/>
    <cellStyle name="Comma 6 2 7 2 4" xfId="47280"/>
    <cellStyle name="Comma 6 2 7 2 5" xfId="50296"/>
    <cellStyle name="Comma 6 2 7 3" xfId="10860"/>
    <cellStyle name="Comma 6 2 7 3 2" xfId="18402"/>
    <cellStyle name="Comma 6 2 7 3 3" xfId="43696"/>
    <cellStyle name="Comma 6 2 7 3 4" xfId="47757"/>
    <cellStyle name="Comma 6 2 7 3 5" xfId="50773"/>
    <cellStyle name="Comma 6 2 7 4" xfId="11348"/>
    <cellStyle name="Comma 6 2 7 4 2" xfId="18879"/>
    <cellStyle name="Comma 6 2 7 4 3" xfId="27948"/>
    <cellStyle name="Comma 6 2 7 4 4" xfId="48234"/>
    <cellStyle name="Comma 6 2 7 4 5" xfId="51250"/>
    <cellStyle name="Comma 6 2 7 5" xfId="8463"/>
    <cellStyle name="Comma 6 2 7 5 2" xfId="42553"/>
    <cellStyle name="Comma 6 2 7 5 3" xfId="46803"/>
    <cellStyle name="Comma 6 2 7 5 4" xfId="49819"/>
    <cellStyle name="Comma 6 2 7 6" xfId="19702"/>
    <cellStyle name="Comma 6 2 7 7" xfId="45697"/>
    <cellStyle name="Comma 6 2 7 8" xfId="48713"/>
    <cellStyle name="Comma 6 2 8" xfId="6598"/>
    <cellStyle name="Comma 6 2 9" xfId="9951"/>
    <cellStyle name="Comma 6 2 9 2" xfId="17501"/>
    <cellStyle name="Comma 6 2 9 3" xfId="32466"/>
    <cellStyle name="Comma 6 2 9 4" xfId="46856"/>
    <cellStyle name="Comma 6 2 9 5" xfId="49872"/>
    <cellStyle name="Comma 6 3" xfId="4005"/>
    <cellStyle name="Comma 6 3 10" xfId="10924"/>
    <cellStyle name="Comma 6 3 10 2" xfId="18457"/>
    <cellStyle name="Comma 6 3 10 3" xfId="42833"/>
    <cellStyle name="Comma 6 3 10 4" xfId="47812"/>
    <cellStyle name="Comma 6 3 10 5" xfId="50828"/>
    <cellStyle name="Comma 6 3 11" xfId="7130"/>
    <cellStyle name="Comma 6 3 11 2" xfId="41732"/>
    <cellStyle name="Comma 6 3 11 3" xfId="46198"/>
    <cellStyle name="Comma 6 3 11 4" xfId="49214"/>
    <cellStyle name="Comma 6 3 12" xfId="19240"/>
    <cellStyle name="Comma 6 3 13" xfId="44118"/>
    <cellStyle name="Comma 6 3 14" xfId="45026"/>
    <cellStyle name="Comma 6 3 15" xfId="45275"/>
    <cellStyle name="Comma 6 3 16" xfId="48290"/>
    <cellStyle name="Comma 6 3 2" xfId="5271"/>
    <cellStyle name="Comma 6 3 2 2" xfId="5591"/>
    <cellStyle name="Comma 6 3 2 2 2" xfId="10218"/>
    <cellStyle name="Comma 6 3 2 2 2 2" xfId="17768"/>
    <cellStyle name="Comma 6 3 2 2 2 3" xfId="43380"/>
    <cellStyle name="Comma 6 3 2 2 2 4" xfId="47123"/>
    <cellStyle name="Comma 6 3 2 2 2 5" xfId="50139"/>
    <cellStyle name="Comma 6 3 2 2 3" xfId="10703"/>
    <cellStyle name="Comma 6 3 2 2 3 2" xfId="18245"/>
    <cellStyle name="Comma 6 3 2 2 3 3" xfId="43086"/>
    <cellStyle name="Comma 6 3 2 2 3 4" xfId="47600"/>
    <cellStyle name="Comma 6 3 2 2 3 5" xfId="50616"/>
    <cellStyle name="Comma 6 3 2 2 4" xfId="11190"/>
    <cellStyle name="Comma 6 3 2 2 4 2" xfId="18722"/>
    <cellStyle name="Comma 6 3 2 2 4 3" xfId="43698"/>
    <cellStyle name="Comma 6 3 2 2 4 4" xfId="48077"/>
    <cellStyle name="Comma 6 3 2 2 4 5" xfId="51093"/>
    <cellStyle name="Comma 6 3 2 2 5" xfId="8226"/>
    <cellStyle name="Comma 6 3 2 2 5 2" xfId="41803"/>
    <cellStyle name="Comma 6 3 2 2 5 3" xfId="46646"/>
    <cellStyle name="Comma 6 3 2 2 5 4" xfId="49662"/>
    <cellStyle name="Comma 6 3 2 2 6" xfId="43327"/>
    <cellStyle name="Comma 6 3 2 2 7" xfId="45540"/>
    <cellStyle name="Comma 6 3 2 2 8" xfId="48556"/>
    <cellStyle name="Comma 6 3 2 3" xfId="10006"/>
    <cellStyle name="Comma 6 3 2 3 2" xfId="17556"/>
    <cellStyle name="Comma 6 3 2 3 3" xfId="32039"/>
    <cellStyle name="Comma 6 3 2 3 4" xfId="46911"/>
    <cellStyle name="Comma 6 3 2 3 5" xfId="49927"/>
    <cellStyle name="Comma 6 3 2 4" xfId="10490"/>
    <cellStyle name="Comma 6 3 2 4 2" xfId="18033"/>
    <cellStyle name="Comma 6 3 2 4 3" xfId="42328"/>
    <cellStyle name="Comma 6 3 2 4 4" xfId="47388"/>
    <cellStyle name="Comma 6 3 2 4 5" xfId="50404"/>
    <cellStyle name="Comma 6 3 2 5" xfId="10977"/>
    <cellStyle name="Comma 6 3 2 5 2" xfId="18510"/>
    <cellStyle name="Comma 6 3 2 5 3" xfId="43966"/>
    <cellStyle name="Comma 6 3 2 5 4" xfId="47865"/>
    <cellStyle name="Comma 6 3 2 5 5" xfId="50881"/>
    <cellStyle name="Comma 6 3 2 6" xfId="7925"/>
    <cellStyle name="Comma 6 3 2 6 2" xfId="43783"/>
    <cellStyle name="Comma 6 3 2 6 3" xfId="46434"/>
    <cellStyle name="Comma 6 3 2 6 4" xfId="49450"/>
    <cellStyle name="Comma 6 3 2 7" xfId="42060"/>
    <cellStyle name="Comma 6 3 2 8" xfId="45328"/>
    <cellStyle name="Comma 6 3 2 9" xfId="48344"/>
    <cellStyle name="Comma 6 3 3" xfId="5351"/>
    <cellStyle name="Comma 6 3 3 2" xfId="5671"/>
    <cellStyle name="Comma 6 3 3 2 2" xfId="10271"/>
    <cellStyle name="Comma 6 3 3 2 2 2" xfId="17821"/>
    <cellStyle name="Comma 6 3 3 2 2 3" xfId="43225"/>
    <cellStyle name="Comma 6 3 3 2 2 4" xfId="47176"/>
    <cellStyle name="Comma 6 3 3 2 2 5" xfId="50192"/>
    <cellStyle name="Comma 6 3 3 2 3" xfId="10756"/>
    <cellStyle name="Comma 6 3 3 2 3 2" xfId="18298"/>
    <cellStyle name="Comma 6 3 3 2 3 3" xfId="27993"/>
    <cellStyle name="Comma 6 3 3 2 3 4" xfId="47653"/>
    <cellStyle name="Comma 6 3 3 2 3 5" xfId="50669"/>
    <cellStyle name="Comma 6 3 3 2 4" xfId="11243"/>
    <cellStyle name="Comma 6 3 3 2 4 2" xfId="18775"/>
    <cellStyle name="Comma 6 3 3 2 4 3" xfId="42418"/>
    <cellStyle name="Comma 6 3 3 2 4 4" xfId="48130"/>
    <cellStyle name="Comma 6 3 3 2 4 5" xfId="51146"/>
    <cellStyle name="Comma 6 3 3 2 5" xfId="8305"/>
    <cellStyle name="Comma 6 3 3 2 5 2" xfId="42774"/>
    <cellStyle name="Comma 6 3 3 2 5 3" xfId="46699"/>
    <cellStyle name="Comma 6 3 3 2 5 4" xfId="49715"/>
    <cellStyle name="Comma 6 3 3 2 6" xfId="41569"/>
    <cellStyle name="Comma 6 3 3 2 7" xfId="45593"/>
    <cellStyle name="Comma 6 3 3 2 8" xfId="48609"/>
    <cellStyle name="Comma 6 3 3 3" xfId="10059"/>
    <cellStyle name="Comma 6 3 3 3 2" xfId="17609"/>
    <cellStyle name="Comma 6 3 3 3 3" xfId="27860"/>
    <cellStyle name="Comma 6 3 3 3 4" xfId="46964"/>
    <cellStyle name="Comma 6 3 3 3 5" xfId="49980"/>
    <cellStyle name="Comma 6 3 3 4" xfId="10544"/>
    <cellStyle name="Comma 6 3 3 4 2" xfId="18086"/>
    <cellStyle name="Comma 6 3 3 4 3" xfId="42331"/>
    <cellStyle name="Comma 6 3 3 4 4" xfId="47441"/>
    <cellStyle name="Comma 6 3 3 4 5" xfId="50457"/>
    <cellStyle name="Comma 6 3 3 5" xfId="11031"/>
    <cellStyle name="Comma 6 3 3 5 2" xfId="18563"/>
    <cellStyle name="Comma 6 3 3 5 3" xfId="43195"/>
    <cellStyle name="Comma 6 3 3 5 4" xfId="47918"/>
    <cellStyle name="Comma 6 3 3 5 5" xfId="50934"/>
    <cellStyle name="Comma 6 3 3 6" xfId="7996"/>
    <cellStyle name="Comma 6 3 3 6 2" xfId="41774"/>
    <cellStyle name="Comma 6 3 3 6 3" xfId="46487"/>
    <cellStyle name="Comma 6 3 3 6 4" xfId="49503"/>
    <cellStyle name="Comma 6 3 3 7" xfId="43601"/>
    <cellStyle name="Comma 6 3 3 8" xfId="45381"/>
    <cellStyle name="Comma 6 3 3 9" xfId="48397"/>
    <cellStyle name="Comma 6 3 4" xfId="5431"/>
    <cellStyle name="Comma 6 3 4 2" xfId="5751"/>
    <cellStyle name="Comma 6 3 4 2 2" xfId="10324"/>
    <cellStyle name="Comma 6 3 4 2 2 2" xfId="17874"/>
    <cellStyle name="Comma 6 3 4 2 2 3" xfId="43226"/>
    <cellStyle name="Comma 6 3 4 2 2 4" xfId="47229"/>
    <cellStyle name="Comma 6 3 4 2 2 5" xfId="50245"/>
    <cellStyle name="Comma 6 3 4 2 3" xfId="10809"/>
    <cellStyle name="Comma 6 3 4 2 3 2" xfId="18351"/>
    <cellStyle name="Comma 6 3 4 2 3 3" xfId="41972"/>
    <cellStyle name="Comma 6 3 4 2 3 4" xfId="47706"/>
    <cellStyle name="Comma 6 3 4 2 3 5" xfId="50722"/>
    <cellStyle name="Comma 6 3 4 2 4" xfId="11296"/>
    <cellStyle name="Comma 6 3 4 2 4 2" xfId="18828"/>
    <cellStyle name="Comma 6 3 4 2 4 3" xfId="42048"/>
    <cellStyle name="Comma 6 3 4 2 4 4" xfId="48183"/>
    <cellStyle name="Comma 6 3 4 2 4 5" xfId="51199"/>
    <cellStyle name="Comma 6 3 4 2 5" xfId="8385"/>
    <cellStyle name="Comma 6 3 4 2 5 2" xfId="32157"/>
    <cellStyle name="Comma 6 3 4 2 5 3" xfId="46752"/>
    <cellStyle name="Comma 6 3 4 2 5 4" xfId="49768"/>
    <cellStyle name="Comma 6 3 4 2 6" xfId="43911"/>
    <cellStyle name="Comma 6 3 4 2 7" xfId="45646"/>
    <cellStyle name="Comma 6 3 4 2 8" xfId="48662"/>
    <cellStyle name="Comma 6 3 4 3" xfId="10112"/>
    <cellStyle name="Comma 6 3 4 3 2" xfId="17662"/>
    <cellStyle name="Comma 6 3 4 3 3" xfId="43376"/>
    <cellStyle name="Comma 6 3 4 3 4" xfId="47017"/>
    <cellStyle name="Comma 6 3 4 3 5" xfId="50033"/>
    <cellStyle name="Comma 6 3 4 4" xfId="10597"/>
    <cellStyle name="Comma 6 3 4 4 2" xfId="18139"/>
    <cellStyle name="Comma 6 3 4 4 3" xfId="42337"/>
    <cellStyle name="Comma 6 3 4 4 4" xfId="47494"/>
    <cellStyle name="Comma 6 3 4 4 5" xfId="50510"/>
    <cellStyle name="Comma 6 3 4 5" xfId="11084"/>
    <cellStyle name="Comma 6 3 4 5 2" xfId="18616"/>
    <cellStyle name="Comma 6 3 4 5 3" xfId="32392"/>
    <cellStyle name="Comma 6 3 4 5 4" xfId="47971"/>
    <cellStyle name="Comma 6 3 4 5 5" xfId="50987"/>
    <cellStyle name="Comma 6 3 4 6" xfId="8072"/>
    <cellStyle name="Comma 6 3 4 6 2" xfId="42228"/>
    <cellStyle name="Comma 6 3 4 6 3" xfId="46540"/>
    <cellStyle name="Comma 6 3 4 6 4" xfId="49556"/>
    <cellStyle name="Comma 6 3 4 7" xfId="43125"/>
    <cellStyle name="Comma 6 3 4 8" xfId="45434"/>
    <cellStyle name="Comma 6 3 4 9" xfId="48450"/>
    <cellStyle name="Comma 6 3 5" xfId="5511"/>
    <cellStyle name="Comma 6 3 5 2" xfId="10165"/>
    <cellStyle name="Comma 6 3 5 2 2" xfId="17715"/>
    <cellStyle name="Comma 6 3 5 2 3" xfId="42305"/>
    <cellStyle name="Comma 6 3 5 2 4" xfId="47070"/>
    <cellStyle name="Comma 6 3 5 2 5" xfId="50086"/>
    <cellStyle name="Comma 6 3 5 3" xfId="10650"/>
    <cellStyle name="Comma 6 3 5 3 2" xfId="18192"/>
    <cellStyle name="Comma 6 3 5 3 3" xfId="43991"/>
    <cellStyle name="Comma 6 3 5 3 4" xfId="47547"/>
    <cellStyle name="Comma 6 3 5 3 5" xfId="50563"/>
    <cellStyle name="Comma 6 3 5 4" xfId="11137"/>
    <cellStyle name="Comma 6 3 5 4 2" xfId="18669"/>
    <cellStyle name="Comma 6 3 5 4 3" xfId="42404"/>
    <cellStyle name="Comma 6 3 5 4 4" xfId="48024"/>
    <cellStyle name="Comma 6 3 5 4 5" xfId="51040"/>
    <cellStyle name="Comma 6 3 5 5" xfId="8151"/>
    <cellStyle name="Comma 6 3 5 5 2" xfId="43689"/>
    <cellStyle name="Comma 6 3 5 5 3" xfId="46593"/>
    <cellStyle name="Comma 6 3 5 5 4" xfId="49609"/>
    <cellStyle name="Comma 6 3 5 6" xfId="42731"/>
    <cellStyle name="Comma 6 3 5 7" xfId="45487"/>
    <cellStyle name="Comma 6 3 5 8" xfId="48503"/>
    <cellStyle name="Comma 6 3 6" xfId="5831"/>
    <cellStyle name="Comma 6 3 6 2" xfId="10377"/>
    <cellStyle name="Comma 6 3 6 2 2" xfId="17927"/>
    <cellStyle name="Comma 6 3 6 2 3" xfId="19898"/>
    <cellStyle name="Comma 6 3 6 2 4" xfId="47282"/>
    <cellStyle name="Comma 6 3 6 2 5" xfId="50298"/>
    <cellStyle name="Comma 6 3 6 3" xfId="10862"/>
    <cellStyle name="Comma 6 3 6 3 2" xfId="18404"/>
    <cellStyle name="Comma 6 3 6 3 3" xfId="44014"/>
    <cellStyle name="Comma 6 3 6 3 4" xfId="47759"/>
    <cellStyle name="Comma 6 3 6 3 5" xfId="50775"/>
    <cellStyle name="Comma 6 3 6 4" xfId="11350"/>
    <cellStyle name="Comma 6 3 6 4 2" xfId="18881"/>
    <cellStyle name="Comma 6 3 6 4 3" xfId="44031"/>
    <cellStyle name="Comma 6 3 6 4 4" xfId="48236"/>
    <cellStyle name="Comma 6 3 6 4 5" xfId="51252"/>
    <cellStyle name="Comma 6 3 6 5" xfId="8465"/>
    <cellStyle name="Comma 6 3 6 5 2" xfId="42979"/>
    <cellStyle name="Comma 6 3 6 5 3" xfId="46805"/>
    <cellStyle name="Comma 6 3 6 5 4" xfId="49821"/>
    <cellStyle name="Comma 6 3 6 6" xfId="43537"/>
    <cellStyle name="Comma 6 3 6 7" xfId="45699"/>
    <cellStyle name="Comma 6 3 6 8" xfId="48715"/>
    <cellStyle name="Comma 6 3 7" xfId="8805"/>
    <cellStyle name="Comma 6 3 8" xfId="9953"/>
    <cellStyle name="Comma 6 3 8 2" xfId="17503"/>
    <cellStyle name="Comma 6 3 8 3" xfId="27982"/>
    <cellStyle name="Comma 6 3 8 4" xfId="46858"/>
    <cellStyle name="Comma 6 3 8 5" xfId="49874"/>
    <cellStyle name="Comma 6 3 9" xfId="10437"/>
    <cellStyle name="Comma 6 3 9 2" xfId="17980"/>
    <cellStyle name="Comma 6 3 9 3" xfId="20366"/>
    <cellStyle name="Comma 6 3 9 4" xfId="47335"/>
    <cellStyle name="Comma 6 3 9 5" xfId="50351"/>
    <cellStyle name="Comma 6 4" xfId="6625"/>
    <cellStyle name="Comma 6 4 2" xfId="17127"/>
    <cellStyle name="Comma 6 4 3" xfId="19241"/>
    <cellStyle name="Comma 6 4 4" xfId="44119"/>
    <cellStyle name="Comma 6 4 5" xfId="45027"/>
    <cellStyle name="Comma 6 4 6" xfId="46161"/>
    <cellStyle name="Comma 6 4 7" xfId="49177"/>
    <cellStyle name="Comma 6 5" xfId="7697"/>
    <cellStyle name="Comma 6 5 2" xfId="19242"/>
    <cellStyle name="Comma 6 6" xfId="13176"/>
    <cellStyle name="Comma 6 6 2" xfId="16684"/>
    <cellStyle name="Comma 6 7" xfId="14927"/>
    <cellStyle name="Comma 6 8" xfId="19235"/>
    <cellStyle name="Comma 6 9" xfId="44113"/>
    <cellStyle name="Comma 7" xfId="3074"/>
    <cellStyle name="Comma 7 2" xfId="4006"/>
    <cellStyle name="Comma 7 2 10" xfId="10438"/>
    <cellStyle name="Comma 7 2 10 2" xfId="17981"/>
    <cellStyle name="Comma 7 2 10 3" xfId="42991"/>
    <cellStyle name="Comma 7 2 10 4" xfId="47336"/>
    <cellStyle name="Comma 7 2 10 5" xfId="50352"/>
    <cellStyle name="Comma 7 2 10 6" xfId="14622"/>
    <cellStyle name="Comma 7 2 11" xfId="10925"/>
    <cellStyle name="Comma 7 2 11 2" xfId="18458"/>
    <cellStyle name="Comma 7 2 11 3" xfId="44015"/>
    <cellStyle name="Comma 7 2 11 4" xfId="47813"/>
    <cellStyle name="Comma 7 2 11 5" xfId="50829"/>
    <cellStyle name="Comma 7 2 11 6" xfId="14767"/>
    <cellStyle name="Comma 7 2 12" xfId="7104"/>
    <cellStyle name="Comma 7 2 12 2" xfId="17146"/>
    <cellStyle name="Comma 7 2 12 3" xfId="43356"/>
    <cellStyle name="Comma 7 2 12 4" xfId="46188"/>
    <cellStyle name="Comma 7 2 12 5" xfId="49204"/>
    <cellStyle name="Comma 7 2 12 6" xfId="13730"/>
    <cellStyle name="Comma 7 2 13" xfId="19244"/>
    <cellStyle name="Comma 7 2 14" xfId="43463"/>
    <cellStyle name="Comma 7 2 15" xfId="44120"/>
    <cellStyle name="Comma 7 2 16" xfId="45028"/>
    <cellStyle name="Comma 7 2 17" xfId="45276"/>
    <cellStyle name="Comma 7 2 18" xfId="48291"/>
    <cellStyle name="Comma 7 2 2" xfId="4007"/>
    <cellStyle name="Comma 7 2 2 10" xfId="6941"/>
    <cellStyle name="Comma 7 2 2 10 2" xfId="43635"/>
    <cellStyle name="Comma 7 2 2 10 3" xfId="46174"/>
    <cellStyle name="Comma 7 2 2 10 4" xfId="49190"/>
    <cellStyle name="Comma 7 2 2 10 5" xfId="17134"/>
    <cellStyle name="Comma 7 2 2 11" xfId="19245"/>
    <cellStyle name="Comma 7 2 2 12" xfId="43878"/>
    <cellStyle name="Comma 7 2 2 13" xfId="44121"/>
    <cellStyle name="Comma 7 2 2 14" xfId="45029"/>
    <cellStyle name="Comma 7 2 2 15" xfId="45277"/>
    <cellStyle name="Comma 7 2 2 16" xfId="48292"/>
    <cellStyle name="Comma 7 2 2 17" xfId="13580"/>
    <cellStyle name="Comma 7 2 2 2" xfId="5273"/>
    <cellStyle name="Comma 7 2 2 2 10" xfId="14186"/>
    <cellStyle name="Comma 7 2 2 2 2" xfId="5593"/>
    <cellStyle name="Comma 7 2 2 2 2 2" xfId="10220"/>
    <cellStyle name="Comma 7 2 2 2 2 2 2" xfId="17770"/>
    <cellStyle name="Comma 7 2 2 2 2 2 3" xfId="42986"/>
    <cellStyle name="Comma 7 2 2 2 2 2 4" xfId="47125"/>
    <cellStyle name="Comma 7 2 2 2 2 2 5" xfId="50141"/>
    <cellStyle name="Comma 7 2 2 2 2 2 6" xfId="14556"/>
    <cellStyle name="Comma 7 2 2 2 2 3" xfId="10705"/>
    <cellStyle name="Comma 7 2 2 2 2 3 2" xfId="18247"/>
    <cellStyle name="Comma 7 2 2 2 2 3 3" xfId="42578"/>
    <cellStyle name="Comma 7 2 2 2 2 3 4" xfId="47602"/>
    <cellStyle name="Comma 7 2 2 2 2 3 5" xfId="50618"/>
    <cellStyle name="Comma 7 2 2 2 2 3 6" xfId="14699"/>
    <cellStyle name="Comma 7 2 2 2 2 4" xfId="11192"/>
    <cellStyle name="Comma 7 2 2 2 2 4 2" xfId="18724"/>
    <cellStyle name="Comma 7 2 2 2 2 4 3" xfId="43475"/>
    <cellStyle name="Comma 7 2 2 2 2 4 4" xfId="48079"/>
    <cellStyle name="Comma 7 2 2 2 2 4 5" xfId="51095"/>
    <cellStyle name="Comma 7 2 2 2 2 4 6" xfId="14844"/>
    <cellStyle name="Comma 7 2 2 2 2 5" xfId="8228"/>
    <cellStyle name="Comma 7 2 2 2 2 5 2" xfId="19924"/>
    <cellStyle name="Comma 7 2 2 2 2 5 3" xfId="46648"/>
    <cellStyle name="Comma 7 2 2 2 2 5 4" xfId="49664"/>
    <cellStyle name="Comma 7 2 2 2 2 5 5" xfId="17414"/>
    <cellStyle name="Comma 7 2 2 2 2 6" xfId="43903"/>
    <cellStyle name="Comma 7 2 2 2 2 7" xfId="45542"/>
    <cellStyle name="Comma 7 2 2 2 2 8" xfId="48558"/>
    <cellStyle name="Comma 7 2 2 2 2 9" xfId="14335"/>
    <cellStyle name="Comma 7 2 2 2 3" xfId="10008"/>
    <cellStyle name="Comma 7 2 2 2 3 2" xfId="17558"/>
    <cellStyle name="Comma 7 2 2 2 3 3" xfId="41852"/>
    <cellStyle name="Comma 7 2 2 2 3 4" xfId="46913"/>
    <cellStyle name="Comma 7 2 2 2 3 5" xfId="49929"/>
    <cellStyle name="Comma 7 2 2 2 3 6" xfId="14496"/>
    <cellStyle name="Comma 7 2 2 2 4" xfId="10492"/>
    <cellStyle name="Comma 7 2 2 2 4 2" xfId="18035"/>
    <cellStyle name="Comma 7 2 2 2 4 3" xfId="43958"/>
    <cellStyle name="Comma 7 2 2 2 4 4" xfId="47390"/>
    <cellStyle name="Comma 7 2 2 2 4 5" xfId="50406"/>
    <cellStyle name="Comma 7 2 2 2 4 6" xfId="14638"/>
    <cellStyle name="Comma 7 2 2 2 5" xfId="10979"/>
    <cellStyle name="Comma 7 2 2 2 5 2" xfId="18512"/>
    <cellStyle name="Comma 7 2 2 2 5 3" xfId="43471"/>
    <cellStyle name="Comma 7 2 2 2 5 4" xfId="47867"/>
    <cellStyle name="Comma 7 2 2 2 5 5" xfId="50883"/>
    <cellStyle name="Comma 7 2 2 2 5 6" xfId="14783"/>
    <cellStyle name="Comma 7 2 2 2 6" xfId="7927"/>
    <cellStyle name="Comma 7 2 2 2 6 2" xfId="41763"/>
    <cellStyle name="Comma 7 2 2 2 6 3" xfId="46436"/>
    <cellStyle name="Comma 7 2 2 2 6 4" xfId="49452"/>
    <cellStyle name="Comma 7 2 2 2 6 5" xfId="17353"/>
    <cellStyle name="Comma 7 2 2 2 7" xfId="42063"/>
    <cellStyle name="Comma 7 2 2 2 8" xfId="45330"/>
    <cellStyle name="Comma 7 2 2 2 9" xfId="48346"/>
    <cellStyle name="Comma 7 2 2 3" xfId="5353"/>
    <cellStyle name="Comma 7 2 2 3 10" xfId="14219"/>
    <cellStyle name="Comma 7 2 2 3 2" xfId="5673"/>
    <cellStyle name="Comma 7 2 2 3 2 2" xfId="10273"/>
    <cellStyle name="Comma 7 2 2 3 2 2 2" xfId="17823"/>
    <cellStyle name="Comma 7 2 2 3 2 2 3" xfId="41892"/>
    <cellStyle name="Comma 7 2 2 3 2 2 4" xfId="47178"/>
    <cellStyle name="Comma 7 2 2 3 2 2 5" xfId="50194"/>
    <cellStyle name="Comma 7 2 2 3 2 2 6" xfId="14571"/>
    <cellStyle name="Comma 7 2 2 3 2 3" xfId="10758"/>
    <cellStyle name="Comma 7 2 2 3 2 3 2" xfId="18300"/>
    <cellStyle name="Comma 7 2 2 3 2 3 3" xfId="42719"/>
    <cellStyle name="Comma 7 2 2 3 2 3 4" xfId="47655"/>
    <cellStyle name="Comma 7 2 2 3 2 3 5" xfId="50671"/>
    <cellStyle name="Comma 7 2 2 3 2 3 6" xfId="14714"/>
    <cellStyle name="Comma 7 2 2 3 2 4" xfId="11245"/>
    <cellStyle name="Comma 7 2 2 3 2 4 2" xfId="18777"/>
    <cellStyle name="Comma 7 2 2 3 2 4 3" xfId="43398"/>
    <cellStyle name="Comma 7 2 2 3 2 4 4" xfId="48132"/>
    <cellStyle name="Comma 7 2 2 3 2 4 5" xfId="51148"/>
    <cellStyle name="Comma 7 2 2 3 2 4 6" xfId="14859"/>
    <cellStyle name="Comma 7 2 2 3 2 5" xfId="8307"/>
    <cellStyle name="Comma 7 2 2 3 2 5 2" xfId="32555"/>
    <cellStyle name="Comma 7 2 2 3 2 5 3" xfId="46701"/>
    <cellStyle name="Comma 7 2 2 3 2 5 4" xfId="49717"/>
    <cellStyle name="Comma 7 2 2 3 2 5 5" xfId="17429"/>
    <cellStyle name="Comma 7 2 2 3 2 6" xfId="30016"/>
    <cellStyle name="Comma 7 2 2 3 2 7" xfId="45595"/>
    <cellStyle name="Comma 7 2 2 3 2 8" xfId="48611"/>
    <cellStyle name="Comma 7 2 2 3 2 9" xfId="14376"/>
    <cellStyle name="Comma 7 2 2 3 3" xfId="10061"/>
    <cellStyle name="Comma 7 2 2 3 3 2" xfId="17611"/>
    <cellStyle name="Comma 7 2 2 3 3 3" xfId="42293"/>
    <cellStyle name="Comma 7 2 2 3 3 4" xfId="46966"/>
    <cellStyle name="Comma 7 2 2 3 3 5" xfId="49982"/>
    <cellStyle name="Comma 7 2 2 3 3 6" xfId="14511"/>
    <cellStyle name="Comma 7 2 2 3 4" xfId="10546"/>
    <cellStyle name="Comma 7 2 2 3 4 2" xfId="18088"/>
    <cellStyle name="Comma 7 2 2 3 4 3" xfId="42867"/>
    <cellStyle name="Comma 7 2 2 3 4 4" xfId="47443"/>
    <cellStyle name="Comma 7 2 2 3 4 5" xfId="50459"/>
    <cellStyle name="Comma 7 2 2 3 4 6" xfId="14654"/>
    <cellStyle name="Comma 7 2 2 3 5" xfId="11033"/>
    <cellStyle name="Comma 7 2 2 3 5 2" xfId="18565"/>
    <cellStyle name="Comma 7 2 2 3 5 3" xfId="43120"/>
    <cellStyle name="Comma 7 2 2 3 5 4" xfId="47920"/>
    <cellStyle name="Comma 7 2 2 3 5 5" xfId="50936"/>
    <cellStyle name="Comma 7 2 2 3 5 6" xfId="14799"/>
    <cellStyle name="Comma 7 2 2 3 6" xfId="7998"/>
    <cellStyle name="Comma 7 2 2 3 6 2" xfId="43720"/>
    <cellStyle name="Comma 7 2 2 3 6 3" xfId="46489"/>
    <cellStyle name="Comma 7 2 2 3 6 4" xfId="49505"/>
    <cellStyle name="Comma 7 2 2 3 6 5" xfId="17369"/>
    <cellStyle name="Comma 7 2 2 3 7" xfId="27753"/>
    <cellStyle name="Comma 7 2 2 3 8" xfId="45383"/>
    <cellStyle name="Comma 7 2 2 3 9" xfId="48399"/>
    <cellStyle name="Comma 7 2 2 4" xfId="5433"/>
    <cellStyle name="Comma 7 2 2 4 10" xfId="14257"/>
    <cellStyle name="Comma 7 2 2 4 2" xfId="5753"/>
    <cellStyle name="Comma 7 2 2 4 2 2" xfId="10326"/>
    <cellStyle name="Comma 7 2 2 4 2 2 2" xfId="17876"/>
    <cellStyle name="Comma 7 2 2 4 2 2 3" xfId="41902"/>
    <cellStyle name="Comma 7 2 2 4 2 2 4" xfId="47231"/>
    <cellStyle name="Comma 7 2 2 4 2 2 5" xfId="50247"/>
    <cellStyle name="Comma 7 2 2 4 2 2 6" xfId="14586"/>
    <cellStyle name="Comma 7 2 2 4 2 3" xfId="10811"/>
    <cellStyle name="Comma 7 2 2 4 2 3 2" xfId="18353"/>
    <cellStyle name="Comma 7 2 2 4 2 3 3" xfId="43867"/>
    <cellStyle name="Comma 7 2 2 4 2 3 4" xfId="47708"/>
    <cellStyle name="Comma 7 2 2 4 2 3 5" xfId="50724"/>
    <cellStyle name="Comma 7 2 2 4 2 3 6" xfId="14729"/>
    <cellStyle name="Comma 7 2 2 4 2 4" xfId="11298"/>
    <cellStyle name="Comma 7 2 2 4 2 4 2" xfId="18830"/>
    <cellStyle name="Comma 7 2 2 4 2 4 3" xfId="43585"/>
    <cellStyle name="Comma 7 2 2 4 2 4 4" xfId="48185"/>
    <cellStyle name="Comma 7 2 2 4 2 4 5" xfId="51201"/>
    <cellStyle name="Comma 7 2 2 4 2 4 6" xfId="14874"/>
    <cellStyle name="Comma 7 2 2 4 2 5" xfId="8387"/>
    <cellStyle name="Comma 7 2 2 4 2 5 2" xfId="19431"/>
    <cellStyle name="Comma 7 2 2 4 2 5 3" xfId="46754"/>
    <cellStyle name="Comma 7 2 2 4 2 5 4" xfId="49770"/>
    <cellStyle name="Comma 7 2 2 4 2 5 5" xfId="17444"/>
    <cellStyle name="Comma 7 2 2 4 2 6" xfId="43038"/>
    <cellStyle name="Comma 7 2 2 4 2 7" xfId="45648"/>
    <cellStyle name="Comma 7 2 2 4 2 8" xfId="48664"/>
    <cellStyle name="Comma 7 2 2 4 2 9" xfId="14418"/>
    <cellStyle name="Comma 7 2 2 4 3" xfId="10114"/>
    <cellStyle name="Comma 7 2 2 4 3 2" xfId="17664"/>
    <cellStyle name="Comma 7 2 2 4 3 3" xfId="27859"/>
    <cellStyle name="Comma 7 2 2 4 3 4" xfId="47019"/>
    <cellStyle name="Comma 7 2 2 4 3 5" xfId="50035"/>
    <cellStyle name="Comma 7 2 2 4 3 6" xfId="14526"/>
    <cellStyle name="Comma 7 2 2 4 4" xfId="10599"/>
    <cellStyle name="Comma 7 2 2 4 4 2" xfId="18141"/>
    <cellStyle name="Comma 7 2 2 4 4 3" xfId="43385"/>
    <cellStyle name="Comma 7 2 2 4 4 4" xfId="47496"/>
    <cellStyle name="Comma 7 2 2 4 4 5" xfId="50512"/>
    <cellStyle name="Comma 7 2 2 4 4 6" xfId="14669"/>
    <cellStyle name="Comma 7 2 2 4 5" xfId="11086"/>
    <cellStyle name="Comma 7 2 2 4 5 2" xfId="18618"/>
    <cellStyle name="Comma 7 2 2 4 5 3" xfId="42398"/>
    <cellStyle name="Comma 7 2 2 4 5 4" xfId="47973"/>
    <cellStyle name="Comma 7 2 2 4 5 5" xfId="50989"/>
    <cellStyle name="Comma 7 2 2 4 5 6" xfId="14814"/>
    <cellStyle name="Comma 7 2 2 4 6" xfId="8074"/>
    <cellStyle name="Comma 7 2 2 4 6 2" xfId="43940"/>
    <cellStyle name="Comma 7 2 2 4 6 3" xfId="46542"/>
    <cellStyle name="Comma 7 2 2 4 6 4" xfId="49558"/>
    <cellStyle name="Comma 7 2 2 4 6 5" xfId="17384"/>
    <cellStyle name="Comma 7 2 2 4 7" xfId="19448"/>
    <cellStyle name="Comma 7 2 2 4 8" xfId="45436"/>
    <cellStyle name="Comma 7 2 2 4 9" xfId="48452"/>
    <cellStyle name="Comma 7 2 2 5" xfId="5513"/>
    <cellStyle name="Comma 7 2 2 5 2" xfId="10167"/>
    <cellStyle name="Comma 7 2 2 5 2 2" xfId="17717"/>
    <cellStyle name="Comma 7 2 2 5 2 3" xfId="43658"/>
    <cellStyle name="Comma 7 2 2 5 2 4" xfId="47072"/>
    <cellStyle name="Comma 7 2 2 5 2 5" xfId="50088"/>
    <cellStyle name="Comma 7 2 2 5 2 6" xfId="14541"/>
    <cellStyle name="Comma 7 2 2 5 3" xfId="10652"/>
    <cellStyle name="Comma 7 2 2 5 3 2" xfId="18194"/>
    <cellStyle name="Comma 7 2 2 5 3 3" xfId="42343"/>
    <cellStyle name="Comma 7 2 2 5 3 4" xfId="47549"/>
    <cellStyle name="Comma 7 2 2 5 3 5" xfId="50565"/>
    <cellStyle name="Comma 7 2 2 5 3 6" xfId="14684"/>
    <cellStyle name="Comma 7 2 2 5 4" xfId="11139"/>
    <cellStyle name="Comma 7 2 2 5 4 2" xfId="18671"/>
    <cellStyle name="Comma 7 2 2 5 4 3" xfId="19606"/>
    <cellStyle name="Comma 7 2 2 5 4 4" xfId="48026"/>
    <cellStyle name="Comma 7 2 2 5 4 5" xfId="51042"/>
    <cellStyle name="Comma 7 2 2 5 4 6" xfId="14829"/>
    <cellStyle name="Comma 7 2 2 5 5" xfId="8153"/>
    <cellStyle name="Comma 7 2 2 5 5 2" xfId="42468"/>
    <cellStyle name="Comma 7 2 2 5 5 3" xfId="46595"/>
    <cellStyle name="Comma 7 2 2 5 5 4" xfId="49611"/>
    <cellStyle name="Comma 7 2 2 5 5 5" xfId="17399"/>
    <cellStyle name="Comma 7 2 2 5 6" xfId="43326"/>
    <cellStyle name="Comma 7 2 2 5 7" xfId="45489"/>
    <cellStyle name="Comma 7 2 2 5 8" xfId="48505"/>
    <cellStyle name="Comma 7 2 2 5 9" xfId="14298"/>
    <cellStyle name="Comma 7 2 2 6" xfId="5833"/>
    <cellStyle name="Comma 7 2 2 6 2" xfId="10379"/>
    <cellStyle name="Comma 7 2 2 6 2 2" xfId="17929"/>
    <cellStyle name="Comma 7 2 2 6 2 3" xfId="43227"/>
    <cellStyle name="Comma 7 2 2 6 2 4" xfId="47284"/>
    <cellStyle name="Comma 7 2 2 6 2 5" xfId="50300"/>
    <cellStyle name="Comma 7 2 2 6 2 6" xfId="14601"/>
    <cellStyle name="Comma 7 2 2 6 3" xfId="10864"/>
    <cellStyle name="Comma 7 2 2 6 3 2" xfId="18406"/>
    <cellStyle name="Comma 7 2 2 6 3 3" xfId="42642"/>
    <cellStyle name="Comma 7 2 2 6 3 4" xfId="47761"/>
    <cellStyle name="Comma 7 2 2 6 3 5" xfId="50777"/>
    <cellStyle name="Comma 7 2 2 6 3 6" xfId="14744"/>
    <cellStyle name="Comma 7 2 2 6 4" xfId="11352"/>
    <cellStyle name="Comma 7 2 2 6 4 2" xfId="18883"/>
    <cellStyle name="Comma 7 2 2 6 4 3" xfId="29439"/>
    <cellStyle name="Comma 7 2 2 6 4 4" xfId="48238"/>
    <cellStyle name="Comma 7 2 2 6 4 5" xfId="51254"/>
    <cellStyle name="Comma 7 2 2 6 4 6" xfId="14890"/>
    <cellStyle name="Comma 7 2 2 6 5" xfId="8467"/>
    <cellStyle name="Comma 7 2 2 6 5 2" xfId="42484"/>
    <cellStyle name="Comma 7 2 2 6 5 3" xfId="46807"/>
    <cellStyle name="Comma 7 2 2 6 5 4" xfId="49823"/>
    <cellStyle name="Comma 7 2 2 6 5 5" xfId="17459"/>
    <cellStyle name="Comma 7 2 2 6 6" xfId="20209"/>
    <cellStyle name="Comma 7 2 2 6 7" xfId="45701"/>
    <cellStyle name="Comma 7 2 2 6 8" xfId="48717"/>
    <cellStyle name="Comma 7 2 2 6 9" xfId="14460"/>
    <cellStyle name="Comma 7 2 2 7" xfId="9955"/>
    <cellStyle name="Comma 7 2 2 7 2" xfId="17505"/>
    <cellStyle name="Comma 7 2 2 7 3" xfId="43373"/>
    <cellStyle name="Comma 7 2 2 7 4" xfId="46860"/>
    <cellStyle name="Comma 7 2 2 7 5" xfId="49876"/>
    <cellStyle name="Comma 7 2 2 7 6" xfId="14481"/>
    <cellStyle name="Comma 7 2 2 8" xfId="10439"/>
    <cellStyle name="Comma 7 2 2 8 2" xfId="17982"/>
    <cellStyle name="Comma 7 2 2 8 3" xfId="27958"/>
    <cellStyle name="Comma 7 2 2 8 4" xfId="47337"/>
    <cellStyle name="Comma 7 2 2 8 5" xfId="50353"/>
    <cellStyle name="Comma 7 2 2 8 6" xfId="14623"/>
    <cellStyle name="Comma 7 2 2 9" xfId="10926"/>
    <cellStyle name="Comma 7 2 2 9 2" xfId="18459"/>
    <cellStyle name="Comma 7 2 2 9 3" xfId="42376"/>
    <cellStyle name="Comma 7 2 2 9 4" xfId="47814"/>
    <cellStyle name="Comma 7 2 2 9 5" xfId="50830"/>
    <cellStyle name="Comma 7 2 2 9 6" xfId="14768"/>
    <cellStyle name="Comma 7 2 3" xfId="5272"/>
    <cellStyle name="Comma 7 2 3 10" xfId="45030"/>
    <cellStyle name="Comma 7 2 3 11" xfId="45329"/>
    <cellStyle name="Comma 7 2 3 12" xfId="48345"/>
    <cellStyle name="Comma 7 2 3 13" xfId="14185"/>
    <cellStyle name="Comma 7 2 3 2" xfId="5592"/>
    <cellStyle name="Comma 7 2 3 2 2" xfId="10219"/>
    <cellStyle name="Comma 7 2 3 2 2 2" xfId="17769"/>
    <cellStyle name="Comma 7 2 3 2 2 3" xfId="20393"/>
    <cellStyle name="Comma 7 2 3 2 2 4" xfId="47124"/>
    <cellStyle name="Comma 7 2 3 2 2 5" xfId="50140"/>
    <cellStyle name="Comma 7 2 3 2 2 6" xfId="14555"/>
    <cellStyle name="Comma 7 2 3 2 3" xfId="10704"/>
    <cellStyle name="Comma 7 2 3 2 3 2" xfId="18246"/>
    <cellStyle name="Comma 7 2 3 2 3 3" xfId="41956"/>
    <cellStyle name="Comma 7 2 3 2 3 4" xfId="47601"/>
    <cellStyle name="Comma 7 2 3 2 3 5" xfId="50617"/>
    <cellStyle name="Comma 7 2 3 2 3 6" xfId="14698"/>
    <cellStyle name="Comma 7 2 3 2 4" xfId="11191"/>
    <cellStyle name="Comma 7 2 3 2 4 2" xfId="18723"/>
    <cellStyle name="Comma 7 2 3 2 4 3" xfId="42030"/>
    <cellStyle name="Comma 7 2 3 2 4 4" xfId="48078"/>
    <cellStyle name="Comma 7 2 3 2 4 5" xfId="51094"/>
    <cellStyle name="Comma 7 2 3 2 4 6" xfId="14843"/>
    <cellStyle name="Comma 7 2 3 2 5" xfId="8227"/>
    <cellStyle name="Comma 7 2 3 2 5 2" xfId="20498"/>
    <cellStyle name="Comma 7 2 3 2 5 3" xfId="46647"/>
    <cellStyle name="Comma 7 2 3 2 5 4" xfId="49663"/>
    <cellStyle name="Comma 7 2 3 2 5 5" xfId="17413"/>
    <cellStyle name="Comma 7 2 3 2 6" xfId="41542"/>
    <cellStyle name="Comma 7 2 3 2 7" xfId="45541"/>
    <cellStyle name="Comma 7 2 3 2 8" xfId="48557"/>
    <cellStyle name="Comma 7 2 3 2 9" xfId="14334"/>
    <cellStyle name="Comma 7 2 3 3" xfId="10007"/>
    <cellStyle name="Comma 7 2 3 3 2" xfId="17557"/>
    <cellStyle name="Comma 7 2 3 3 3" xfId="43374"/>
    <cellStyle name="Comma 7 2 3 3 4" xfId="46912"/>
    <cellStyle name="Comma 7 2 3 3 5" xfId="49928"/>
    <cellStyle name="Comma 7 2 3 3 6" xfId="14495"/>
    <cellStyle name="Comma 7 2 3 4" xfId="10491"/>
    <cellStyle name="Comma 7 2 3 4 2" xfId="18034"/>
    <cellStyle name="Comma 7 2 3 4 3" xfId="43998"/>
    <cellStyle name="Comma 7 2 3 4 4" xfId="47389"/>
    <cellStyle name="Comma 7 2 3 4 5" xfId="50405"/>
    <cellStyle name="Comma 7 2 3 4 6" xfId="14637"/>
    <cellStyle name="Comma 7 2 3 5" xfId="10978"/>
    <cellStyle name="Comma 7 2 3 5 2" xfId="18511"/>
    <cellStyle name="Comma 7 2 3 5 3" xfId="41998"/>
    <cellStyle name="Comma 7 2 3 5 4" xfId="47866"/>
    <cellStyle name="Comma 7 2 3 5 5" xfId="50882"/>
    <cellStyle name="Comma 7 2 3 5 6" xfId="14782"/>
    <cellStyle name="Comma 7 2 3 6" xfId="7926"/>
    <cellStyle name="Comma 7 2 3 6 2" xfId="43363"/>
    <cellStyle name="Comma 7 2 3 6 3" xfId="46435"/>
    <cellStyle name="Comma 7 2 3 6 4" xfId="49451"/>
    <cellStyle name="Comma 7 2 3 6 5" xfId="17352"/>
    <cellStyle name="Comma 7 2 3 7" xfId="19246"/>
    <cellStyle name="Comma 7 2 3 8" xfId="43536"/>
    <cellStyle name="Comma 7 2 3 9" xfId="44122"/>
    <cellStyle name="Comma 7 2 4" xfId="5352"/>
    <cellStyle name="Comma 7 2 4 10" xfId="14218"/>
    <cellStyle name="Comma 7 2 4 2" xfId="5672"/>
    <cellStyle name="Comma 7 2 4 2 2" xfId="10272"/>
    <cellStyle name="Comma 7 2 4 2 2 2" xfId="17822"/>
    <cellStyle name="Comma 7 2 4 2 2 3" xfId="42785"/>
    <cellStyle name="Comma 7 2 4 2 2 4" xfId="47177"/>
    <cellStyle name="Comma 7 2 4 2 2 5" xfId="50193"/>
    <cellStyle name="Comma 7 2 4 2 2 6" xfId="14570"/>
    <cellStyle name="Comma 7 2 4 2 3" xfId="10757"/>
    <cellStyle name="Comma 7 2 4 2 3 2" xfId="18299"/>
    <cellStyle name="Comma 7 2 4 2 3 3" xfId="42602"/>
    <cellStyle name="Comma 7 2 4 2 3 4" xfId="47654"/>
    <cellStyle name="Comma 7 2 4 2 3 5" xfId="50670"/>
    <cellStyle name="Comma 7 2 4 2 3 6" xfId="14713"/>
    <cellStyle name="Comma 7 2 4 2 4" xfId="11244"/>
    <cellStyle name="Comma 7 2 4 2 4 2" xfId="18776"/>
    <cellStyle name="Comma 7 2 4 2 4 3" xfId="43820"/>
    <cellStyle name="Comma 7 2 4 2 4 4" xfId="48131"/>
    <cellStyle name="Comma 7 2 4 2 4 5" xfId="51147"/>
    <cellStyle name="Comma 7 2 4 2 4 6" xfId="14858"/>
    <cellStyle name="Comma 7 2 4 2 5" xfId="8306"/>
    <cellStyle name="Comma 7 2 4 2 5 2" xfId="41814"/>
    <cellStyle name="Comma 7 2 4 2 5 3" xfId="46700"/>
    <cellStyle name="Comma 7 2 4 2 5 4" xfId="49716"/>
    <cellStyle name="Comma 7 2 4 2 5 5" xfId="17428"/>
    <cellStyle name="Comma 7 2 4 2 6" xfId="43034"/>
    <cellStyle name="Comma 7 2 4 2 7" xfId="45594"/>
    <cellStyle name="Comma 7 2 4 2 8" xfId="48610"/>
    <cellStyle name="Comma 7 2 4 2 9" xfId="14375"/>
    <cellStyle name="Comma 7 2 4 3" xfId="10060"/>
    <cellStyle name="Comma 7 2 4 3 2" xfId="17610"/>
    <cellStyle name="Comma 7 2 4 3 3" xfId="43278"/>
    <cellStyle name="Comma 7 2 4 3 4" xfId="46965"/>
    <cellStyle name="Comma 7 2 4 3 5" xfId="49981"/>
    <cellStyle name="Comma 7 2 4 3 6" xfId="14510"/>
    <cellStyle name="Comma 7 2 4 4" xfId="10545"/>
    <cellStyle name="Comma 7 2 4 4 2" xfId="18087"/>
    <cellStyle name="Comma 7 2 4 4 3" xfId="43807"/>
    <cellStyle name="Comma 7 2 4 4 4" xfId="47442"/>
    <cellStyle name="Comma 7 2 4 4 5" xfId="50458"/>
    <cellStyle name="Comma 7 2 4 4 6" xfId="14653"/>
    <cellStyle name="Comma 7 2 4 5" xfId="11032"/>
    <cellStyle name="Comma 7 2 4 5 2" xfId="18564"/>
    <cellStyle name="Comma 7 2 4 5 3" xfId="43313"/>
    <cellStyle name="Comma 7 2 4 5 4" xfId="47919"/>
    <cellStyle name="Comma 7 2 4 5 5" xfId="50935"/>
    <cellStyle name="Comma 7 2 4 5 6" xfId="14798"/>
    <cellStyle name="Comma 7 2 4 6" xfId="7997"/>
    <cellStyle name="Comma 7 2 4 6 2" xfId="20519"/>
    <cellStyle name="Comma 7 2 4 6 3" xfId="46488"/>
    <cellStyle name="Comma 7 2 4 6 4" xfId="49504"/>
    <cellStyle name="Comma 7 2 4 6 5" xfId="17368"/>
    <cellStyle name="Comma 7 2 4 7" xfId="41500"/>
    <cellStyle name="Comma 7 2 4 8" xfId="45382"/>
    <cellStyle name="Comma 7 2 4 9" xfId="48398"/>
    <cellStyle name="Comma 7 2 5" xfId="5432"/>
    <cellStyle name="Comma 7 2 5 10" xfId="14256"/>
    <cellStyle name="Comma 7 2 5 2" xfId="5752"/>
    <cellStyle name="Comma 7 2 5 2 2" xfId="10325"/>
    <cellStyle name="Comma 7 2 5 2 2 2" xfId="17875"/>
    <cellStyle name="Comma 7 2 5 2 2 3" xfId="42786"/>
    <cellStyle name="Comma 7 2 5 2 2 4" xfId="47230"/>
    <cellStyle name="Comma 7 2 5 2 2 5" xfId="50246"/>
    <cellStyle name="Comma 7 2 5 2 2 6" xfId="14585"/>
    <cellStyle name="Comma 7 2 5 2 3" xfId="10810"/>
    <cellStyle name="Comma 7 2 5 2 3 2" xfId="18352"/>
    <cellStyle name="Comma 7 2 5 2 3 3" xfId="43172"/>
    <cellStyle name="Comma 7 2 5 2 3 4" xfId="47707"/>
    <cellStyle name="Comma 7 2 5 2 3 5" xfId="50723"/>
    <cellStyle name="Comma 7 2 5 2 3 6" xfId="14728"/>
    <cellStyle name="Comma 7 2 5 2 4" xfId="11297"/>
    <cellStyle name="Comma 7 2 5 2 4 2" xfId="18829"/>
    <cellStyle name="Comma 7 2 5 2 4 3" xfId="43761"/>
    <cellStyle name="Comma 7 2 5 2 4 4" xfId="48184"/>
    <cellStyle name="Comma 7 2 5 2 4 5" xfId="51200"/>
    <cellStyle name="Comma 7 2 5 2 4 6" xfId="14873"/>
    <cellStyle name="Comma 7 2 5 2 5" xfId="8386"/>
    <cellStyle name="Comma 7 2 5 2 5 2" xfId="27759"/>
    <cellStyle name="Comma 7 2 5 2 5 3" xfId="46753"/>
    <cellStyle name="Comma 7 2 5 2 5 4" xfId="49769"/>
    <cellStyle name="Comma 7 2 5 2 5 5" xfId="17443"/>
    <cellStyle name="Comma 7 2 5 2 6" xfId="41589"/>
    <cellStyle name="Comma 7 2 5 2 7" xfId="45647"/>
    <cellStyle name="Comma 7 2 5 2 8" xfId="48663"/>
    <cellStyle name="Comma 7 2 5 2 9" xfId="14417"/>
    <cellStyle name="Comma 7 2 5 3" xfId="10113"/>
    <cellStyle name="Comma 7 2 5 3 2" xfId="17663"/>
    <cellStyle name="Comma 7 2 5 3 3" xfId="41866"/>
    <cellStyle name="Comma 7 2 5 3 4" xfId="47018"/>
    <cellStyle name="Comma 7 2 5 3 5" xfId="50034"/>
    <cellStyle name="Comma 7 2 5 3 6" xfId="14525"/>
    <cellStyle name="Comma 7 2 5 4" xfId="10598"/>
    <cellStyle name="Comma 7 2 5 4 2" xfId="18140"/>
    <cellStyle name="Comma 7 2 5 4 3" xfId="43429"/>
    <cellStyle name="Comma 7 2 5 4 4" xfId="47495"/>
    <cellStyle name="Comma 7 2 5 4 5" xfId="50511"/>
    <cellStyle name="Comma 7 2 5 4 6" xfId="14668"/>
    <cellStyle name="Comma 7 2 5 5" xfId="11085"/>
    <cellStyle name="Comma 7 2 5 5 2" xfId="18617"/>
    <cellStyle name="Comma 7 2 5 5 3" xfId="43000"/>
    <cellStyle name="Comma 7 2 5 5 4" xfId="47972"/>
    <cellStyle name="Comma 7 2 5 5 5" xfId="50988"/>
    <cellStyle name="Comma 7 2 5 5 6" xfId="14813"/>
    <cellStyle name="Comma 7 2 5 6" xfId="8073"/>
    <cellStyle name="Comma 7 2 5 6 2" xfId="42917"/>
    <cellStyle name="Comma 7 2 5 6 3" xfId="46541"/>
    <cellStyle name="Comma 7 2 5 6 4" xfId="49557"/>
    <cellStyle name="Comma 7 2 5 6 5" xfId="17383"/>
    <cellStyle name="Comma 7 2 5 7" xfId="43149"/>
    <cellStyle name="Comma 7 2 5 8" xfId="45435"/>
    <cellStyle name="Comma 7 2 5 9" xfId="48451"/>
    <cellStyle name="Comma 7 2 6" xfId="5512"/>
    <cellStyle name="Comma 7 2 6 2" xfId="10166"/>
    <cellStyle name="Comma 7 2 6 2 2" xfId="17716"/>
    <cellStyle name="Comma 7 2 6 2 3" xfId="20111"/>
    <cellStyle name="Comma 7 2 6 2 4" xfId="47071"/>
    <cellStyle name="Comma 7 2 6 2 5" xfId="50087"/>
    <cellStyle name="Comma 7 2 6 2 6" xfId="14540"/>
    <cellStyle name="Comma 7 2 6 3" xfId="10651"/>
    <cellStyle name="Comma 7 2 6 3 2" xfId="18193"/>
    <cellStyle name="Comma 7 2 6 3 3" xfId="28810"/>
    <cellStyle name="Comma 7 2 6 3 4" xfId="47548"/>
    <cellStyle name="Comma 7 2 6 3 5" xfId="50564"/>
    <cellStyle name="Comma 7 2 6 3 6" xfId="14683"/>
    <cellStyle name="Comma 7 2 6 4" xfId="11138"/>
    <cellStyle name="Comma 7 2 6 4 2" xfId="18670"/>
    <cellStyle name="Comma 7 2 6 4 3" xfId="42648"/>
    <cellStyle name="Comma 7 2 6 4 4" xfId="48025"/>
    <cellStyle name="Comma 7 2 6 4 5" xfId="51041"/>
    <cellStyle name="Comma 7 2 6 4 6" xfId="14828"/>
    <cellStyle name="Comma 7 2 6 5" xfId="8152"/>
    <cellStyle name="Comma 7 2 6 5 2" xfId="41795"/>
    <cellStyle name="Comma 7 2 6 5 3" xfId="46594"/>
    <cellStyle name="Comma 7 2 6 5 4" xfId="49610"/>
    <cellStyle name="Comma 7 2 6 5 5" xfId="17398"/>
    <cellStyle name="Comma 7 2 6 6" xfId="41527"/>
    <cellStyle name="Comma 7 2 6 7" xfId="45488"/>
    <cellStyle name="Comma 7 2 6 8" xfId="48504"/>
    <cellStyle name="Comma 7 2 6 9" xfId="14297"/>
    <cellStyle name="Comma 7 2 7" xfId="5832"/>
    <cellStyle name="Comma 7 2 7 2" xfId="10378"/>
    <cellStyle name="Comma 7 2 7 2 2" xfId="17928"/>
    <cellStyle name="Comma 7 2 7 2 3" xfId="27968"/>
    <cellStyle name="Comma 7 2 7 2 4" xfId="47283"/>
    <cellStyle name="Comma 7 2 7 2 5" xfId="50299"/>
    <cellStyle name="Comma 7 2 7 2 6" xfId="14600"/>
    <cellStyle name="Comma 7 2 7 3" xfId="10863"/>
    <cellStyle name="Comma 7 2 7 3 2" xfId="18405"/>
    <cellStyle name="Comma 7 2 7 3 3" xfId="42370"/>
    <cellStyle name="Comma 7 2 7 3 4" xfId="47760"/>
    <cellStyle name="Comma 7 2 7 3 5" xfId="50776"/>
    <cellStyle name="Comma 7 2 7 3 6" xfId="14743"/>
    <cellStyle name="Comma 7 2 7 4" xfId="11351"/>
    <cellStyle name="Comma 7 2 7 4 2" xfId="18882"/>
    <cellStyle name="Comma 7 2 7 4 3" xfId="42056"/>
    <cellStyle name="Comma 7 2 7 4 4" xfId="48237"/>
    <cellStyle name="Comma 7 2 7 4 5" xfId="51253"/>
    <cellStyle name="Comma 7 2 7 4 6" xfId="14889"/>
    <cellStyle name="Comma 7 2 7 5" xfId="8466"/>
    <cellStyle name="Comma 7 2 7 5 2" xfId="42273"/>
    <cellStyle name="Comma 7 2 7 5 3" xfId="46806"/>
    <cellStyle name="Comma 7 2 7 5 4" xfId="49822"/>
    <cellStyle name="Comma 7 2 7 5 5" xfId="17458"/>
    <cellStyle name="Comma 7 2 7 6" xfId="42081"/>
    <cellStyle name="Comma 7 2 7 7" xfId="45700"/>
    <cellStyle name="Comma 7 2 7 8" xfId="48716"/>
    <cellStyle name="Comma 7 2 7 9" xfId="14459"/>
    <cellStyle name="Comma 7 2 8" xfId="9608"/>
    <cellStyle name="Comma 7 2 9" xfId="9954"/>
    <cellStyle name="Comma 7 2 9 2" xfId="17504"/>
    <cellStyle name="Comma 7 2 9 3" xfId="43795"/>
    <cellStyle name="Comma 7 2 9 4" xfId="46859"/>
    <cellStyle name="Comma 7 2 9 5" xfId="49875"/>
    <cellStyle name="Comma 7 2 9 6" xfId="14480"/>
    <cellStyle name="Comma 7 3" xfId="4008"/>
    <cellStyle name="Comma 7 3 10" xfId="7608"/>
    <cellStyle name="Comma 7 3 10 2" xfId="43493"/>
    <cellStyle name="Comma 7 3 10 3" xfId="46385"/>
    <cellStyle name="Comma 7 3 10 4" xfId="49401"/>
    <cellStyle name="Comma 7 3 10 5" xfId="17336"/>
    <cellStyle name="Comma 7 3 11" xfId="19247"/>
    <cellStyle name="Comma 7 3 12" xfId="42805"/>
    <cellStyle name="Comma 7 3 13" xfId="44123"/>
    <cellStyle name="Comma 7 3 14" xfId="45031"/>
    <cellStyle name="Comma 7 3 15" xfId="45278"/>
    <cellStyle name="Comma 7 3 16" xfId="48293"/>
    <cellStyle name="Comma 7 3 17" xfId="13998"/>
    <cellStyle name="Comma 7 3 2" xfId="5274"/>
    <cellStyle name="Comma 7 3 2 10" xfId="14187"/>
    <cellStyle name="Comma 7 3 2 2" xfId="5594"/>
    <cellStyle name="Comma 7 3 2 2 2" xfId="10221"/>
    <cellStyle name="Comma 7 3 2 2 2 2" xfId="17771"/>
    <cellStyle name="Comma 7 3 2 2 2 3" xfId="42311"/>
    <cellStyle name="Comma 7 3 2 2 2 4" xfId="47126"/>
    <cellStyle name="Comma 7 3 2 2 2 5" xfId="50142"/>
    <cellStyle name="Comma 7 3 2 2 2 6" xfId="14557"/>
    <cellStyle name="Comma 7 3 2 2 3" xfId="10706"/>
    <cellStyle name="Comma 7 3 2 2 3 2" xfId="18248"/>
    <cellStyle name="Comma 7 3 2 2 3 3" xfId="43865"/>
    <cellStyle name="Comma 7 3 2 2 3 4" xfId="47603"/>
    <cellStyle name="Comma 7 3 2 2 3 5" xfId="50619"/>
    <cellStyle name="Comma 7 3 2 2 3 6" xfId="14700"/>
    <cellStyle name="Comma 7 3 2 2 4" xfId="11193"/>
    <cellStyle name="Comma 7 3 2 2 4 2" xfId="18725"/>
    <cellStyle name="Comma 7 3 2 2 4 3" xfId="42705"/>
    <cellStyle name="Comma 7 3 2 2 4 4" xfId="48080"/>
    <cellStyle name="Comma 7 3 2 2 4 5" xfId="51096"/>
    <cellStyle name="Comma 7 3 2 2 4 6" xfId="14845"/>
    <cellStyle name="Comma 7 3 2 2 5" xfId="8229"/>
    <cellStyle name="Comma 7 3 2 2 5 2" xfId="42245"/>
    <cellStyle name="Comma 7 3 2 2 5 3" xfId="46649"/>
    <cellStyle name="Comma 7 3 2 2 5 4" xfId="49665"/>
    <cellStyle name="Comma 7 3 2 2 5 5" xfId="17415"/>
    <cellStyle name="Comma 7 3 2 2 6" xfId="41543"/>
    <cellStyle name="Comma 7 3 2 2 7" xfId="45543"/>
    <cellStyle name="Comma 7 3 2 2 8" xfId="48559"/>
    <cellStyle name="Comma 7 3 2 2 9" xfId="14336"/>
    <cellStyle name="Comma 7 3 2 3" xfId="10009"/>
    <cellStyle name="Comma 7 3 2 3 2" xfId="17559"/>
    <cellStyle name="Comma 7 3 2 3 3" xfId="20416"/>
    <cellStyle name="Comma 7 3 2 3 4" xfId="46914"/>
    <cellStyle name="Comma 7 3 2 3 5" xfId="49930"/>
    <cellStyle name="Comma 7 3 2 3 6" xfId="14497"/>
    <cellStyle name="Comma 7 3 2 4" xfId="10493"/>
    <cellStyle name="Comma 7 3 2 4 2" xfId="18036"/>
    <cellStyle name="Comma 7 3 2 4 3" xfId="27848"/>
    <cellStyle name="Comma 7 3 2 4 4" xfId="47391"/>
    <cellStyle name="Comma 7 3 2 4 5" xfId="50407"/>
    <cellStyle name="Comma 7 3 2 4 6" xfId="14639"/>
    <cellStyle name="Comma 7 3 2 5" xfId="10980"/>
    <cellStyle name="Comma 7 3 2 5 2" xfId="18513"/>
    <cellStyle name="Comma 7 3 2 5 3" xfId="42701"/>
    <cellStyle name="Comma 7 3 2 5 4" xfId="47868"/>
    <cellStyle name="Comma 7 3 2 5 5" xfId="50884"/>
    <cellStyle name="Comma 7 3 2 5 6" xfId="14784"/>
    <cellStyle name="Comma 7 3 2 6" xfId="7928"/>
    <cellStyle name="Comma 7 3 2 6 2" xfId="20531"/>
    <cellStyle name="Comma 7 3 2 6 3" xfId="46437"/>
    <cellStyle name="Comma 7 3 2 6 4" xfId="49453"/>
    <cellStyle name="Comma 7 3 2 6 5" xfId="17354"/>
    <cellStyle name="Comma 7 3 2 7" xfId="43181"/>
    <cellStyle name="Comma 7 3 2 8" xfId="45331"/>
    <cellStyle name="Comma 7 3 2 9" xfId="48347"/>
    <cellStyle name="Comma 7 3 3" xfId="5354"/>
    <cellStyle name="Comma 7 3 3 10" xfId="14220"/>
    <cellStyle name="Comma 7 3 3 2" xfId="5674"/>
    <cellStyle name="Comma 7 3 3 2 2" xfId="10274"/>
    <cellStyle name="Comma 7 3 3 2 2 2" xfId="17824"/>
    <cellStyle name="Comma 7 3 3 2 2 3" xfId="41893"/>
    <cellStyle name="Comma 7 3 3 2 2 4" xfId="47179"/>
    <cellStyle name="Comma 7 3 3 2 2 5" xfId="50195"/>
    <cellStyle name="Comma 7 3 3 2 2 6" xfId="14572"/>
    <cellStyle name="Comma 7 3 3 2 3" xfId="10759"/>
    <cellStyle name="Comma 7 3 3 2 3 2" xfId="18301"/>
    <cellStyle name="Comma 7 3 3 2 3 3" xfId="43417"/>
    <cellStyle name="Comma 7 3 3 2 3 4" xfId="47656"/>
    <cellStyle name="Comma 7 3 3 2 3 5" xfId="50672"/>
    <cellStyle name="Comma 7 3 3 2 3 6" xfId="14715"/>
    <cellStyle name="Comma 7 3 3 2 4" xfId="11246"/>
    <cellStyle name="Comma 7 3 3 2 4 2" xfId="18778"/>
    <cellStyle name="Comma 7 3 3 2 4 3" xfId="42040"/>
    <cellStyle name="Comma 7 3 3 2 4 4" xfId="48133"/>
    <cellStyle name="Comma 7 3 3 2 4 5" xfId="51149"/>
    <cellStyle name="Comma 7 3 3 2 4 6" xfId="14860"/>
    <cellStyle name="Comma 7 3 3 2 5" xfId="8308"/>
    <cellStyle name="Comma 7 3 3 2 5 2" xfId="43849"/>
    <cellStyle name="Comma 7 3 3 2 5 3" xfId="46702"/>
    <cellStyle name="Comma 7 3 3 2 5 4" xfId="49718"/>
    <cellStyle name="Comma 7 3 3 2 5 5" xfId="17430"/>
    <cellStyle name="Comma 7 3 3 2 6" xfId="42656"/>
    <cellStyle name="Comma 7 3 3 2 7" xfId="45596"/>
    <cellStyle name="Comma 7 3 3 2 8" xfId="48612"/>
    <cellStyle name="Comma 7 3 3 2 9" xfId="14377"/>
    <cellStyle name="Comma 7 3 3 3" xfId="10062"/>
    <cellStyle name="Comma 7 3 3 3 2" xfId="17612"/>
    <cellStyle name="Comma 7 3 3 3 3" xfId="42928"/>
    <cellStyle name="Comma 7 3 3 3 4" xfId="46967"/>
    <cellStyle name="Comma 7 3 3 3 5" xfId="49983"/>
    <cellStyle name="Comma 7 3 3 3 6" xfId="14512"/>
    <cellStyle name="Comma 7 3 3 4" xfId="10547"/>
    <cellStyle name="Comma 7 3 3 4 2" xfId="18089"/>
    <cellStyle name="Comma 7 3 3 4 3" xfId="41931"/>
    <cellStyle name="Comma 7 3 3 4 4" xfId="47444"/>
    <cellStyle name="Comma 7 3 3 4 5" xfId="50460"/>
    <cellStyle name="Comma 7 3 3 4 6" xfId="14655"/>
    <cellStyle name="Comma 7 3 3 5" xfId="11034"/>
    <cellStyle name="Comma 7 3 3 5 2" xfId="18566"/>
    <cellStyle name="Comma 7 3 3 5 3" xfId="43697"/>
    <cellStyle name="Comma 7 3 3 5 4" xfId="47921"/>
    <cellStyle name="Comma 7 3 3 5 5" xfId="50937"/>
    <cellStyle name="Comma 7 3 3 5 6" xfId="14800"/>
    <cellStyle name="Comma 7 3 3 6" xfId="7999"/>
    <cellStyle name="Comma 7 3 3 6 2" xfId="42218"/>
    <cellStyle name="Comma 7 3 3 6 3" xfId="46490"/>
    <cellStyle name="Comma 7 3 3 6 4" xfId="49506"/>
    <cellStyle name="Comma 7 3 3 6 5" xfId="17370"/>
    <cellStyle name="Comma 7 3 3 7" xfId="41501"/>
    <cellStyle name="Comma 7 3 3 8" xfId="45384"/>
    <cellStyle name="Comma 7 3 3 9" xfId="48400"/>
    <cellStyle name="Comma 7 3 4" xfId="5434"/>
    <cellStyle name="Comma 7 3 4 10" xfId="14258"/>
    <cellStyle name="Comma 7 3 4 2" xfId="5754"/>
    <cellStyle name="Comma 7 3 4 2 2" xfId="10327"/>
    <cellStyle name="Comma 7 3 4 2 2 2" xfId="17877"/>
    <cellStyle name="Comma 7 3 4 2 2 3" xfId="20378"/>
    <cellStyle name="Comma 7 3 4 2 2 4" xfId="47232"/>
    <cellStyle name="Comma 7 3 4 2 2 5" xfId="50248"/>
    <cellStyle name="Comma 7 3 4 2 2 6" xfId="14587"/>
    <cellStyle name="Comma 7 3 4 2 3" xfId="10812"/>
    <cellStyle name="Comma 7 3 4 2 3 2" xfId="18354"/>
    <cellStyle name="Comma 7 3 4 2 3 3" xfId="42364"/>
    <cellStyle name="Comma 7 3 4 2 3 4" xfId="47709"/>
    <cellStyle name="Comma 7 3 4 2 3 5" xfId="50725"/>
    <cellStyle name="Comma 7 3 4 2 3 6" xfId="14730"/>
    <cellStyle name="Comma 7 3 4 2 4" xfId="11299"/>
    <cellStyle name="Comma 7 3 4 2 4 2" xfId="18831"/>
    <cellStyle name="Comma 7 3 4 2 4 3" xfId="42426"/>
    <cellStyle name="Comma 7 3 4 2 4 4" xfId="48186"/>
    <cellStyle name="Comma 7 3 4 2 4 5" xfId="51202"/>
    <cellStyle name="Comma 7 3 4 2 4 6" xfId="14875"/>
    <cellStyle name="Comma 7 3 4 2 5" xfId="8388"/>
    <cellStyle name="Comma 7 3 4 2 5 2" xfId="41826"/>
    <cellStyle name="Comma 7 3 4 2 5 3" xfId="46755"/>
    <cellStyle name="Comma 7 3 4 2 5 4" xfId="49771"/>
    <cellStyle name="Comma 7 3 4 2 5 5" xfId="17445"/>
    <cellStyle name="Comma 7 3 4 2 6" xfId="41590"/>
    <cellStyle name="Comma 7 3 4 2 7" xfId="45649"/>
    <cellStyle name="Comma 7 3 4 2 8" xfId="48665"/>
    <cellStyle name="Comma 7 3 4 2 9" xfId="14419"/>
    <cellStyle name="Comma 7 3 4 3" xfId="10115"/>
    <cellStyle name="Comma 7 3 4 3 2" xfId="17665"/>
    <cellStyle name="Comma 7 3 4 3 3" xfId="43279"/>
    <cellStyle name="Comma 7 3 4 3 4" xfId="47020"/>
    <cellStyle name="Comma 7 3 4 3 5" xfId="50036"/>
    <cellStyle name="Comma 7 3 4 3 6" xfId="14527"/>
    <cellStyle name="Comma 7 3 4 4" xfId="10600"/>
    <cellStyle name="Comma 7 3 4 4 2" xfId="18142"/>
    <cellStyle name="Comma 7 3 4 4 3" xfId="41942"/>
    <cellStyle name="Comma 7 3 4 4 4" xfId="47497"/>
    <cellStyle name="Comma 7 3 4 4 5" xfId="50513"/>
    <cellStyle name="Comma 7 3 4 4 6" xfId="14670"/>
    <cellStyle name="Comma 7 3 4 5" xfId="11087"/>
    <cellStyle name="Comma 7 3 4 5 2" xfId="18619"/>
    <cellStyle name="Comma 7 3 4 5 3" xfId="43240"/>
    <cellStyle name="Comma 7 3 4 5 4" xfId="47974"/>
    <cellStyle name="Comma 7 3 4 5 5" xfId="50990"/>
    <cellStyle name="Comma 7 3 4 5 6" xfId="14815"/>
    <cellStyle name="Comma 7 3 4 6" xfId="8075"/>
    <cellStyle name="Comma 7 3 4 6 2" xfId="41784"/>
    <cellStyle name="Comma 7 3 4 6 3" xfId="46543"/>
    <cellStyle name="Comma 7 3 4 6 4" xfId="49559"/>
    <cellStyle name="Comma 7 3 4 6 5" xfId="17385"/>
    <cellStyle name="Comma 7 3 4 7" xfId="41513"/>
    <cellStyle name="Comma 7 3 4 8" xfId="45437"/>
    <cellStyle name="Comma 7 3 4 9" xfId="48453"/>
    <cellStyle name="Comma 7 3 5" xfId="5514"/>
    <cellStyle name="Comma 7 3 5 2" xfId="10168"/>
    <cellStyle name="Comma 7 3 5 2 2" xfId="17718"/>
    <cellStyle name="Comma 7 3 5 2 3" xfId="41875"/>
    <cellStyle name="Comma 7 3 5 2 4" xfId="47073"/>
    <cellStyle name="Comma 7 3 5 2 5" xfId="50089"/>
    <cellStyle name="Comma 7 3 5 2 6" xfId="14542"/>
    <cellStyle name="Comma 7 3 5 3" xfId="10653"/>
    <cellStyle name="Comma 7 3 5 3 2" xfId="18195"/>
    <cellStyle name="Comma 7 3 5 3 3" xfId="43808"/>
    <cellStyle name="Comma 7 3 5 3 4" xfId="47550"/>
    <cellStyle name="Comma 7 3 5 3 5" xfId="50566"/>
    <cellStyle name="Comma 7 3 5 3 6" xfId="14685"/>
    <cellStyle name="Comma 7 3 5 4" xfId="11140"/>
    <cellStyle name="Comma 7 3 5 4 2" xfId="18672"/>
    <cellStyle name="Comma 7 3 5 4 3" xfId="42023"/>
    <cellStyle name="Comma 7 3 5 4 4" xfId="48027"/>
    <cellStyle name="Comma 7 3 5 4 5" xfId="51043"/>
    <cellStyle name="Comma 7 3 5 4 6" xfId="14830"/>
    <cellStyle name="Comma 7 3 5 5" xfId="8154"/>
    <cellStyle name="Comma 7 3 5 5 2" xfId="42848"/>
    <cellStyle name="Comma 7 3 5 5 3" xfId="46596"/>
    <cellStyle name="Comma 7 3 5 5 4" xfId="49612"/>
    <cellStyle name="Comma 7 3 5 5 5" xfId="17400"/>
    <cellStyle name="Comma 7 3 5 6" xfId="41528"/>
    <cellStyle name="Comma 7 3 5 7" xfId="45490"/>
    <cellStyle name="Comma 7 3 5 8" xfId="48506"/>
    <cellStyle name="Comma 7 3 5 9" xfId="14299"/>
    <cellStyle name="Comma 7 3 6" xfId="5834"/>
    <cellStyle name="Comma 7 3 6 2" xfId="10380"/>
    <cellStyle name="Comma 7 3 6 2 2" xfId="17930"/>
    <cellStyle name="Comma 7 3 6 2 3" xfId="42787"/>
    <cellStyle name="Comma 7 3 6 2 4" xfId="47285"/>
    <cellStyle name="Comma 7 3 6 2 5" xfId="50301"/>
    <cellStyle name="Comma 7 3 6 2 6" xfId="14602"/>
    <cellStyle name="Comma 7 3 6 3" xfId="10865"/>
    <cellStyle name="Comma 7 3 6 3 2" xfId="18407"/>
    <cellStyle name="Comma 7 3 6 3 3" xfId="19615"/>
    <cellStyle name="Comma 7 3 6 3 4" xfId="47762"/>
    <cellStyle name="Comma 7 3 6 3 5" xfId="50778"/>
    <cellStyle name="Comma 7 3 6 3 6" xfId="14745"/>
    <cellStyle name="Comma 7 3 6 4" xfId="11353"/>
    <cellStyle name="Comma 7 3 6 4 2" xfId="18884"/>
    <cellStyle name="Comma 7 3 6 4 3" xfId="19873"/>
    <cellStyle name="Comma 7 3 6 4 4" xfId="48239"/>
    <cellStyle name="Comma 7 3 6 4 5" xfId="51255"/>
    <cellStyle name="Comma 7 3 6 4 6" xfId="14891"/>
    <cellStyle name="Comma 7 3 6 5" xfId="8468"/>
    <cellStyle name="Comma 7 3 6 5 2" xfId="43160"/>
    <cellStyle name="Comma 7 3 6 5 3" xfId="46808"/>
    <cellStyle name="Comma 7 3 6 5 4" xfId="49824"/>
    <cellStyle name="Comma 7 3 6 5 5" xfId="17460"/>
    <cellStyle name="Comma 7 3 6 6" xfId="19771"/>
    <cellStyle name="Comma 7 3 6 7" xfId="45702"/>
    <cellStyle name="Comma 7 3 6 8" xfId="48718"/>
    <cellStyle name="Comma 7 3 6 9" xfId="14461"/>
    <cellStyle name="Comma 7 3 7" xfId="9956"/>
    <cellStyle name="Comma 7 3 7 2" xfId="17506"/>
    <cellStyle name="Comma 7 3 7 3" xfId="41841"/>
    <cellStyle name="Comma 7 3 7 4" xfId="46861"/>
    <cellStyle name="Comma 7 3 7 5" xfId="49877"/>
    <cellStyle name="Comma 7 3 7 6" xfId="14482"/>
    <cellStyle name="Comma 7 3 8" xfId="10440"/>
    <cellStyle name="Comma 7 3 8 2" xfId="17983"/>
    <cellStyle name="Comma 7 3 8 3" xfId="42631"/>
    <cellStyle name="Comma 7 3 8 4" xfId="47338"/>
    <cellStyle name="Comma 7 3 8 5" xfId="50354"/>
    <cellStyle name="Comma 7 3 8 6" xfId="14624"/>
    <cellStyle name="Comma 7 3 9" xfId="10927"/>
    <cellStyle name="Comma 7 3 9 2" xfId="18460"/>
    <cellStyle name="Comma 7 3 9 3" xfId="43236"/>
    <cellStyle name="Comma 7 3 9 4" xfId="47815"/>
    <cellStyle name="Comma 7 3 9 5" xfId="50831"/>
    <cellStyle name="Comma 7 3 9 6" xfId="14769"/>
    <cellStyle name="Comma 7 4" xfId="7090"/>
    <cellStyle name="Comma 7 4 2" xfId="19248"/>
    <cellStyle name="Comma 7 4 3" xfId="44124"/>
    <cellStyle name="Comma 7 4 4" xfId="45032"/>
    <cellStyle name="Comma 7 5" xfId="7006"/>
    <cellStyle name="Comma 7 5 2" xfId="17135"/>
    <cellStyle name="Comma 7 5 3" xfId="19249"/>
    <cellStyle name="Comma 7 5 4" xfId="41729"/>
    <cellStyle name="Comma 7 5 5" xfId="44125"/>
    <cellStyle name="Comma 7 5 6" xfId="45033"/>
    <cellStyle name="Comma 7 5 7" xfId="46175"/>
    <cellStyle name="Comma 7 5 8" xfId="49191"/>
    <cellStyle name="Comma 7 5 9" xfId="13591"/>
    <cellStyle name="Comma 7 6" xfId="14928"/>
    <cellStyle name="Comma 7 7" xfId="19243"/>
    <cellStyle name="Comma 7 8" xfId="11376"/>
    <cellStyle name="Comma 8" xfId="2575"/>
    <cellStyle name="Comma 8 10" xfId="6528"/>
    <cellStyle name="Comma 8 10 2" xfId="17105"/>
    <cellStyle name="Comma 8 10 3" xfId="42102"/>
    <cellStyle name="Comma 8 10 4" xfId="46137"/>
    <cellStyle name="Comma 8 10 5" xfId="49153"/>
    <cellStyle name="Comma 8 10 6" xfId="13443"/>
    <cellStyle name="Comma 8 11" xfId="14929"/>
    <cellStyle name="Comma 8 12" xfId="19250"/>
    <cellStyle name="Comma 8 13" xfId="43701"/>
    <cellStyle name="Comma 8 14" xfId="44126"/>
    <cellStyle name="Comma 8 15" xfId="45034"/>
    <cellStyle name="Comma 8 16" xfId="45242"/>
    <cellStyle name="Comma 8 17" xfId="48257"/>
    <cellStyle name="Comma 8 18" xfId="11377"/>
    <cellStyle name="Comma 8 2" xfId="5100"/>
    <cellStyle name="Comma 8 2 10" xfId="45035"/>
    <cellStyle name="Comma 8 2 11" xfId="45295"/>
    <cellStyle name="Comma 8 2 12" xfId="48311"/>
    <cellStyle name="Comma 8 2 13" xfId="14169"/>
    <cellStyle name="Comma 8 2 2" xfId="5542"/>
    <cellStyle name="Comma 8 2 2 2" xfId="10185"/>
    <cellStyle name="Comma 8 2 2 2 2" xfId="17735"/>
    <cellStyle name="Comma 8 2 2 2 3" xfId="42308"/>
    <cellStyle name="Comma 8 2 2 2 4" xfId="47090"/>
    <cellStyle name="Comma 8 2 2 2 5" xfId="50106"/>
    <cellStyle name="Comma 8 2 2 2 6" xfId="14547"/>
    <cellStyle name="Comma 8 2 2 3" xfId="10670"/>
    <cellStyle name="Comma 8 2 2 3 2" xfId="18212"/>
    <cellStyle name="Comma 8 2 2 3 3" xfId="27953"/>
    <cellStyle name="Comma 8 2 2 3 4" xfId="47567"/>
    <cellStyle name="Comma 8 2 2 3 5" xfId="50583"/>
    <cellStyle name="Comma 8 2 2 3 6" xfId="14690"/>
    <cellStyle name="Comma 8 2 2 4" xfId="11157"/>
    <cellStyle name="Comma 8 2 2 4 2" xfId="18689"/>
    <cellStyle name="Comma 8 2 2 4 3" xfId="42407"/>
    <cellStyle name="Comma 8 2 2 4 4" xfId="48044"/>
    <cellStyle name="Comma 8 2 2 4 5" xfId="51060"/>
    <cellStyle name="Comma 8 2 2 4 6" xfId="14835"/>
    <cellStyle name="Comma 8 2 2 5" xfId="8181"/>
    <cellStyle name="Comma 8 2 2 5 2" xfId="42919"/>
    <cellStyle name="Comma 8 2 2 5 3" xfId="46613"/>
    <cellStyle name="Comma 8 2 2 5 4" xfId="49629"/>
    <cellStyle name="Comma 8 2 2 5 5" xfId="17405"/>
    <cellStyle name="Comma 8 2 2 6" xfId="42895"/>
    <cellStyle name="Comma 8 2 2 7" xfId="45507"/>
    <cellStyle name="Comma 8 2 2 8" xfId="48523"/>
    <cellStyle name="Comma 8 2 2 9" xfId="14314"/>
    <cellStyle name="Comma 8 2 3" xfId="9973"/>
    <cellStyle name="Comma 8 2 3 2" xfId="17523"/>
    <cellStyle name="Comma 8 2 3 3" xfId="42625"/>
    <cellStyle name="Comma 8 2 3 4" xfId="46878"/>
    <cellStyle name="Comma 8 2 3 5" xfId="49894"/>
    <cellStyle name="Comma 8 2 3 6" xfId="14487"/>
    <cellStyle name="Comma 8 2 4" xfId="10457"/>
    <cellStyle name="Comma 8 2 4 2" xfId="18000"/>
    <cellStyle name="Comma 8 2 4 3" xfId="20364"/>
    <cellStyle name="Comma 8 2 4 4" xfId="47355"/>
    <cellStyle name="Comma 8 2 4 5" xfId="50371"/>
    <cellStyle name="Comma 8 2 4 6" xfId="14629"/>
    <cellStyle name="Comma 8 2 5" xfId="10944"/>
    <cellStyle name="Comma 8 2 5 2" xfId="18477"/>
    <cellStyle name="Comma 8 2 5 3" xfId="42378"/>
    <cellStyle name="Comma 8 2 5 4" xfId="47832"/>
    <cellStyle name="Comma 8 2 5 5" xfId="50848"/>
    <cellStyle name="Comma 8 2 5 6" xfId="14774"/>
    <cellStyle name="Comma 8 2 6" xfId="7884"/>
    <cellStyle name="Comma 8 2 6 2" xfId="42443"/>
    <cellStyle name="Comma 8 2 6 3" xfId="46401"/>
    <cellStyle name="Comma 8 2 6 4" xfId="49417"/>
    <cellStyle name="Comma 8 2 6 5" xfId="17343"/>
    <cellStyle name="Comma 8 2 7" xfId="19251"/>
    <cellStyle name="Comma 8 2 8" xfId="31532"/>
    <cellStyle name="Comma 8 2 9" xfId="44127"/>
    <cellStyle name="Comma 8 3" xfId="5302"/>
    <cellStyle name="Comma 8 3 10" xfId="14200"/>
    <cellStyle name="Comma 8 3 2" xfId="5622"/>
    <cellStyle name="Comma 8 3 2 2" xfId="10238"/>
    <cellStyle name="Comma 8 3 2 2 2" xfId="17788"/>
    <cellStyle name="Comma 8 3 2 2 3" xfId="27777"/>
    <cellStyle name="Comma 8 3 2 2 4" xfId="47143"/>
    <cellStyle name="Comma 8 3 2 2 5" xfId="50159"/>
    <cellStyle name="Comma 8 3 2 2 6" xfId="14562"/>
    <cellStyle name="Comma 8 3 2 3" xfId="10723"/>
    <cellStyle name="Comma 8 3 2 3 2" xfId="18265"/>
    <cellStyle name="Comma 8 3 2 3 3" xfId="42792"/>
    <cellStyle name="Comma 8 3 2 3 4" xfId="47620"/>
    <cellStyle name="Comma 8 3 2 3 5" xfId="50636"/>
    <cellStyle name="Comma 8 3 2 3 6" xfId="14705"/>
    <cellStyle name="Comma 8 3 2 4" xfId="11210"/>
    <cellStyle name="Comma 8 3 2 4 2" xfId="18742"/>
    <cellStyle name="Comma 8 3 2 4 3" xfId="42834"/>
    <cellStyle name="Comma 8 3 2 4 4" xfId="48097"/>
    <cellStyle name="Comma 8 3 2 4 5" xfId="51113"/>
    <cellStyle name="Comma 8 3 2 4 6" xfId="14850"/>
    <cellStyle name="Comma 8 3 2 5" xfId="8256"/>
    <cellStyle name="Comma 8 3 2 5 2" xfId="43791"/>
    <cellStyle name="Comma 8 3 2 5 3" xfId="46666"/>
    <cellStyle name="Comma 8 3 2 5 4" xfId="49682"/>
    <cellStyle name="Comma 8 3 2 5 5" xfId="17420"/>
    <cellStyle name="Comma 8 3 2 6" xfId="41553"/>
    <cellStyle name="Comma 8 3 2 7" xfId="45560"/>
    <cellStyle name="Comma 8 3 2 8" xfId="48576"/>
    <cellStyle name="Comma 8 3 2 9" xfId="14351"/>
    <cellStyle name="Comma 8 3 3" xfId="10026"/>
    <cellStyle name="Comma 8 3 3 2" xfId="17576"/>
    <cellStyle name="Comma 8 3 3 3" xfId="20752"/>
    <cellStyle name="Comma 8 3 3 4" xfId="46931"/>
    <cellStyle name="Comma 8 3 3 5" xfId="49947"/>
    <cellStyle name="Comma 8 3 3 6" xfId="14502"/>
    <cellStyle name="Comma 8 3 4" xfId="10511"/>
    <cellStyle name="Comma 8 3 4 2" xfId="18053"/>
    <cellStyle name="Comma 8 3 4 3" xfId="29459"/>
    <cellStyle name="Comma 8 3 4 4" xfId="47408"/>
    <cellStyle name="Comma 8 3 4 5" xfId="50424"/>
    <cellStyle name="Comma 8 3 4 6" xfId="14645"/>
    <cellStyle name="Comma 8 3 5" xfId="10998"/>
    <cellStyle name="Comma 8 3 5 2" xfId="18530"/>
    <cellStyle name="Comma 8 3 5 3" xfId="42002"/>
    <cellStyle name="Comma 8 3 5 4" xfId="47885"/>
    <cellStyle name="Comma 8 3 5 5" xfId="50901"/>
    <cellStyle name="Comma 8 3 5 6" xfId="14790"/>
    <cellStyle name="Comma 8 3 6" xfId="7953"/>
    <cellStyle name="Comma 8 3 6 2" xfId="42463"/>
    <cellStyle name="Comma 8 3 6 3" xfId="46454"/>
    <cellStyle name="Comma 8 3 6 4" xfId="49470"/>
    <cellStyle name="Comma 8 3 6 5" xfId="17360"/>
    <cellStyle name="Comma 8 3 7" xfId="20826"/>
    <cellStyle name="Comma 8 3 8" xfId="45348"/>
    <cellStyle name="Comma 8 3 9" xfId="48364"/>
    <cellStyle name="Comma 8 4" xfId="5382"/>
    <cellStyle name="Comma 8 4 10" xfId="14234"/>
    <cellStyle name="Comma 8 4 2" xfId="5702"/>
    <cellStyle name="Comma 8 4 2 2" xfId="10291"/>
    <cellStyle name="Comma 8 4 2 2 2" xfId="17841"/>
    <cellStyle name="Comma 8 4 2 2 3" xfId="42320"/>
    <cellStyle name="Comma 8 4 2 2 4" xfId="47196"/>
    <cellStyle name="Comma 8 4 2 2 5" xfId="50212"/>
    <cellStyle name="Comma 8 4 2 2 6" xfId="14577"/>
    <cellStyle name="Comma 8 4 2 3" xfId="10776"/>
    <cellStyle name="Comma 8 4 2 3 2" xfId="18318"/>
    <cellStyle name="Comma 8 4 2 3 3" xfId="43233"/>
    <cellStyle name="Comma 8 4 2 3 4" xfId="47673"/>
    <cellStyle name="Comma 8 4 2 3 5" xfId="50689"/>
    <cellStyle name="Comma 8 4 2 3 6" xfId="14720"/>
    <cellStyle name="Comma 8 4 2 4" xfId="11263"/>
    <cellStyle name="Comma 8 4 2 4 2" xfId="18795"/>
    <cellStyle name="Comma 8 4 2 4 3" xfId="43680"/>
    <cellStyle name="Comma 8 4 2 4 4" xfId="48150"/>
    <cellStyle name="Comma 8 4 2 4 5" xfId="51166"/>
    <cellStyle name="Comma 8 4 2 4 6" xfId="14865"/>
    <cellStyle name="Comma 8 4 2 5" xfId="8336"/>
    <cellStyle name="Comma 8 4 2 5 2" xfId="42775"/>
    <cellStyle name="Comma 8 4 2 5 3" xfId="46719"/>
    <cellStyle name="Comma 8 4 2 5 4" xfId="49735"/>
    <cellStyle name="Comma 8 4 2 5 5" xfId="17435"/>
    <cellStyle name="Comma 8 4 2 6" xfId="41573"/>
    <cellStyle name="Comma 8 4 2 7" xfId="45613"/>
    <cellStyle name="Comma 8 4 2 8" xfId="48629"/>
    <cellStyle name="Comma 8 4 2 9" xfId="14393"/>
    <cellStyle name="Comma 8 4 3" xfId="10079"/>
    <cellStyle name="Comma 8 4 3 2" xfId="17629"/>
    <cellStyle name="Comma 8 4 3 3" xfId="43771"/>
    <cellStyle name="Comma 8 4 3 4" xfId="46984"/>
    <cellStyle name="Comma 8 4 3 5" xfId="50000"/>
    <cellStyle name="Comma 8 4 3 6" xfId="14517"/>
    <cellStyle name="Comma 8 4 4" xfId="10564"/>
    <cellStyle name="Comma 8 4 4 2" xfId="18106"/>
    <cellStyle name="Comma 8 4 4 3" xfId="43441"/>
    <cellStyle name="Comma 8 4 4 4" xfId="47461"/>
    <cellStyle name="Comma 8 4 4 5" xfId="50477"/>
    <cellStyle name="Comma 8 4 4 6" xfId="14660"/>
    <cellStyle name="Comma 8 4 5" xfId="11051"/>
    <cellStyle name="Comma 8 4 5 2" xfId="18583"/>
    <cellStyle name="Comma 8 4 5 3" xfId="19608"/>
    <cellStyle name="Comma 8 4 5 4" xfId="47938"/>
    <cellStyle name="Comma 8 4 5 5" xfId="50954"/>
    <cellStyle name="Comma 8 4 5 6" xfId="14805"/>
    <cellStyle name="Comma 8 4 6" xfId="8025"/>
    <cellStyle name="Comma 8 4 6 2" xfId="27815"/>
    <cellStyle name="Comma 8 4 6 3" xfId="46507"/>
    <cellStyle name="Comma 8 4 6 4" xfId="49523"/>
    <cellStyle name="Comma 8 4 6 5" xfId="17375"/>
    <cellStyle name="Comma 8 4 7" xfId="42728"/>
    <cellStyle name="Comma 8 4 8" xfId="45401"/>
    <cellStyle name="Comma 8 4 9" xfId="48417"/>
    <cellStyle name="Comma 8 5" xfId="5462"/>
    <cellStyle name="Comma 8 5 2" xfId="10132"/>
    <cellStyle name="Comma 8 5 2 2" xfId="17682"/>
    <cellStyle name="Comma 8 5 2 3" xfId="41869"/>
    <cellStyle name="Comma 8 5 2 4" xfId="47037"/>
    <cellStyle name="Comma 8 5 2 5" xfId="50053"/>
    <cellStyle name="Comma 8 5 2 6" xfId="14532"/>
    <cellStyle name="Comma 8 5 3" xfId="10617"/>
    <cellStyle name="Comma 8 5 3 2" xfId="18159"/>
    <cellStyle name="Comma 8 5 3 3" xfId="43987"/>
    <cellStyle name="Comma 8 5 3 4" xfId="47514"/>
    <cellStyle name="Comma 8 5 3 5" xfId="50530"/>
    <cellStyle name="Comma 8 5 3 6" xfId="14675"/>
    <cellStyle name="Comma 8 5 4" xfId="11104"/>
    <cellStyle name="Comma 8 5 4 2" xfId="18636"/>
    <cellStyle name="Comma 8 5 4 3" xfId="42019"/>
    <cellStyle name="Comma 8 5 4 4" xfId="47991"/>
    <cellStyle name="Comma 8 5 4 5" xfId="51007"/>
    <cellStyle name="Comma 8 5 4 6" xfId="14820"/>
    <cellStyle name="Comma 8 5 5" xfId="8102"/>
    <cellStyle name="Comma 8 5 5 2" xfId="41789"/>
    <cellStyle name="Comma 8 5 5 3" xfId="46560"/>
    <cellStyle name="Comma 8 5 5 4" xfId="49576"/>
    <cellStyle name="Comma 8 5 5 5" xfId="17390"/>
    <cellStyle name="Comma 8 5 6" xfId="41516"/>
    <cellStyle name="Comma 8 5 7" xfId="45454"/>
    <cellStyle name="Comma 8 5 8" xfId="48470"/>
    <cellStyle name="Comma 8 5 9" xfId="14273"/>
    <cellStyle name="Comma 8 6" xfId="5782"/>
    <cellStyle name="Comma 8 6 2" xfId="10344"/>
    <cellStyle name="Comma 8 6 2 2" xfId="17894"/>
    <cellStyle name="Comma 8 6 2 3" xfId="41904"/>
    <cellStyle name="Comma 8 6 2 4" xfId="47249"/>
    <cellStyle name="Comma 8 6 2 5" xfId="50265"/>
    <cellStyle name="Comma 8 6 2 6" xfId="14592"/>
    <cellStyle name="Comma 8 6 3" xfId="10829"/>
    <cellStyle name="Comma 8 6 3 2" xfId="18371"/>
    <cellStyle name="Comma 8 6 3 3" xfId="43390"/>
    <cellStyle name="Comma 8 6 3 4" xfId="47726"/>
    <cellStyle name="Comma 8 6 3 5" xfId="50742"/>
    <cellStyle name="Comma 8 6 3 6" xfId="14735"/>
    <cellStyle name="Comma 8 6 4" xfId="11317"/>
    <cellStyle name="Comma 8 6 4 2" xfId="18848"/>
    <cellStyle name="Comma 8 6 4 3" xfId="42427"/>
    <cellStyle name="Comma 8 6 4 4" xfId="48203"/>
    <cellStyle name="Comma 8 6 4 5" xfId="51219"/>
    <cellStyle name="Comma 8 6 4 6" xfId="14881"/>
    <cellStyle name="Comma 8 6 5" xfId="8416"/>
    <cellStyle name="Comma 8 6 5 2" xfId="43723"/>
    <cellStyle name="Comma 8 6 5 3" xfId="46772"/>
    <cellStyle name="Comma 8 6 5 4" xfId="49788"/>
    <cellStyle name="Comma 8 6 5 5" xfId="17450"/>
    <cellStyle name="Comma 8 6 6" xfId="41594"/>
    <cellStyle name="Comma 8 6 7" xfId="45666"/>
    <cellStyle name="Comma 8 6 8" xfId="48682"/>
    <cellStyle name="Comma 8 6 9" xfId="14435"/>
    <cellStyle name="Comma 8 7" xfId="9920"/>
    <cellStyle name="Comma 8 7 2" xfId="17470"/>
    <cellStyle name="Comma 8 7 3" xfId="42446"/>
    <cellStyle name="Comma 8 7 4" xfId="46825"/>
    <cellStyle name="Comma 8 7 5" xfId="49841"/>
    <cellStyle name="Comma 8 7 6" xfId="14472"/>
    <cellStyle name="Comma 8 8" xfId="10402"/>
    <cellStyle name="Comma 8 8 2" xfId="17947"/>
    <cellStyle name="Comma 8 8 3" xfId="42990"/>
    <cellStyle name="Comma 8 8 4" xfId="47302"/>
    <cellStyle name="Comma 8 8 5" xfId="50318"/>
    <cellStyle name="Comma 8 8 6" xfId="14612"/>
    <cellStyle name="Comma 8 9" xfId="10889"/>
    <cellStyle name="Comma 8 9 2" xfId="18424"/>
    <cellStyle name="Comma 8 9 3" xfId="42904"/>
    <cellStyle name="Comma 8 9 4" xfId="47779"/>
    <cellStyle name="Comma 8 9 5" xfId="50795"/>
    <cellStyle name="Comma 8 9 6" xfId="14757"/>
    <cellStyle name="Comma 9" xfId="7660"/>
    <cellStyle name="Comma 9 10" xfId="44128"/>
    <cellStyle name="Comma 9 11" xfId="45036"/>
    <cellStyle name="Comma 9 12" xfId="11378"/>
    <cellStyle name="Comma 9 2" xfId="14055"/>
    <cellStyle name="Comma 9 2 2" xfId="19254"/>
    <cellStyle name="Comma 9 2 2 2" xfId="19255"/>
    <cellStyle name="Comma 9 2 2 2 2" xfId="44131"/>
    <cellStyle name="Comma 9 2 2 2 3" xfId="45039"/>
    <cellStyle name="Comma 9 2 2 3" xfId="44130"/>
    <cellStyle name="Comma 9 2 2 4" xfId="45038"/>
    <cellStyle name="Comma 9 2 3" xfId="19256"/>
    <cellStyle name="Comma 9 2 3 2" xfId="19257"/>
    <cellStyle name="Comma 9 2 3 2 2" xfId="44133"/>
    <cellStyle name="Comma 9 2 3 2 3" xfId="45041"/>
    <cellStyle name="Comma 9 2 3 3" xfId="44132"/>
    <cellStyle name="Comma 9 2 3 4" xfId="45040"/>
    <cellStyle name="Comma 9 2 4" xfId="19258"/>
    <cellStyle name="Comma 9 2 4 2" xfId="44134"/>
    <cellStyle name="Comma 9 2 4 3" xfId="45042"/>
    <cellStyle name="Comma 9 2 5" xfId="19253"/>
    <cellStyle name="Comma 9 2 6" xfId="44129"/>
    <cellStyle name="Comma 9 2 7" xfId="45037"/>
    <cellStyle name="Comma 9 3" xfId="14930"/>
    <cellStyle name="Comma 9 3 2" xfId="19260"/>
    <cellStyle name="Comma 9 3 2 2" xfId="44136"/>
    <cellStyle name="Comma 9 3 2 3" xfId="45044"/>
    <cellStyle name="Comma 9 3 3" xfId="19259"/>
    <cellStyle name="Comma 9 3 4" xfId="44135"/>
    <cellStyle name="Comma 9 3 5" xfId="45043"/>
    <cellStyle name="Comma 9 4" xfId="19261"/>
    <cellStyle name="Comma 9 4 2" xfId="19262"/>
    <cellStyle name="Comma 9 4 2 2" xfId="44138"/>
    <cellStyle name="Comma 9 4 2 3" xfId="45046"/>
    <cellStyle name="Comma 9 4 3" xfId="44137"/>
    <cellStyle name="Comma 9 4 4" xfId="45045"/>
    <cellStyle name="Comma 9 5" xfId="19263"/>
    <cellStyle name="Comma 9 5 2" xfId="19264"/>
    <cellStyle name="Comma 9 5 2 2" xfId="44140"/>
    <cellStyle name="Comma 9 5 2 3" xfId="45048"/>
    <cellStyle name="Comma 9 5 3" xfId="44139"/>
    <cellStyle name="Comma 9 5 4" xfId="45047"/>
    <cellStyle name="Comma 9 6" xfId="19265"/>
    <cellStyle name="Comma 9 6 2" xfId="44141"/>
    <cellStyle name="Comma 9 6 3" xfId="45049"/>
    <cellStyle name="Comma 9 7" xfId="19266"/>
    <cellStyle name="Comma 9 7 2" xfId="44142"/>
    <cellStyle name="Comma 9 7 3" xfId="45050"/>
    <cellStyle name="Comma 9 8" xfId="19267"/>
    <cellStyle name="Comma 9 8 2" xfId="28150"/>
    <cellStyle name="Comma 9 8 3" xfId="44143"/>
    <cellStyle name="Comma 9 8 4" xfId="45051"/>
    <cellStyle name="Comma 9 9" xfId="19252"/>
    <cellStyle name="Comma0" xfId="27712"/>
    <cellStyle name="Comma0 - Type3" xfId="38"/>
    <cellStyle name="Comma0 - Typografi1" xfId="27713"/>
    <cellStyle name="Comma0 - Typografi1 2" xfId="27714"/>
    <cellStyle name="Comma0 - Typografi1 2 2" xfId="27715"/>
    <cellStyle name="Comma0 - Typografi1 3" xfId="27716"/>
    <cellStyle name="Comma0 - Typografi1 4" xfId="27717"/>
    <cellStyle name="Comma1 - Typografi1" xfId="27718"/>
    <cellStyle name="Constants" xfId="25678"/>
    <cellStyle name="Currency0" xfId="27719"/>
    <cellStyle name="CustomizationCells" xfId="39"/>
    <cellStyle name="CustomizationCells 2" xfId="2578"/>
    <cellStyle name="CustomizationCells 2 2" xfId="12911"/>
    <cellStyle name="CustomizationCells 2 2 2" xfId="16676"/>
    <cellStyle name="CustomizationCells 2 3" xfId="13134"/>
    <cellStyle name="CustomizationCells 2 3 2" xfId="30516"/>
    <cellStyle name="CustomizationCells 2 4" xfId="28152"/>
    <cellStyle name="CustomizationCells 3" xfId="4009"/>
    <cellStyle name="CustomizationCells 3 2" xfId="13140"/>
    <cellStyle name="CustomizationCells 3 2 2" xfId="30517"/>
    <cellStyle name="CustomizationCells 3 3" xfId="28153"/>
    <cellStyle name="CustomizationCells 4" xfId="4010"/>
    <cellStyle name="CustomizationCells 4 2" xfId="28068"/>
    <cellStyle name="CustomizationCells 4 2 2" xfId="31017"/>
    <cellStyle name="CustomizationCells 4 3" xfId="28154"/>
    <cellStyle name="CustomizationCells 5" xfId="4011"/>
    <cellStyle name="CustomizationCells 5 2" xfId="28069"/>
    <cellStyle name="CustomizationCells 5 2 2" xfId="31018"/>
    <cellStyle name="CustomizationCells 5 3" xfId="28155"/>
    <cellStyle name="CustomizationCells 6" xfId="4012"/>
    <cellStyle name="CustomizationCells 6 2" xfId="28070"/>
    <cellStyle name="CustomizationCells 6 2 2" xfId="31019"/>
    <cellStyle name="CustomizationCells 6 3" xfId="28156"/>
    <cellStyle name="CustomizationCells 7" xfId="28071"/>
    <cellStyle name="CustomizationCells 7 2" xfId="31020"/>
    <cellStyle name="CustomizationCells 8" xfId="28151"/>
    <cellStyle name="Date" xfId="27720"/>
    <cellStyle name="Date - Typografi3" xfId="27721"/>
    <cellStyle name="DocBox_EmptyRow" xfId="25679"/>
    <cellStyle name="Empty_B_border" xfId="25680"/>
    <cellStyle name="Euro" xfId="40"/>
    <cellStyle name="Euro 10" xfId="41"/>
    <cellStyle name="Euro 10 2" xfId="42"/>
    <cellStyle name="Euro 10 2 2" xfId="906"/>
    <cellStyle name="Euro 10 2 2 2" xfId="8807"/>
    <cellStyle name="Euro 10 2 3" xfId="8487"/>
    <cellStyle name="Euro 10 3" xfId="43"/>
    <cellStyle name="Euro 10 3 2" xfId="908"/>
    <cellStyle name="Euro 10 3 2 2" xfId="3322"/>
    <cellStyle name="Euro 10 3 2 3" xfId="2579"/>
    <cellStyle name="Euro 10 3 2 3 2" xfId="9269"/>
    <cellStyle name="Euro 10 3 3" xfId="907"/>
    <cellStyle name="Euro 10 3 3 2" xfId="4013"/>
    <cellStyle name="Euro 10 3 4" xfId="887"/>
    <cellStyle name="Euro 10 3 4 2" xfId="8801"/>
    <cellStyle name="Euro 10 3 5" xfId="7585"/>
    <cellStyle name="Euro 10 4" xfId="909"/>
    <cellStyle name="Euro 10 4 2" xfId="4014"/>
    <cellStyle name="Euro 10 4 2 2" xfId="4015"/>
    <cellStyle name="Euro 10 4 2 3" xfId="13177"/>
    <cellStyle name="Euro 10 4 2 4" xfId="12907"/>
    <cellStyle name="Euro 10 4 3" xfId="4016"/>
    <cellStyle name="Euro 10 5" xfId="910"/>
    <cellStyle name="Euro 10 6" xfId="905"/>
    <cellStyle name="Euro 10 6 2" xfId="4824"/>
    <cellStyle name="Euro 11" xfId="44"/>
    <cellStyle name="Euro 11 2" xfId="45"/>
    <cellStyle name="Euro 11 2 2" xfId="912"/>
    <cellStyle name="Euro 11 2 2 2" xfId="8808"/>
    <cellStyle name="Euro 11 2 3" xfId="8488"/>
    <cellStyle name="Euro 11 3" xfId="46"/>
    <cellStyle name="Euro 11 3 2" xfId="914"/>
    <cellStyle name="Euro 11 3 2 2" xfId="3323"/>
    <cellStyle name="Euro 11 3 2 3" xfId="2580"/>
    <cellStyle name="Euro 11 3 2 3 2" xfId="9270"/>
    <cellStyle name="Euro 11 3 3" xfId="913"/>
    <cellStyle name="Euro 11 3 3 2" xfId="4017"/>
    <cellStyle name="Euro 11 3 4" xfId="885"/>
    <cellStyle name="Euro 11 3 4 2" xfId="8799"/>
    <cellStyle name="Euro 11 3 5" xfId="6929"/>
    <cellStyle name="Euro 11 4" xfId="915"/>
    <cellStyle name="Euro 11 4 2" xfId="4018"/>
    <cellStyle name="Euro 11 4 2 2" xfId="4019"/>
    <cellStyle name="Euro 11 4 2 3" xfId="13178"/>
    <cellStyle name="Euro 11 4 2 4" xfId="12906"/>
    <cellStyle name="Euro 11 4 3" xfId="4020"/>
    <cellStyle name="Euro 11 5" xfId="916"/>
    <cellStyle name="Euro 11 6" xfId="911"/>
    <cellStyle name="Euro 11 6 2" xfId="4825"/>
    <cellStyle name="Euro 12" xfId="47"/>
    <cellStyle name="Euro 12 2" xfId="48"/>
    <cellStyle name="Euro 12 2 2" xfId="918"/>
    <cellStyle name="Euro 12 2 2 2" xfId="8809"/>
    <cellStyle name="Euro 12 2 3" xfId="8489"/>
    <cellStyle name="Euro 12 3" xfId="49"/>
    <cellStyle name="Euro 12 3 2" xfId="920"/>
    <cellStyle name="Euro 12 3 2 2" xfId="3324"/>
    <cellStyle name="Euro 12 3 2 3" xfId="2581"/>
    <cellStyle name="Euro 12 3 2 3 2" xfId="9271"/>
    <cellStyle name="Euro 12 3 3" xfId="919"/>
    <cellStyle name="Euro 12 3 3 2" xfId="4021"/>
    <cellStyle name="Euro 12 3 4" xfId="884"/>
    <cellStyle name="Euro 12 3 4 2" xfId="8798"/>
    <cellStyle name="Euro 12 3 5" xfId="7597"/>
    <cellStyle name="Euro 12 4" xfId="921"/>
    <cellStyle name="Euro 12 4 2" xfId="4022"/>
    <cellStyle name="Euro 12 4 2 2" xfId="4023"/>
    <cellStyle name="Euro 12 4 2 3" xfId="13179"/>
    <cellStyle name="Euro 12 4 2 4" xfId="12905"/>
    <cellStyle name="Euro 12 4 3" xfId="4024"/>
    <cellStyle name="Euro 12 5" xfId="922"/>
    <cellStyle name="Euro 12 6" xfId="917"/>
    <cellStyle name="Euro 12 6 2" xfId="4826"/>
    <cellStyle name="Euro 13" xfId="50"/>
    <cellStyle name="Euro 13 2" xfId="51"/>
    <cellStyle name="Euro 13 2 2" xfId="924"/>
    <cellStyle name="Euro 13 2 2 2" xfId="8810"/>
    <cellStyle name="Euro 13 2 3" xfId="8490"/>
    <cellStyle name="Euro 13 3" xfId="52"/>
    <cellStyle name="Euro 13 3 2" xfId="926"/>
    <cellStyle name="Euro 13 3 2 2" xfId="3325"/>
    <cellStyle name="Euro 13 3 2 3" xfId="2582"/>
    <cellStyle name="Euro 13 3 2 3 2" xfId="9272"/>
    <cellStyle name="Euro 13 3 3" xfId="925"/>
    <cellStyle name="Euro 13 3 3 2" xfId="4025"/>
    <cellStyle name="Euro 13 3 4" xfId="2341"/>
    <cellStyle name="Euro 13 3 4 2" xfId="9060"/>
    <cellStyle name="Euro 13 3 5" xfId="7854"/>
    <cellStyle name="Euro 13 4" xfId="927"/>
    <cellStyle name="Euro 13 4 2" xfId="4026"/>
    <cellStyle name="Euro 13 4 2 2" xfId="4027"/>
    <cellStyle name="Euro 13 4 2 3" xfId="13180"/>
    <cellStyle name="Euro 13 4 2 4" xfId="12904"/>
    <cellStyle name="Euro 13 4 3" xfId="4028"/>
    <cellStyle name="Euro 13 5" xfId="928"/>
    <cellStyle name="Euro 13 6" xfId="923"/>
    <cellStyle name="Euro 13 6 2" xfId="4827"/>
    <cellStyle name="Euro 14" xfId="53"/>
    <cellStyle name="Euro 14 2" xfId="54"/>
    <cellStyle name="Euro 14 2 2" xfId="930"/>
    <cellStyle name="Euro 14 2 2 2" xfId="8811"/>
    <cellStyle name="Euro 14 2 3" xfId="8491"/>
    <cellStyle name="Euro 14 3" xfId="55"/>
    <cellStyle name="Euro 14 3 2" xfId="932"/>
    <cellStyle name="Euro 14 3 2 2" xfId="3326"/>
    <cellStyle name="Euro 14 3 2 3" xfId="2583"/>
    <cellStyle name="Euro 14 3 2 3 2" xfId="9273"/>
    <cellStyle name="Euro 14 3 3" xfId="931"/>
    <cellStyle name="Euro 14 3 3 2" xfId="4029"/>
    <cellStyle name="Euro 14 3 4" xfId="2342"/>
    <cellStyle name="Euro 14 3 4 2" xfId="9061"/>
    <cellStyle name="Euro 14 3 5" xfId="6928"/>
    <cellStyle name="Euro 14 4" xfId="933"/>
    <cellStyle name="Euro 14 4 2" xfId="4030"/>
    <cellStyle name="Euro 14 4 2 2" xfId="4031"/>
    <cellStyle name="Euro 14 4 2 3" xfId="13181"/>
    <cellStyle name="Euro 14 4 2 4" xfId="12903"/>
    <cellStyle name="Euro 14 4 3" xfId="4032"/>
    <cellStyle name="Euro 14 5" xfId="934"/>
    <cellStyle name="Euro 14 6" xfId="929"/>
    <cellStyle name="Euro 14 6 2" xfId="4828"/>
    <cellStyle name="Euro 15" xfId="56"/>
    <cellStyle name="Euro 15 2" xfId="57"/>
    <cellStyle name="Euro 15 2 2" xfId="936"/>
    <cellStyle name="Euro 15 2 2 2" xfId="8812"/>
    <cellStyle name="Euro 15 2 3" xfId="8492"/>
    <cellStyle name="Euro 15 3" xfId="58"/>
    <cellStyle name="Euro 15 3 2" xfId="938"/>
    <cellStyle name="Euro 15 3 2 2" xfId="3327"/>
    <cellStyle name="Euro 15 3 2 3" xfId="2584"/>
    <cellStyle name="Euro 15 3 2 3 2" xfId="9274"/>
    <cellStyle name="Euro 15 3 3" xfId="937"/>
    <cellStyle name="Euro 15 3 3 2" xfId="4033"/>
    <cellStyle name="Euro 15 3 4" xfId="2343"/>
    <cellStyle name="Euro 15 3 4 2" xfId="9062"/>
    <cellStyle name="Euro 15 3 5" xfId="6967"/>
    <cellStyle name="Euro 15 4" xfId="939"/>
    <cellStyle name="Euro 15 4 2" xfId="4034"/>
    <cellStyle name="Euro 15 4 2 2" xfId="4035"/>
    <cellStyle name="Euro 15 4 2 3" xfId="13182"/>
    <cellStyle name="Euro 15 4 2 4" xfId="12902"/>
    <cellStyle name="Euro 15 4 3" xfId="4036"/>
    <cellStyle name="Euro 15 5" xfId="940"/>
    <cellStyle name="Euro 15 6" xfId="935"/>
    <cellStyle name="Euro 15 6 2" xfId="4829"/>
    <cellStyle name="Euro 16" xfId="59"/>
    <cellStyle name="Euro 16 2" xfId="60"/>
    <cellStyle name="Euro 16 2 2" xfId="942"/>
    <cellStyle name="Euro 16 2 2 2" xfId="8813"/>
    <cellStyle name="Euro 16 2 3" xfId="8493"/>
    <cellStyle name="Euro 16 3" xfId="61"/>
    <cellStyle name="Euro 16 3 2" xfId="944"/>
    <cellStyle name="Euro 16 3 2 2" xfId="3328"/>
    <cellStyle name="Euro 16 3 2 3" xfId="2585"/>
    <cellStyle name="Euro 16 3 2 3 2" xfId="9275"/>
    <cellStyle name="Euro 16 3 3" xfId="943"/>
    <cellStyle name="Euro 16 3 3 2" xfId="4037"/>
    <cellStyle name="Euro 16 3 4" xfId="2344"/>
    <cellStyle name="Euro 16 3 4 2" xfId="9063"/>
    <cellStyle name="Euro 16 3 5" xfId="6552"/>
    <cellStyle name="Euro 16 4" xfId="945"/>
    <cellStyle name="Euro 16 4 2" xfId="4038"/>
    <cellStyle name="Euro 16 4 2 2" xfId="4039"/>
    <cellStyle name="Euro 16 4 2 3" xfId="13183"/>
    <cellStyle name="Euro 16 4 2 4" xfId="12901"/>
    <cellStyle name="Euro 16 4 3" xfId="4040"/>
    <cellStyle name="Euro 16 5" xfId="946"/>
    <cellStyle name="Euro 16 6" xfId="941"/>
    <cellStyle name="Euro 16 6 2" xfId="4830"/>
    <cellStyle name="Euro 17" xfId="62"/>
    <cellStyle name="Euro 17 2" xfId="63"/>
    <cellStyle name="Euro 17 2 2" xfId="948"/>
    <cellStyle name="Euro 17 2 2 2" xfId="8814"/>
    <cellStyle name="Euro 17 2 3" xfId="8494"/>
    <cellStyle name="Euro 17 3" xfId="64"/>
    <cellStyle name="Euro 17 3 2" xfId="950"/>
    <cellStyle name="Euro 17 3 2 2" xfId="3329"/>
    <cellStyle name="Euro 17 3 2 3" xfId="2586"/>
    <cellStyle name="Euro 17 3 2 3 2" xfId="9276"/>
    <cellStyle name="Euro 17 3 3" xfId="949"/>
    <cellStyle name="Euro 17 3 3 2" xfId="4041"/>
    <cellStyle name="Euro 17 3 4" xfId="2345"/>
    <cellStyle name="Euro 17 3 4 2" xfId="9064"/>
    <cellStyle name="Euro 17 3 5" xfId="7661"/>
    <cellStyle name="Euro 17 4" xfId="951"/>
    <cellStyle name="Euro 17 4 2" xfId="4042"/>
    <cellStyle name="Euro 17 4 2 2" xfId="4043"/>
    <cellStyle name="Euro 17 4 2 3" xfId="13184"/>
    <cellStyle name="Euro 17 4 2 4" xfId="12900"/>
    <cellStyle name="Euro 17 4 3" xfId="4044"/>
    <cellStyle name="Euro 17 5" xfId="952"/>
    <cellStyle name="Euro 17 6" xfId="947"/>
    <cellStyle name="Euro 17 6 2" xfId="4831"/>
    <cellStyle name="Euro 18" xfId="65"/>
    <cellStyle name="Euro 18 2" xfId="66"/>
    <cellStyle name="Euro 18 2 2" xfId="954"/>
    <cellStyle name="Euro 18 2 2 2" xfId="8815"/>
    <cellStyle name="Euro 18 2 3" xfId="8495"/>
    <cellStyle name="Euro 18 3" xfId="67"/>
    <cellStyle name="Euro 18 3 2" xfId="956"/>
    <cellStyle name="Euro 18 3 2 2" xfId="3330"/>
    <cellStyle name="Euro 18 3 2 3" xfId="2587"/>
    <cellStyle name="Euro 18 3 2 3 2" xfId="9277"/>
    <cellStyle name="Euro 18 3 3" xfId="955"/>
    <cellStyle name="Euro 18 3 3 2" xfId="4045"/>
    <cellStyle name="Euro 18 3 4" xfId="2346"/>
    <cellStyle name="Euro 18 3 4 2" xfId="9065"/>
    <cellStyle name="Euro 18 3 5" xfId="7701"/>
    <cellStyle name="Euro 18 4" xfId="957"/>
    <cellStyle name="Euro 18 4 2" xfId="4046"/>
    <cellStyle name="Euro 18 4 2 2" xfId="4047"/>
    <cellStyle name="Euro 18 4 2 3" xfId="13185"/>
    <cellStyle name="Euro 18 4 2 4" xfId="12898"/>
    <cellStyle name="Euro 18 4 3" xfId="4048"/>
    <cellStyle name="Euro 18 5" xfId="958"/>
    <cellStyle name="Euro 18 6" xfId="953"/>
    <cellStyle name="Euro 18 6 2" xfId="4832"/>
    <cellStyle name="Euro 19" xfId="68"/>
    <cellStyle name="Euro 19 2" xfId="69"/>
    <cellStyle name="Euro 19 2 2" xfId="960"/>
    <cellStyle name="Euro 19 2 2 2" xfId="8816"/>
    <cellStyle name="Euro 19 2 3" xfId="8496"/>
    <cellStyle name="Euro 19 3" xfId="70"/>
    <cellStyle name="Euro 19 3 2" xfId="962"/>
    <cellStyle name="Euro 19 3 2 2" xfId="3331"/>
    <cellStyle name="Euro 19 3 2 3" xfId="2588"/>
    <cellStyle name="Euro 19 3 2 3 2" xfId="9278"/>
    <cellStyle name="Euro 19 3 3" xfId="961"/>
    <cellStyle name="Euro 19 3 3 2" xfId="4049"/>
    <cellStyle name="Euro 19 3 4" xfId="2347"/>
    <cellStyle name="Euro 19 3 4 2" xfId="9066"/>
    <cellStyle name="Euro 19 3 5" xfId="7662"/>
    <cellStyle name="Euro 19 4" xfId="963"/>
    <cellStyle name="Euro 19 4 2" xfId="4050"/>
    <cellStyle name="Euro 19 4 2 2" xfId="4051"/>
    <cellStyle name="Euro 19 4 2 3" xfId="13186"/>
    <cellStyle name="Euro 19 4 2 4" xfId="12897"/>
    <cellStyle name="Euro 19 4 3" xfId="4052"/>
    <cellStyle name="Euro 19 5" xfId="964"/>
    <cellStyle name="Euro 19 6" xfId="959"/>
    <cellStyle name="Euro 19 6 2" xfId="4833"/>
    <cellStyle name="Euro 2" xfId="71"/>
    <cellStyle name="Euro 2 2" xfId="72"/>
    <cellStyle name="Euro 2 2 2" xfId="966"/>
    <cellStyle name="Euro 2 2 2 2" xfId="8817"/>
    <cellStyle name="Euro 2 2 3" xfId="8497"/>
    <cellStyle name="Euro 2 3" xfId="73"/>
    <cellStyle name="Euro 2 3 2" xfId="968"/>
    <cellStyle name="Euro 2 3 2 2" xfId="3332"/>
    <cellStyle name="Euro 2 3 2 3" xfId="2589"/>
    <cellStyle name="Euro 2 3 2 3 2" xfId="9279"/>
    <cellStyle name="Euro 2 3 3" xfId="967"/>
    <cellStyle name="Euro 2 3 3 2" xfId="4053"/>
    <cellStyle name="Euro 2 3 4" xfId="2348"/>
    <cellStyle name="Euro 2 3 4 2" xfId="9067"/>
    <cellStyle name="Euro 2 3 5" xfId="7700"/>
    <cellStyle name="Euro 2 4" xfId="969"/>
    <cellStyle name="Euro 2 4 2" xfId="4054"/>
    <cellStyle name="Euro 2 4 2 2" xfId="4055"/>
    <cellStyle name="Euro 2 4 2 3" xfId="13187"/>
    <cellStyle name="Euro 2 4 2 4" xfId="12896"/>
    <cellStyle name="Euro 2 4 3" xfId="4056"/>
    <cellStyle name="Euro 2 5" xfId="970"/>
    <cellStyle name="Euro 2 6" xfId="965"/>
    <cellStyle name="Euro 2 6 2" xfId="4834"/>
    <cellStyle name="Euro 20" xfId="74"/>
    <cellStyle name="Euro 20 2" xfId="75"/>
    <cellStyle name="Euro 20 2 2" xfId="972"/>
    <cellStyle name="Euro 20 2 2 2" xfId="8818"/>
    <cellStyle name="Euro 20 2 3" xfId="8498"/>
    <cellStyle name="Euro 20 3" xfId="76"/>
    <cellStyle name="Euro 20 3 2" xfId="974"/>
    <cellStyle name="Euro 20 3 2 2" xfId="3333"/>
    <cellStyle name="Euro 20 3 2 3" xfId="2590"/>
    <cellStyle name="Euro 20 3 2 3 2" xfId="9280"/>
    <cellStyle name="Euro 20 3 3" xfId="973"/>
    <cellStyle name="Euro 20 3 3 2" xfId="4057"/>
    <cellStyle name="Euro 20 3 4" xfId="2349"/>
    <cellStyle name="Euro 20 3 4 2" xfId="9068"/>
    <cellStyle name="Euro 20 3 5" xfId="6580"/>
    <cellStyle name="Euro 20 4" xfId="975"/>
    <cellStyle name="Euro 20 4 2" xfId="4058"/>
    <cellStyle name="Euro 20 4 2 2" xfId="4059"/>
    <cellStyle name="Euro 20 4 2 3" xfId="13188"/>
    <cellStyle name="Euro 20 4 2 4" xfId="12895"/>
    <cellStyle name="Euro 20 4 3" xfId="4060"/>
    <cellStyle name="Euro 20 5" xfId="976"/>
    <cellStyle name="Euro 20 6" xfId="971"/>
    <cellStyle name="Euro 20 6 2" xfId="4835"/>
    <cellStyle name="Euro 21" xfId="77"/>
    <cellStyle name="Euro 21 2" xfId="78"/>
    <cellStyle name="Euro 21 2 2" xfId="978"/>
    <cellStyle name="Euro 21 2 2 2" xfId="8819"/>
    <cellStyle name="Euro 21 2 3" xfId="8499"/>
    <cellStyle name="Euro 21 3" xfId="79"/>
    <cellStyle name="Euro 21 3 2" xfId="980"/>
    <cellStyle name="Euro 21 3 2 2" xfId="3334"/>
    <cellStyle name="Euro 21 3 2 3" xfId="2591"/>
    <cellStyle name="Euro 21 3 2 3 2" xfId="9281"/>
    <cellStyle name="Euro 21 3 3" xfId="979"/>
    <cellStyle name="Euro 21 3 3 2" xfId="4061"/>
    <cellStyle name="Euro 21 3 4" xfId="2350"/>
    <cellStyle name="Euro 21 3 4 2" xfId="9069"/>
    <cellStyle name="Euro 21 3 5" xfId="6521"/>
    <cellStyle name="Euro 21 4" xfId="981"/>
    <cellStyle name="Euro 21 4 2" xfId="4062"/>
    <cellStyle name="Euro 21 4 2 2" xfId="4063"/>
    <cellStyle name="Euro 21 4 2 3" xfId="13189"/>
    <cellStyle name="Euro 21 4 2 4" xfId="12894"/>
    <cellStyle name="Euro 21 4 3" xfId="4064"/>
    <cellStyle name="Euro 21 5" xfId="982"/>
    <cellStyle name="Euro 21 6" xfId="977"/>
    <cellStyle name="Euro 21 6 2" xfId="4836"/>
    <cellStyle name="Euro 22" xfId="80"/>
    <cellStyle name="Euro 22 2" xfId="81"/>
    <cellStyle name="Euro 22 2 2" xfId="984"/>
    <cellStyle name="Euro 22 2 2 2" xfId="8820"/>
    <cellStyle name="Euro 22 2 3" xfId="8500"/>
    <cellStyle name="Euro 22 3" xfId="82"/>
    <cellStyle name="Euro 22 3 2" xfId="986"/>
    <cellStyle name="Euro 22 3 2 2" xfId="3335"/>
    <cellStyle name="Euro 22 3 2 3" xfId="2592"/>
    <cellStyle name="Euro 22 3 2 3 2" xfId="9282"/>
    <cellStyle name="Euro 22 3 3" xfId="985"/>
    <cellStyle name="Euro 22 3 3 2" xfId="4065"/>
    <cellStyle name="Euro 22 3 4" xfId="2351"/>
    <cellStyle name="Euro 22 3 4 2" xfId="9070"/>
    <cellStyle name="Euro 22 3 5" xfId="7665"/>
    <cellStyle name="Euro 22 4" xfId="987"/>
    <cellStyle name="Euro 22 4 2" xfId="4066"/>
    <cellStyle name="Euro 22 4 2 2" xfId="4067"/>
    <cellStyle name="Euro 22 4 2 3" xfId="13190"/>
    <cellStyle name="Euro 22 4 2 4" xfId="12892"/>
    <cellStyle name="Euro 22 4 3" xfId="4068"/>
    <cellStyle name="Euro 22 5" xfId="988"/>
    <cellStyle name="Euro 22 6" xfId="983"/>
    <cellStyle name="Euro 22 6 2" xfId="4837"/>
    <cellStyle name="Euro 23" xfId="83"/>
    <cellStyle name="Euro 23 2" xfId="84"/>
    <cellStyle name="Euro 23 2 2" xfId="990"/>
    <cellStyle name="Euro 23 2 2 2" xfId="8821"/>
    <cellStyle name="Euro 23 2 3" xfId="8501"/>
    <cellStyle name="Euro 23 3" xfId="85"/>
    <cellStyle name="Euro 23 3 2" xfId="992"/>
    <cellStyle name="Euro 23 3 2 2" xfId="3336"/>
    <cellStyle name="Euro 23 3 2 3" xfId="2593"/>
    <cellStyle name="Euro 23 3 2 3 2" xfId="9283"/>
    <cellStyle name="Euro 23 3 3" xfId="991"/>
    <cellStyle name="Euro 23 3 3 2" xfId="4069"/>
    <cellStyle name="Euro 23 3 4" xfId="2352"/>
    <cellStyle name="Euro 23 3 4 2" xfId="9071"/>
    <cellStyle name="Euro 23 3 5" xfId="6927"/>
    <cellStyle name="Euro 23 4" xfId="993"/>
    <cellStyle name="Euro 23 4 2" xfId="4070"/>
    <cellStyle name="Euro 23 4 2 2" xfId="4071"/>
    <cellStyle name="Euro 23 4 2 3" xfId="13191"/>
    <cellStyle name="Euro 23 4 2 4" xfId="12891"/>
    <cellStyle name="Euro 23 4 3" xfId="4072"/>
    <cellStyle name="Euro 23 5" xfId="994"/>
    <cellStyle name="Euro 23 6" xfId="989"/>
    <cellStyle name="Euro 23 6 2" xfId="4838"/>
    <cellStyle name="Euro 24" xfId="86"/>
    <cellStyle name="Euro 24 2" xfId="87"/>
    <cellStyle name="Euro 24 2 2" xfId="996"/>
    <cellStyle name="Euro 24 2 2 2" xfId="8822"/>
    <cellStyle name="Euro 24 2 3" xfId="8502"/>
    <cellStyle name="Euro 24 3" xfId="88"/>
    <cellStyle name="Euro 24 3 2" xfId="998"/>
    <cellStyle name="Euro 24 3 2 2" xfId="3337"/>
    <cellStyle name="Euro 24 3 2 3" xfId="2594"/>
    <cellStyle name="Euro 24 3 2 3 2" xfId="9284"/>
    <cellStyle name="Euro 24 3 3" xfId="997"/>
    <cellStyle name="Euro 24 3 3 2" xfId="4073"/>
    <cellStyle name="Euro 24 3 4" xfId="2353"/>
    <cellStyle name="Euro 24 3 4 2" xfId="9072"/>
    <cellStyle name="Euro 24 3 5" xfId="6597"/>
    <cellStyle name="Euro 24 4" xfId="999"/>
    <cellStyle name="Euro 24 4 2" xfId="4074"/>
    <cellStyle name="Euro 24 4 2 2" xfId="4075"/>
    <cellStyle name="Euro 24 4 2 3" xfId="13192"/>
    <cellStyle name="Euro 24 4 2 4" xfId="12890"/>
    <cellStyle name="Euro 24 4 3" xfId="4076"/>
    <cellStyle name="Euro 24 5" xfId="1000"/>
    <cellStyle name="Euro 24 6" xfId="995"/>
    <cellStyle name="Euro 24 6 2" xfId="4839"/>
    <cellStyle name="Euro 25" xfId="89"/>
    <cellStyle name="Euro 25 2" xfId="90"/>
    <cellStyle name="Euro 25 2 2" xfId="1002"/>
    <cellStyle name="Euro 25 2 2 2" xfId="8823"/>
    <cellStyle name="Euro 25 2 3" xfId="8503"/>
    <cellStyle name="Euro 25 3" xfId="91"/>
    <cellStyle name="Euro 25 3 2" xfId="1004"/>
    <cellStyle name="Euro 25 3 2 2" xfId="3338"/>
    <cellStyle name="Euro 25 3 2 3" xfId="2595"/>
    <cellStyle name="Euro 25 3 2 3 2" xfId="9285"/>
    <cellStyle name="Euro 25 3 3" xfId="1003"/>
    <cellStyle name="Euro 25 3 3 2" xfId="4077"/>
    <cellStyle name="Euro 25 3 4" xfId="2354"/>
    <cellStyle name="Euro 25 3 4 2" xfId="9073"/>
    <cellStyle name="Euro 25 3 5" xfId="7619"/>
    <cellStyle name="Euro 25 4" xfId="1005"/>
    <cellStyle name="Euro 25 4 2" xfId="4078"/>
    <cellStyle name="Euro 25 4 2 2" xfId="4079"/>
    <cellStyle name="Euro 25 4 2 3" xfId="13193"/>
    <cellStyle name="Euro 25 4 2 4" xfId="12889"/>
    <cellStyle name="Euro 25 4 3" xfId="4080"/>
    <cellStyle name="Euro 25 5" xfId="1006"/>
    <cellStyle name="Euro 25 6" xfId="1001"/>
    <cellStyle name="Euro 25 6 2" xfId="4840"/>
    <cellStyle name="Euro 26" xfId="92"/>
    <cellStyle name="Euro 26 2" xfId="93"/>
    <cellStyle name="Euro 26 2 2" xfId="1008"/>
    <cellStyle name="Euro 26 2 2 2" xfId="8824"/>
    <cellStyle name="Euro 26 2 3" xfId="8504"/>
    <cellStyle name="Euro 26 3" xfId="94"/>
    <cellStyle name="Euro 26 3 2" xfId="1010"/>
    <cellStyle name="Euro 26 3 2 2" xfId="3339"/>
    <cellStyle name="Euro 26 3 2 3" xfId="2596"/>
    <cellStyle name="Euro 26 3 2 3 2" xfId="9286"/>
    <cellStyle name="Euro 26 3 3" xfId="1009"/>
    <cellStyle name="Euro 26 3 3 2" xfId="4081"/>
    <cellStyle name="Euro 26 3 4" xfId="2355"/>
    <cellStyle name="Euro 26 3 4 2" xfId="9074"/>
    <cellStyle name="Euro 26 3 5" xfId="7742"/>
    <cellStyle name="Euro 26 4" xfId="1011"/>
    <cellStyle name="Euro 26 4 2" xfId="4082"/>
    <cellStyle name="Euro 26 4 2 2" xfId="4083"/>
    <cellStyle name="Euro 26 4 2 3" xfId="13194"/>
    <cellStyle name="Euro 26 4 2 4" xfId="12888"/>
    <cellStyle name="Euro 26 4 3" xfId="4084"/>
    <cellStyle name="Euro 26 5" xfId="1012"/>
    <cellStyle name="Euro 26 6" xfId="1007"/>
    <cellStyle name="Euro 26 6 2" xfId="4841"/>
    <cellStyle name="Euro 27" xfId="95"/>
    <cellStyle name="Euro 27 2" xfId="96"/>
    <cellStyle name="Euro 27 2 2" xfId="1014"/>
    <cellStyle name="Euro 27 2 2 2" xfId="8825"/>
    <cellStyle name="Euro 27 2 3" xfId="8505"/>
    <cellStyle name="Euro 27 3" xfId="97"/>
    <cellStyle name="Euro 27 3 2" xfId="1016"/>
    <cellStyle name="Euro 27 3 2 2" xfId="3340"/>
    <cellStyle name="Euro 27 3 2 3" xfId="2597"/>
    <cellStyle name="Euro 27 3 2 3 2" xfId="9287"/>
    <cellStyle name="Euro 27 3 3" xfId="1015"/>
    <cellStyle name="Euro 27 3 3 2" xfId="4085"/>
    <cellStyle name="Euro 27 3 4" xfId="2356"/>
    <cellStyle name="Euro 27 3 4 2" xfId="9075"/>
    <cellStyle name="Euro 27 3 5" xfId="7118"/>
    <cellStyle name="Euro 27 4" xfId="1017"/>
    <cellStyle name="Euro 27 4 2" xfId="4086"/>
    <cellStyle name="Euro 27 4 2 2" xfId="4087"/>
    <cellStyle name="Euro 27 4 2 3" xfId="13195"/>
    <cellStyle name="Euro 27 4 2 4" xfId="12887"/>
    <cellStyle name="Euro 27 4 3" xfId="4088"/>
    <cellStyle name="Euro 27 5" xfId="1018"/>
    <cellStyle name="Euro 27 6" xfId="1013"/>
    <cellStyle name="Euro 27 6 2" xfId="4842"/>
    <cellStyle name="Euro 28" xfId="98"/>
    <cellStyle name="Euro 28 2" xfId="99"/>
    <cellStyle name="Euro 28 2 2" xfId="1020"/>
    <cellStyle name="Euro 28 2 2 2" xfId="8826"/>
    <cellStyle name="Euro 28 2 3" xfId="8506"/>
    <cellStyle name="Euro 28 3" xfId="100"/>
    <cellStyle name="Euro 28 3 2" xfId="1022"/>
    <cellStyle name="Euro 28 3 2 2" xfId="3341"/>
    <cellStyle name="Euro 28 3 2 3" xfId="2598"/>
    <cellStyle name="Euro 28 3 2 3 2" xfId="9288"/>
    <cellStyle name="Euro 28 3 3" xfId="1021"/>
    <cellStyle name="Euro 28 3 3 2" xfId="4089"/>
    <cellStyle name="Euro 28 3 4" xfId="2357"/>
    <cellStyle name="Euro 28 3 4 2" xfId="9076"/>
    <cellStyle name="Euro 28 3 5" xfId="7663"/>
    <cellStyle name="Euro 28 4" xfId="1023"/>
    <cellStyle name="Euro 28 4 2" xfId="4090"/>
    <cellStyle name="Euro 28 4 2 2" xfId="4091"/>
    <cellStyle name="Euro 28 4 2 3" xfId="13196"/>
    <cellStyle name="Euro 28 4 2 4" xfId="12886"/>
    <cellStyle name="Euro 28 4 3" xfId="4092"/>
    <cellStyle name="Euro 28 5" xfId="1024"/>
    <cellStyle name="Euro 28 6" xfId="1019"/>
    <cellStyle name="Euro 28 6 2" xfId="4843"/>
    <cellStyle name="Euro 29" xfId="101"/>
    <cellStyle name="Euro 29 2" xfId="102"/>
    <cellStyle name="Euro 29 2 2" xfId="1026"/>
    <cellStyle name="Euro 29 2 2 2" xfId="8827"/>
    <cellStyle name="Euro 29 2 3" xfId="8507"/>
    <cellStyle name="Euro 29 3" xfId="103"/>
    <cellStyle name="Euro 29 3 2" xfId="1028"/>
    <cellStyle name="Euro 29 3 2 2" xfId="3342"/>
    <cellStyle name="Euro 29 3 2 3" xfId="2599"/>
    <cellStyle name="Euro 29 3 2 3 2" xfId="9289"/>
    <cellStyle name="Euro 29 3 3" xfId="1027"/>
    <cellStyle name="Euro 29 3 3 2" xfId="4093"/>
    <cellStyle name="Euro 29 3 4" xfId="2358"/>
    <cellStyle name="Euro 29 3 4 2" xfId="9077"/>
    <cellStyle name="Euro 29 3 5" xfId="6969"/>
    <cellStyle name="Euro 29 4" xfId="1029"/>
    <cellStyle name="Euro 29 4 2" xfId="4094"/>
    <cellStyle name="Euro 29 4 2 2" xfId="4095"/>
    <cellStyle name="Euro 29 4 2 3" xfId="13197"/>
    <cellStyle name="Euro 29 4 2 4" xfId="12885"/>
    <cellStyle name="Euro 29 4 3" xfId="4096"/>
    <cellStyle name="Euro 29 5" xfId="1030"/>
    <cellStyle name="Euro 29 6" xfId="1025"/>
    <cellStyle name="Euro 29 6 2" xfId="4844"/>
    <cellStyle name="Euro 3" xfId="104"/>
    <cellStyle name="Euro 3 2" xfId="105"/>
    <cellStyle name="Euro 3 2 2" xfId="1032"/>
    <cellStyle name="Euro 3 2 2 2" xfId="8828"/>
    <cellStyle name="Euro 3 2 3" xfId="8508"/>
    <cellStyle name="Euro 3 3" xfId="106"/>
    <cellStyle name="Euro 3 3 2" xfId="1034"/>
    <cellStyle name="Euro 3 3 2 2" xfId="3343"/>
    <cellStyle name="Euro 3 3 2 3" xfId="2600"/>
    <cellStyle name="Euro 3 3 2 3 2" xfId="9290"/>
    <cellStyle name="Euro 3 3 3" xfId="1033"/>
    <cellStyle name="Euro 3 3 3 2" xfId="4097"/>
    <cellStyle name="Euro 3 3 4" xfId="2359"/>
    <cellStyle name="Euro 3 3 4 2" xfId="9078"/>
    <cellStyle name="Euro 3 3 5" xfId="7743"/>
    <cellStyle name="Euro 3 4" xfId="1035"/>
    <cellStyle name="Euro 3 4 2" xfId="4098"/>
    <cellStyle name="Euro 3 4 2 2" xfId="4099"/>
    <cellStyle name="Euro 3 4 2 3" xfId="13198"/>
    <cellStyle name="Euro 3 4 2 4" xfId="12884"/>
    <cellStyle name="Euro 3 4 3" xfId="4100"/>
    <cellStyle name="Euro 3 5" xfId="1036"/>
    <cellStyle name="Euro 3 6" xfId="1031"/>
    <cellStyle name="Euro 3 6 2" xfId="4845"/>
    <cellStyle name="Euro 30" xfId="107"/>
    <cellStyle name="Euro 30 2" xfId="108"/>
    <cellStyle name="Euro 30 2 2" xfId="1038"/>
    <cellStyle name="Euro 30 2 2 2" xfId="8829"/>
    <cellStyle name="Euro 30 2 3" xfId="8509"/>
    <cellStyle name="Euro 30 3" xfId="109"/>
    <cellStyle name="Euro 30 3 2" xfId="1040"/>
    <cellStyle name="Euro 30 3 2 2" xfId="3344"/>
    <cellStyle name="Euro 30 3 2 3" xfId="2601"/>
    <cellStyle name="Euro 30 3 2 3 2" xfId="9291"/>
    <cellStyle name="Euro 30 3 3" xfId="1039"/>
    <cellStyle name="Euro 30 3 3 2" xfId="4101"/>
    <cellStyle name="Euro 30 3 4" xfId="2360"/>
    <cellStyle name="Euro 30 3 4 2" xfId="9079"/>
    <cellStyle name="Euro 30 3 5" xfId="7664"/>
    <cellStyle name="Euro 30 4" xfId="1041"/>
    <cellStyle name="Euro 30 4 2" xfId="4102"/>
    <cellStyle name="Euro 30 4 2 2" xfId="4103"/>
    <cellStyle name="Euro 30 4 2 3" xfId="13199"/>
    <cellStyle name="Euro 30 4 2 4" xfId="12883"/>
    <cellStyle name="Euro 30 4 3" xfId="4104"/>
    <cellStyle name="Euro 30 5" xfId="1042"/>
    <cellStyle name="Euro 30 6" xfId="1037"/>
    <cellStyle name="Euro 30 6 2" xfId="4846"/>
    <cellStyle name="Euro 31" xfId="110"/>
    <cellStyle name="Euro 31 2" xfId="111"/>
    <cellStyle name="Euro 31 2 2" xfId="1044"/>
    <cellStyle name="Euro 31 2 2 2" xfId="8830"/>
    <cellStyle name="Euro 31 2 3" xfId="8510"/>
    <cellStyle name="Euro 31 3" xfId="112"/>
    <cellStyle name="Euro 31 3 2" xfId="1046"/>
    <cellStyle name="Euro 31 3 2 2" xfId="3345"/>
    <cellStyle name="Euro 31 3 2 3" xfId="2602"/>
    <cellStyle name="Euro 31 3 2 3 2" xfId="9292"/>
    <cellStyle name="Euro 31 3 3" xfId="1045"/>
    <cellStyle name="Euro 31 3 3 2" xfId="4105"/>
    <cellStyle name="Euro 31 3 4" xfId="2361"/>
    <cellStyle name="Euro 31 3 4 2" xfId="9080"/>
    <cellStyle name="Euro 31 3 5" xfId="6536"/>
    <cellStyle name="Euro 31 4" xfId="1047"/>
    <cellStyle name="Euro 31 4 2" xfId="4106"/>
    <cellStyle name="Euro 31 4 2 2" xfId="4107"/>
    <cellStyle name="Euro 31 4 2 3" xfId="13200"/>
    <cellStyle name="Euro 31 4 2 4" xfId="12882"/>
    <cellStyle name="Euro 31 4 3" xfId="4108"/>
    <cellStyle name="Euro 31 5" xfId="1048"/>
    <cellStyle name="Euro 31 6" xfId="1043"/>
    <cellStyle name="Euro 31 6 2" xfId="4847"/>
    <cellStyle name="Euro 32" xfId="113"/>
    <cellStyle name="Euro 32 2" xfId="114"/>
    <cellStyle name="Euro 32 2 2" xfId="1050"/>
    <cellStyle name="Euro 32 2 2 2" xfId="8831"/>
    <cellStyle name="Euro 32 2 3" xfId="8511"/>
    <cellStyle name="Euro 32 3" xfId="115"/>
    <cellStyle name="Euro 32 3 2" xfId="1052"/>
    <cellStyle name="Euro 32 3 2 2" xfId="3346"/>
    <cellStyle name="Euro 32 3 2 3" xfId="2603"/>
    <cellStyle name="Euro 32 3 2 3 2" xfId="9293"/>
    <cellStyle name="Euro 32 3 3" xfId="1051"/>
    <cellStyle name="Euro 32 3 3 2" xfId="4109"/>
    <cellStyle name="Euro 32 3 4" xfId="2362"/>
    <cellStyle name="Euro 32 3 4 2" xfId="9081"/>
    <cellStyle name="Euro 32 3 5" xfId="7629"/>
    <cellStyle name="Euro 32 4" xfId="1053"/>
    <cellStyle name="Euro 32 4 2" xfId="4110"/>
    <cellStyle name="Euro 32 4 2 2" xfId="4111"/>
    <cellStyle name="Euro 32 4 2 3" xfId="13201"/>
    <cellStyle name="Euro 32 4 2 4" xfId="12881"/>
    <cellStyle name="Euro 32 4 3" xfId="4112"/>
    <cellStyle name="Euro 32 5" xfId="1054"/>
    <cellStyle name="Euro 32 6" xfId="1049"/>
    <cellStyle name="Euro 32 6 2" xfId="4848"/>
    <cellStyle name="Euro 33" xfId="116"/>
    <cellStyle name="Euro 33 2" xfId="117"/>
    <cellStyle name="Euro 33 2 2" xfId="1056"/>
    <cellStyle name="Euro 33 2 2 2" xfId="8832"/>
    <cellStyle name="Euro 33 2 3" xfId="8512"/>
    <cellStyle name="Euro 33 3" xfId="118"/>
    <cellStyle name="Euro 33 3 2" xfId="1058"/>
    <cellStyle name="Euro 33 3 2 2" xfId="3347"/>
    <cellStyle name="Euro 33 3 2 3" xfId="2604"/>
    <cellStyle name="Euro 33 3 2 3 2" xfId="9294"/>
    <cellStyle name="Euro 33 3 3" xfId="1057"/>
    <cellStyle name="Euro 33 3 3 2" xfId="4113"/>
    <cellStyle name="Euro 33 3 4" xfId="2363"/>
    <cellStyle name="Euro 33 3 4 2" xfId="9082"/>
    <cellStyle name="Euro 33 3 5" xfId="6556"/>
    <cellStyle name="Euro 33 4" xfId="1059"/>
    <cellStyle name="Euro 33 4 2" xfId="4114"/>
    <cellStyle name="Euro 33 4 2 2" xfId="4115"/>
    <cellStyle name="Euro 33 4 2 3" xfId="13202"/>
    <cellStyle name="Euro 33 4 2 4" xfId="12880"/>
    <cellStyle name="Euro 33 4 3" xfId="4116"/>
    <cellStyle name="Euro 33 5" xfId="1060"/>
    <cellStyle name="Euro 33 6" xfId="1055"/>
    <cellStyle name="Euro 33 6 2" xfId="4849"/>
    <cellStyle name="Euro 34" xfId="119"/>
    <cellStyle name="Euro 34 2" xfId="120"/>
    <cellStyle name="Euro 34 2 2" xfId="1062"/>
    <cellStyle name="Euro 34 2 2 2" xfId="8833"/>
    <cellStyle name="Euro 34 2 3" xfId="8513"/>
    <cellStyle name="Euro 34 3" xfId="121"/>
    <cellStyle name="Euro 34 3 2" xfId="1064"/>
    <cellStyle name="Euro 34 3 2 2" xfId="3348"/>
    <cellStyle name="Euro 34 3 2 3" xfId="2605"/>
    <cellStyle name="Euro 34 3 2 3 2" xfId="9295"/>
    <cellStyle name="Euro 34 3 3" xfId="1063"/>
    <cellStyle name="Euro 34 3 3 2" xfId="4117"/>
    <cellStyle name="Euro 34 3 4" xfId="2364"/>
    <cellStyle name="Euro 34 3 4 2" xfId="9083"/>
    <cellStyle name="Euro 34 3 5" xfId="7703"/>
    <cellStyle name="Euro 34 4" xfId="1065"/>
    <cellStyle name="Euro 34 4 2" xfId="4118"/>
    <cellStyle name="Euro 34 4 2 2" xfId="4119"/>
    <cellStyle name="Euro 34 4 2 3" xfId="13203"/>
    <cellStyle name="Euro 34 4 2 4" xfId="12878"/>
    <cellStyle name="Euro 34 4 3" xfId="4120"/>
    <cellStyle name="Euro 34 5" xfId="1066"/>
    <cellStyle name="Euro 34 6" xfId="1061"/>
    <cellStyle name="Euro 34 6 2" xfId="4850"/>
    <cellStyle name="Euro 35" xfId="122"/>
    <cellStyle name="Euro 35 2" xfId="123"/>
    <cellStyle name="Euro 35 2 2" xfId="1068"/>
    <cellStyle name="Euro 35 2 2 2" xfId="8834"/>
    <cellStyle name="Euro 35 2 3" xfId="8514"/>
    <cellStyle name="Euro 35 3" xfId="124"/>
    <cellStyle name="Euro 35 3 2" xfId="1070"/>
    <cellStyle name="Euro 35 3 2 2" xfId="3349"/>
    <cellStyle name="Euro 35 3 2 3" xfId="2606"/>
    <cellStyle name="Euro 35 3 2 3 2" xfId="9296"/>
    <cellStyle name="Euro 35 3 3" xfId="1069"/>
    <cellStyle name="Euro 35 3 3 2" xfId="4121"/>
    <cellStyle name="Euro 35 3 4" xfId="2365"/>
    <cellStyle name="Euro 35 3 4 2" xfId="9084"/>
    <cellStyle name="Euro 35 3 5" xfId="6966"/>
    <cellStyle name="Euro 35 4" xfId="1071"/>
    <cellStyle name="Euro 35 4 2" xfId="4122"/>
    <cellStyle name="Euro 35 4 2 2" xfId="4123"/>
    <cellStyle name="Euro 35 4 2 3" xfId="13204"/>
    <cellStyle name="Euro 35 4 2 4" xfId="12875"/>
    <cellStyle name="Euro 35 4 3" xfId="4124"/>
    <cellStyle name="Euro 35 5" xfId="1072"/>
    <cellStyle name="Euro 35 6" xfId="1067"/>
    <cellStyle name="Euro 35 6 2" xfId="4851"/>
    <cellStyle name="Euro 36" xfId="125"/>
    <cellStyle name="Euro 36 2" xfId="126"/>
    <cellStyle name="Euro 36 2 2" xfId="1074"/>
    <cellStyle name="Euro 36 2 2 2" xfId="8835"/>
    <cellStyle name="Euro 36 2 3" xfId="8515"/>
    <cellStyle name="Euro 36 3" xfId="127"/>
    <cellStyle name="Euro 36 3 2" xfId="1076"/>
    <cellStyle name="Euro 36 3 2 2" xfId="3350"/>
    <cellStyle name="Euro 36 3 2 3" xfId="2607"/>
    <cellStyle name="Euro 36 3 2 3 2" xfId="9297"/>
    <cellStyle name="Euro 36 3 3" xfId="1075"/>
    <cellStyle name="Euro 36 3 3 2" xfId="4125"/>
    <cellStyle name="Euro 36 3 4" xfId="2366"/>
    <cellStyle name="Euro 36 3 4 2" xfId="9085"/>
    <cellStyle name="Euro 36 3 5" xfId="7702"/>
    <cellStyle name="Euro 36 4" xfId="1077"/>
    <cellStyle name="Euro 36 4 2" xfId="4126"/>
    <cellStyle name="Euro 36 4 2 2" xfId="4127"/>
    <cellStyle name="Euro 36 4 2 3" xfId="13205"/>
    <cellStyle name="Euro 36 4 2 4" xfId="12873"/>
    <cellStyle name="Euro 36 4 3" xfId="4128"/>
    <cellStyle name="Euro 36 5" xfId="1078"/>
    <cellStyle name="Euro 36 6" xfId="1073"/>
    <cellStyle name="Euro 36 6 2" xfId="4852"/>
    <cellStyle name="Euro 37" xfId="128"/>
    <cellStyle name="Euro 37 2" xfId="129"/>
    <cellStyle name="Euro 37 2 2" xfId="1080"/>
    <cellStyle name="Euro 37 2 2 2" xfId="8836"/>
    <cellStyle name="Euro 37 2 3" xfId="8516"/>
    <cellStyle name="Euro 37 3" xfId="130"/>
    <cellStyle name="Euro 37 3 2" xfId="1082"/>
    <cellStyle name="Euro 37 3 2 2" xfId="3351"/>
    <cellStyle name="Euro 37 3 2 3" xfId="2608"/>
    <cellStyle name="Euro 37 3 2 3 2" xfId="9298"/>
    <cellStyle name="Euro 37 3 3" xfId="1081"/>
    <cellStyle name="Euro 37 3 3 2" xfId="4129"/>
    <cellStyle name="Euro 37 3 4" xfId="2367"/>
    <cellStyle name="Euro 37 3 4 2" xfId="9086"/>
    <cellStyle name="Euro 37 3 5" xfId="6652"/>
    <cellStyle name="Euro 37 4" xfId="1083"/>
    <cellStyle name="Euro 37 4 2" xfId="4130"/>
    <cellStyle name="Euro 37 4 2 2" xfId="4131"/>
    <cellStyle name="Euro 37 4 2 3" xfId="13206"/>
    <cellStyle name="Euro 37 4 2 4" xfId="12871"/>
    <cellStyle name="Euro 37 4 3" xfId="4132"/>
    <cellStyle name="Euro 37 5" xfId="1084"/>
    <cellStyle name="Euro 37 6" xfId="1079"/>
    <cellStyle name="Euro 37 6 2" xfId="4853"/>
    <cellStyle name="Euro 38" xfId="131"/>
    <cellStyle name="Euro 38 2" xfId="132"/>
    <cellStyle name="Euro 38 2 2" xfId="1086"/>
    <cellStyle name="Euro 38 2 2 2" xfId="8837"/>
    <cellStyle name="Euro 38 2 3" xfId="8517"/>
    <cellStyle name="Euro 38 3" xfId="133"/>
    <cellStyle name="Euro 38 3 2" xfId="1088"/>
    <cellStyle name="Euro 38 3 2 2" xfId="3352"/>
    <cellStyle name="Euro 38 3 2 3" xfId="2609"/>
    <cellStyle name="Euro 38 3 2 3 2" xfId="9299"/>
    <cellStyle name="Euro 38 3 3" xfId="1087"/>
    <cellStyle name="Euro 38 3 3 2" xfId="4133"/>
    <cellStyle name="Euro 38 3 4" xfId="2368"/>
    <cellStyle name="Euro 38 3 4 2" xfId="9087"/>
    <cellStyle name="Euro 38 3 5" xfId="6946"/>
    <cellStyle name="Euro 38 4" xfId="1089"/>
    <cellStyle name="Euro 38 4 2" xfId="4134"/>
    <cellStyle name="Euro 38 4 2 2" xfId="4135"/>
    <cellStyle name="Euro 38 4 2 3" xfId="13207"/>
    <cellStyle name="Euro 38 4 2 4" xfId="12870"/>
    <cellStyle name="Euro 38 4 3" xfId="4136"/>
    <cellStyle name="Euro 38 5" xfId="1090"/>
    <cellStyle name="Euro 38 6" xfId="1085"/>
    <cellStyle name="Euro 38 6 2" xfId="4854"/>
    <cellStyle name="Euro 39" xfId="134"/>
    <cellStyle name="Euro 39 2" xfId="135"/>
    <cellStyle name="Euro 39 2 2" xfId="1092"/>
    <cellStyle name="Euro 39 2 2 2" xfId="8838"/>
    <cellStyle name="Euro 39 2 3" xfId="8518"/>
    <cellStyle name="Euro 39 3" xfId="136"/>
    <cellStyle name="Euro 39 3 2" xfId="1094"/>
    <cellStyle name="Euro 39 3 2 2" xfId="3353"/>
    <cellStyle name="Euro 39 3 2 3" xfId="2610"/>
    <cellStyle name="Euro 39 3 2 3 2" xfId="9300"/>
    <cellStyle name="Euro 39 3 3" xfId="1093"/>
    <cellStyle name="Euro 39 3 3 2" xfId="4137"/>
    <cellStyle name="Euro 39 3 4" xfId="2369"/>
    <cellStyle name="Euro 39 3 4 2" xfId="9088"/>
    <cellStyle name="Euro 39 3 5" xfId="6934"/>
    <cellStyle name="Euro 39 4" xfId="1095"/>
    <cellStyle name="Euro 39 4 2" xfId="4138"/>
    <cellStyle name="Euro 39 4 2 2" xfId="4139"/>
    <cellStyle name="Euro 39 4 2 3" xfId="13208"/>
    <cellStyle name="Euro 39 4 2 4" xfId="12869"/>
    <cellStyle name="Euro 39 4 3" xfId="4140"/>
    <cellStyle name="Euro 39 5" xfId="1096"/>
    <cellStyle name="Euro 39 6" xfId="1091"/>
    <cellStyle name="Euro 39 6 2" xfId="4855"/>
    <cellStyle name="Euro 4" xfId="137"/>
    <cellStyle name="Euro 4 2" xfId="138"/>
    <cellStyle name="Euro 4 2 2" xfId="1098"/>
    <cellStyle name="Euro 4 2 2 2" xfId="8839"/>
    <cellStyle name="Euro 4 2 3" xfId="8519"/>
    <cellStyle name="Euro 4 3" xfId="139"/>
    <cellStyle name="Euro 4 3 2" xfId="1100"/>
    <cellStyle name="Euro 4 3 2 2" xfId="3354"/>
    <cellStyle name="Euro 4 3 2 3" xfId="2611"/>
    <cellStyle name="Euro 4 3 2 3 2" xfId="9301"/>
    <cellStyle name="Euro 4 3 3" xfId="1099"/>
    <cellStyle name="Euro 4 3 3 2" xfId="4141"/>
    <cellStyle name="Euro 4 3 4" xfId="2370"/>
    <cellStyle name="Euro 4 3 4 2" xfId="9089"/>
    <cellStyle name="Euro 4 3 5" xfId="6964"/>
    <cellStyle name="Euro 4 4" xfId="1101"/>
    <cellStyle name="Euro 4 4 2" xfId="4142"/>
    <cellStyle name="Euro 4 4 2 2" xfId="4143"/>
    <cellStyle name="Euro 4 4 2 3" xfId="13209"/>
    <cellStyle name="Euro 4 4 2 4" xfId="12868"/>
    <cellStyle name="Euro 4 4 3" xfId="4144"/>
    <cellStyle name="Euro 4 5" xfId="1102"/>
    <cellStyle name="Euro 4 6" xfId="1097"/>
    <cellStyle name="Euro 4 6 2" xfId="4856"/>
    <cellStyle name="Euro 40" xfId="140"/>
    <cellStyle name="Euro 40 2" xfId="141"/>
    <cellStyle name="Euro 40 2 2" xfId="1104"/>
    <cellStyle name="Euro 40 2 2 2" xfId="8840"/>
    <cellStyle name="Euro 40 2 3" xfId="8520"/>
    <cellStyle name="Euro 40 3" xfId="142"/>
    <cellStyle name="Euro 40 3 2" xfId="1106"/>
    <cellStyle name="Euro 40 3 2 2" xfId="3355"/>
    <cellStyle name="Euro 40 3 2 3" xfId="2612"/>
    <cellStyle name="Euro 40 3 2 3 2" xfId="9302"/>
    <cellStyle name="Euro 40 3 3" xfId="1105"/>
    <cellStyle name="Euro 40 3 3 2" xfId="4145"/>
    <cellStyle name="Euro 40 3 4" xfId="2371"/>
    <cellStyle name="Euro 40 3 4 2" xfId="9090"/>
    <cellStyle name="Euro 40 3 5" xfId="6965"/>
    <cellStyle name="Euro 40 4" xfId="1107"/>
    <cellStyle name="Euro 40 4 2" xfId="4146"/>
    <cellStyle name="Euro 40 4 2 2" xfId="4147"/>
    <cellStyle name="Euro 40 4 2 3" xfId="13210"/>
    <cellStyle name="Euro 40 4 2 4" xfId="12867"/>
    <cellStyle name="Euro 40 4 3" xfId="4148"/>
    <cellStyle name="Euro 40 5" xfId="1108"/>
    <cellStyle name="Euro 40 6" xfId="1103"/>
    <cellStyle name="Euro 40 6 2" xfId="4857"/>
    <cellStyle name="Euro 41" xfId="143"/>
    <cellStyle name="Euro 41 2" xfId="144"/>
    <cellStyle name="Euro 41 2 2" xfId="1110"/>
    <cellStyle name="Euro 41 2 2 2" xfId="8841"/>
    <cellStyle name="Euro 41 2 3" xfId="8521"/>
    <cellStyle name="Euro 41 3" xfId="145"/>
    <cellStyle name="Euro 41 3 2" xfId="1112"/>
    <cellStyle name="Euro 41 3 2 2" xfId="3356"/>
    <cellStyle name="Euro 41 3 2 3" xfId="2613"/>
    <cellStyle name="Euro 41 3 2 3 2" xfId="9303"/>
    <cellStyle name="Euro 41 3 3" xfId="1111"/>
    <cellStyle name="Euro 41 3 3 2" xfId="4149"/>
    <cellStyle name="Euro 41 3 4" xfId="2372"/>
    <cellStyle name="Euro 41 3 4 2" xfId="9091"/>
    <cellStyle name="Euro 41 3 5" xfId="7704"/>
    <cellStyle name="Euro 41 4" xfId="1113"/>
    <cellStyle name="Euro 41 4 2" xfId="4150"/>
    <cellStyle name="Euro 41 4 2 2" xfId="4151"/>
    <cellStyle name="Euro 41 4 2 3" xfId="13211"/>
    <cellStyle name="Euro 41 4 2 4" xfId="12866"/>
    <cellStyle name="Euro 41 4 3" xfId="4152"/>
    <cellStyle name="Euro 41 5" xfId="1114"/>
    <cellStyle name="Euro 41 6" xfId="1109"/>
    <cellStyle name="Euro 41 6 2" xfId="4858"/>
    <cellStyle name="Euro 42" xfId="146"/>
    <cellStyle name="Euro 42 2" xfId="147"/>
    <cellStyle name="Euro 42 2 2" xfId="1116"/>
    <cellStyle name="Euro 42 2 2 2" xfId="8842"/>
    <cellStyle name="Euro 42 2 3" xfId="8522"/>
    <cellStyle name="Euro 42 3" xfId="148"/>
    <cellStyle name="Euro 42 3 2" xfId="1118"/>
    <cellStyle name="Euro 42 3 2 2" xfId="3357"/>
    <cellStyle name="Euro 42 3 2 3" xfId="2614"/>
    <cellStyle name="Euro 42 3 2 3 2" xfId="9304"/>
    <cellStyle name="Euro 42 3 3" xfId="1117"/>
    <cellStyle name="Euro 42 3 3 2" xfId="4153"/>
    <cellStyle name="Euro 42 3 4" xfId="2373"/>
    <cellStyle name="Euro 42 3 4 2" xfId="9092"/>
    <cellStyle name="Euro 42 3 5" xfId="7666"/>
    <cellStyle name="Euro 42 4" xfId="1119"/>
    <cellStyle name="Euro 42 4 2" xfId="4154"/>
    <cellStyle name="Euro 42 4 2 2" xfId="4155"/>
    <cellStyle name="Euro 42 4 2 3" xfId="13212"/>
    <cellStyle name="Euro 42 4 2 4" xfId="12865"/>
    <cellStyle name="Euro 42 4 3" xfId="4156"/>
    <cellStyle name="Euro 42 5" xfId="1120"/>
    <cellStyle name="Euro 42 6" xfId="1115"/>
    <cellStyle name="Euro 42 6 2" xfId="4859"/>
    <cellStyle name="Euro 43" xfId="149"/>
    <cellStyle name="Euro 43 2" xfId="150"/>
    <cellStyle name="Euro 43 2 2" xfId="1122"/>
    <cellStyle name="Euro 43 2 2 2" xfId="8843"/>
    <cellStyle name="Euro 43 2 3" xfId="8523"/>
    <cellStyle name="Euro 43 3" xfId="151"/>
    <cellStyle name="Euro 43 3 2" xfId="1124"/>
    <cellStyle name="Euro 43 3 2 2" xfId="3358"/>
    <cellStyle name="Euro 43 3 2 3" xfId="2615"/>
    <cellStyle name="Euro 43 3 2 3 2" xfId="9305"/>
    <cellStyle name="Euro 43 3 3" xfId="1123"/>
    <cellStyle name="Euro 43 3 3 2" xfId="4157"/>
    <cellStyle name="Euro 43 3 4" xfId="2374"/>
    <cellStyle name="Euro 43 3 4 2" xfId="9093"/>
    <cellStyle name="Euro 43 3 5" xfId="6651"/>
    <cellStyle name="Euro 43 4" xfId="1125"/>
    <cellStyle name="Euro 43 4 2" xfId="4158"/>
    <cellStyle name="Euro 43 4 2 2" xfId="4159"/>
    <cellStyle name="Euro 43 4 2 3" xfId="13213"/>
    <cellStyle name="Euro 43 4 2 4" xfId="12864"/>
    <cellStyle name="Euro 43 4 3" xfId="4160"/>
    <cellStyle name="Euro 43 5" xfId="1126"/>
    <cellStyle name="Euro 43 6" xfId="1121"/>
    <cellStyle name="Euro 43 6 2" xfId="4860"/>
    <cellStyle name="Euro 44" xfId="152"/>
    <cellStyle name="Euro 44 2" xfId="153"/>
    <cellStyle name="Euro 44 2 2" xfId="1128"/>
    <cellStyle name="Euro 44 2 2 2" xfId="8844"/>
    <cellStyle name="Euro 44 2 3" xfId="8524"/>
    <cellStyle name="Euro 44 3" xfId="154"/>
    <cellStyle name="Euro 44 3 2" xfId="1130"/>
    <cellStyle name="Euro 44 3 2 2" xfId="3359"/>
    <cellStyle name="Euro 44 3 2 3" xfId="2616"/>
    <cellStyle name="Euro 44 3 2 3 2" xfId="9306"/>
    <cellStyle name="Euro 44 3 3" xfId="1129"/>
    <cellStyle name="Euro 44 3 3 2" xfId="4161"/>
    <cellStyle name="Euro 44 3 4" xfId="2375"/>
    <cellStyle name="Euro 44 3 4 2" xfId="9094"/>
    <cellStyle name="Euro 44 3 5" xfId="6650"/>
    <cellStyle name="Euro 44 4" xfId="1131"/>
    <cellStyle name="Euro 44 4 2" xfId="4162"/>
    <cellStyle name="Euro 44 4 2 2" xfId="4163"/>
    <cellStyle name="Euro 44 4 2 3" xfId="13214"/>
    <cellStyle name="Euro 44 4 2 4" xfId="12863"/>
    <cellStyle name="Euro 44 4 3" xfId="4164"/>
    <cellStyle name="Euro 44 5" xfId="1132"/>
    <cellStyle name="Euro 44 6" xfId="1127"/>
    <cellStyle name="Euro 44 6 2" xfId="4861"/>
    <cellStyle name="Euro 45" xfId="155"/>
    <cellStyle name="Euro 45 2" xfId="1133"/>
    <cellStyle name="Euro 45 2 2" xfId="4165"/>
    <cellStyle name="Euro 45 2 2 2" xfId="8845"/>
    <cellStyle name="Euro 45 2 3" xfId="7136"/>
    <cellStyle name="Euro 45 2 4" xfId="6655"/>
    <cellStyle name="Euro 45 3" xfId="4166"/>
    <cellStyle name="Euro 45 4" xfId="6654"/>
    <cellStyle name="Euro 45 4 2" xfId="13486"/>
    <cellStyle name="Euro 45 4 3" xfId="12995"/>
    <cellStyle name="Euro 45 5" xfId="7137"/>
    <cellStyle name="Euro 45 6" xfId="6573"/>
    <cellStyle name="Euro 45 7" xfId="19268"/>
    <cellStyle name="Euro 46" xfId="156"/>
    <cellStyle name="Euro 46 2" xfId="1134"/>
    <cellStyle name="Euro 46 2 2" xfId="8846"/>
    <cellStyle name="Euro 46 3" xfId="8525"/>
    <cellStyle name="Euro 47" xfId="157"/>
    <cellStyle name="Euro 47 2" xfId="1136"/>
    <cellStyle name="Euro 47 2 2" xfId="3360"/>
    <cellStyle name="Euro 47 2 3" xfId="2617"/>
    <cellStyle name="Euro 47 2 3 2" xfId="9307"/>
    <cellStyle name="Euro 47 3" xfId="1135"/>
    <cellStyle name="Euro 47 3 2" xfId="4167"/>
    <cellStyle name="Euro 47 4" xfId="2376"/>
    <cellStyle name="Euro 47 4 2" xfId="9095"/>
    <cellStyle name="Euro 47 5" xfId="7867"/>
    <cellStyle name="Euro 48" xfId="158"/>
    <cellStyle name="Euro 48 2" xfId="1137"/>
    <cellStyle name="Euro 48 2 2" xfId="8847"/>
    <cellStyle name="Euro 48 3" xfId="8526"/>
    <cellStyle name="Euro 49" xfId="1138"/>
    <cellStyle name="Euro 49 2" xfId="4168"/>
    <cellStyle name="Euro 49 2 2" xfId="4169"/>
    <cellStyle name="Euro 49 2 3" xfId="13215"/>
    <cellStyle name="Euro 49 2 4" xfId="12862"/>
    <cellStyle name="Euro 49 3" xfId="4170"/>
    <cellStyle name="Euro 5" xfId="159"/>
    <cellStyle name="Euro 5 2" xfId="160"/>
    <cellStyle name="Euro 5 2 2" xfId="1140"/>
    <cellStyle name="Euro 5 2 2 2" xfId="8848"/>
    <cellStyle name="Euro 5 2 3" xfId="8527"/>
    <cellStyle name="Euro 5 3" xfId="161"/>
    <cellStyle name="Euro 5 3 2" xfId="1142"/>
    <cellStyle name="Euro 5 3 2 2" xfId="3361"/>
    <cellStyle name="Euro 5 3 2 3" xfId="2618"/>
    <cellStyle name="Euro 5 3 2 3 2" xfId="9308"/>
    <cellStyle name="Euro 5 3 3" xfId="1141"/>
    <cellStyle name="Euro 5 3 3 2" xfId="4171"/>
    <cellStyle name="Euro 5 3 4" xfId="2377"/>
    <cellStyle name="Euro 5 3 4 2" xfId="9096"/>
    <cellStyle name="Euro 5 3 5" xfId="7668"/>
    <cellStyle name="Euro 5 4" xfId="1143"/>
    <cellStyle name="Euro 5 4 2" xfId="4172"/>
    <cellStyle name="Euro 5 4 2 2" xfId="4173"/>
    <cellStyle name="Euro 5 4 2 3" xfId="13216"/>
    <cellStyle name="Euro 5 4 2 4" xfId="12861"/>
    <cellStyle name="Euro 5 4 3" xfId="4174"/>
    <cellStyle name="Euro 5 5" xfId="1144"/>
    <cellStyle name="Euro 5 6" xfId="1139"/>
    <cellStyle name="Euro 5 6 2" xfId="4862"/>
    <cellStyle name="Euro 50" xfId="1145"/>
    <cellStyle name="Euro 51" xfId="904"/>
    <cellStyle name="Euro 51 2" xfId="4175"/>
    <cellStyle name="Euro 51 2 2" xfId="8806"/>
    <cellStyle name="Euro 51 2 3" xfId="13594"/>
    <cellStyle name="Euro 51 3" xfId="4823"/>
    <cellStyle name="Euro 51 4" xfId="6658"/>
    <cellStyle name="Euro 51 5" xfId="13487"/>
    <cellStyle name="Euro 6" xfId="162"/>
    <cellStyle name="Euro 6 2" xfId="163"/>
    <cellStyle name="Euro 6 2 2" xfId="1147"/>
    <cellStyle name="Euro 6 2 2 2" xfId="8849"/>
    <cellStyle name="Euro 6 2 3" xfId="8528"/>
    <cellStyle name="Euro 6 3" xfId="164"/>
    <cellStyle name="Euro 6 3 2" xfId="1149"/>
    <cellStyle name="Euro 6 3 2 2" xfId="3362"/>
    <cellStyle name="Euro 6 3 2 3" xfId="2619"/>
    <cellStyle name="Euro 6 3 2 3 2" xfId="9309"/>
    <cellStyle name="Euro 6 3 3" xfId="1148"/>
    <cellStyle name="Euro 6 3 3 2" xfId="4176"/>
    <cellStyle name="Euro 6 3 4" xfId="2378"/>
    <cellStyle name="Euro 6 3 4 2" xfId="9097"/>
    <cellStyle name="Euro 6 3 5" xfId="7667"/>
    <cellStyle name="Euro 6 4" xfId="1150"/>
    <cellStyle name="Euro 6 4 2" xfId="4177"/>
    <cellStyle name="Euro 6 4 2 2" xfId="4178"/>
    <cellStyle name="Euro 6 4 2 3" xfId="13217"/>
    <cellStyle name="Euro 6 4 2 4" xfId="12860"/>
    <cellStyle name="Euro 6 4 3" xfId="4179"/>
    <cellStyle name="Euro 6 5" xfId="1151"/>
    <cellStyle name="Euro 6 6" xfId="1146"/>
    <cellStyle name="Euro 6 6 2" xfId="4863"/>
    <cellStyle name="Euro 7" xfId="165"/>
    <cellStyle name="Euro 7 2" xfId="166"/>
    <cellStyle name="Euro 7 2 2" xfId="1153"/>
    <cellStyle name="Euro 7 2 2 2" xfId="8850"/>
    <cellStyle name="Euro 7 2 3" xfId="8529"/>
    <cellStyle name="Euro 7 3" xfId="167"/>
    <cellStyle name="Euro 7 3 2" xfId="1155"/>
    <cellStyle name="Euro 7 3 2 2" xfId="3363"/>
    <cellStyle name="Euro 7 3 2 3" xfId="2620"/>
    <cellStyle name="Euro 7 3 2 3 2" xfId="9310"/>
    <cellStyle name="Euro 7 3 3" xfId="1154"/>
    <cellStyle name="Euro 7 3 3 2" xfId="4180"/>
    <cellStyle name="Euro 7 3 4" xfId="2379"/>
    <cellStyle name="Euro 7 3 4 2" xfId="9098"/>
    <cellStyle name="Euro 7 3 5" xfId="7135"/>
    <cellStyle name="Euro 7 4" xfId="1156"/>
    <cellStyle name="Euro 7 4 2" xfId="4181"/>
    <cellStyle name="Euro 7 4 2 2" xfId="4182"/>
    <cellStyle name="Euro 7 4 2 3" xfId="13218"/>
    <cellStyle name="Euro 7 4 2 4" xfId="12859"/>
    <cellStyle name="Euro 7 4 3" xfId="4183"/>
    <cellStyle name="Euro 7 5" xfId="1157"/>
    <cellStyle name="Euro 7 6" xfId="1152"/>
    <cellStyle name="Euro 7 6 2" xfId="4864"/>
    <cellStyle name="Euro 8" xfId="168"/>
    <cellStyle name="Euro 8 2" xfId="169"/>
    <cellStyle name="Euro 8 2 2" xfId="1159"/>
    <cellStyle name="Euro 8 2 2 2" xfId="8851"/>
    <cellStyle name="Euro 8 2 3" xfId="8530"/>
    <cellStyle name="Euro 8 3" xfId="170"/>
    <cellStyle name="Euro 8 3 2" xfId="1161"/>
    <cellStyle name="Euro 8 3 2 2" xfId="3364"/>
    <cellStyle name="Euro 8 3 2 3" xfId="2621"/>
    <cellStyle name="Euro 8 3 2 3 2" xfId="9311"/>
    <cellStyle name="Euro 8 3 3" xfId="1160"/>
    <cellStyle name="Euro 8 3 3 2" xfId="4184"/>
    <cellStyle name="Euro 8 3 4" xfId="2380"/>
    <cellStyle name="Euro 8 3 4 2" xfId="9099"/>
    <cellStyle name="Euro 8 3 5" xfId="7596"/>
    <cellStyle name="Euro 8 4" xfId="1162"/>
    <cellStyle name="Euro 8 4 2" xfId="4185"/>
    <cellStyle name="Euro 8 4 2 2" xfId="4186"/>
    <cellStyle name="Euro 8 4 2 3" xfId="13219"/>
    <cellStyle name="Euro 8 4 2 4" xfId="12858"/>
    <cellStyle name="Euro 8 4 3" xfId="4187"/>
    <cellStyle name="Euro 8 5" xfId="1163"/>
    <cellStyle name="Euro 8 6" xfId="1158"/>
    <cellStyle name="Euro 8 6 2" xfId="4865"/>
    <cellStyle name="Euro 9" xfId="171"/>
    <cellStyle name="Euro 9 2" xfId="172"/>
    <cellStyle name="Euro 9 2 2" xfId="1165"/>
    <cellStyle name="Euro 9 2 2 2" xfId="8852"/>
    <cellStyle name="Euro 9 2 3" xfId="8531"/>
    <cellStyle name="Euro 9 3" xfId="173"/>
    <cellStyle name="Euro 9 3 2" xfId="1167"/>
    <cellStyle name="Euro 9 3 2 2" xfId="3365"/>
    <cellStyle name="Euro 9 3 2 3" xfId="2622"/>
    <cellStyle name="Euro 9 3 2 3 2" xfId="9312"/>
    <cellStyle name="Euro 9 3 3" xfId="1166"/>
    <cellStyle name="Euro 9 3 3 2" xfId="4188"/>
    <cellStyle name="Euro 9 3 4" xfId="2381"/>
    <cellStyle name="Euro 9 3 4 2" xfId="9100"/>
    <cellStyle name="Euro 9 3 5" xfId="7706"/>
    <cellStyle name="Euro 9 4" xfId="1168"/>
    <cellStyle name="Euro 9 4 2" xfId="4189"/>
    <cellStyle name="Euro 9 4 2 2" xfId="4190"/>
    <cellStyle name="Euro 9 4 2 3" xfId="13220"/>
    <cellStyle name="Euro 9 4 2 4" xfId="12857"/>
    <cellStyle name="Euro 9 4 3" xfId="4191"/>
    <cellStyle name="Euro 9 5" xfId="1169"/>
    <cellStyle name="Euro 9 6" xfId="1164"/>
    <cellStyle name="Euro 9 6 2" xfId="4866"/>
    <cellStyle name="Explanatory Text 2" xfId="5863"/>
    <cellStyle name="Explanatory Text 2 2" xfId="19269"/>
    <cellStyle name="Fixed" xfId="27722"/>
    <cellStyle name="Fixed2 - Type2" xfId="174"/>
    <cellStyle name="God" xfId="175" builtinId="26"/>
    <cellStyle name="Good 2" xfId="5900"/>
    <cellStyle name="Good 2 2" xfId="19270"/>
    <cellStyle name="Heading 1 2" xfId="5864"/>
    <cellStyle name="Heading 1 2 2" xfId="19271"/>
    <cellStyle name="Heading 1 3" xfId="5865"/>
    <cellStyle name="Heading 2 2" xfId="5866"/>
    <cellStyle name="Heading 2 2 2" xfId="19272"/>
    <cellStyle name="Heading 3 2" xfId="19273"/>
    <cellStyle name="Heading 4 2" xfId="19274"/>
    <cellStyle name="Headline" xfId="25681"/>
    <cellStyle name="Hyperlink 2" xfId="4192"/>
    <cellStyle name="Hyperlink 2 2" xfId="7138"/>
    <cellStyle name="Hyperlink 2 2 2" xfId="19275"/>
    <cellStyle name="Hyperlink 2 3" xfId="6659"/>
    <cellStyle name="Hyperlink 2 4" xfId="7622"/>
    <cellStyle name="Hyperlink 2 5" xfId="5901"/>
    <cellStyle name="Hyperlink 3" xfId="19276"/>
    <cellStyle name="Input" xfId="176" builtinId="20" customBuiltin="1"/>
    <cellStyle name="Input 2" xfId="177"/>
    <cellStyle name="Input 2 10" xfId="28157"/>
    <cellStyle name="Input 2 2" xfId="2623"/>
    <cellStyle name="Input 2 2 2" xfId="5902"/>
    <cellStyle name="Input 2 2 2 2" xfId="13221"/>
    <cellStyle name="Input 2 2 2 2 2" xfId="31021"/>
    <cellStyle name="Input 2 2 2 3" xfId="28159"/>
    <cellStyle name="Input 2 2 3" xfId="13139"/>
    <cellStyle name="Input 2 2 3 2" xfId="30506"/>
    <cellStyle name="Input 2 2 4" xfId="25689"/>
    <cellStyle name="Input 2 2 4 2" xfId="30507"/>
    <cellStyle name="Input 2 2 5" xfId="25690"/>
    <cellStyle name="Input 2 2 5 2" xfId="30508"/>
    <cellStyle name="Input 2 2 6" xfId="28158"/>
    <cellStyle name="Input 2 3" xfId="4193"/>
    <cellStyle name="Input 2 3 2" xfId="13133"/>
    <cellStyle name="Input 2 3 2 2" xfId="30518"/>
    <cellStyle name="Input 2 3 3" xfId="28160"/>
    <cellStyle name="Input 2 4" xfId="4194"/>
    <cellStyle name="Input 2 4 2" xfId="28072"/>
    <cellStyle name="Input 2 4 2 2" xfId="31022"/>
    <cellStyle name="Input 2 4 3" xfId="28161"/>
    <cellStyle name="Input 2 5" xfId="4195"/>
    <cellStyle name="Input 2 5 2" xfId="28073"/>
    <cellStyle name="Input 2 5 2 2" xfId="31023"/>
    <cellStyle name="Input 2 5 3" xfId="28162"/>
    <cellStyle name="Input 2 6" xfId="4196"/>
    <cellStyle name="Input 2 6 2" xfId="28074"/>
    <cellStyle name="Input 2 6 2 2" xfId="31024"/>
    <cellStyle name="Input 2 6 3" xfId="28163"/>
    <cellStyle name="Input 2 7" xfId="4197"/>
    <cellStyle name="Input 2 7 2" xfId="28075"/>
    <cellStyle name="Input 2 7 2 2" xfId="31025"/>
    <cellStyle name="Input 2 7 3" xfId="28164"/>
    <cellStyle name="Input 2 8" xfId="19277"/>
    <cellStyle name="Input 2 8 2" xfId="28076"/>
    <cellStyle name="Input 2 8 2 2" xfId="31026"/>
    <cellStyle name="Input 2 8 3" xfId="28165"/>
    <cellStyle name="Input 2 9" xfId="28077"/>
    <cellStyle name="Input 2 9 2" xfId="31027"/>
    <cellStyle name="Input 3" xfId="2382"/>
    <cellStyle name="Input 3 2" xfId="3896"/>
    <cellStyle name="Input 3 2 2" xfId="7001"/>
    <cellStyle name="Input 3 2 2 2" xfId="31028"/>
    <cellStyle name="Input 3 2 2 3" xfId="28078"/>
    <cellStyle name="Input 3 2 3" xfId="5903"/>
    <cellStyle name="Input 3 3" xfId="2624"/>
    <cellStyle name="Input 3 3 2" xfId="7590"/>
    <cellStyle name="Input 3 3 3" xfId="7139"/>
    <cellStyle name="Input 3 4" xfId="4198"/>
    <cellStyle name="Input 3 4 2" xfId="6925"/>
    <cellStyle name="Input 3 4 2 2" xfId="31029"/>
    <cellStyle name="Input 3 4 3" xfId="6660"/>
    <cellStyle name="Input 3 4 3 2" xfId="28167"/>
    <cellStyle name="Input 3 5" xfId="4199"/>
    <cellStyle name="Input 3 5 2" xfId="28079"/>
    <cellStyle name="Input 3 5 2 2" xfId="31030"/>
    <cellStyle name="Input 3 5 3" xfId="28168"/>
    <cellStyle name="Input 3 6" xfId="4200"/>
    <cellStyle name="Input 3 6 2" xfId="28080"/>
    <cellStyle name="Input 3 6 2 2" xfId="31031"/>
    <cellStyle name="Input 3 6 3" xfId="28169"/>
    <cellStyle name="Input 3 7" xfId="19280"/>
    <cellStyle name="Input 3 8" xfId="28081"/>
    <cellStyle name="Input 3 8 2" xfId="31032"/>
    <cellStyle name="Input 3 9" xfId="28166"/>
    <cellStyle name="Input 4" xfId="4201"/>
    <cellStyle name="Input 4 2" xfId="13468"/>
    <cellStyle name="Input 4 2 2" xfId="31033"/>
    <cellStyle name="Input 4 3" xfId="28170"/>
    <cellStyle name="InputCells" xfId="178"/>
    <cellStyle name="InputCells12_BBorder" xfId="25682"/>
    <cellStyle name="Komma" xfId="33" builtinId="3"/>
    <cellStyle name="Komma 10" xfId="19283"/>
    <cellStyle name="Komma 10 2" xfId="19284"/>
    <cellStyle name="Komma 10 2 2" xfId="44145"/>
    <cellStyle name="Komma 10 2 3" xfId="45053"/>
    <cellStyle name="Komma 10 3" xfId="44144"/>
    <cellStyle name="Komma 10 4" xfId="45052"/>
    <cellStyle name="Komma 11" xfId="19285"/>
    <cellStyle name="Komma 11 2" xfId="44146"/>
    <cellStyle name="Komma 11 3" xfId="45054"/>
    <cellStyle name="Komma 2" xfId="2383"/>
    <cellStyle name="Komma 2 10" xfId="10401"/>
    <cellStyle name="Komma 2 10 2" xfId="17946"/>
    <cellStyle name="Komma 2 10 3" xfId="27852"/>
    <cellStyle name="Komma 2 10 4" xfId="47301"/>
    <cellStyle name="Komma 2 10 5" xfId="50317"/>
    <cellStyle name="Komma 2 11" xfId="10888"/>
    <cellStyle name="Komma 2 11 2" xfId="18423"/>
    <cellStyle name="Komma 2 11 3" xfId="42142"/>
    <cellStyle name="Komma 2 11 4" xfId="47778"/>
    <cellStyle name="Komma 2 11 5" xfId="50794"/>
    <cellStyle name="Komma 2 12" xfId="5904"/>
    <cellStyle name="Komma 2 12 2" xfId="16685"/>
    <cellStyle name="Komma 2 12 3" xfId="43009"/>
    <cellStyle name="Komma 2 12 4" xfId="45717"/>
    <cellStyle name="Komma 2 12 5" xfId="48733"/>
    <cellStyle name="Komma 2 13" xfId="14931"/>
    <cellStyle name="Komma 2 14" xfId="19286"/>
    <cellStyle name="Komma 2 15" xfId="44147"/>
    <cellStyle name="Komma 2 16" xfId="45055"/>
    <cellStyle name="Komma 2 17" xfId="45241"/>
    <cellStyle name="Komma 2 18" xfId="48256"/>
    <cellStyle name="Komma 2 2" xfId="4202"/>
    <cellStyle name="Komma 2 2 10" xfId="10928"/>
    <cellStyle name="Komma 2 2 10 2" xfId="18461"/>
    <cellStyle name="Komma 2 2 10 3" xfId="42796"/>
    <cellStyle name="Komma 2 2 10 4" xfId="47816"/>
    <cellStyle name="Komma 2 2 10 5" xfId="50832"/>
    <cellStyle name="Komma 2 2 11" xfId="6662"/>
    <cellStyle name="Komma 2 2 11 2" xfId="41728"/>
    <cellStyle name="Komma 2 2 11 3" xfId="46164"/>
    <cellStyle name="Komma 2 2 11 4" xfId="49180"/>
    <cellStyle name="Komma 2 2 12" xfId="19287"/>
    <cellStyle name="Komma 2 2 13" xfId="44148"/>
    <cellStyle name="Komma 2 2 14" xfId="45056"/>
    <cellStyle name="Komma 2 2 15" xfId="45279"/>
    <cellStyle name="Komma 2 2 16" xfId="48294"/>
    <cellStyle name="Komma 2 2 2" xfId="4203"/>
    <cellStyle name="Komma 2 2 2 10" xfId="7592"/>
    <cellStyle name="Komma 2 2 2 10 2" xfId="41754"/>
    <cellStyle name="Komma 2 2 2 10 3" xfId="46382"/>
    <cellStyle name="Komma 2 2 2 10 4" xfId="49398"/>
    <cellStyle name="Komma 2 2 2 11" xfId="19288"/>
    <cellStyle name="Komma 2 2 2 12" xfId="44149"/>
    <cellStyle name="Komma 2 2 2 13" xfId="45057"/>
    <cellStyle name="Komma 2 2 2 14" xfId="45280"/>
    <cellStyle name="Komma 2 2 2 15" xfId="48295"/>
    <cellStyle name="Komma 2 2 2 2" xfId="5276"/>
    <cellStyle name="Komma 2 2 2 2 2" xfId="5596"/>
    <cellStyle name="Komma 2 2 2 2 2 2" xfId="10223"/>
    <cellStyle name="Komma 2 2 2 2 2 2 2" xfId="17773"/>
    <cellStyle name="Komma 2 2 2 2 2 2 3" xfId="43659"/>
    <cellStyle name="Komma 2 2 2 2 2 2 4" xfId="47128"/>
    <cellStyle name="Komma 2 2 2 2 2 2 5" xfId="50144"/>
    <cellStyle name="Komma 2 2 2 2 2 3" xfId="10708"/>
    <cellStyle name="Komma 2 2 2 2 2 3 2" xfId="18250"/>
    <cellStyle name="Komma 2 2 2 2 2 3 3" xfId="20103"/>
    <cellStyle name="Komma 2 2 2 2 2 3 4" xfId="47605"/>
    <cellStyle name="Komma 2 2 2 2 2 3 5" xfId="50621"/>
    <cellStyle name="Komma 2 2 2 2 2 4" xfId="11195"/>
    <cellStyle name="Komma 2 2 2 2 2 4 2" xfId="18727"/>
    <cellStyle name="Komma 2 2 2 2 2 4 3" xfId="42649"/>
    <cellStyle name="Komma 2 2 2 2 2 4 4" xfId="48082"/>
    <cellStyle name="Komma 2 2 2 2 2 4 5" xfId="51098"/>
    <cellStyle name="Komma 2 2 2 2 2 5" xfId="8231"/>
    <cellStyle name="Komma 2 2 2 2 2 5 2" xfId="43069"/>
    <cellStyle name="Komma 2 2 2 2 2 5 3" xfId="46651"/>
    <cellStyle name="Komma 2 2 2 2 2 5 4" xfId="49667"/>
    <cellStyle name="Komma 2 2 2 2 2 6" xfId="41544"/>
    <cellStyle name="Komma 2 2 2 2 2 7" xfId="45545"/>
    <cellStyle name="Komma 2 2 2 2 2 8" xfId="48561"/>
    <cellStyle name="Komma 2 2 2 2 3" xfId="10011"/>
    <cellStyle name="Komma 2 2 2 2 3 2" xfId="17561"/>
    <cellStyle name="Komma 2 2 2 2 3 3" xfId="42287"/>
    <cellStyle name="Komma 2 2 2 2 3 4" xfId="46916"/>
    <cellStyle name="Komma 2 2 2 2 3 5" xfId="49932"/>
    <cellStyle name="Komma 2 2 2 2 4" xfId="10495"/>
    <cellStyle name="Komma 2 2 2 2 4 2" xfId="18038"/>
    <cellStyle name="Komma 2 2 2 2 4 3" xfId="42325"/>
    <cellStyle name="Komma 2 2 2 2 4 4" xfId="47393"/>
    <cellStyle name="Komma 2 2 2 2 4 5" xfId="50409"/>
    <cellStyle name="Komma 2 2 2 2 5" xfId="10982"/>
    <cellStyle name="Komma 2 2 2 2 5 2" xfId="18515"/>
    <cellStyle name="Komma 2 2 2 2 5 3" xfId="43527"/>
    <cellStyle name="Komma 2 2 2 2 5 4" xfId="47870"/>
    <cellStyle name="Komma 2 2 2 2 5 5" xfId="50886"/>
    <cellStyle name="Komma 2 2 2 2 6" xfId="7930"/>
    <cellStyle name="Komma 2 2 2 2 6 2" xfId="42210"/>
    <cellStyle name="Komma 2 2 2 2 6 3" xfId="46439"/>
    <cellStyle name="Komma 2 2 2 2 6 4" xfId="49455"/>
    <cellStyle name="Komma 2 2 2 2 7" xfId="42806"/>
    <cellStyle name="Komma 2 2 2 2 8" xfId="45333"/>
    <cellStyle name="Komma 2 2 2 2 9" xfId="48349"/>
    <cellStyle name="Komma 2 2 2 3" xfId="5356"/>
    <cellStyle name="Komma 2 2 2 3 2" xfId="5676"/>
    <cellStyle name="Komma 2 2 2 3 2 2" xfId="10276"/>
    <cellStyle name="Komma 2 2 2 3 2 2 2" xfId="17826"/>
    <cellStyle name="Komma 2 2 2 3 2 2 3" xfId="42556"/>
    <cellStyle name="Komma 2 2 2 3 2 2 4" xfId="47181"/>
    <cellStyle name="Komma 2 2 2 3 2 2 5" xfId="50197"/>
    <cellStyle name="Komma 2 2 2 3 2 3" xfId="10761"/>
    <cellStyle name="Komma 2 2 2 3 2 3 2" xfId="18303"/>
    <cellStyle name="Komma 2 2 2 3 2 3 3" xfId="41965"/>
    <cellStyle name="Komma 2 2 2 3 2 3 4" xfId="47658"/>
    <cellStyle name="Komma 2 2 2 3 2 3 5" xfId="50674"/>
    <cellStyle name="Komma 2 2 2 3 2 4" xfId="11248"/>
    <cellStyle name="Komma 2 2 2 3 2 4 2" xfId="18780"/>
    <cellStyle name="Komma 2 2 2 3 2 4 3" xfId="43003"/>
    <cellStyle name="Komma 2 2 2 3 2 4 4" xfId="48135"/>
    <cellStyle name="Komma 2 2 2 3 2 4 5" xfId="51151"/>
    <cellStyle name="Komma 2 2 2 3 2 5" xfId="8310"/>
    <cellStyle name="Komma 2 2 2 3 2 5 2" xfId="43792"/>
    <cellStyle name="Komma 2 2 2 3 2 5 3" xfId="46704"/>
    <cellStyle name="Komma 2 2 2 3 2 5 4" xfId="49720"/>
    <cellStyle name="Komma 2 2 2 3 2 6" xfId="43479"/>
    <cellStyle name="Komma 2 2 2 3 2 7" xfId="45598"/>
    <cellStyle name="Komma 2 2 2 3 2 8" xfId="48614"/>
    <cellStyle name="Komma 2 2 2 3 3" xfId="10064"/>
    <cellStyle name="Komma 2 2 2 3 3 2" xfId="17614"/>
    <cellStyle name="Komma 2 2 2 3 3 3" xfId="20747"/>
    <cellStyle name="Komma 2 2 2 3 3 4" xfId="46969"/>
    <cellStyle name="Komma 2 2 2 3 3 5" xfId="49985"/>
    <cellStyle name="Komma 2 2 2 3 4" xfId="10549"/>
    <cellStyle name="Komma 2 2 2 3 4 2" xfId="18091"/>
    <cellStyle name="Komma 2 2 2 3 4 3" xfId="41933"/>
    <cellStyle name="Komma 2 2 2 3 4 4" xfId="47446"/>
    <cellStyle name="Komma 2 2 2 3 4 5" xfId="50462"/>
    <cellStyle name="Komma 2 2 2 3 5" xfId="11036"/>
    <cellStyle name="Komma 2 2 2 3 5 2" xfId="18568"/>
    <cellStyle name="Komma 2 2 2 3 5 3" xfId="43469"/>
    <cellStyle name="Komma 2 2 2 3 5 4" xfId="47923"/>
    <cellStyle name="Komma 2 2 2 3 5 5" xfId="50939"/>
    <cellStyle name="Komma 2 2 2 3 6" xfId="8001"/>
    <cellStyle name="Komma 2 2 2 3 6 2" xfId="43645"/>
    <cellStyle name="Komma 2 2 2 3 6 3" xfId="46492"/>
    <cellStyle name="Komma 2 2 2 3 6 4" xfId="49508"/>
    <cellStyle name="Komma 2 2 2 3 7" xfId="30023"/>
    <cellStyle name="Komma 2 2 2 3 8" xfId="45386"/>
    <cellStyle name="Komma 2 2 2 3 9" xfId="48402"/>
    <cellStyle name="Komma 2 2 2 4" xfId="5436"/>
    <cellStyle name="Komma 2 2 2 4 2" xfId="5756"/>
    <cellStyle name="Komma 2 2 2 4 2 2" xfId="10329"/>
    <cellStyle name="Komma 2 2 2 4 2 2 2" xfId="17879"/>
    <cellStyle name="Komma 2 2 2 4 2 2 3" xfId="27973"/>
    <cellStyle name="Komma 2 2 2 4 2 2 4" xfId="47234"/>
    <cellStyle name="Komma 2 2 2 4 2 2 5" xfId="50250"/>
    <cellStyle name="Komma 2 2 2 4 2 3" xfId="10814"/>
    <cellStyle name="Komma 2 2 2 4 2 3 2" xfId="18356"/>
    <cellStyle name="Komma 2 2 2 4 2 3 3" xfId="27731"/>
    <cellStyle name="Komma 2 2 2 4 2 3 4" xfId="47711"/>
    <cellStyle name="Komma 2 2 2 4 2 3 5" xfId="50727"/>
    <cellStyle name="Komma 2 2 2 4 2 4" xfId="11301"/>
    <cellStyle name="Komma 2 2 2 4 2 4 2" xfId="18833"/>
    <cellStyle name="Komma 2 2 2 4 2 4 3" xfId="43099"/>
    <cellStyle name="Komma 2 2 2 4 2 4 4" xfId="48188"/>
    <cellStyle name="Komma 2 2 2 4 2 4 5" xfId="51204"/>
    <cellStyle name="Komma 2 2 2 4 2 5" xfId="8390"/>
    <cellStyle name="Komma 2 2 2 4 2 5 2" xfId="31828"/>
    <cellStyle name="Komma 2 2 2 4 2 5 3" xfId="46757"/>
    <cellStyle name="Komma 2 2 2 4 2 5 4" xfId="49773"/>
    <cellStyle name="Komma 2 2 2 4 2 6" xfId="41591"/>
    <cellStyle name="Komma 2 2 2 4 2 7" xfId="45651"/>
    <cellStyle name="Komma 2 2 2 4 2 8" xfId="48667"/>
    <cellStyle name="Komma 2 2 2 4 3" xfId="10117"/>
    <cellStyle name="Komma 2 2 2 4 3 2" xfId="17667"/>
    <cellStyle name="Komma 2 2 2 4 3 3" xfId="42929"/>
    <cellStyle name="Komma 2 2 2 4 3 4" xfId="47022"/>
    <cellStyle name="Komma 2 2 2 4 3 5" xfId="50038"/>
    <cellStyle name="Komma 2 2 2 4 4" xfId="10602"/>
    <cellStyle name="Komma 2 2 2 4 4 2" xfId="18144"/>
    <cellStyle name="Komma 2 2 2 4 4 3" xfId="42696"/>
    <cellStyle name="Komma 2 2 2 4 4 4" xfId="47499"/>
    <cellStyle name="Komma 2 2 2 4 4 5" xfId="50515"/>
    <cellStyle name="Komma 2 2 2 4 5" xfId="11089"/>
    <cellStyle name="Komma 2 2 2 4 5 2" xfId="18621"/>
    <cellStyle name="Komma 2 2 2 4 5 3" xfId="42015"/>
    <cellStyle name="Komma 2 2 2 4 5 4" xfId="47976"/>
    <cellStyle name="Komma 2 2 2 4 5 5" xfId="50992"/>
    <cellStyle name="Komma 2 2 2 4 6" xfId="8077"/>
    <cellStyle name="Komma 2 2 2 4 6 2" xfId="43142"/>
    <cellStyle name="Komma 2 2 2 4 6 3" xfId="46545"/>
    <cellStyle name="Komma 2 2 2 4 6 4" xfId="49561"/>
    <cellStyle name="Komma 2 2 2 4 7" xfId="20822"/>
    <cellStyle name="Komma 2 2 2 4 8" xfId="45439"/>
    <cellStyle name="Komma 2 2 2 4 9" xfId="48455"/>
    <cellStyle name="Komma 2 2 2 5" xfId="5516"/>
    <cellStyle name="Komma 2 2 2 5 2" xfId="10170"/>
    <cellStyle name="Komma 2 2 2 5 2 2" xfId="17720"/>
    <cellStyle name="Komma 2 2 2 5 2 3" xfId="41877"/>
    <cellStyle name="Komma 2 2 2 5 2 4" xfId="47075"/>
    <cellStyle name="Komma 2 2 2 5 2 5" xfId="50091"/>
    <cellStyle name="Komma 2 2 2 5 3" xfId="10655"/>
    <cellStyle name="Komma 2 2 2 5 3 2" xfId="18197"/>
    <cellStyle name="Komma 2 2 2 5 3 3" xfId="41947"/>
    <cellStyle name="Komma 2 2 2 5 3 4" xfId="47552"/>
    <cellStyle name="Komma 2 2 2 5 3 5" xfId="50568"/>
    <cellStyle name="Komma 2 2 2 5 4" xfId="11142"/>
    <cellStyle name="Komma 2 2 2 5 4 2" xfId="18674"/>
    <cellStyle name="Komma 2 2 2 5 4 3" xfId="42025"/>
    <cellStyle name="Komma 2 2 2 5 4 4" xfId="48029"/>
    <cellStyle name="Komma 2 2 2 5 4 5" xfId="51045"/>
    <cellStyle name="Komma 2 2 2 5 5" xfId="8156"/>
    <cellStyle name="Komma 2 2 2 5 5 2" xfId="43210"/>
    <cellStyle name="Komma 2 2 2 5 5 3" xfId="46598"/>
    <cellStyle name="Komma 2 2 2 5 5 4" xfId="49614"/>
    <cellStyle name="Komma 2 2 2 5 6" xfId="44021"/>
    <cellStyle name="Komma 2 2 2 5 7" xfId="45492"/>
    <cellStyle name="Komma 2 2 2 5 8" xfId="48508"/>
    <cellStyle name="Komma 2 2 2 6" xfId="5836"/>
    <cellStyle name="Komma 2 2 2 6 2" xfId="10382"/>
    <cellStyle name="Komma 2 2 2 6 2 2" xfId="17932"/>
    <cellStyle name="Komma 2 2 2 6 2 3" xfId="32420"/>
    <cellStyle name="Komma 2 2 2 6 2 4" xfId="47287"/>
    <cellStyle name="Komma 2 2 2 6 2 5" xfId="50303"/>
    <cellStyle name="Komma 2 2 2 6 3" xfId="10867"/>
    <cellStyle name="Komma 2 2 2 6 3 2" xfId="18409"/>
    <cellStyle name="Komma 2 2 2 6 3 3" xfId="41983"/>
    <cellStyle name="Komma 2 2 2 6 3 4" xfId="47764"/>
    <cellStyle name="Komma 2 2 2 6 3 5" xfId="50780"/>
    <cellStyle name="Komma 2 2 2 6 4" xfId="11355"/>
    <cellStyle name="Komma 2 2 2 6 4 2" xfId="18886"/>
    <cellStyle name="Komma 2 2 2 6 4 3" xfId="42489"/>
    <cellStyle name="Komma 2 2 2 6 4 4" xfId="48241"/>
    <cellStyle name="Komma 2 2 2 6 4 5" xfId="51257"/>
    <cellStyle name="Komma 2 2 2 6 5" xfId="8470"/>
    <cellStyle name="Komma 2 2 2 6 5 2" xfId="20472"/>
    <cellStyle name="Komma 2 2 2 6 5 3" xfId="46810"/>
    <cellStyle name="Komma 2 2 2 6 5 4" xfId="49826"/>
    <cellStyle name="Komma 2 2 2 6 6" xfId="41605"/>
    <cellStyle name="Komma 2 2 2 6 7" xfId="45704"/>
    <cellStyle name="Komma 2 2 2 6 8" xfId="48720"/>
    <cellStyle name="Komma 2 2 2 7" xfId="9958"/>
    <cellStyle name="Komma 2 2 2 7 2" xfId="17508"/>
    <cellStyle name="Komma 2 2 2 7 3" xfId="43561"/>
    <cellStyle name="Komma 2 2 2 7 4" xfId="46863"/>
    <cellStyle name="Komma 2 2 2 7 5" xfId="49879"/>
    <cellStyle name="Komma 2 2 2 8" xfId="10442"/>
    <cellStyle name="Komma 2 2 2 8 2" xfId="17985"/>
    <cellStyle name="Komma 2 2 2 8 3" xfId="41915"/>
    <cellStyle name="Komma 2 2 2 8 4" xfId="47340"/>
    <cellStyle name="Komma 2 2 2 8 5" xfId="50356"/>
    <cellStyle name="Komma 2 2 2 9" xfId="10929"/>
    <cellStyle name="Komma 2 2 2 9 2" xfId="18462"/>
    <cellStyle name="Komma 2 2 2 9 3" xfId="41990"/>
    <cellStyle name="Komma 2 2 2 9 4" xfId="47817"/>
    <cellStyle name="Komma 2 2 2 9 5" xfId="50833"/>
    <cellStyle name="Komma 2 2 3" xfId="5275"/>
    <cellStyle name="Komma 2 2 3 10" xfId="45058"/>
    <cellStyle name="Komma 2 2 3 11" xfId="45332"/>
    <cellStyle name="Komma 2 2 3 12" xfId="48348"/>
    <cellStyle name="Komma 2 2 3 2" xfId="5595"/>
    <cellStyle name="Komma 2 2 3 2 2" xfId="10222"/>
    <cellStyle name="Komma 2 2 3 2 2 2" xfId="17772"/>
    <cellStyle name="Komma 2 2 3 2 2 3" xfId="20108"/>
    <cellStyle name="Komma 2 2 3 2 2 4" xfId="47127"/>
    <cellStyle name="Komma 2 2 3 2 2 5" xfId="50143"/>
    <cellStyle name="Komma 2 2 3 2 3" xfId="10707"/>
    <cellStyle name="Komma 2 2 3 2 3 2" xfId="18249"/>
    <cellStyle name="Komma 2 2 3 2 3 3" xfId="42350"/>
    <cellStyle name="Komma 2 2 3 2 3 4" xfId="47604"/>
    <cellStyle name="Komma 2 2 3 2 3 5" xfId="50620"/>
    <cellStyle name="Komma 2 2 3 2 4" xfId="11194"/>
    <cellStyle name="Komma 2 2 3 2 4 2" xfId="18726"/>
    <cellStyle name="Komma 2 2 3 2 4 3" xfId="42410"/>
    <cellStyle name="Komma 2 2 3 2 4 4" xfId="48081"/>
    <cellStyle name="Komma 2 2 3 2 4 5" xfId="51097"/>
    <cellStyle name="Komma 2 2 3 2 5" xfId="8230"/>
    <cellStyle name="Komma 2 2 3 2 5 2" xfId="29137"/>
    <cellStyle name="Komma 2 2 3 2 5 3" xfId="46650"/>
    <cellStyle name="Komma 2 2 3 2 5 4" xfId="49666"/>
    <cellStyle name="Komma 2 2 3 2 6" xfId="43031"/>
    <cellStyle name="Komma 2 2 3 2 7" xfId="45544"/>
    <cellStyle name="Komma 2 2 3 2 8" xfId="48560"/>
    <cellStyle name="Komma 2 2 3 3" xfId="10010"/>
    <cellStyle name="Komma 2 2 3 3 2" xfId="17560"/>
    <cellStyle name="Komma 2 2 3 3 3" xfId="43277"/>
    <cellStyle name="Komma 2 2 3 3 4" xfId="46915"/>
    <cellStyle name="Komma 2 2 3 3 5" xfId="49931"/>
    <cellStyle name="Komma 2 2 3 4" xfId="10494"/>
    <cellStyle name="Komma 2 2 3 4 2" xfId="18037"/>
    <cellStyle name="Komma 2 2 3 4 3" xfId="43440"/>
    <cellStyle name="Komma 2 2 3 4 4" xfId="47392"/>
    <cellStyle name="Komma 2 2 3 4 5" xfId="50408"/>
    <cellStyle name="Komma 2 2 3 5" xfId="10981"/>
    <cellStyle name="Komma 2 2 3 5 2" xfId="18514"/>
    <cellStyle name="Komma 2 2 3 5 3" xfId="42383"/>
    <cellStyle name="Komma 2 2 3 5 4" xfId="47869"/>
    <cellStyle name="Komma 2 2 3 5 5" xfId="50885"/>
    <cellStyle name="Komma 2 2 3 6" xfId="7929"/>
    <cellStyle name="Komma 2 2 3 6 2" xfId="43268"/>
    <cellStyle name="Komma 2 2 3 6 3" xfId="46438"/>
    <cellStyle name="Komma 2 2 3 6 4" xfId="49454"/>
    <cellStyle name="Komma 2 2 3 7" xfId="19289"/>
    <cellStyle name="Komma 2 2 3 8" xfId="43301"/>
    <cellStyle name="Komma 2 2 3 9" xfId="44150"/>
    <cellStyle name="Komma 2 2 4" xfId="5355"/>
    <cellStyle name="Komma 2 2 4 2" xfId="5675"/>
    <cellStyle name="Komma 2 2 4 2 2" xfId="10275"/>
    <cellStyle name="Komma 2 2 4 2 2 2" xfId="17825"/>
    <cellStyle name="Komma 2 2 4 2 2 3" xfId="41894"/>
    <cellStyle name="Komma 2 2 4 2 2 4" xfId="47180"/>
    <cellStyle name="Komma 2 2 4 2 2 5" xfId="50196"/>
    <cellStyle name="Komma 2 2 4 2 3" xfId="10760"/>
    <cellStyle name="Komma 2 2 4 2 3 2" xfId="18302"/>
    <cellStyle name="Komma 2 2 4 2 3 3" xfId="43988"/>
    <cellStyle name="Komma 2 2 4 2 3 4" xfId="47657"/>
    <cellStyle name="Komma 2 2 4 2 3 5" xfId="50673"/>
    <cellStyle name="Komma 2 2 4 2 4" xfId="11247"/>
    <cellStyle name="Komma 2 2 4 2 4 2" xfId="18779"/>
    <cellStyle name="Komma 2 2 4 2 4 3" xfId="43179"/>
    <cellStyle name="Komma 2 2 4 2 4 4" xfId="48134"/>
    <cellStyle name="Komma 2 2 4 2 4 5" xfId="51150"/>
    <cellStyle name="Komma 2 2 4 2 5" xfId="8309"/>
    <cellStyle name="Komma 2 2 4 2 5 2" xfId="42253"/>
    <cellStyle name="Komma 2 2 4 2 5 3" xfId="46703"/>
    <cellStyle name="Komma 2 2 4 2 5 4" xfId="49719"/>
    <cellStyle name="Komma 2 2 4 2 6" xfId="42075"/>
    <cellStyle name="Komma 2 2 4 2 7" xfId="45597"/>
    <cellStyle name="Komma 2 2 4 2 8" xfId="48613"/>
    <cellStyle name="Komma 2 2 4 3" xfId="10063"/>
    <cellStyle name="Komma 2 2 4 3 2" xfId="17613"/>
    <cellStyle name="Komma 2 2 4 3 3" xfId="43950"/>
    <cellStyle name="Komma 2 2 4 3 4" xfId="46968"/>
    <cellStyle name="Komma 2 2 4 3 5" xfId="49984"/>
    <cellStyle name="Komma 2 2 4 4" xfId="10548"/>
    <cellStyle name="Komma 2 2 4 4 2" xfId="18090"/>
    <cellStyle name="Komma 2 2 4 4 3" xfId="41932"/>
    <cellStyle name="Komma 2 2 4 4 4" xfId="47445"/>
    <cellStyle name="Komma 2 2 4 4 5" xfId="50461"/>
    <cellStyle name="Komma 2 2 4 5" xfId="11035"/>
    <cellStyle name="Komma 2 2 4 5 2" xfId="18567"/>
    <cellStyle name="Komma 2 2 4 5 3" xfId="42006"/>
    <cellStyle name="Komma 2 2 4 5 4" xfId="47922"/>
    <cellStyle name="Komma 2 2 4 5 5" xfId="50938"/>
    <cellStyle name="Komma 2 2 4 6" xfId="8000"/>
    <cellStyle name="Komma 2 2 4 6 2" xfId="20140"/>
    <cellStyle name="Komma 2 2 4 6 3" xfId="46491"/>
    <cellStyle name="Komma 2 2 4 6 4" xfId="49507"/>
    <cellStyle name="Komma 2 2 4 7" xfId="42726"/>
    <cellStyle name="Komma 2 2 4 8" xfId="45385"/>
    <cellStyle name="Komma 2 2 4 9" xfId="48401"/>
    <cellStyle name="Komma 2 2 5" xfId="5435"/>
    <cellStyle name="Komma 2 2 5 2" xfId="5755"/>
    <cellStyle name="Komma 2 2 5 2 2" xfId="10328"/>
    <cellStyle name="Komma 2 2 5 2 2 2" xfId="17878"/>
    <cellStyle name="Komma 2 2 5 2 2 3" xfId="42692"/>
    <cellStyle name="Komma 2 2 5 2 2 4" xfId="47233"/>
    <cellStyle name="Komma 2 2 5 2 2 5" xfId="50249"/>
    <cellStyle name="Komma 2 2 5 2 3" xfId="10813"/>
    <cellStyle name="Komma 2 2 5 2 3 2" xfId="18355"/>
    <cellStyle name="Komma 2 2 5 2 3 3" xfId="42641"/>
    <cellStyle name="Komma 2 2 5 2 3 4" xfId="47710"/>
    <cellStyle name="Komma 2 2 5 2 3 5" xfId="50726"/>
    <cellStyle name="Komma 2 2 5 2 4" xfId="11300"/>
    <cellStyle name="Komma 2 2 5 2 4 2" xfId="18832"/>
    <cellStyle name="Komma 2 2 5 2 4 3" xfId="43534"/>
    <cellStyle name="Komma 2 2 5 2 4 4" xfId="48187"/>
    <cellStyle name="Komma 2 2 5 2 4 5" xfId="51203"/>
    <cellStyle name="Komma 2 2 5 2 5" xfId="8389"/>
    <cellStyle name="Komma 2 2 5 2 5 2" xfId="20767"/>
    <cellStyle name="Komma 2 2 5 2 5 3" xfId="46756"/>
    <cellStyle name="Komma 2 2 5 2 5 4" xfId="49772"/>
    <cellStyle name="Komma 2 2 5 2 6" xfId="43612"/>
    <cellStyle name="Komma 2 2 5 2 7" xfId="45650"/>
    <cellStyle name="Komma 2 2 5 2 8" xfId="48666"/>
    <cellStyle name="Komma 2 2 5 3" xfId="10116"/>
    <cellStyle name="Komma 2 2 5 3 2" xfId="17666"/>
    <cellStyle name="Komma 2 2 5 3 3" xfId="42297"/>
    <cellStyle name="Komma 2 2 5 3 4" xfId="47021"/>
    <cellStyle name="Komma 2 2 5 3 5" xfId="50037"/>
    <cellStyle name="Komma 2 2 5 4" xfId="10601"/>
    <cellStyle name="Komma 2 2 5 4 2" xfId="18143"/>
    <cellStyle name="Komma 2 2 5 4 3" xfId="43466"/>
    <cellStyle name="Komma 2 2 5 4 4" xfId="47498"/>
    <cellStyle name="Komma 2 2 5 4 5" xfId="50514"/>
    <cellStyle name="Komma 2 2 5 5" xfId="11088"/>
    <cellStyle name="Komma 2 2 5 5 2" xfId="18620"/>
    <cellStyle name="Komma 2 2 5 5 3" xfId="19607"/>
    <cellStyle name="Komma 2 2 5 5 4" xfId="47975"/>
    <cellStyle name="Komma 2 2 5 5 5" xfId="50991"/>
    <cellStyle name="Komma 2 2 5 6" xfId="8076"/>
    <cellStyle name="Komma 2 2 5 6 2" xfId="29618"/>
    <cellStyle name="Komma 2 2 5 6 3" xfId="46544"/>
    <cellStyle name="Komma 2 2 5 6 4" xfId="49560"/>
    <cellStyle name="Komma 2 2 5 7" xfId="42730"/>
    <cellStyle name="Komma 2 2 5 8" xfId="45438"/>
    <cellStyle name="Komma 2 2 5 9" xfId="48454"/>
    <cellStyle name="Komma 2 2 6" xfId="5515"/>
    <cellStyle name="Komma 2 2 6 2" xfId="10169"/>
    <cellStyle name="Komma 2 2 6 2 2" xfId="17719"/>
    <cellStyle name="Komma 2 2 6 2 3" xfId="41876"/>
    <cellStyle name="Komma 2 2 6 2 4" xfId="47074"/>
    <cellStyle name="Komma 2 2 6 2 5" xfId="50090"/>
    <cellStyle name="Komma 2 2 6 3" xfId="10654"/>
    <cellStyle name="Komma 2 2 6 3 2" xfId="18196"/>
    <cellStyle name="Komma 2 2 6 3 3" xfId="43386"/>
    <cellStyle name="Komma 2 2 6 3 4" xfId="47551"/>
    <cellStyle name="Komma 2 2 6 3 5" xfId="50567"/>
    <cellStyle name="Komma 2 2 6 4" xfId="11141"/>
    <cellStyle name="Komma 2 2 6 4 2" xfId="18673"/>
    <cellStyle name="Komma 2 2 6 4 3" xfId="42024"/>
    <cellStyle name="Komma 2 2 6 4 4" xfId="48028"/>
    <cellStyle name="Komma 2 2 6 4 5" xfId="51044"/>
    <cellStyle name="Komma 2 2 6 5" xfId="8155"/>
    <cellStyle name="Komma 2 2 6 5 2" xfId="42235"/>
    <cellStyle name="Komma 2 2 6 5 3" xfId="46597"/>
    <cellStyle name="Komma 2 2 6 5 4" xfId="49613"/>
    <cellStyle name="Komma 2 2 6 6" xfId="41529"/>
    <cellStyle name="Komma 2 2 6 7" xfId="45491"/>
    <cellStyle name="Komma 2 2 6 8" xfId="48507"/>
    <cellStyle name="Komma 2 2 7" xfId="5835"/>
    <cellStyle name="Komma 2 2 7 2" xfId="10381"/>
    <cellStyle name="Komma 2 2 7 2 2" xfId="17931"/>
    <cellStyle name="Komma 2 2 7 2 3" xfId="41908"/>
    <cellStyle name="Komma 2 2 7 2 4" xfId="47286"/>
    <cellStyle name="Komma 2 2 7 2 5" xfId="50302"/>
    <cellStyle name="Komma 2 2 7 3" xfId="10866"/>
    <cellStyle name="Komma 2 2 7 3 2" xfId="18408"/>
    <cellStyle name="Komma 2 2 7 3 3" xfId="41982"/>
    <cellStyle name="Komma 2 2 7 3 4" xfId="47763"/>
    <cellStyle name="Komma 2 2 7 3 5" xfId="50779"/>
    <cellStyle name="Komma 2 2 7 4" xfId="11354"/>
    <cellStyle name="Komma 2 2 7 4 2" xfId="18885"/>
    <cellStyle name="Komma 2 2 7 4 3" xfId="27947"/>
    <cellStyle name="Komma 2 2 7 4 4" xfId="48240"/>
    <cellStyle name="Komma 2 2 7 4 5" xfId="51256"/>
    <cellStyle name="Komma 2 2 7 5" xfId="8469"/>
    <cellStyle name="Komma 2 2 7 5 2" xfId="41834"/>
    <cellStyle name="Komma 2 2 7 5 3" xfId="46809"/>
    <cellStyle name="Komma 2 2 7 5 4" xfId="49825"/>
    <cellStyle name="Komma 2 2 7 6" xfId="42810"/>
    <cellStyle name="Komma 2 2 7 7" xfId="45703"/>
    <cellStyle name="Komma 2 2 7 8" xfId="48719"/>
    <cellStyle name="Komma 2 2 8" xfId="9957"/>
    <cellStyle name="Komma 2 2 8 2" xfId="17507"/>
    <cellStyle name="Komma 2 2 8 3" xfId="29517"/>
    <cellStyle name="Komma 2 2 8 4" xfId="46862"/>
    <cellStyle name="Komma 2 2 8 5" xfId="49878"/>
    <cellStyle name="Komma 2 2 9" xfId="10441"/>
    <cellStyle name="Komma 2 2 9 2" xfId="17984"/>
    <cellStyle name="Komma 2 2 9 3" xfId="19625"/>
    <cellStyle name="Komma 2 2 9 4" xfId="47339"/>
    <cellStyle name="Komma 2 2 9 5" xfId="50355"/>
    <cellStyle name="Komma 2 3" xfId="4204"/>
    <cellStyle name="Komma 2 3 10" xfId="6661"/>
    <cellStyle name="Komma 2 3 10 2" xfId="43634"/>
    <cellStyle name="Komma 2 3 10 3" xfId="46163"/>
    <cellStyle name="Komma 2 3 10 4" xfId="49179"/>
    <cellStyle name="Komma 2 3 11" xfId="19290"/>
    <cellStyle name="Komma 2 3 12" xfId="41462"/>
    <cellStyle name="Komma 2 3 13" xfId="45281"/>
    <cellStyle name="Komma 2 3 14" xfId="48296"/>
    <cellStyle name="Komma 2 3 2" xfId="5277"/>
    <cellStyle name="Komma 2 3 2 10" xfId="45059"/>
    <cellStyle name="Komma 2 3 2 11" xfId="45334"/>
    <cellStyle name="Komma 2 3 2 12" xfId="48350"/>
    <cellStyle name="Komma 2 3 2 2" xfId="5597"/>
    <cellStyle name="Komma 2 3 2 2 2" xfId="10224"/>
    <cellStyle name="Komma 2 3 2 2 2 2" xfId="17774"/>
    <cellStyle name="Komma 2 3 2 2 2 3" xfId="41883"/>
    <cellStyle name="Komma 2 3 2 2 2 4" xfId="47129"/>
    <cellStyle name="Komma 2 3 2 2 2 5" xfId="50145"/>
    <cellStyle name="Komma 2 3 2 2 3" xfId="10709"/>
    <cellStyle name="Komma 2 3 2 2 3 2" xfId="18251"/>
    <cellStyle name="Komma 2 3 2 2 3 3" xfId="43668"/>
    <cellStyle name="Komma 2 3 2 2 3 4" xfId="47606"/>
    <cellStyle name="Komma 2 3 2 2 3 5" xfId="50622"/>
    <cellStyle name="Komma 2 3 2 2 4" xfId="11196"/>
    <cellStyle name="Komma 2 3 2 2 4 2" xfId="18728"/>
    <cellStyle name="Komma 2 3 2 2 4 3" xfId="19604"/>
    <cellStyle name="Komma 2 3 2 2 4 4" xfId="48083"/>
    <cellStyle name="Komma 2 3 2 2 4 5" xfId="51099"/>
    <cellStyle name="Komma 2 3 2 2 5" xfId="8232"/>
    <cellStyle name="Komma 2 3 2 2 5 2" xfId="41804"/>
    <cellStyle name="Komma 2 3 2 2 5 3" xfId="46652"/>
    <cellStyle name="Komma 2 3 2 2 5 4" xfId="49668"/>
    <cellStyle name="Komma 2 3 2 2 6" xfId="41545"/>
    <cellStyle name="Komma 2 3 2 2 7" xfId="45546"/>
    <cellStyle name="Komma 2 3 2 2 8" xfId="48562"/>
    <cellStyle name="Komma 2 3 2 3" xfId="10012"/>
    <cellStyle name="Komma 2 3 2 3 2" xfId="17562"/>
    <cellStyle name="Komma 2 3 2 3 3" xfId="29110"/>
    <cellStyle name="Komma 2 3 2 3 4" xfId="46917"/>
    <cellStyle name="Komma 2 3 2 3 5" xfId="49933"/>
    <cellStyle name="Komma 2 3 2 4" xfId="10496"/>
    <cellStyle name="Komma 2 3 2 4 2" xfId="18039"/>
    <cellStyle name="Komma 2 3 2 4 3" xfId="42486"/>
    <cellStyle name="Komma 2 3 2 4 4" xfId="47394"/>
    <cellStyle name="Komma 2 3 2 4 5" xfId="50410"/>
    <cellStyle name="Komma 2 3 2 5" xfId="10983"/>
    <cellStyle name="Komma 2 3 2 5 2" xfId="18516"/>
    <cellStyle name="Komma 2 3 2 5 3" xfId="43092"/>
    <cellStyle name="Komma 2 3 2 5 4" xfId="47871"/>
    <cellStyle name="Komma 2 3 2 5 5" xfId="50887"/>
    <cellStyle name="Komma 2 3 2 6" xfId="7931"/>
    <cellStyle name="Komma 2 3 2 6 2" xfId="42914"/>
    <cellStyle name="Komma 2 3 2 6 3" xfId="46440"/>
    <cellStyle name="Komma 2 3 2 6 4" xfId="49456"/>
    <cellStyle name="Komma 2 3 2 7" xfId="19291"/>
    <cellStyle name="Komma 2 3 2 8" xfId="41483"/>
    <cellStyle name="Komma 2 3 2 9" xfId="44151"/>
    <cellStyle name="Komma 2 3 3" xfId="5357"/>
    <cellStyle name="Komma 2 3 3 10" xfId="48403"/>
    <cellStyle name="Komma 2 3 3 2" xfId="5677"/>
    <cellStyle name="Komma 2 3 3 2 2" xfId="10277"/>
    <cellStyle name="Komma 2 3 3 2 2 2" xfId="17827"/>
    <cellStyle name="Komma 2 3 3 2 2 3" xfId="32429"/>
    <cellStyle name="Komma 2 3 3 2 2 4" xfId="47182"/>
    <cellStyle name="Komma 2 3 3 2 2 5" xfId="50198"/>
    <cellStyle name="Komma 2 3 3 2 3" xfId="10762"/>
    <cellStyle name="Komma 2 3 3 2 3 2" xfId="18304"/>
    <cellStyle name="Komma 2 3 3 2 3 3" xfId="20350"/>
    <cellStyle name="Komma 2 3 3 2 3 4" xfId="47659"/>
    <cellStyle name="Komma 2 3 3 2 3 5" xfId="50675"/>
    <cellStyle name="Komma 2 3 3 2 4" xfId="11249"/>
    <cellStyle name="Komma 2 3 3 2 4 2" xfId="18781"/>
    <cellStyle name="Komma 2 3 3 2 4 3" xfId="42419"/>
    <cellStyle name="Komma 2 3 3 2 4 4" xfId="48136"/>
    <cellStyle name="Komma 2 3 3 2 4 5" xfId="51152"/>
    <cellStyle name="Komma 2 3 3 2 5" xfId="8311"/>
    <cellStyle name="Komma 2 3 3 2 5 2" xfId="43371"/>
    <cellStyle name="Komma 2 3 3 2 5 3" xfId="46705"/>
    <cellStyle name="Komma 2 3 3 2 5 4" xfId="49721"/>
    <cellStyle name="Komma 2 3 3 2 6" xfId="33524"/>
    <cellStyle name="Komma 2 3 3 2 7" xfId="43587"/>
    <cellStyle name="Komma 2 3 3 2 8" xfId="45599"/>
    <cellStyle name="Komma 2 3 3 2 9" xfId="48615"/>
    <cellStyle name="Komma 2 3 3 3" xfId="10065"/>
    <cellStyle name="Komma 2 3 3 3 2" xfId="17615"/>
    <cellStyle name="Komma 2 3 3 3 3" xfId="38826"/>
    <cellStyle name="Komma 2 3 3 3 4" xfId="19975"/>
    <cellStyle name="Komma 2 3 3 3 5" xfId="46970"/>
    <cellStyle name="Komma 2 3 3 3 6" xfId="49986"/>
    <cellStyle name="Komma 2 3 3 4" xfId="10550"/>
    <cellStyle name="Komma 2 3 3 4 2" xfId="18092"/>
    <cellStyle name="Komma 2 3 3 4 3" xfId="41934"/>
    <cellStyle name="Komma 2 3 3 4 4" xfId="47447"/>
    <cellStyle name="Komma 2 3 3 4 5" xfId="50463"/>
    <cellStyle name="Komma 2 3 3 5" xfId="11037"/>
    <cellStyle name="Komma 2 3 3 5 2" xfId="18569"/>
    <cellStyle name="Komma 2 3 3 5 3" xfId="31709"/>
    <cellStyle name="Komma 2 3 3 5 4" xfId="47924"/>
    <cellStyle name="Komma 2 3 3 5 5" xfId="50940"/>
    <cellStyle name="Komma 2 3 3 6" xfId="8002"/>
    <cellStyle name="Komma 2 3 3 6 2" xfId="20775"/>
    <cellStyle name="Komma 2 3 3 6 3" xfId="46493"/>
    <cellStyle name="Komma 2 3 3 6 4" xfId="49509"/>
    <cellStyle name="Komma 2 3 3 7" xfId="28171"/>
    <cellStyle name="Komma 2 3 3 8" xfId="43824"/>
    <cellStyle name="Komma 2 3 3 9" xfId="45387"/>
    <cellStyle name="Komma 2 3 4" xfId="5437"/>
    <cellStyle name="Komma 2 3 4 10" xfId="48456"/>
    <cellStyle name="Komma 2 3 4 2" xfId="5757"/>
    <cellStyle name="Komma 2 3 4 2 2" xfId="10330"/>
    <cellStyle name="Komma 2 3 4 2 2 2" xfId="17880"/>
    <cellStyle name="Komma 2 3 4 2 2 3" xfId="43804"/>
    <cellStyle name="Komma 2 3 4 2 2 4" xfId="47235"/>
    <cellStyle name="Komma 2 3 4 2 2 5" xfId="50251"/>
    <cellStyle name="Komma 2 3 4 2 3" xfId="10815"/>
    <cellStyle name="Komma 2 3 4 2 3 2" xfId="18357"/>
    <cellStyle name="Komma 2 3 4 2 3 3" xfId="41973"/>
    <cellStyle name="Komma 2 3 4 2 3 4" xfId="47712"/>
    <cellStyle name="Komma 2 3 4 2 3 5" xfId="50728"/>
    <cellStyle name="Komma 2 3 4 2 4" xfId="11302"/>
    <cellStyle name="Komma 2 3 4 2 4 2" xfId="18834"/>
    <cellStyle name="Komma 2 3 4 2 4 3" xfId="29915"/>
    <cellStyle name="Komma 2 3 4 2 4 4" xfId="48189"/>
    <cellStyle name="Komma 2 3 4 2 4 5" xfId="51205"/>
    <cellStyle name="Komma 2 3 4 2 5" xfId="8391"/>
    <cellStyle name="Komma 2 3 4 2 5 2" xfId="42122"/>
    <cellStyle name="Komma 2 3 4 2 5 3" xfId="46758"/>
    <cellStyle name="Komma 2 3 4 2 5 4" xfId="49774"/>
    <cellStyle name="Komma 2 3 4 2 6" xfId="19704"/>
    <cellStyle name="Komma 2 3 4 2 7" xfId="45652"/>
    <cellStyle name="Komma 2 3 4 2 8" xfId="48668"/>
    <cellStyle name="Komma 2 3 4 3" xfId="10118"/>
    <cellStyle name="Komma 2 3 4 3 2" xfId="17668"/>
    <cellStyle name="Komma 2 3 4 3 3" xfId="43951"/>
    <cellStyle name="Komma 2 3 4 3 4" xfId="47023"/>
    <cellStyle name="Komma 2 3 4 3 5" xfId="50039"/>
    <cellStyle name="Komma 2 3 4 4" xfId="10603"/>
    <cellStyle name="Komma 2 3 4 4 2" xfId="18145"/>
    <cellStyle name="Komma 2 3 4 4 3" xfId="42338"/>
    <cellStyle name="Komma 2 3 4 4 4" xfId="47500"/>
    <cellStyle name="Komma 2 3 4 4 5" xfId="50516"/>
    <cellStyle name="Komma 2 3 4 5" xfId="11090"/>
    <cellStyle name="Komma 2 3 4 5 2" xfId="18622"/>
    <cellStyle name="Komma 2 3 4 5 3" xfId="42585"/>
    <cellStyle name="Komma 2 3 4 5 4" xfId="47977"/>
    <cellStyle name="Komma 2 3 4 5 5" xfId="50993"/>
    <cellStyle name="Komma 2 3 4 6" xfId="8078"/>
    <cellStyle name="Komma 2 3 4 6 2" xfId="42229"/>
    <cellStyle name="Komma 2 3 4 6 3" xfId="46546"/>
    <cellStyle name="Komma 2 3 4 6 4" xfId="49562"/>
    <cellStyle name="Komma 2 3 4 7" xfId="31059"/>
    <cellStyle name="Komma 2 3 4 8" xfId="43246"/>
    <cellStyle name="Komma 2 3 4 9" xfId="45440"/>
    <cellStyle name="Komma 2 3 5" xfId="5517"/>
    <cellStyle name="Komma 2 3 5 2" xfId="10171"/>
    <cellStyle name="Komma 2 3 5 2 2" xfId="17721"/>
    <cellStyle name="Komma 2 3 5 2 3" xfId="20397"/>
    <cellStyle name="Komma 2 3 5 2 4" xfId="47076"/>
    <cellStyle name="Komma 2 3 5 2 5" xfId="50092"/>
    <cellStyle name="Komma 2 3 5 3" xfId="10656"/>
    <cellStyle name="Komma 2 3 5 3 2" xfId="18198"/>
    <cellStyle name="Komma 2 3 5 3 3" xfId="43122"/>
    <cellStyle name="Komma 2 3 5 3 4" xfId="47553"/>
    <cellStyle name="Komma 2 3 5 3 5" xfId="50569"/>
    <cellStyle name="Komma 2 3 5 4" xfId="11143"/>
    <cellStyle name="Komma 2 3 5 4 2" xfId="18675"/>
    <cellStyle name="Komma 2 3 5 4 3" xfId="20339"/>
    <cellStyle name="Komma 2 3 5 4 4" xfId="48030"/>
    <cellStyle name="Komma 2 3 5 4 5" xfId="51046"/>
    <cellStyle name="Komma 2 3 5 5" xfId="8157"/>
    <cellStyle name="Komma 2 3 5 5 2" xfId="42770"/>
    <cellStyle name="Komma 2 3 5 5 3" xfId="46599"/>
    <cellStyle name="Komma 2 3 5 5 4" xfId="49615"/>
    <cellStyle name="Komma 2 3 5 6" xfId="36175"/>
    <cellStyle name="Komma 2 3 5 7" xfId="43029"/>
    <cellStyle name="Komma 2 3 5 8" xfId="45493"/>
    <cellStyle name="Komma 2 3 5 9" xfId="48509"/>
    <cellStyle name="Komma 2 3 6" xfId="5837"/>
    <cellStyle name="Komma 2 3 6 2" xfId="10383"/>
    <cellStyle name="Komma 2 3 6 2 2" xfId="17933"/>
    <cellStyle name="Komma 2 3 6 2 3" xfId="42693"/>
    <cellStyle name="Komma 2 3 6 2 4" xfId="47288"/>
    <cellStyle name="Komma 2 3 6 2 5" xfId="50304"/>
    <cellStyle name="Komma 2 3 6 3" xfId="10868"/>
    <cellStyle name="Komma 2 3 6 3 2" xfId="18410"/>
    <cellStyle name="Komma 2 3 6 3 3" xfId="41984"/>
    <cellStyle name="Komma 2 3 6 3 4" xfId="47765"/>
    <cellStyle name="Komma 2 3 6 3 5" xfId="50781"/>
    <cellStyle name="Komma 2 3 6 4" xfId="11356"/>
    <cellStyle name="Komma 2 3 6 4 2" xfId="18887"/>
    <cellStyle name="Komma 2 3 6 4 3" xfId="43163"/>
    <cellStyle name="Komma 2 3 6 4 4" xfId="48242"/>
    <cellStyle name="Komma 2 3 6 4 5" xfId="51258"/>
    <cellStyle name="Komma 2 3 6 5" xfId="8471"/>
    <cellStyle name="Komma 2 3 6 5 2" xfId="43560"/>
    <cellStyle name="Komma 2 3 6 5 3" xfId="46811"/>
    <cellStyle name="Komma 2 3 6 5 4" xfId="49827"/>
    <cellStyle name="Komma 2 3 6 6" xfId="42517"/>
    <cellStyle name="Komma 2 3 6 7" xfId="45705"/>
    <cellStyle name="Komma 2 3 6 8" xfId="48721"/>
    <cellStyle name="Komma 2 3 7" xfId="9959"/>
    <cellStyle name="Komma 2 3 7 2" xfId="17509"/>
    <cellStyle name="Komma 2 3 7 3" xfId="27981"/>
    <cellStyle name="Komma 2 3 7 4" xfId="46864"/>
    <cellStyle name="Komma 2 3 7 5" xfId="49880"/>
    <cellStyle name="Komma 2 3 8" xfId="10443"/>
    <cellStyle name="Komma 2 3 8 2" xfId="17986"/>
    <cellStyle name="Komma 2 3 8 3" xfId="41916"/>
    <cellStyle name="Komma 2 3 8 4" xfId="47341"/>
    <cellStyle name="Komma 2 3 8 5" xfId="50357"/>
    <cellStyle name="Komma 2 3 9" xfId="10930"/>
    <cellStyle name="Komma 2 3 9 2" xfId="18463"/>
    <cellStyle name="Komma 2 3 9 3" xfId="43422"/>
    <cellStyle name="Komma 2 3 9 4" xfId="47818"/>
    <cellStyle name="Komma 2 3 9 5" xfId="50834"/>
    <cellStyle name="Komma 2 4" xfId="5098"/>
    <cellStyle name="Komma 2 4 10" xfId="45294"/>
    <cellStyle name="Komma 2 4 11" xfId="48310"/>
    <cellStyle name="Komma 2 4 12" xfId="13733"/>
    <cellStyle name="Komma 2 4 2" xfId="5540"/>
    <cellStyle name="Komma 2 4 2 10" xfId="48522"/>
    <cellStyle name="Komma 2 4 2 2" xfId="10184"/>
    <cellStyle name="Komma 2 4 2 2 2" xfId="17734"/>
    <cellStyle name="Komma 2 4 2 2 3" xfId="42689"/>
    <cellStyle name="Komma 2 4 2 2 4" xfId="47089"/>
    <cellStyle name="Komma 2 4 2 2 5" xfId="50105"/>
    <cellStyle name="Komma 2 4 2 3" xfId="10669"/>
    <cellStyle name="Komma 2 4 2 3 2" xfId="18211"/>
    <cellStyle name="Komma 2 4 2 3 3" xfId="43442"/>
    <cellStyle name="Komma 2 4 2 3 4" xfId="47566"/>
    <cellStyle name="Komma 2 4 2 3 5" xfId="50582"/>
    <cellStyle name="Komma 2 4 2 4" xfId="11156"/>
    <cellStyle name="Komma 2 4 2 4 2" xfId="18688"/>
    <cellStyle name="Komma 2 4 2 4 3" xfId="43001"/>
    <cellStyle name="Komma 2 4 2 4 4" xfId="48043"/>
    <cellStyle name="Komma 2 4 2 4 5" xfId="51059"/>
    <cellStyle name="Komma 2 4 2 5" xfId="8179"/>
    <cellStyle name="Komma 2 4 2 5 2" xfId="44009"/>
    <cellStyle name="Komma 2 4 2 5 3" xfId="46612"/>
    <cellStyle name="Komma 2 4 2 5 4" xfId="49628"/>
    <cellStyle name="Komma 2 4 2 6" xfId="19293"/>
    <cellStyle name="Komma 2 4 2 7" xfId="44153"/>
    <cellStyle name="Komma 2 4 2 8" xfId="45061"/>
    <cellStyle name="Komma 2 4 2 9" xfId="45506"/>
    <cellStyle name="Komma 2 4 3" xfId="7882"/>
    <cellStyle name="Komma 2 4 3 2" xfId="17342"/>
    <cellStyle name="Komma 2 4 3 3" xfId="19294"/>
    <cellStyle name="Komma 2 4 3 4" xfId="44154"/>
    <cellStyle name="Komma 2 4 3 5" xfId="45062"/>
    <cellStyle name="Komma 2 4 3 6" xfId="46400"/>
    <cellStyle name="Komma 2 4 3 7" xfId="49416"/>
    <cellStyle name="Komma 2 4 4" xfId="9972"/>
    <cellStyle name="Komma 2 4 4 2" xfId="17522"/>
    <cellStyle name="Komma 2 4 4 3" xfId="42281"/>
    <cellStyle name="Komma 2 4 4 4" xfId="46877"/>
    <cellStyle name="Komma 2 4 4 5" xfId="49893"/>
    <cellStyle name="Komma 2 4 5" xfId="10456"/>
    <cellStyle name="Komma 2 4 5 2" xfId="17999"/>
    <cellStyle name="Komma 2 4 5 3" xfId="41918"/>
    <cellStyle name="Komma 2 4 5 4" xfId="47354"/>
    <cellStyle name="Komma 2 4 5 5" xfId="50370"/>
    <cellStyle name="Komma 2 4 6" xfId="10943"/>
    <cellStyle name="Komma 2 4 6 2" xfId="18476"/>
    <cellStyle name="Komma 2 4 6 3" xfId="42700"/>
    <cellStyle name="Komma 2 4 6 4" xfId="47831"/>
    <cellStyle name="Komma 2 4 6 5" xfId="50847"/>
    <cellStyle name="Komma 2 4 7" xfId="7140"/>
    <cellStyle name="Komma 2 4 7 2" xfId="42910"/>
    <cellStyle name="Komma 2 4 7 3" xfId="19292"/>
    <cellStyle name="Komma 2 4 8" xfId="44152"/>
    <cellStyle name="Komma 2 4 9" xfId="45060"/>
    <cellStyle name="Komma 2 5" xfId="5300"/>
    <cellStyle name="Komma 2 5 10" xfId="45063"/>
    <cellStyle name="Komma 2 5 11" xfId="45347"/>
    <cellStyle name="Komma 2 5 12" xfId="48363"/>
    <cellStyle name="Komma 2 5 13" xfId="13475"/>
    <cellStyle name="Komma 2 5 2" xfId="5620"/>
    <cellStyle name="Komma 2 5 2 2" xfId="10237"/>
    <cellStyle name="Komma 2 5 2 2 2" xfId="17787"/>
    <cellStyle name="Komma 2 5 2 2 3" xfId="29486"/>
    <cellStyle name="Komma 2 5 2 2 4" xfId="47142"/>
    <cellStyle name="Komma 2 5 2 2 5" xfId="50158"/>
    <cellStyle name="Komma 2 5 2 3" xfId="10722"/>
    <cellStyle name="Komma 2 5 2 3 2" xfId="18264"/>
    <cellStyle name="Komma 2 5 2 3 3" xfId="43232"/>
    <cellStyle name="Komma 2 5 2 3 4" xfId="47619"/>
    <cellStyle name="Komma 2 5 2 3 5" xfId="50635"/>
    <cellStyle name="Komma 2 5 2 4" xfId="11209"/>
    <cellStyle name="Komma 2 5 2 4 2" xfId="18741"/>
    <cellStyle name="Komma 2 5 2 4 3" xfId="42033"/>
    <cellStyle name="Komma 2 5 2 4 4" xfId="48096"/>
    <cellStyle name="Komma 2 5 2 4 5" xfId="51112"/>
    <cellStyle name="Komma 2 5 2 5" xfId="8254"/>
    <cellStyle name="Komma 2 5 2 5 2" xfId="42976"/>
    <cellStyle name="Komma 2 5 2 5 3" xfId="46665"/>
    <cellStyle name="Komma 2 5 2 5 4" xfId="49681"/>
    <cellStyle name="Komma 2 5 2 6" xfId="27723"/>
    <cellStyle name="Komma 2 5 2 7" xfId="41552"/>
    <cellStyle name="Komma 2 5 2 8" xfId="45559"/>
    <cellStyle name="Komma 2 5 2 9" xfId="48575"/>
    <cellStyle name="Komma 2 5 3" xfId="7951"/>
    <cellStyle name="Komma 2 5 3 2" xfId="17359"/>
    <cellStyle name="Komma 2 5 3 3" xfId="27724"/>
    <cellStyle name="Komma 2 5 3 4" xfId="27741"/>
    <cellStyle name="Komma 2 5 3 5" xfId="46453"/>
    <cellStyle name="Komma 2 5 3 6" xfId="49469"/>
    <cellStyle name="Komma 2 5 4" xfId="10025"/>
    <cellStyle name="Komma 2 5 4 2" xfId="17575"/>
    <cellStyle name="Komma 2 5 4 3" xfId="43655"/>
    <cellStyle name="Komma 2 5 4 4" xfId="46930"/>
    <cellStyle name="Komma 2 5 4 5" xfId="49946"/>
    <cellStyle name="Komma 2 5 5" xfId="10510"/>
    <cellStyle name="Komma 2 5 5 2" xfId="18052"/>
    <cellStyle name="Komma 2 5 5 3" xfId="41924"/>
    <cellStyle name="Komma 2 5 5 4" xfId="47407"/>
    <cellStyle name="Komma 2 5 5 5" xfId="50423"/>
    <cellStyle name="Komma 2 5 6" xfId="10997"/>
    <cellStyle name="Komma 2 5 6 2" xfId="18529"/>
    <cellStyle name="Komma 2 5 6 3" xfId="19609"/>
    <cellStyle name="Komma 2 5 6 4" xfId="47884"/>
    <cellStyle name="Komma 2 5 6 5" xfId="50900"/>
    <cellStyle name="Komma 2 5 7" xfId="6570"/>
    <cellStyle name="Komma 2 5 7 2" xfId="41722"/>
    <cellStyle name="Komma 2 5 7 3" xfId="19295"/>
    <cellStyle name="Komma 2 5 8" xfId="41484"/>
    <cellStyle name="Komma 2 5 9" xfId="44155"/>
    <cellStyle name="Komma 2 6" xfId="5380"/>
    <cellStyle name="Komma 2 6 10" xfId="45400"/>
    <cellStyle name="Komma 2 6 11" xfId="48416"/>
    <cellStyle name="Komma 2 6 2" xfId="5700"/>
    <cellStyle name="Komma 2 6 2 2" xfId="10290"/>
    <cellStyle name="Komma 2 6 2 2 2" xfId="17840"/>
    <cellStyle name="Komma 2 6 2 2 3" xfId="43859"/>
    <cellStyle name="Komma 2 6 2 2 4" xfId="47195"/>
    <cellStyle name="Komma 2 6 2 2 5" xfId="50211"/>
    <cellStyle name="Komma 2 6 2 3" xfId="10775"/>
    <cellStyle name="Komma 2 6 2 3 2" xfId="18317"/>
    <cellStyle name="Komma 2 6 2 3 3" xfId="42358"/>
    <cellStyle name="Komma 2 6 2 3 4" xfId="47672"/>
    <cellStyle name="Komma 2 6 2 3 5" xfId="50688"/>
    <cellStyle name="Komma 2 6 2 4" xfId="11262"/>
    <cellStyle name="Komma 2 6 2 4 2" xfId="18794"/>
    <cellStyle name="Komma 2 6 2 4 3" xfId="20089"/>
    <cellStyle name="Komma 2 6 2 4 4" xfId="48149"/>
    <cellStyle name="Komma 2 6 2 4 5" xfId="51165"/>
    <cellStyle name="Komma 2 6 2 5" xfId="8334"/>
    <cellStyle name="Komma 2 6 2 5 2" xfId="42258"/>
    <cellStyle name="Komma 2 6 2 5 3" xfId="46718"/>
    <cellStyle name="Komma 2 6 2 5 4" xfId="49734"/>
    <cellStyle name="Komma 2 6 2 6" xfId="42711"/>
    <cellStyle name="Komma 2 6 2 7" xfId="45612"/>
    <cellStyle name="Komma 2 6 2 8" xfId="48628"/>
    <cellStyle name="Komma 2 6 3" xfId="10078"/>
    <cellStyle name="Komma 2 6 3 2" xfId="17628"/>
    <cellStyle name="Komma 2 6 3 3" xfId="42127"/>
    <cellStyle name="Komma 2 6 3 4" xfId="46983"/>
    <cellStyle name="Komma 2 6 3 5" xfId="49999"/>
    <cellStyle name="Komma 2 6 4" xfId="10563"/>
    <cellStyle name="Komma 2 6 4 2" xfId="18105"/>
    <cellStyle name="Komma 2 6 4 3" xfId="42576"/>
    <cellStyle name="Komma 2 6 4 4" xfId="47460"/>
    <cellStyle name="Komma 2 6 4 5" xfId="50476"/>
    <cellStyle name="Komma 2 6 5" xfId="11050"/>
    <cellStyle name="Komma 2 6 5 2" xfId="18582"/>
    <cellStyle name="Komma 2 6 5 3" xfId="42646"/>
    <cellStyle name="Komma 2 6 5 4" xfId="47937"/>
    <cellStyle name="Komma 2 6 5 5" xfId="50953"/>
    <cellStyle name="Komma 2 6 6" xfId="8023"/>
    <cellStyle name="Komma 2 6 6 2" xfId="28850"/>
    <cellStyle name="Komma 2 6 6 3" xfId="46506"/>
    <cellStyle name="Komma 2 6 6 4" xfId="49522"/>
    <cellStyle name="Komma 2 6 7" xfId="19296"/>
    <cellStyle name="Komma 2 6 8" xfId="44156"/>
    <cellStyle name="Komma 2 6 9" xfId="45064"/>
    <cellStyle name="Komma 2 7" xfId="5460"/>
    <cellStyle name="Komma 2 7 10" xfId="48469"/>
    <cellStyle name="Komma 2 7 2" xfId="10131"/>
    <cellStyle name="Komma 2 7 2 2" xfId="17681"/>
    <cellStyle name="Komma 2 7 2 3" xfId="43657"/>
    <cellStyle name="Komma 2 7 2 4" xfId="47036"/>
    <cellStyle name="Komma 2 7 2 5" xfId="50052"/>
    <cellStyle name="Komma 2 7 3" xfId="10616"/>
    <cellStyle name="Komma 2 7 3 2" xfId="18158"/>
    <cellStyle name="Komma 2 7 3 3" xfId="43891"/>
    <cellStyle name="Komma 2 7 3 4" xfId="47513"/>
    <cellStyle name="Komma 2 7 3 5" xfId="50529"/>
    <cellStyle name="Komma 2 7 4" xfId="11103"/>
    <cellStyle name="Komma 2 7 4 2" xfId="18635"/>
    <cellStyle name="Komma 2 7 4 3" xfId="43395"/>
    <cellStyle name="Komma 2 7 4 4" xfId="47990"/>
    <cellStyle name="Komma 2 7 4 5" xfId="51006"/>
    <cellStyle name="Komma 2 7 5" xfId="8100"/>
    <cellStyle name="Komma 2 7 5 2" xfId="43209"/>
    <cellStyle name="Komma 2 7 5 3" xfId="46559"/>
    <cellStyle name="Komma 2 7 5 4" xfId="49575"/>
    <cellStyle name="Komma 2 7 6" xfId="19297"/>
    <cellStyle name="Komma 2 7 7" xfId="44157"/>
    <cellStyle name="Komma 2 7 8" xfId="45065"/>
    <cellStyle name="Komma 2 7 9" xfId="45453"/>
    <cellStyle name="Komma 2 8" xfId="5780"/>
    <cellStyle name="Komma 2 8 10" xfId="48681"/>
    <cellStyle name="Komma 2 8 2" xfId="10343"/>
    <cellStyle name="Komma 2 8 2 2" xfId="17893"/>
    <cellStyle name="Komma 2 8 2 3" xfId="28172"/>
    <cellStyle name="Komma 2 8 2 4" xfId="47248"/>
    <cellStyle name="Komma 2 8 2 5" xfId="50264"/>
    <cellStyle name="Komma 2 8 3" xfId="10828"/>
    <cellStyle name="Komma 2 8 3 2" xfId="18370"/>
    <cellStyle name="Komma 2 8 3 3" xfId="43812"/>
    <cellStyle name="Komma 2 8 3 4" xfId="47725"/>
    <cellStyle name="Komma 2 8 3 5" xfId="50741"/>
    <cellStyle name="Komma 2 8 4" xfId="11316"/>
    <cellStyle name="Komma 2 8 4 2" xfId="18847"/>
    <cellStyle name="Komma 2 8 4 3" xfId="31703"/>
    <cellStyle name="Komma 2 8 4 4" xfId="48202"/>
    <cellStyle name="Komma 2 8 4 5" xfId="51218"/>
    <cellStyle name="Komma 2 8 5" xfId="8414"/>
    <cellStyle name="Komma 2 8 5 2" xfId="41829"/>
    <cellStyle name="Komma 2 8 5 3" xfId="46771"/>
    <cellStyle name="Komma 2 8 5 4" xfId="49787"/>
    <cellStyle name="Komma 2 8 6" xfId="19298"/>
    <cellStyle name="Komma 2 8 7" xfId="44158"/>
    <cellStyle name="Komma 2 8 8" xfId="45066"/>
    <cellStyle name="Komma 2 8 9" xfId="45665"/>
    <cellStyle name="Komma 2 9" xfId="9919"/>
    <cellStyle name="Komma 2 9 2" xfId="17469"/>
    <cellStyle name="Komma 2 9 3" xfId="19299"/>
    <cellStyle name="Komma 2 9 4" xfId="46824"/>
    <cellStyle name="Komma 2 9 5" xfId="49840"/>
    <cellStyle name="Komma 3" xfId="2384"/>
    <cellStyle name="Komma 3 10" xfId="19301"/>
    <cellStyle name="Komma 3 10 2" xfId="44160"/>
    <cellStyle name="Komma 3 10 3" xfId="45068"/>
    <cellStyle name="Komma 3 11" xfId="19302"/>
    <cellStyle name="Komma 3 11 2" xfId="28173"/>
    <cellStyle name="Komma 3 11 2 2" xfId="33525"/>
    <cellStyle name="Komma 3 11 2 3" xfId="38827"/>
    <cellStyle name="Komma 3 11 3" xfId="31060"/>
    <cellStyle name="Komma 3 11 4" xfId="36176"/>
    <cellStyle name="Komma 3 12" xfId="19303"/>
    <cellStyle name="Komma 3 12 2" xfId="44161"/>
    <cellStyle name="Komma 3 12 3" xfId="45069"/>
    <cellStyle name="Komma 3 13" xfId="19304"/>
    <cellStyle name="Komma 3 13 2" xfId="28174"/>
    <cellStyle name="Komma 3 13 3" xfId="44162"/>
    <cellStyle name="Komma 3 13 4" xfId="45070"/>
    <cellStyle name="Komma 3 14" xfId="19300"/>
    <cellStyle name="Komma 3 15" xfId="44159"/>
    <cellStyle name="Komma 3 16" xfId="45067"/>
    <cellStyle name="Komma 3 17" xfId="11379"/>
    <cellStyle name="Komma 3 2" xfId="3897"/>
    <cellStyle name="Komma 3 2 10" xfId="11380"/>
    <cellStyle name="Komma 3 2 2" xfId="13488"/>
    <cellStyle name="Komma 3 2 2 2" xfId="19307"/>
    <cellStyle name="Komma 3 2 2 2 2" xfId="19308"/>
    <cellStyle name="Komma 3 2 2 2 2 2" xfId="44165"/>
    <cellStyle name="Komma 3 2 2 2 2 3" xfId="45073"/>
    <cellStyle name="Komma 3 2 2 2 3" xfId="44164"/>
    <cellStyle name="Komma 3 2 2 2 4" xfId="45072"/>
    <cellStyle name="Komma 3 2 2 3" xfId="19309"/>
    <cellStyle name="Komma 3 2 2 3 2" xfId="44166"/>
    <cellStyle name="Komma 3 2 2 3 3" xfId="45074"/>
    <cellStyle name="Komma 3 2 2 4" xfId="19306"/>
    <cellStyle name="Komma 3 2 2 5" xfId="44163"/>
    <cellStyle name="Komma 3 2 2 6" xfId="45071"/>
    <cellStyle name="Komma 3 2 3" xfId="14933"/>
    <cellStyle name="Komma 3 2 3 2" xfId="19311"/>
    <cellStyle name="Komma 3 2 3 2 2" xfId="19312"/>
    <cellStyle name="Komma 3 2 3 2 2 2" xfId="44169"/>
    <cellStyle name="Komma 3 2 3 2 2 3" xfId="45077"/>
    <cellStyle name="Komma 3 2 3 2 3" xfId="44168"/>
    <cellStyle name="Komma 3 2 3 2 4" xfId="45076"/>
    <cellStyle name="Komma 3 2 3 3" xfId="19313"/>
    <cellStyle name="Komma 3 2 3 3 2" xfId="44170"/>
    <cellStyle name="Komma 3 2 3 3 3" xfId="45078"/>
    <cellStyle name="Komma 3 2 3 4" xfId="19310"/>
    <cellStyle name="Komma 3 2 3 5" xfId="44167"/>
    <cellStyle name="Komma 3 2 3 6" xfId="45075"/>
    <cellStyle name="Komma 3 2 4" xfId="19314"/>
    <cellStyle name="Komma 3 2 4 2" xfId="19315"/>
    <cellStyle name="Komma 3 2 4 2 2" xfId="44172"/>
    <cellStyle name="Komma 3 2 4 2 3" xfId="45080"/>
    <cellStyle name="Komma 3 2 4 3" xfId="44171"/>
    <cellStyle name="Komma 3 2 4 4" xfId="45079"/>
    <cellStyle name="Komma 3 2 5" xfId="19316"/>
    <cellStyle name="Komma 3 2 5 2" xfId="44173"/>
    <cellStyle name="Komma 3 2 5 3" xfId="45081"/>
    <cellStyle name="Komma 3 2 6" xfId="19317"/>
    <cellStyle name="Komma 3 2 6 2" xfId="44174"/>
    <cellStyle name="Komma 3 2 6 3" xfId="45082"/>
    <cellStyle name="Komma 3 2 7" xfId="28175"/>
    <cellStyle name="Komma 3 2 7 2" xfId="33526"/>
    <cellStyle name="Komma 3 2 7 3" xfId="38828"/>
    <cellStyle name="Komma 3 2 8" xfId="31061"/>
    <cellStyle name="Komma 3 2 9" xfId="36177"/>
    <cellStyle name="Komma 3 3" xfId="6663"/>
    <cellStyle name="Komma 3 3 2" xfId="19319"/>
    <cellStyle name="Komma 3 3 2 2" xfId="19320"/>
    <cellStyle name="Komma 3 3 2 2 2" xfId="44177"/>
    <cellStyle name="Komma 3 3 2 2 3" xfId="45085"/>
    <cellStyle name="Komma 3 3 2 3" xfId="44176"/>
    <cellStyle name="Komma 3 3 2 4" xfId="45084"/>
    <cellStyle name="Komma 3 3 3" xfId="19321"/>
    <cellStyle name="Komma 3 3 3 2" xfId="44178"/>
    <cellStyle name="Komma 3 3 3 3" xfId="45086"/>
    <cellStyle name="Komma 3 3 4" xfId="19318"/>
    <cellStyle name="Komma 3 3 5" xfId="44175"/>
    <cellStyle name="Komma 3 3 6" xfId="45083"/>
    <cellStyle name="Komma 3 4" xfId="6656"/>
    <cellStyle name="Komma 3 4 2" xfId="17128"/>
    <cellStyle name="Komma 3 4 2 2" xfId="19324"/>
    <cellStyle name="Komma 3 4 2 2 2" xfId="44181"/>
    <cellStyle name="Komma 3 4 2 2 3" xfId="45089"/>
    <cellStyle name="Komma 3 4 2 3" xfId="19323"/>
    <cellStyle name="Komma 3 4 2 4" xfId="44180"/>
    <cellStyle name="Komma 3 4 2 5" xfId="45088"/>
    <cellStyle name="Komma 3 4 3" xfId="19325"/>
    <cellStyle name="Komma 3 4 3 2" xfId="44182"/>
    <cellStyle name="Komma 3 4 3 3" xfId="45090"/>
    <cellStyle name="Komma 3 4 4" xfId="19322"/>
    <cellStyle name="Komma 3 4 5" xfId="43930"/>
    <cellStyle name="Komma 3 4 6" xfId="44179"/>
    <cellStyle name="Komma 3 4 7" xfId="45087"/>
    <cellStyle name="Komma 3 4 8" xfId="46162"/>
    <cellStyle name="Komma 3 4 9" xfId="49178"/>
    <cellStyle name="Komma 3 5" xfId="6571"/>
    <cellStyle name="Komma 3 5 2" xfId="17108"/>
    <cellStyle name="Komma 3 5 2 2" xfId="19327"/>
    <cellStyle name="Komma 3 5 2 3" xfId="44184"/>
    <cellStyle name="Komma 3 5 2 4" xfId="45092"/>
    <cellStyle name="Komma 3 5 3" xfId="19326"/>
    <cellStyle name="Komma 3 5 4" xfId="20608"/>
    <cellStyle name="Komma 3 5 5" xfId="44183"/>
    <cellStyle name="Komma 3 5 6" xfId="45091"/>
    <cellStyle name="Komma 3 5 7" xfId="46141"/>
    <cellStyle name="Komma 3 5 8" xfId="49157"/>
    <cellStyle name="Komma 3 6" xfId="14932"/>
    <cellStyle name="Komma 3 6 2" xfId="19328"/>
    <cellStyle name="Komma 3 6 3" xfId="44185"/>
    <cellStyle name="Komma 3 6 4" xfId="45093"/>
    <cellStyle name="Komma 3 7" xfId="19329"/>
    <cellStyle name="Komma 3 7 2" xfId="19330"/>
    <cellStyle name="Komma 3 7 2 2" xfId="44187"/>
    <cellStyle name="Komma 3 7 2 3" xfId="45095"/>
    <cellStyle name="Komma 3 7 3" xfId="44186"/>
    <cellStyle name="Komma 3 7 4" xfId="45094"/>
    <cellStyle name="Komma 3 8" xfId="19331"/>
    <cellStyle name="Komma 3 8 2" xfId="44188"/>
    <cellStyle name="Komma 3 8 3" xfId="45096"/>
    <cellStyle name="Komma 3 9" xfId="19332"/>
    <cellStyle name="Komma 3 9 2" xfId="44189"/>
    <cellStyle name="Komma 3 9 3" xfId="45097"/>
    <cellStyle name="Komma 4" xfId="4205"/>
    <cellStyle name="Komma 4 10" xfId="9960"/>
    <cellStyle name="Komma 4 10 2" xfId="17510"/>
    <cellStyle name="Komma 4 10 2 2" xfId="33528"/>
    <cellStyle name="Komma 4 10 2 3" xfId="38830"/>
    <cellStyle name="Komma 4 10 2 4" xfId="28177"/>
    <cellStyle name="Komma 4 10 3" xfId="31063"/>
    <cellStyle name="Komma 4 10 4" xfId="36179"/>
    <cellStyle name="Komma 4 10 5" xfId="19334"/>
    <cellStyle name="Komma 4 10 6" xfId="42926"/>
    <cellStyle name="Komma 4 10 7" xfId="46865"/>
    <cellStyle name="Komma 4 10 8" xfId="49881"/>
    <cellStyle name="Komma 4 10 9" xfId="14483"/>
    <cellStyle name="Komma 4 11" xfId="10444"/>
    <cellStyle name="Komma 4 11 10" xfId="14625"/>
    <cellStyle name="Komma 4 11 2" xfId="17987"/>
    <cellStyle name="Komma 4 11 2 2" xfId="33529"/>
    <cellStyle name="Komma 4 11 2 3" xfId="38831"/>
    <cellStyle name="Komma 4 11 2 4" xfId="28178"/>
    <cellStyle name="Komma 4 11 3" xfId="31064"/>
    <cellStyle name="Komma 4 11 4" xfId="36180"/>
    <cellStyle name="Komma 4 11 5" xfId="19335"/>
    <cellStyle name="Komma 4 11 6" xfId="42557"/>
    <cellStyle name="Komma 4 11 7" xfId="44190"/>
    <cellStyle name="Komma 4 11 8" xfId="47342"/>
    <cellStyle name="Komma 4 11 9" xfId="50358"/>
    <cellStyle name="Komma 4 12" xfId="10931"/>
    <cellStyle name="Komma 4 12 10" xfId="14770"/>
    <cellStyle name="Komma 4 12 2" xfId="18464"/>
    <cellStyle name="Komma 4 12 2 2" xfId="33530"/>
    <cellStyle name="Komma 4 12 2 3" xfId="38832"/>
    <cellStyle name="Komma 4 12 2 4" xfId="28179"/>
    <cellStyle name="Komma 4 12 3" xfId="31065"/>
    <cellStyle name="Komma 4 12 4" xfId="36181"/>
    <cellStyle name="Komma 4 12 5" xfId="19336"/>
    <cellStyle name="Komma 4 12 6" xfId="43148"/>
    <cellStyle name="Komma 4 12 7" xfId="44191"/>
    <cellStyle name="Komma 4 12 8" xfId="47819"/>
    <cellStyle name="Komma 4 12 9" xfId="50835"/>
    <cellStyle name="Komma 4 13" xfId="6664"/>
    <cellStyle name="Komma 4 13 2" xfId="33527"/>
    <cellStyle name="Komma 4 13 3" xfId="38829"/>
    <cellStyle name="Komma 4 13 4" xfId="28176"/>
    <cellStyle name="Komma 4 13 5" xfId="43838"/>
    <cellStyle name="Komma 4 13 6" xfId="46165"/>
    <cellStyle name="Komma 4 13 7" xfId="49181"/>
    <cellStyle name="Komma 4 13 8" xfId="17129"/>
    <cellStyle name="Komma 4 14" xfId="31062"/>
    <cellStyle name="Komma 4 15" xfId="36178"/>
    <cellStyle name="Komma 4 16" xfId="19333"/>
    <cellStyle name="Komma 4 17" xfId="42830"/>
    <cellStyle name="Komma 4 18" xfId="45282"/>
    <cellStyle name="Komma 4 19" xfId="48297"/>
    <cellStyle name="Komma 4 2" xfId="4206"/>
    <cellStyle name="Komma 4 2 10" xfId="10932"/>
    <cellStyle name="Komma 4 2 10 2" xfId="18465"/>
    <cellStyle name="Komma 4 2 10 3" xfId="36182"/>
    <cellStyle name="Komma 4 2 10 4" xfId="42377"/>
    <cellStyle name="Komma 4 2 10 5" xfId="47820"/>
    <cellStyle name="Komma 4 2 10 6" xfId="50836"/>
    <cellStyle name="Komma 4 2 10 7" xfId="14771"/>
    <cellStyle name="Komma 4 2 11" xfId="7017"/>
    <cellStyle name="Komma 4 2 11 2" xfId="43110"/>
    <cellStyle name="Komma 4 2 11 3" xfId="46186"/>
    <cellStyle name="Komma 4 2 11 4" xfId="49202"/>
    <cellStyle name="Komma 4 2 11 5" xfId="17145"/>
    <cellStyle name="Komma 4 2 12" xfId="19337"/>
    <cellStyle name="Komma 4 2 13" xfId="41463"/>
    <cellStyle name="Komma 4 2 14" xfId="45283"/>
    <cellStyle name="Komma 4 2 15" xfId="48298"/>
    <cellStyle name="Komma 4 2 16" xfId="13595"/>
    <cellStyle name="Komma 4 2 2" xfId="4207"/>
    <cellStyle name="Komma 4 2 2 10" xfId="7621"/>
    <cellStyle name="Komma 4 2 2 10 2" xfId="43642"/>
    <cellStyle name="Komma 4 2 2 10 3" xfId="46387"/>
    <cellStyle name="Komma 4 2 2 10 4" xfId="49403"/>
    <cellStyle name="Komma 4 2 2 10 5" xfId="17337"/>
    <cellStyle name="Komma 4 2 2 11" xfId="19338"/>
    <cellStyle name="Komma 4 2 2 12" xfId="42831"/>
    <cellStyle name="Komma 4 2 2 13" xfId="44192"/>
    <cellStyle name="Komma 4 2 2 14" xfId="45098"/>
    <cellStyle name="Komma 4 2 2 15" xfId="45284"/>
    <cellStyle name="Komma 4 2 2 16" xfId="48299"/>
    <cellStyle name="Komma 4 2 2 17" xfId="14001"/>
    <cellStyle name="Komma 4 2 2 2" xfId="5280"/>
    <cellStyle name="Komma 4 2 2 2 10" xfId="45099"/>
    <cellStyle name="Komma 4 2 2 2 11" xfId="45337"/>
    <cellStyle name="Komma 4 2 2 2 12" xfId="48353"/>
    <cellStyle name="Komma 4 2 2 2 13" xfId="14190"/>
    <cellStyle name="Komma 4 2 2 2 2" xfId="5600"/>
    <cellStyle name="Komma 4 2 2 2 2 2" xfId="10227"/>
    <cellStyle name="Komma 4 2 2 2 2 2 2" xfId="17777"/>
    <cellStyle name="Komma 4 2 2 2 2 2 3" xfId="42312"/>
    <cellStyle name="Komma 4 2 2 2 2 2 4" xfId="47132"/>
    <cellStyle name="Komma 4 2 2 2 2 2 5" xfId="50148"/>
    <cellStyle name="Komma 4 2 2 2 2 2 6" xfId="14560"/>
    <cellStyle name="Komma 4 2 2 2 2 3" xfId="10712"/>
    <cellStyle name="Komma 4 2 2 2 2 3 2" xfId="18254"/>
    <cellStyle name="Komma 4 2 2 2 2 3 3" xfId="42994"/>
    <cellStyle name="Komma 4 2 2 2 2 3 4" xfId="47609"/>
    <cellStyle name="Komma 4 2 2 2 2 3 5" xfId="50625"/>
    <cellStyle name="Komma 4 2 2 2 2 3 6" xfId="14703"/>
    <cellStyle name="Komma 4 2 2 2 2 4" xfId="11199"/>
    <cellStyle name="Komma 4 2 2 2 2 4 2" xfId="18731"/>
    <cellStyle name="Komma 4 2 2 2 2 4 3" xfId="43297"/>
    <cellStyle name="Komma 4 2 2 2 2 4 4" xfId="48086"/>
    <cellStyle name="Komma 4 2 2 2 2 4 5" xfId="51102"/>
    <cellStyle name="Komma 4 2 2 2 2 4 6" xfId="14848"/>
    <cellStyle name="Komma 4 2 2 2 2 5" xfId="8235"/>
    <cellStyle name="Komma 4 2 2 2 2 5 2" xfId="42246"/>
    <cellStyle name="Komma 4 2 2 2 2 5 3" xfId="46655"/>
    <cellStyle name="Komma 4 2 2 2 2 5 4" xfId="49671"/>
    <cellStyle name="Komma 4 2 2 2 2 5 5" xfId="17418"/>
    <cellStyle name="Komma 4 2 2 2 2 6" xfId="41546"/>
    <cellStyle name="Komma 4 2 2 2 2 7" xfId="45549"/>
    <cellStyle name="Komma 4 2 2 2 2 8" xfId="48565"/>
    <cellStyle name="Komma 4 2 2 2 2 9" xfId="14339"/>
    <cellStyle name="Komma 4 2 2 2 3" xfId="10015"/>
    <cellStyle name="Komma 4 2 2 2 3 2" xfId="17565"/>
    <cellStyle name="Komma 4 2 2 2 3 3" xfId="32457"/>
    <cellStyle name="Komma 4 2 2 2 3 4" xfId="46920"/>
    <cellStyle name="Komma 4 2 2 2 3 5" xfId="49936"/>
    <cellStyle name="Komma 4 2 2 2 3 6" xfId="14500"/>
    <cellStyle name="Komma 4 2 2 2 4" xfId="10499"/>
    <cellStyle name="Komma 4 2 2 2 4 2" xfId="18042"/>
    <cellStyle name="Komma 4 2 2 2 4 3" xfId="20362"/>
    <cellStyle name="Komma 4 2 2 2 4 4" xfId="47397"/>
    <cellStyle name="Komma 4 2 2 2 4 5" xfId="50413"/>
    <cellStyle name="Komma 4 2 2 2 4 6" xfId="14642"/>
    <cellStyle name="Komma 4 2 2 2 5" xfId="10986"/>
    <cellStyle name="Komma 4 2 2 2 5 2" xfId="18519"/>
    <cellStyle name="Komma 4 2 2 2 5 3" xfId="43293"/>
    <cellStyle name="Komma 4 2 2 2 5 4" xfId="47874"/>
    <cellStyle name="Komma 4 2 2 2 5 5" xfId="50890"/>
    <cellStyle name="Komma 4 2 2 2 5 6" xfId="14787"/>
    <cellStyle name="Komma 4 2 2 2 6" xfId="7934"/>
    <cellStyle name="Komma 4 2 2 2 6 2" xfId="41765"/>
    <cellStyle name="Komma 4 2 2 2 6 3" xfId="46443"/>
    <cellStyle name="Komma 4 2 2 2 6 4" xfId="49459"/>
    <cellStyle name="Komma 4 2 2 2 6 5" xfId="17357"/>
    <cellStyle name="Komma 4 2 2 2 7" xfId="19339"/>
    <cellStyle name="Komma 4 2 2 2 8" xfId="19988"/>
    <cellStyle name="Komma 4 2 2 2 9" xfId="44193"/>
    <cellStyle name="Komma 4 2 2 3" xfId="5360"/>
    <cellStyle name="Komma 4 2 2 3 10" xfId="45100"/>
    <cellStyle name="Komma 4 2 2 3 11" xfId="45390"/>
    <cellStyle name="Komma 4 2 2 3 12" xfId="48406"/>
    <cellStyle name="Komma 4 2 2 3 13" xfId="14223"/>
    <cellStyle name="Komma 4 2 2 3 2" xfId="5680"/>
    <cellStyle name="Komma 4 2 2 3 2 2" xfId="10280"/>
    <cellStyle name="Komma 4 2 2 3 2 2 2" xfId="17830"/>
    <cellStyle name="Komma 4 2 2 3 2 2 3" xfId="43803"/>
    <cellStyle name="Komma 4 2 2 3 2 2 4" xfId="47185"/>
    <cellStyle name="Komma 4 2 2 3 2 2 5" xfId="50201"/>
    <cellStyle name="Komma 4 2 2 3 2 2 6" xfId="14575"/>
    <cellStyle name="Komma 4 2 2 3 2 3" xfId="10765"/>
    <cellStyle name="Komma 4 2 2 3 2 3 2" xfId="18307"/>
    <cellStyle name="Komma 4 2 2 3 2 3 3" xfId="43523"/>
    <cellStyle name="Komma 4 2 2 3 2 3 4" xfId="47662"/>
    <cellStyle name="Komma 4 2 2 3 2 3 5" xfId="50678"/>
    <cellStyle name="Komma 4 2 2 3 2 3 6" xfId="14718"/>
    <cellStyle name="Komma 4 2 2 3 2 4" xfId="11252"/>
    <cellStyle name="Komma 4 2 2 3 2 4 2" xfId="18784"/>
    <cellStyle name="Komma 4 2 2 3 2 4 3" xfId="42041"/>
    <cellStyle name="Komma 4 2 2 3 2 4 4" xfId="48139"/>
    <cellStyle name="Komma 4 2 2 3 2 4 5" xfId="51155"/>
    <cellStyle name="Komma 4 2 2 3 2 4 6" xfId="14863"/>
    <cellStyle name="Komma 4 2 2 3 2 5" xfId="8314"/>
    <cellStyle name="Komma 4 2 2 3 2 5 2" xfId="42978"/>
    <cellStyle name="Komma 4 2 2 3 2 5 3" xfId="46708"/>
    <cellStyle name="Komma 4 2 2 3 2 5 4" xfId="49724"/>
    <cellStyle name="Komma 4 2 2 3 2 5 5" xfId="17433"/>
    <cellStyle name="Komma 4 2 2 3 2 6" xfId="19708"/>
    <cellStyle name="Komma 4 2 2 3 2 7" xfId="45602"/>
    <cellStyle name="Komma 4 2 2 3 2 8" xfId="48618"/>
    <cellStyle name="Komma 4 2 2 3 2 9" xfId="14380"/>
    <cellStyle name="Komma 4 2 2 3 3" xfId="10068"/>
    <cellStyle name="Komma 4 2 2 3 3 2" xfId="17618"/>
    <cellStyle name="Komma 4 2 2 3 3 3" xfId="42513"/>
    <cellStyle name="Komma 4 2 2 3 3 4" xfId="46973"/>
    <cellStyle name="Komma 4 2 2 3 3 5" xfId="49989"/>
    <cellStyle name="Komma 4 2 2 3 3 6" xfId="14515"/>
    <cellStyle name="Komma 4 2 2 3 4" xfId="10553"/>
    <cellStyle name="Komma 4 2 2 3 4 2" xfId="18095"/>
    <cellStyle name="Komma 4 2 2 3 4 3" xfId="42332"/>
    <cellStyle name="Komma 4 2 2 3 4 4" xfId="47450"/>
    <cellStyle name="Komma 4 2 2 3 4 5" xfId="50466"/>
    <cellStyle name="Komma 4 2 2 3 4 6" xfId="14658"/>
    <cellStyle name="Komma 4 2 2 3 5" xfId="11040"/>
    <cellStyle name="Komma 4 2 2 3 5 2" xfId="18572"/>
    <cellStyle name="Komma 4 2 2 3 5 3" xfId="43968"/>
    <cellStyle name="Komma 4 2 2 3 5 4" xfId="47927"/>
    <cellStyle name="Komma 4 2 2 3 5 5" xfId="50943"/>
    <cellStyle name="Komma 4 2 2 3 5 6" xfId="14803"/>
    <cellStyle name="Komma 4 2 2 3 6" xfId="8005"/>
    <cellStyle name="Komma 4 2 2 3 6 2" xfId="43190"/>
    <cellStyle name="Komma 4 2 2 3 6 3" xfId="46496"/>
    <cellStyle name="Komma 4 2 2 3 6 4" xfId="49512"/>
    <cellStyle name="Komma 4 2 2 3 6 5" xfId="17373"/>
    <cellStyle name="Komma 4 2 2 3 7" xfId="19340"/>
    <cellStyle name="Komma 4 2 2 3 8" xfId="42510"/>
    <cellStyle name="Komma 4 2 2 3 9" xfId="44194"/>
    <cellStyle name="Komma 4 2 2 4" xfId="5440"/>
    <cellStyle name="Komma 4 2 2 4 10" xfId="14261"/>
    <cellStyle name="Komma 4 2 2 4 2" xfId="5760"/>
    <cellStyle name="Komma 4 2 2 4 2 2" xfId="10333"/>
    <cellStyle name="Komma 4 2 2 4 2 2 2" xfId="17883"/>
    <cellStyle name="Komma 4 2 2 4 2 2 3" xfId="32424"/>
    <cellStyle name="Komma 4 2 2 4 2 2 4" xfId="47238"/>
    <cellStyle name="Komma 4 2 2 4 2 2 5" xfId="50254"/>
    <cellStyle name="Komma 4 2 2 4 2 2 6" xfId="14590"/>
    <cellStyle name="Komma 4 2 2 4 2 3" xfId="10818"/>
    <cellStyle name="Komma 4 2 2 4 2 3 2" xfId="18360"/>
    <cellStyle name="Komma 4 2 2 4 2 3 3" xfId="42365"/>
    <cellStyle name="Komma 4 2 2 4 2 3 4" xfId="47715"/>
    <cellStyle name="Komma 4 2 2 4 2 3 5" xfId="50731"/>
    <cellStyle name="Komma 4 2 2 4 2 3 6" xfId="14733"/>
    <cellStyle name="Komma 4 2 2 4 2 4" xfId="11305"/>
    <cellStyle name="Komma 4 2 2 4 2 4 2" xfId="18837"/>
    <cellStyle name="Komma 4 2 2 4 2 4 3" xfId="42901"/>
    <cellStyle name="Komma 4 2 2 4 2 4 4" xfId="48192"/>
    <cellStyle name="Komma 4 2 2 4 2 4 5" xfId="51208"/>
    <cellStyle name="Komma 4 2 2 4 2 4 6" xfId="14878"/>
    <cellStyle name="Komma 4 2 2 4 2 5" xfId="8394"/>
    <cellStyle name="Komma 4 2 2 4 2 5 2" xfId="42817"/>
    <cellStyle name="Komma 4 2 2 4 2 5 3" xfId="46761"/>
    <cellStyle name="Komma 4 2 2 4 2 5 4" xfId="49777"/>
    <cellStyle name="Komma 4 2 2 4 2 5 5" xfId="17448"/>
    <cellStyle name="Komma 4 2 2 4 2 6" xfId="42078"/>
    <cellStyle name="Komma 4 2 2 4 2 7" xfId="45655"/>
    <cellStyle name="Komma 4 2 2 4 2 8" xfId="48671"/>
    <cellStyle name="Komma 4 2 2 4 2 9" xfId="14422"/>
    <cellStyle name="Komma 4 2 2 4 3" xfId="10121"/>
    <cellStyle name="Komma 4 2 2 4 3 2" xfId="17671"/>
    <cellStyle name="Komma 4 2 2 4 3 3" xfId="43855"/>
    <cellStyle name="Komma 4 2 2 4 3 4" xfId="47026"/>
    <cellStyle name="Komma 4 2 2 4 3 5" xfId="50042"/>
    <cellStyle name="Komma 4 2 2 4 3 6" xfId="14530"/>
    <cellStyle name="Komma 4 2 2 4 4" xfId="10606"/>
    <cellStyle name="Komma 4 2 2 4 4 2" xfId="18148"/>
    <cellStyle name="Komma 4 2 2 4 4 3" xfId="42558"/>
    <cellStyle name="Komma 4 2 2 4 4 4" xfId="47503"/>
    <cellStyle name="Komma 4 2 2 4 4 5" xfId="50519"/>
    <cellStyle name="Komma 4 2 2 4 4 6" xfId="14673"/>
    <cellStyle name="Komma 4 2 2 4 5" xfId="11093"/>
    <cellStyle name="Komma 4 2 2 4 5 2" xfId="18625"/>
    <cellStyle name="Komma 4 2 2 4 5 3" xfId="43817"/>
    <cellStyle name="Komma 4 2 2 4 5 4" xfId="47980"/>
    <cellStyle name="Komma 4 2 2 4 5 5" xfId="50996"/>
    <cellStyle name="Komma 4 2 2 4 5 6" xfId="14818"/>
    <cellStyle name="Komma 4 2 2 4 6" xfId="8081"/>
    <cellStyle name="Komma 4 2 2 4 6 2" xfId="41785"/>
    <cellStyle name="Komma 4 2 2 4 6 3" xfId="46549"/>
    <cellStyle name="Komma 4 2 2 4 6 4" xfId="49565"/>
    <cellStyle name="Komma 4 2 2 4 6 5" xfId="17388"/>
    <cellStyle name="Komma 4 2 2 4 7" xfId="43729"/>
    <cellStyle name="Komma 4 2 2 4 8" xfId="45443"/>
    <cellStyle name="Komma 4 2 2 4 9" xfId="48459"/>
    <cellStyle name="Komma 4 2 2 5" xfId="5520"/>
    <cellStyle name="Komma 4 2 2 5 2" xfId="10174"/>
    <cellStyle name="Komma 4 2 2 5 2 2" xfId="17724"/>
    <cellStyle name="Komma 4 2 2 5 2 3" xfId="42629"/>
    <cellStyle name="Komma 4 2 2 5 2 4" xfId="47079"/>
    <cellStyle name="Komma 4 2 2 5 2 5" xfId="50095"/>
    <cellStyle name="Komma 4 2 2 5 2 6" xfId="14545"/>
    <cellStyle name="Komma 4 2 2 5 3" xfId="10659"/>
    <cellStyle name="Komma 4 2 2 5 3 2" xfId="18201"/>
    <cellStyle name="Komma 4 2 2 5 3 3" xfId="42939"/>
    <cellStyle name="Komma 4 2 2 5 3 4" xfId="47556"/>
    <cellStyle name="Komma 4 2 2 5 3 5" xfId="50572"/>
    <cellStyle name="Komma 4 2 2 5 3 6" xfId="14688"/>
    <cellStyle name="Komma 4 2 2 5 4" xfId="11146"/>
    <cellStyle name="Komma 4 2 2 5 4 2" xfId="18678"/>
    <cellStyle name="Komma 4 2 2 5 4 3" xfId="43241"/>
    <cellStyle name="Komma 4 2 2 5 4 4" xfId="48033"/>
    <cellStyle name="Komma 4 2 2 5 4 5" xfId="51049"/>
    <cellStyle name="Komma 4 2 2 5 4 6" xfId="14833"/>
    <cellStyle name="Komma 4 2 2 5 5" xfId="8160"/>
    <cellStyle name="Komma 4 2 2 5 5 2" xfId="42117"/>
    <cellStyle name="Komma 4 2 2 5 5 3" xfId="46602"/>
    <cellStyle name="Komma 4 2 2 5 5 4" xfId="49618"/>
    <cellStyle name="Komma 4 2 2 5 5 5" xfId="17403"/>
    <cellStyle name="Komma 4 2 2 5 6" xfId="41531"/>
    <cellStyle name="Komma 4 2 2 5 7" xfId="45496"/>
    <cellStyle name="Komma 4 2 2 5 8" xfId="48512"/>
    <cellStyle name="Komma 4 2 2 5 9" xfId="14302"/>
    <cellStyle name="Komma 4 2 2 6" xfId="5840"/>
    <cellStyle name="Komma 4 2 2 6 2" xfId="10386"/>
    <cellStyle name="Komma 4 2 2 6 2 2" xfId="17936"/>
    <cellStyle name="Komma 4 2 2 6 2 3" xfId="43383"/>
    <cellStyle name="Komma 4 2 2 6 2 4" xfId="47291"/>
    <cellStyle name="Komma 4 2 2 6 2 5" xfId="50307"/>
    <cellStyle name="Komma 4 2 2 6 2 6" xfId="14605"/>
    <cellStyle name="Komma 4 2 2 6 3" xfId="10871"/>
    <cellStyle name="Komma 4 2 2 6 3 2" xfId="18413"/>
    <cellStyle name="Komma 4 2 2 6 3 3" xfId="42371"/>
    <cellStyle name="Komma 4 2 2 6 3 4" xfId="47768"/>
    <cellStyle name="Komma 4 2 2 6 3 5" xfId="50784"/>
    <cellStyle name="Komma 4 2 2 6 3 6" xfId="14748"/>
    <cellStyle name="Komma 4 2 2 6 4" xfId="11359"/>
    <cellStyle name="Komma 4 2 2 6 4 2" xfId="18890"/>
    <cellStyle name="Komma 4 2 2 6 4 3" xfId="42709"/>
    <cellStyle name="Komma 4 2 2 6 4 4" xfId="48245"/>
    <cellStyle name="Komma 4 2 2 6 4 5" xfId="51261"/>
    <cellStyle name="Komma 4 2 2 6 4 6" xfId="14894"/>
    <cellStyle name="Komma 4 2 2 6 5" xfId="8474"/>
    <cellStyle name="Komma 4 2 2 6 5 2" xfId="43741"/>
    <cellStyle name="Komma 4 2 2 6 5 3" xfId="46814"/>
    <cellStyle name="Komma 4 2 2 6 5 4" xfId="49830"/>
    <cellStyle name="Komma 4 2 2 6 5 5" xfId="17463"/>
    <cellStyle name="Komma 4 2 2 6 6" xfId="42082"/>
    <cellStyle name="Komma 4 2 2 6 7" xfId="45708"/>
    <cellStyle name="Komma 4 2 2 6 8" xfId="48724"/>
    <cellStyle name="Komma 4 2 2 6 9" xfId="14464"/>
    <cellStyle name="Komma 4 2 2 7" xfId="9962"/>
    <cellStyle name="Komma 4 2 2 7 2" xfId="17512"/>
    <cellStyle name="Komma 4 2 2 7 3" xfId="41842"/>
    <cellStyle name="Komma 4 2 2 7 4" xfId="46867"/>
    <cellStyle name="Komma 4 2 2 7 5" xfId="49883"/>
    <cellStyle name="Komma 4 2 2 7 6" xfId="14485"/>
    <cellStyle name="Komma 4 2 2 8" xfId="10446"/>
    <cellStyle name="Komma 4 2 2 8 2" xfId="17989"/>
    <cellStyle name="Komma 4 2 2 8 3" xfId="43572"/>
    <cellStyle name="Komma 4 2 2 8 4" xfId="47344"/>
    <cellStyle name="Komma 4 2 2 8 5" xfId="50360"/>
    <cellStyle name="Komma 4 2 2 8 6" xfId="14627"/>
    <cellStyle name="Komma 4 2 2 9" xfId="10933"/>
    <cellStyle name="Komma 4 2 2 9 2" xfId="18466"/>
    <cellStyle name="Komma 4 2 2 9 3" xfId="43813"/>
    <cellStyle name="Komma 4 2 2 9 4" xfId="47821"/>
    <cellStyle name="Komma 4 2 2 9 5" xfId="50837"/>
    <cellStyle name="Komma 4 2 2 9 6" xfId="14772"/>
    <cellStyle name="Komma 4 2 3" xfId="5279"/>
    <cellStyle name="Komma 4 2 3 10" xfId="45101"/>
    <cellStyle name="Komma 4 2 3 11" xfId="45336"/>
    <cellStyle name="Komma 4 2 3 12" xfId="48352"/>
    <cellStyle name="Komma 4 2 3 13" xfId="14189"/>
    <cellStyle name="Komma 4 2 3 2" xfId="5599"/>
    <cellStyle name="Komma 4 2 3 2 10" xfId="45548"/>
    <cellStyle name="Komma 4 2 3 2 11" xfId="48564"/>
    <cellStyle name="Komma 4 2 3 2 12" xfId="14338"/>
    <cellStyle name="Komma 4 2 3 2 2" xfId="10226"/>
    <cellStyle name="Komma 4 2 3 2 2 2" xfId="17776"/>
    <cellStyle name="Komma 4 2 3 2 2 3" xfId="43567"/>
    <cellStyle name="Komma 4 2 3 2 2 4" xfId="47131"/>
    <cellStyle name="Komma 4 2 3 2 2 5" xfId="50147"/>
    <cellStyle name="Komma 4 2 3 2 2 6" xfId="14559"/>
    <cellStyle name="Komma 4 2 3 2 3" xfId="10711"/>
    <cellStyle name="Komma 4 2 3 2 3 2" xfId="18253"/>
    <cellStyle name="Komma 4 2 3 2 3 3" xfId="43170"/>
    <cellStyle name="Komma 4 2 3 2 3 4" xfId="47608"/>
    <cellStyle name="Komma 4 2 3 2 3 5" xfId="50624"/>
    <cellStyle name="Komma 4 2 3 2 3 6" xfId="14702"/>
    <cellStyle name="Komma 4 2 3 2 4" xfId="11198"/>
    <cellStyle name="Komma 4 2 3 2 4 2" xfId="18730"/>
    <cellStyle name="Komma 4 2 3 2 4 3" xfId="20338"/>
    <cellStyle name="Komma 4 2 3 2 4 4" xfId="48085"/>
    <cellStyle name="Komma 4 2 3 2 4 5" xfId="51101"/>
    <cellStyle name="Komma 4 2 3 2 4 6" xfId="14847"/>
    <cellStyle name="Komma 4 2 3 2 5" xfId="8234"/>
    <cellStyle name="Komma 4 2 3 2 5 2" xfId="42679"/>
    <cellStyle name="Komma 4 2 3 2 5 3" xfId="46654"/>
    <cellStyle name="Komma 4 2 3 2 5 4" xfId="49670"/>
    <cellStyle name="Komma 4 2 3 2 5 5" xfId="17417"/>
    <cellStyle name="Komma 4 2 3 2 6" xfId="19342"/>
    <cellStyle name="Komma 4 2 3 2 7" xfId="28556"/>
    <cellStyle name="Komma 4 2 3 2 8" xfId="44196"/>
    <cellStyle name="Komma 4 2 3 2 9" xfId="45102"/>
    <cellStyle name="Komma 4 2 3 3" xfId="10014"/>
    <cellStyle name="Komma 4 2 3 3 2" xfId="17564"/>
    <cellStyle name="Komma 4 2 3 3 3" xfId="41853"/>
    <cellStyle name="Komma 4 2 3 3 4" xfId="46919"/>
    <cellStyle name="Komma 4 2 3 3 5" xfId="49935"/>
    <cellStyle name="Komma 4 2 3 3 6" xfId="14499"/>
    <cellStyle name="Komma 4 2 3 4" xfId="10498"/>
    <cellStyle name="Komma 4 2 3 4 2" xfId="18041"/>
    <cellStyle name="Komma 4 2 3 4 3" xfId="41922"/>
    <cellStyle name="Komma 4 2 3 4 4" xfId="47396"/>
    <cellStyle name="Komma 4 2 3 4 5" xfId="50412"/>
    <cellStyle name="Komma 4 2 3 4 6" xfId="14641"/>
    <cellStyle name="Komma 4 2 3 5" xfId="10985"/>
    <cellStyle name="Komma 4 2 3 5 2" xfId="18518"/>
    <cellStyle name="Komma 4 2 3 5 3" xfId="20344"/>
    <cellStyle name="Komma 4 2 3 5 4" xfId="47873"/>
    <cellStyle name="Komma 4 2 3 5 5" xfId="50889"/>
    <cellStyle name="Komma 4 2 3 5 6" xfId="14786"/>
    <cellStyle name="Komma 4 2 3 6" xfId="7933"/>
    <cellStyle name="Komma 4 2 3 6 2" xfId="41764"/>
    <cellStyle name="Komma 4 2 3 6 3" xfId="46442"/>
    <cellStyle name="Komma 4 2 3 6 4" xfId="49458"/>
    <cellStyle name="Komma 4 2 3 6 5" xfId="17356"/>
    <cellStyle name="Komma 4 2 3 7" xfId="19341"/>
    <cellStyle name="Komma 4 2 3 8" xfId="42061"/>
    <cellStyle name="Komma 4 2 3 9" xfId="44195"/>
    <cellStyle name="Komma 4 2 4" xfId="5359"/>
    <cellStyle name="Komma 4 2 4 10" xfId="45103"/>
    <cellStyle name="Komma 4 2 4 11" xfId="45389"/>
    <cellStyle name="Komma 4 2 4 12" xfId="48405"/>
    <cellStyle name="Komma 4 2 4 13" xfId="14222"/>
    <cellStyle name="Komma 4 2 4 2" xfId="5679"/>
    <cellStyle name="Komma 4 2 4 2 10" xfId="45601"/>
    <cellStyle name="Komma 4 2 4 2 11" xfId="48617"/>
    <cellStyle name="Komma 4 2 4 2 12" xfId="14379"/>
    <cellStyle name="Komma 4 2 4 2 2" xfId="10279"/>
    <cellStyle name="Komma 4 2 4 2 2 2" xfId="17829"/>
    <cellStyle name="Komma 4 2 4 2 2 3" xfId="42318"/>
    <cellStyle name="Komma 4 2 4 2 2 4" xfId="47184"/>
    <cellStyle name="Komma 4 2 4 2 2 5" xfId="50200"/>
    <cellStyle name="Komma 4 2 4 2 2 6" xfId="14574"/>
    <cellStyle name="Komma 4 2 4 2 3" xfId="10764"/>
    <cellStyle name="Komma 4 2 4 2 3 2" xfId="18306"/>
    <cellStyle name="Komma 4 2 4 2 3 3" xfId="42361"/>
    <cellStyle name="Komma 4 2 4 2 3 4" xfId="47661"/>
    <cellStyle name="Komma 4 2 4 2 3 5" xfId="50677"/>
    <cellStyle name="Komma 4 2 4 2 3 6" xfId="14717"/>
    <cellStyle name="Komma 4 2 4 2 4" xfId="11251"/>
    <cellStyle name="Komma 4 2 4 2 4 2" xfId="18783"/>
    <cellStyle name="Komma 4 2 4 2 4 3" xfId="43972"/>
    <cellStyle name="Komma 4 2 4 2 4 4" xfId="48138"/>
    <cellStyle name="Komma 4 2 4 2 4 5" xfId="51154"/>
    <cellStyle name="Komma 4 2 4 2 4 6" xfId="14862"/>
    <cellStyle name="Komma 4 2 4 2 5" xfId="8313"/>
    <cellStyle name="Komma 4 2 4 2 5 2" xfId="29602"/>
    <cellStyle name="Komma 4 2 4 2 5 3" xfId="46707"/>
    <cellStyle name="Komma 4 2 4 2 5 4" xfId="49723"/>
    <cellStyle name="Komma 4 2 4 2 5 5" xfId="17432"/>
    <cellStyle name="Komma 4 2 4 2 6" xfId="19344"/>
    <cellStyle name="Komma 4 2 4 2 7" xfId="41570"/>
    <cellStyle name="Komma 4 2 4 2 8" xfId="44198"/>
    <cellStyle name="Komma 4 2 4 2 9" xfId="45104"/>
    <cellStyle name="Komma 4 2 4 3" xfId="10067"/>
    <cellStyle name="Komma 4 2 4 3 2" xfId="17617"/>
    <cellStyle name="Komma 4 2 4 3 3" xfId="43192"/>
    <cellStyle name="Komma 4 2 4 3 4" xfId="46972"/>
    <cellStyle name="Komma 4 2 4 3 5" xfId="49988"/>
    <cellStyle name="Komma 4 2 4 3 6" xfId="14514"/>
    <cellStyle name="Komma 4 2 4 4" xfId="10552"/>
    <cellStyle name="Komma 4 2 4 4 2" xfId="18094"/>
    <cellStyle name="Komma 4 2 4 4 3" xfId="42505"/>
    <cellStyle name="Komma 4 2 4 4 4" xfId="47449"/>
    <cellStyle name="Komma 4 2 4 4 5" xfId="50465"/>
    <cellStyle name="Komma 4 2 4 4 6" xfId="14657"/>
    <cellStyle name="Komma 4 2 4 5" xfId="11039"/>
    <cellStyle name="Komma 4 2 4 5 2" xfId="18571"/>
    <cellStyle name="Komma 4 2 4 5 3" xfId="42948"/>
    <cellStyle name="Komma 4 2 4 5 4" xfId="47926"/>
    <cellStyle name="Komma 4 2 4 5 5" xfId="50942"/>
    <cellStyle name="Komma 4 2 4 5 6" xfId="14802"/>
    <cellStyle name="Komma 4 2 4 6" xfId="8004"/>
    <cellStyle name="Komma 4 2 4 6 2" xfId="42113"/>
    <cellStyle name="Komma 4 2 4 6 3" xfId="46495"/>
    <cellStyle name="Komma 4 2 4 6 4" xfId="49511"/>
    <cellStyle name="Komma 4 2 4 6 5" xfId="17372"/>
    <cellStyle name="Komma 4 2 4 7" xfId="19343"/>
    <cellStyle name="Komma 4 2 4 8" xfId="42480"/>
    <cellStyle name="Komma 4 2 4 9" xfId="44197"/>
    <cellStyle name="Komma 4 2 5" xfId="5439"/>
    <cellStyle name="Komma 4 2 5 10" xfId="45105"/>
    <cellStyle name="Komma 4 2 5 11" xfId="45442"/>
    <cellStyle name="Komma 4 2 5 12" xfId="48458"/>
    <cellStyle name="Komma 4 2 5 13" xfId="14260"/>
    <cellStyle name="Komma 4 2 5 2" xfId="5759"/>
    <cellStyle name="Komma 4 2 5 2 2" xfId="10332"/>
    <cellStyle name="Komma 4 2 5 2 2 2" xfId="17882"/>
    <cellStyle name="Komma 4 2 5 2 2 3" xfId="41903"/>
    <cellStyle name="Komma 4 2 5 2 2 4" xfId="47237"/>
    <cellStyle name="Komma 4 2 5 2 2 5" xfId="50253"/>
    <cellStyle name="Komma 4 2 5 2 2 6" xfId="14589"/>
    <cellStyle name="Komma 4 2 5 2 3" xfId="10817"/>
    <cellStyle name="Komma 4 2 5 2 3 2" xfId="18359"/>
    <cellStyle name="Komma 4 2 5 2 3 3" xfId="42996"/>
    <cellStyle name="Komma 4 2 5 2 3 4" xfId="47714"/>
    <cellStyle name="Komma 4 2 5 2 3 5" xfId="50730"/>
    <cellStyle name="Komma 4 2 5 2 3 6" xfId="14732"/>
    <cellStyle name="Komma 4 2 5 2 4" xfId="11304"/>
    <cellStyle name="Komma 4 2 5 2 4 2" xfId="18836"/>
    <cellStyle name="Komma 4 2 5 2 4 3" xfId="42153"/>
    <cellStyle name="Komma 4 2 5 2 4 4" xfId="48191"/>
    <cellStyle name="Komma 4 2 5 2 4 5" xfId="51207"/>
    <cellStyle name="Komma 4 2 5 2 4 6" xfId="14877"/>
    <cellStyle name="Komma 4 2 5 2 5" xfId="8393"/>
    <cellStyle name="Komma 4 2 5 2 5 2" xfId="19767"/>
    <cellStyle name="Komma 4 2 5 2 5 3" xfId="46760"/>
    <cellStyle name="Komma 4 2 5 2 5 4" xfId="49776"/>
    <cellStyle name="Komma 4 2 5 2 5 5" xfId="17447"/>
    <cellStyle name="Komma 4 2 5 2 6" xfId="42653"/>
    <cellStyle name="Komma 4 2 5 2 7" xfId="45654"/>
    <cellStyle name="Komma 4 2 5 2 8" xfId="48670"/>
    <cellStyle name="Komma 4 2 5 2 9" xfId="14421"/>
    <cellStyle name="Komma 4 2 5 3" xfId="10120"/>
    <cellStyle name="Komma 4 2 5 3 2" xfId="17670"/>
    <cellStyle name="Komma 4 2 5 3 3" xfId="20408"/>
    <cellStyle name="Komma 4 2 5 3 4" xfId="47025"/>
    <cellStyle name="Komma 4 2 5 3 5" xfId="50041"/>
    <cellStyle name="Komma 4 2 5 3 6" xfId="14529"/>
    <cellStyle name="Komma 4 2 5 4" xfId="10605"/>
    <cellStyle name="Komma 4 2 5 4 2" xfId="18147"/>
    <cellStyle name="Komma 4 2 5 4 3" xfId="43959"/>
    <cellStyle name="Komma 4 2 5 4 4" xfId="47502"/>
    <cellStyle name="Komma 4 2 5 4 5" xfId="50518"/>
    <cellStyle name="Komma 4 2 5 4 6" xfId="14672"/>
    <cellStyle name="Komma 4 2 5 5" xfId="11092"/>
    <cellStyle name="Komma 4 2 5 5 2" xfId="18624"/>
    <cellStyle name="Komma 4 2 5 5 3" xfId="42399"/>
    <cellStyle name="Komma 4 2 5 5 4" xfId="47979"/>
    <cellStyle name="Komma 4 2 5 5 5" xfId="50995"/>
    <cellStyle name="Komma 4 2 5 5 6" xfId="14817"/>
    <cellStyle name="Komma 4 2 5 6" xfId="8080"/>
    <cellStyle name="Komma 4 2 5 6 2" xfId="43065"/>
    <cellStyle name="Komma 4 2 5 6 3" xfId="46548"/>
    <cellStyle name="Komma 4 2 5 6 4" xfId="49564"/>
    <cellStyle name="Komma 4 2 5 6 5" xfId="17387"/>
    <cellStyle name="Komma 4 2 5 7" xfId="19345"/>
    <cellStyle name="Komma 4 2 5 8" xfId="43705"/>
    <cellStyle name="Komma 4 2 5 9" xfId="44199"/>
    <cellStyle name="Komma 4 2 6" xfId="5519"/>
    <cellStyle name="Komma 4 2 6 10" xfId="45495"/>
    <cellStyle name="Komma 4 2 6 11" xfId="48511"/>
    <cellStyle name="Komma 4 2 6 12" xfId="14301"/>
    <cellStyle name="Komma 4 2 6 2" xfId="10173"/>
    <cellStyle name="Komma 4 2 6 2 2" xfId="17723"/>
    <cellStyle name="Komma 4 2 6 2 3" xfId="42306"/>
    <cellStyle name="Komma 4 2 6 2 4" xfId="47078"/>
    <cellStyle name="Komma 4 2 6 2 5" xfId="50094"/>
    <cellStyle name="Komma 4 2 6 2 6" xfId="14544"/>
    <cellStyle name="Komma 4 2 6 3" xfId="10658"/>
    <cellStyle name="Komma 4 2 6 3 2" xfId="18200"/>
    <cellStyle name="Komma 4 2 6 3 3" xfId="42344"/>
    <cellStyle name="Komma 4 2 6 3 4" xfId="47555"/>
    <cellStyle name="Komma 4 2 6 3 5" xfId="50571"/>
    <cellStyle name="Komma 4 2 6 3 6" xfId="14687"/>
    <cellStyle name="Komma 4 2 6 4" xfId="11145"/>
    <cellStyle name="Komma 4 2 6 4 2" xfId="18677"/>
    <cellStyle name="Komma 4 2 6 4 3" xfId="42405"/>
    <cellStyle name="Komma 4 2 6 4 4" xfId="48032"/>
    <cellStyle name="Komma 4 2 6 4 5" xfId="51048"/>
    <cellStyle name="Komma 4 2 6 4 6" xfId="14832"/>
    <cellStyle name="Komma 4 2 6 5" xfId="8159"/>
    <cellStyle name="Komma 4 2 6 5 2" xfId="42663"/>
    <cellStyle name="Komma 4 2 6 5 3" xfId="46601"/>
    <cellStyle name="Komma 4 2 6 5 4" xfId="49617"/>
    <cellStyle name="Komma 4 2 6 5 5" xfId="17402"/>
    <cellStyle name="Komma 4 2 6 6" xfId="19346"/>
    <cellStyle name="Komma 4 2 6 7" xfId="43604"/>
    <cellStyle name="Komma 4 2 6 8" xfId="44200"/>
    <cellStyle name="Komma 4 2 6 9" xfId="45106"/>
    <cellStyle name="Komma 4 2 7" xfId="5839"/>
    <cellStyle name="Komma 4 2 7 10" xfId="45707"/>
    <cellStyle name="Komma 4 2 7 11" xfId="48723"/>
    <cellStyle name="Komma 4 2 7 12" xfId="14463"/>
    <cellStyle name="Komma 4 2 7 2" xfId="10385"/>
    <cellStyle name="Komma 4 2 7 2 2" xfId="17935"/>
    <cellStyle name="Komma 4 2 7 2 3" xfId="43805"/>
    <cellStyle name="Komma 4 2 7 2 4" xfId="47290"/>
    <cellStyle name="Komma 4 2 7 2 5" xfId="50306"/>
    <cellStyle name="Komma 4 2 7 2 6" xfId="14604"/>
    <cellStyle name="Komma 4 2 7 3" xfId="10870"/>
    <cellStyle name="Komma 4 2 7 3 2" xfId="18412"/>
    <cellStyle name="Komma 4 2 7 3 3" xfId="43147"/>
    <cellStyle name="Komma 4 2 7 3 4" xfId="47767"/>
    <cellStyle name="Komma 4 2 7 3 5" xfId="50783"/>
    <cellStyle name="Komma 4 2 7 3 6" xfId="14747"/>
    <cellStyle name="Komma 4 2 7 4" xfId="11358"/>
    <cellStyle name="Komma 4 2 7 4 2" xfId="18889"/>
    <cellStyle name="Komma 4 2 7 4 3" xfId="20335"/>
    <cellStyle name="Komma 4 2 7 4 4" xfId="48244"/>
    <cellStyle name="Komma 4 2 7 4 5" xfId="51260"/>
    <cellStyle name="Komma 4 2 7 4 6" xfId="14893"/>
    <cellStyle name="Komma 4 2 7 5" xfId="8473"/>
    <cellStyle name="Komma 4 2 7 5 2" xfId="42485"/>
    <cellStyle name="Komma 4 2 7 5 3" xfId="46813"/>
    <cellStyle name="Komma 4 2 7 5 4" xfId="49829"/>
    <cellStyle name="Komma 4 2 7 5 5" xfId="17462"/>
    <cellStyle name="Komma 4 2 7 6" xfId="19347"/>
    <cellStyle name="Komma 4 2 7 7" xfId="19984"/>
    <cellStyle name="Komma 4 2 7 8" xfId="44201"/>
    <cellStyle name="Komma 4 2 7 9" xfId="45107"/>
    <cellStyle name="Komma 4 2 8" xfId="9961"/>
    <cellStyle name="Komma 4 2 8 2" xfId="17511"/>
    <cellStyle name="Komma 4 2 8 2 2" xfId="33531"/>
    <cellStyle name="Komma 4 2 8 3" xfId="38833"/>
    <cellStyle name="Komma 4 2 8 4" xfId="28180"/>
    <cellStyle name="Komma 4 2 8 5" xfId="43948"/>
    <cellStyle name="Komma 4 2 8 6" xfId="46866"/>
    <cellStyle name="Komma 4 2 8 7" xfId="49882"/>
    <cellStyle name="Komma 4 2 8 8" xfId="14484"/>
    <cellStyle name="Komma 4 2 9" xfId="10445"/>
    <cellStyle name="Komma 4 2 9 2" xfId="17988"/>
    <cellStyle name="Komma 4 2 9 3" xfId="31066"/>
    <cellStyle name="Komma 4 2 9 4" xfId="20365"/>
    <cellStyle name="Komma 4 2 9 5" xfId="47343"/>
    <cellStyle name="Komma 4 2 9 6" xfId="50359"/>
    <cellStyle name="Komma 4 2 9 7" xfId="14626"/>
    <cellStyle name="Komma 4 20" xfId="13489"/>
    <cellStyle name="Komma 4 3" xfId="4208"/>
    <cellStyle name="Komma 4 3 10" xfId="6926"/>
    <cellStyle name="Komma 4 3 10 2" xfId="42458"/>
    <cellStyle name="Komma 4 3 10 3" xfId="46172"/>
    <cellStyle name="Komma 4 3 10 4" xfId="49188"/>
    <cellStyle name="Komma 4 3 10 5" xfId="17132"/>
    <cellStyle name="Komma 4 3 11" xfId="19348"/>
    <cellStyle name="Komma 4 3 12" xfId="42829"/>
    <cellStyle name="Komma 4 3 13" xfId="44202"/>
    <cellStyle name="Komma 4 3 14" xfId="45108"/>
    <cellStyle name="Komma 4 3 15" xfId="45285"/>
    <cellStyle name="Komma 4 3 16" xfId="48300"/>
    <cellStyle name="Komma 4 3 17" xfId="13572"/>
    <cellStyle name="Komma 4 3 2" xfId="5281"/>
    <cellStyle name="Komma 4 3 2 10" xfId="45109"/>
    <cellStyle name="Komma 4 3 2 11" xfId="45338"/>
    <cellStyle name="Komma 4 3 2 12" xfId="48354"/>
    <cellStyle name="Komma 4 3 2 13" xfId="14191"/>
    <cellStyle name="Komma 4 3 2 2" xfId="5601"/>
    <cellStyle name="Komma 4 3 2 2 10" xfId="45550"/>
    <cellStyle name="Komma 4 3 2 2 11" xfId="48566"/>
    <cellStyle name="Komma 4 3 2 2 12" xfId="14340"/>
    <cellStyle name="Komma 4 3 2 2 2" xfId="10228"/>
    <cellStyle name="Komma 4 3 2 2 2 2" xfId="17778"/>
    <cellStyle name="Komma 4 3 2 2 2 3" xfId="42630"/>
    <cellStyle name="Komma 4 3 2 2 2 4" xfId="47133"/>
    <cellStyle name="Komma 4 3 2 2 2 5" xfId="50149"/>
    <cellStyle name="Komma 4 3 2 2 2 6" xfId="14561"/>
    <cellStyle name="Komma 4 3 2 2 3" xfId="10713"/>
    <cellStyle name="Komma 4 3 2 2 3 2" xfId="18255"/>
    <cellStyle name="Komma 4 3 2 2 3 3" xfId="42351"/>
    <cellStyle name="Komma 4 3 2 2 3 4" xfId="47610"/>
    <cellStyle name="Komma 4 3 2 2 3 5" xfId="50626"/>
    <cellStyle name="Komma 4 3 2 2 3 6" xfId="14704"/>
    <cellStyle name="Komma 4 3 2 2 4" xfId="11200"/>
    <cellStyle name="Komma 4 3 2 2 4 2" xfId="18732"/>
    <cellStyle name="Komma 4 3 2 2 4 3" xfId="42411"/>
    <cellStyle name="Komma 4 3 2 2 4 4" xfId="48087"/>
    <cellStyle name="Komma 4 3 2 2 4 5" xfId="51103"/>
    <cellStyle name="Komma 4 3 2 2 4 6" xfId="14849"/>
    <cellStyle name="Komma 4 3 2 2 5" xfId="8236"/>
    <cellStyle name="Komma 4 3 2 2 5 2" xfId="20135"/>
    <cellStyle name="Komma 4 3 2 2 5 3" xfId="46656"/>
    <cellStyle name="Komma 4 3 2 2 5 4" xfId="49672"/>
    <cellStyle name="Komma 4 3 2 2 5 5" xfId="17419"/>
    <cellStyle name="Komma 4 3 2 2 6" xfId="19350"/>
    <cellStyle name="Komma 4 3 2 2 7" xfId="42734"/>
    <cellStyle name="Komma 4 3 2 2 8" xfId="44204"/>
    <cellStyle name="Komma 4 3 2 2 9" xfId="45110"/>
    <cellStyle name="Komma 4 3 2 3" xfId="10016"/>
    <cellStyle name="Komma 4 3 2 3 2" xfId="17566"/>
    <cellStyle name="Komma 4 3 2 3 3" xfId="43853"/>
    <cellStyle name="Komma 4 3 2 3 4" xfId="46921"/>
    <cellStyle name="Komma 4 3 2 3 5" xfId="49937"/>
    <cellStyle name="Komma 4 3 2 3 6" xfId="14501"/>
    <cellStyle name="Komma 4 3 2 4" xfId="10500"/>
    <cellStyle name="Komma 4 3 2 4 2" xfId="18043"/>
    <cellStyle name="Komma 4 3 2 4 3" xfId="44011"/>
    <cellStyle name="Komma 4 3 2 4 4" xfId="47398"/>
    <cellStyle name="Komma 4 3 2 4 5" xfId="50414"/>
    <cellStyle name="Komma 4 3 2 4 6" xfId="14643"/>
    <cellStyle name="Komma 4 3 2 5" xfId="10987"/>
    <cellStyle name="Komma 4 3 2 5 2" xfId="18520"/>
    <cellStyle name="Komma 4 3 2 5 3" xfId="42384"/>
    <cellStyle name="Komma 4 3 2 5 4" xfId="47875"/>
    <cellStyle name="Komma 4 3 2 5 5" xfId="50891"/>
    <cellStyle name="Komma 4 3 2 5 6" xfId="14788"/>
    <cellStyle name="Komma 4 3 2 6" xfId="7935"/>
    <cellStyle name="Komma 4 3 2 6 2" xfId="27879"/>
    <cellStyle name="Komma 4 3 2 6 3" xfId="46444"/>
    <cellStyle name="Komma 4 3 2 6 4" xfId="49460"/>
    <cellStyle name="Komma 4 3 2 6 5" xfId="17358"/>
    <cellStyle name="Komma 4 3 2 7" xfId="19349"/>
    <cellStyle name="Komma 4 3 2 8" xfId="42064"/>
    <cellStyle name="Komma 4 3 2 9" xfId="44203"/>
    <cellStyle name="Komma 4 3 3" xfId="5361"/>
    <cellStyle name="Komma 4 3 3 10" xfId="45111"/>
    <cellStyle name="Komma 4 3 3 11" xfId="45391"/>
    <cellStyle name="Komma 4 3 3 12" xfId="48407"/>
    <cellStyle name="Komma 4 3 3 13" xfId="14224"/>
    <cellStyle name="Komma 4 3 3 2" xfId="5681"/>
    <cellStyle name="Komma 4 3 3 2 10" xfId="45603"/>
    <cellStyle name="Komma 4 3 3 2 11" xfId="48619"/>
    <cellStyle name="Komma 4 3 3 2 12" xfId="14381"/>
    <cellStyle name="Komma 4 3 3 2 2" xfId="10281"/>
    <cellStyle name="Komma 4 3 3 2 2 2" xfId="17831"/>
    <cellStyle name="Komma 4 3 3 2 2 3" xfId="43381"/>
    <cellStyle name="Komma 4 3 3 2 2 4" xfId="47186"/>
    <cellStyle name="Komma 4 3 3 2 2 5" xfId="50202"/>
    <cellStyle name="Komma 4 3 3 2 2 6" xfId="14576"/>
    <cellStyle name="Komma 4 3 3 2 3" xfId="10766"/>
    <cellStyle name="Komma 4 3 3 2 3 2" xfId="18308"/>
    <cellStyle name="Komma 4 3 3 2 3 3" xfId="43389"/>
    <cellStyle name="Komma 4 3 3 2 3 4" xfId="47663"/>
    <cellStyle name="Komma 4 3 3 2 3 5" xfId="50679"/>
    <cellStyle name="Komma 4 3 3 2 3 6" xfId="14719"/>
    <cellStyle name="Komma 4 3 3 2 4" xfId="11253"/>
    <cellStyle name="Komma 4 3 3 2 4 2" xfId="18785"/>
    <cellStyle name="Komma 4 3 3 2 4 3" xfId="43760"/>
    <cellStyle name="Komma 4 3 3 2 4 4" xfId="48140"/>
    <cellStyle name="Komma 4 3 3 2 4 5" xfId="51156"/>
    <cellStyle name="Komma 4 3 3 2 4 6" xfId="14864"/>
    <cellStyle name="Komma 4 3 3 2 5" xfId="8315"/>
    <cellStyle name="Komma 4 3 3 2 5 2" xfId="42254"/>
    <cellStyle name="Komma 4 3 3 2 5 3" xfId="46709"/>
    <cellStyle name="Komma 4 3 3 2 5 4" xfId="49725"/>
    <cellStyle name="Komma 4 3 3 2 5 5" xfId="17434"/>
    <cellStyle name="Komma 4 3 3 2 6" xfId="19352"/>
    <cellStyle name="Komma 4 3 3 2 7" xfId="20815"/>
    <cellStyle name="Komma 4 3 3 2 8" xfId="44206"/>
    <cellStyle name="Komma 4 3 3 2 9" xfId="45112"/>
    <cellStyle name="Komma 4 3 3 3" xfId="10069"/>
    <cellStyle name="Komma 4 3 3 3 2" xfId="17619"/>
    <cellStyle name="Komma 4 3 3 3 3" xfId="43984"/>
    <cellStyle name="Komma 4 3 3 3 4" xfId="46974"/>
    <cellStyle name="Komma 4 3 3 3 5" xfId="49990"/>
    <cellStyle name="Komma 4 3 3 3 6" xfId="14516"/>
    <cellStyle name="Komma 4 3 3 4" xfId="10554"/>
    <cellStyle name="Komma 4 3 3 4 2" xfId="18096"/>
    <cellStyle name="Komma 4 3 3 4 3" xfId="42938"/>
    <cellStyle name="Komma 4 3 3 4 4" xfId="47451"/>
    <cellStyle name="Komma 4 3 3 4 5" xfId="50467"/>
    <cellStyle name="Komma 4 3 3 4 6" xfId="14659"/>
    <cellStyle name="Komma 4 3 3 5" xfId="11041"/>
    <cellStyle name="Komma 4 3 3 5 2" xfId="18573"/>
    <cellStyle name="Komma 4 3 3 5 3" xfId="42579"/>
    <cellStyle name="Komma 4 3 3 5 4" xfId="47928"/>
    <cellStyle name="Komma 4 3 3 5 5" xfId="50944"/>
    <cellStyle name="Komma 4 3 3 5 6" xfId="14804"/>
    <cellStyle name="Komma 4 3 3 6" xfId="8006"/>
    <cellStyle name="Komma 4 3 3 6 2" xfId="43886"/>
    <cellStyle name="Komma 4 3 3 6 3" xfId="46497"/>
    <cellStyle name="Komma 4 3 3 6 4" xfId="49513"/>
    <cellStyle name="Komma 4 3 3 6 5" xfId="17374"/>
    <cellStyle name="Komma 4 3 3 7" xfId="19351"/>
    <cellStyle name="Komma 4 3 3 8" xfId="42807"/>
    <cellStyle name="Komma 4 3 3 9" xfId="44205"/>
    <cellStyle name="Komma 4 3 4" xfId="5441"/>
    <cellStyle name="Komma 4 3 4 10" xfId="45113"/>
    <cellStyle name="Komma 4 3 4 11" xfId="45444"/>
    <cellStyle name="Komma 4 3 4 12" xfId="48460"/>
    <cellStyle name="Komma 4 3 4 13" xfId="14262"/>
    <cellStyle name="Komma 4 3 4 2" xfId="5761"/>
    <cellStyle name="Komma 4 3 4 2 2" xfId="10334"/>
    <cellStyle name="Komma 4 3 4 2 2 2" xfId="17884"/>
    <cellStyle name="Komma 4 3 4 2 2 3" xfId="43284"/>
    <cellStyle name="Komma 4 3 4 2 2 4" xfId="47239"/>
    <cellStyle name="Komma 4 3 4 2 2 5" xfId="50255"/>
    <cellStyle name="Komma 4 3 4 2 2 6" xfId="14591"/>
    <cellStyle name="Komma 4 3 4 2 3" xfId="10819"/>
    <cellStyle name="Komma 4 3 4 2 3 2" xfId="18361"/>
    <cellStyle name="Komma 4 3 4 2 3 3" xfId="43234"/>
    <cellStyle name="Komma 4 3 4 2 3 4" xfId="47716"/>
    <cellStyle name="Komma 4 3 4 2 3 5" xfId="50732"/>
    <cellStyle name="Komma 4 3 4 2 3 6" xfId="14734"/>
    <cellStyle name="Komma 4 3 4 2 4" xfId="11306"/>
    <cellStyle name="Komma 4 3 4 2 4 2" xfId="18838"/>
    <cellStyle name="Komma 4 3 4 2 4 3" xfId="42721"/>
    <cellStyle name="Komma 4 3 4 2 4 4" xfId="48193"/>
    <cellStyle name="Komma 4 3 4 2 4 5" xfId="51209"/>
    <cellStyle name="Komma 4 3 4 2 4 6" xfId="14879"/>
    <cellStyle name="Komma 4 3 4 2 5" xfId="8395"/>
    <cellStyle name="Komma 4 3 4 2 5 2" xfId="42473"/>
    <cellStyle name="Komma 4 3 4 2 5 3" xfId="46762"/>
    <cellStyle name="Komma 4 3 4 2 5 4" xfId="49778"/>
    <cellStyle name="Komma 4 3 4 2 5 5" xfId="17449"/>
    <cellStyle name="Komma 4 3 4 2 6" xfId="43478"/>
    <cellStyle name="Komma 4 3 4 2 7" xfId="45656"/>
    <cellStyle name="Komma 4 3 4 2 8" xfId="48672"/>
    <cellStyle name="Komma 4 3 4 2 9" xfId="14423"/>
    <cellStyle name="Komma 4 3 4 3" xfId="10122"/>
    <cellStyle name="Komma 4 3 4 3 2" xfId="17672"/>
    <cellStyle name="Komma 4 3 4 3 3" xfId="42298"/>
    <cellStyle name="Komma 4 3 4 3 4" xfId="47027"/>
    <cellStyle name="Komma 4 3 4 3 5" xfId="50043"/>
    <cellStyle name="Komma 4 3 4 3 6" xfId="14531"/>
    <cellStyle name="Komma 4 3 4 4" xfId="10607"/>
    <cellStyle name="Komma 4 3 4 4 2" xfId="18149"/>
    <cellStyle name="Komma 4 3 4 4 3" xfId="29454"/>
    <cellStyle name="Komma 4 3 4 4 4" xfId="47504"/>
    <cellStyle name="Komma 4 3 4 4 5" xfId="50520"/>
    <cellStyle name="Komma 4 3 4 4 6" xfId="14674"/>
    <cellStyle name="Komma 4 3 4 5" xfId="11094"/>
    <cellStyle name="Komma 4 3 4 5 2" xfId="18626"/>
    <cellStyle name="Komma 4 3 4 5 3" xfId="42800"/>
    <cellStyle name="Komma 4 3 4 5 4" xfId="47981"/>
    <cellStyle name="Komma 4 3 4 5 5" xfId="50997"/>
    <cellStyle name="Komma 4 3 4 5 6" xfId="14819"/>
    <cellStyle name="Komma 4 3 4 6" xfId="8082"/>
    <cellStyle name="Komma 4 3 4 6 2" xfId="41786"/>
    <cellStyle name="Komma 4 3 4 6 3" xfId="46550"/>
    <cellStyle name="Komma 4 3 4 6 4" xfId="49566"/>
    <cellStyle name="Komma 4 3 4 6 5" xfId="17389"/>
    <cellStyle name="Komma 4 3 4 7" xfId="19353"/>
    <cellStyle name="Komma 4 3 4 8" xfId="42808"/>
    <cellStyle name="Komma 4 3 4 9" xfId="44207"/>
    <cellStyle name="Komma 4 3 5" xfId="5521"/>
    <cellStyle name="Komma 4 3 5 10" xfId="45497"/>
    <cellStyle name="Komma 4 3 5 11" xfId="48513"/>
    <cellStyle name="Komma 4 3 5 12" xfId="14303"/>
    <cellStyle name="Komma 4 3 5 2" xfId="10175"/>
    <cellStyle name="Komma 4 3 5 2 2" xfId="17725"/>
    <cellStyle name="Komma 4 3 5 2 3" xfId="19633"/>
    <cellStyle name="Komma 4 3 5 2 4" xfId="47080"/>
    <cellStyle name="Komma 4 3 5 2 5" xfId="50096"/>
    <cellStyle name="Komma 4 3 5 2 6" xfId="14546"/>
    <cellStyle name="Komma 4 3 5 3" xfId="10660"/>
    <cellStyle name="Komma 4 3 5 3 2" xfId="18202"/>
    <cellStyle name="Komma 4 3 5 3 3" xfId="43960"/>
    <cellStyle name="Komma 4 3 5 3 4" xfId="47557"/>
    <cellStyle name="Komma 4 3 5 3 5" xfId="50573"/>
    <cellStyle name="Komma 4 3 5 3 6" xfId="14689"/>
    <cellStyle name="Komma 4 3 5 4" xfId="11147"/>
    <cellStyle name="Komma 4 3 5 4 2" xfId="18679"/>
    <cellStyle name="Komma 4 3 5 4 3" xfId="42801"/>
    <cellStyle name="Komma 4 3 5 4 4" xfId="48034"/>
    <cellStyle name="Komma 4 3 5 4 5" xfId="51050"/>
    <cellStyle name="Komma 4 3 5 4 6" xfId="14834"/>
    <cellStyle name="Komma 4 3 5 5" xfId="8161"/>
    <cellStyle name="Komma 4 3 5 5 2" xfId="43188"/>
    <cellStyle name="Komma 4 3 5 5 3" xfId="46603"/>
    <cellStyle name="Komma 4 3 5 5 4" xfId="49619"/>
    <cellStyle name="Komma 4 3 5 5 5" xfId="17404"/>
    <cellStyle name="Komma 4 3 5 6" xfId="19354"/>
    <cellStyle name="Komma 4 3 5 7" xfId="19719"/>
    <cellStyle name="Komma 4 3 5 8" xfId="44208"/>
    <cellStyle name="Komma 4 3 5 9" xfId="45114"/>
    <cellStyle name="Komma 4 3 6" xfId="5841"/>
    <cellStyle name="Komma 4 3 6 2" xfId="10387"/>
    <cellStyle name="Komma 4 3 6 2 2" xfId="17937"/>
    <cellStyle name="Komma 4 3 6 2 3" xfId="41909"/>
    <cellStyle name="Komma 4 3 6 2 4" xfId="47292"/>
    <cellStyle name="Komma 4 3 6 2 5" xfId="50308"/>
    <cellStyle name="Komma 4 3 6 2 6" xfId="14606"/>
    <cellStyle name="Komma 4 3 6 3" xfId="10872"/>
    <cellStyle name="Komma 4 3 6 3 2" xfId="18414"/>
    <cellStyle name="Komma 4 3 6 3 3" xfId="43235"/>
    <cellStyle name="Komma 4 3 6 3 4" xfId="47769"/>
    <cellStyle name="Komma 4 3 6 3 5" xfId="50785"/>
    <cellStyle name="Komma 4 3 6 3 6" xfId="14749"/>
    <cellStyle name="Komma 4 3 6 4" xfId="11360"/>
    <cellStyle name="Komma 4 3 6 4 2" xfId="18891"/>
    <cellStyle name="Komma 4 3 6 4 3" xfId="42433"/>
    <cellStyle name="Komma 4 3 6 4 4" xfId="48246"/>
    <cellStyle name="Komma 4 3 6 4 5" xfId="51262"/>
    <cellStyle name="Komma 4 3 6 4 6" xfId="14895"/>
    <cellStyle name="Komma 4 3 6 5" xfId="8475"/>
    <cellStyle name="Komma 4 3 6 5 2" xfId="41835"/>
    <cellStyle name="Komma 4 3 6 5 3" xfId="46815"/>
    <cellStyle name="Komma 4 3 6 5 4" xfId="49831"/>
    <cellStyle name="Komma 4 3 6 5 5" xfId="17464"/>
    <cellStyle name="Komma 4 3 6 6" xfId="42591"/>
    <cellStyle name="Komma 4 3 6 7" xfId="45709"/>
    <cellStyle name="Komma 4 3 6 8" xfId="48725"/>
    <cellStyle name="Komma 4 3 6 9" xfId="14465"/>
    <cellStyle name="Komma 4 3 7" xfId="9963"/>
    <cellStyle name="Komma 4 3 7 2" xfId="17513"/>
    <cellStyle name="Komma 4 3 7 3" xfId="20427"/>
    <cellStyle name="Komma 4 3 7 4" xfId="46868"/>
    <cellStyle name="Komma 4 3 7 5" xfId="49884"/>
    <cellStyle name="Komma 4 3 7 6" xfId="14486"/>
    <cellStyle name="Komma 4 3 8" xfId="10447"/>
    <cellStyle name="Komma 4 3 8 2" xfId="17990"/>
    <cellStyle name="Komma 4 3 8 3" xfId="42059"/>
    <cellStyle name="Komma 4 3 8 4" xfId="47345"/>
    <cellStyle name="Komma 4 3 8 5" xfId="50361"/>
    <cellStyle name="Komma 4 3 8 6" xfId="14628"/>
    <cellStyle name="Komma 4 3 9" xfId="10934"/>
    <cellStyle name="Komma 4 3 9 2" xfId="18467"/>
    <cellStyle name="Komma 4 3 9 3" xfId="43391"/>
    <cellStyle name="Komma 4 3 9 4" xfId="47822"/>
    <cellStyle name="Komma 4 3 9 5" xfId="50838"/>
    <cellStyle name="Komma 4 3 9 6" xfId="14773"/>
    <cellStyle name="Komma 4 4" xfId="5278"/>
    <cellStyle name="Komma 4 4 10" xfId="45115"/>
    <cellStyle name="Komma 4 4 11" xfId="45335"/>
    <cellStyle name="Komma 4 4 12" xfId="48351"/>
    <cellStyle name="Komma 4 4 13" xfId="14188"/>
    <cellStyle name="Komma 4 4 2" xfId="5598"/>
    <cellStyle name="Komma 4 4 2 10" xfId="45547"/>
    <cellStyle name="Komma 4 4 2 11" xfId="48563"/>
    <cellStyle name="Komma 4 4 2 12" xfId="14337"/>
    <cellStyle name="Komma 4 4 2 2" xfId="10225"/>
    <cellStyle name="Komma 4 4 2 2 2" xfId="17775"/>
    <cellStyle name="Komma 4 4 2 2 3" xfId="20389"/>
    <cellStyle name="Komma 4 4 2 2 4" xfId="47130"/>
    <cellStyle name="Komma 4 4 2 2 5" xfId="50146"/>
    <cellStyle name="Komma 4 4 2 2 6" xfId="14558"/>
    <cellStyle name="Komma 4 4 2 3" xfId="10710"/>
    <cellStyle name="Komma 4 4 2 3 2" xfId="18252"/>
    <cellStyle name="Komma 4 4 2 3 3" xfId="41957"/>
    <cellStyle name="Komma 4 4 2 3 4" xfId="47607"/>
    <cellStyle name="Komma 4 4 2 3 5" xfId="50623"/>
    <cellStyle name="Komma 4 4 2 3 6" xfId="14701"/>
    <cellStyle name="Komma 4 4 2 4" xfId="11197"/>
    <cellStyle name="Komma 4 4 2 4 2" xfId="18729"/>
    <cellStyle name="Komma 4 4 2 4 3" xfId="42031"/>
    <cellStyle name="Komma 4 4 2 4 4" xfId="48084"/>
    <cellStyle name="Komma 4 4 2 4 5" xfId="51100"/>
    <cellStyle name="Komma 4 4 2 4 6" xfId="14846"/>
    <cellStyle name="Komma 4 4 2 5" xfId="8233"/>
    <cellStyle name="Komma 4 4 2 5 2" xfId="20493"/>
    <cellStyle name="Komma 4 4 2 5 3" xfId="46653"/>
    <cellStyle name="Komma 4 4 2 5 4" xfId="49669"/>
    <cellStyle name="Komma 4 4 2 5 5" xfId="17416"/>
    <cellStyle name="Komma 4 4 2 6" xfId="19356"/>
    <cellStyle name="Komma 4 4 2 7" xfId="19713"/>
    <cellStyle name="Komma 4 4 2 8" xfId="44210"/>
    <cellStyle name="Komma 4 4 2 9" xfId="45116"/>
    <cellStyle name="Komma 4 4 3" xfId="10013"/>
    <cellStyle name="Komma 4 4 3 2" xfId="17563"/>
    <cellStyle name="Komma 4 4 3 3" xfId="43949"/>
    <cellStyle name="Komma 4 4 3 4" xfId="46918"/>
    <cellStyle name="Komma 4 4 3 5" xfId="49934"/>
    <cellStyle name="Komma 4 4 3 6" xfId="14498"/>
    <cellStyle name="Komma 4 4 4" xfId="10497"/>
    <cellStyle name="Komma 4 4 4 2" xfId="18040"/>
    <cellStyle name="Komma 4 4 4 3" xfId="43161"/>
    <cellStyle name="Komma 4 4 4 4" xfId="47395"/>
    <cellStyle name="Komma 4 4 4 5" xfId="50411"/>
    <cellStyle name="Komma 4 4 4 6" xfId="14640"/>
    <cellStyle name="Komma 4 4 5" xfId="10984"/>
    <cellStyle name="Komma 4 4 5 2" xfId="18517"/>
    <cellStyle name="Komma 4 4 5 3" xfId="41999"/>
    <cellStyle name="Komma 4 4 5 4" xfId="47872"/>
    <cellStyle name="Komma 4 4 5 5" xfId="50888"/>
    <cellStyle name="Komma 4 4 5 6" xfId="14785"/>
    <cellStyle name="Komma 4 4 6" xfId="7932"/>
    <cellStyle name="Komma 4 4 6 2" xfId="43937"/>
    <cellStyle name="Komma 4 4 6 3" xfId="46441"/>
    <cellStyle name="Komma 4 4 6 4" xfId="49457"/>
    <cellStyle name="Komma 4 4 6 5" xfId="17355"/>
    <cellStyle name="Komma 4 4 7" xfId="19355"/>
    <cellStyle name="Komma 4 4 8" xfId="43895"/>
    <cellStyle name="Komma 4 4 9" xfId="44209"/>
    <cellStyle name="Komma 4 5" xfId="5358"/>
    <cellStyle name="Komma 4 5 10" xfId="45117"/>
    <cellStyle name="Komma 4 5 11" xfId="45388"/>
    <cellStyle name="Komma 4 5 12" xfId="48404"/>
    <cellStyle name="Komma 4 5 13" xfId="14221"/>
    <cellStyle name="Komma 4 5 2" xfId="5678"/>
    <cellStyle name="Komma 4 5 2 10" xfId="45600"/>
    <cellStyle name="Komma 4 5 2 11" xfId="48616"/>
    <cellStyle name="Komma 4 5 2 12" xfId="14378"/>
    <cellStyle name="Komma 4 5 2 2" xfId="10278"/>
    <cellStyle name="Komma 4 5 2 2 2" xfId="17828"/>
    <cellStyle name="Komma 4 5 2 2 3" xfId="42691"/>
    <cellStyle name="Komma 4 5 2 2 4" xfId="47183"/>
    <cellStyle name="Komma 4 5 2 2 5" xfId="50199"/>
    <cellStyle name="Komma 4 5 2 2 6" xfId="14573"/>
    <cellStyle name="Komma 4 5 2 3" xfId="10763"/>
    <cellStyle name="Komma 4 5 2 3 2" xfId="18305"/>
    <cellStyle name="Komma 4 5 2 3 3" xfId="28805"/>
    <cellStyle name="Komma 4 5 2 3 4" xfId="47660"/>
    <cellStyle name="Komma 4 5 2 3 5" xfId="50676"/>
    <cellStyle name="Komma 4 5 2 3 6" xfId="14716"/>
    <cellStyle name="Komma 4 5 2 4" xfId="11250"/>
    <cellStyle name="Komma 4 5 2 4 2" xfId="18782"/>
    <cellStyle name="Komma 4 5 2 4 3" xfId="42952"/>
    <cellStyle name="Komma 4 5 2 4 4" xfId="48137"/>
    <cellStyle name="Komma 4 5 2 4 5" xfId="51153"/>
    <cellStyle name="Komma 4 5 2 4 6" xfId="14861"/>
    <cellStyle name="Komma 4 5 2 5" xfId="8312"/>
    <cellStyle name="Komma 4 5 2 5 2" xfId="42548"/>
    <cellStyle name="Komma 4 5 2 5 3" xfId="46706"/>
    <cellStyle name="Komma 4 5 2 5 4" xfId="49722"/>
    <cellStyle name="Komma 4 5 2 5 5" xfId="17431"/>
    <cellStyle name="Komma 4 5 2 6" xfId="19358"/>
    <cellStyle name="Komma 4 5 2 7" xfId="43402"/>
    <cellStyle name="Komma 4 5 2 8" xfId="44212"/>
    <cellStyle name="Komma 4 5 2 9" xfId="45118"/>
    <cellStyle name="Komma 4 5 3" xfId="10066"/>
    <cellStyle name="Komma 4 5 3 2" xfId="17616"/>
    <cellStyle name="Komma 4 5 3 3" xfId="42126"/>
    <cellStyle name="Komma 4 5 3 4" xfId="46971"/>
    <cellStyle name="Komma 4 5 3 5" xfId="49987"/>
    <cellStyle name="Komma 4 5 3 6" xfId="14513"/>
    <cellStyle name="Komma 4 5 4" xfId="10551"/>
    <cellStyle name="Komma 4 5 4 2" xfId="18093"/>
    <cellStyle name="Komma 4 5 4 3" xfId="20354"/>
    <cellStyle name="Komma 4 5 4 4" xfId="47448"/>
    <cellStyle name="Komma 4 5 4 5" xfId="50464"/>
    <cellStyle name="Komma 4 5 4 6" xfId="14656"/>
    <cellStyle name="Komma 4 5 5" xfId="11038"/>
    <cellStyle name="Komma 4 5 5 2" xfId="18570"/>
    <cellStyle name="Komma 4 5 5 3" xfId="42394"/>
    <cellStyle name="Komma 4 5 5 4" xfId="47925"/>
    <cellStyle name="Komma 4 5 5 5" xfId="50941"/>
    <cellStyle name="Komma 4 5 5 6" xfId="14801"/>
    <cellStyle name="Komma 4 5 6" xfId="8003"/>
    <cellStyle name="Komma 4 5 6 2" xfId="43254"/>
    <cellStyle name="Komma 4 5 6 3" xfId="46494"/>
    <cellStyle name="Komma 4 5 6 4" xfId="49510"/>
    <cellStyle name="Komma 4 5 6 5" xfId="17371"/>
    <cellStyle name="Komma 4 5 7" xfId="19357"/>
    <cellStyle name="Komma 4 5 8" xfId="42065"/>
    <cellStyle name="Komma 4 5 9" xfId="44211"/>
    <cellStyle name="Komma 4 6" xfId="5438"/>
    <cellStyle name="Komma 4 6 10" xfId="45119"/>
    <cellStyle name="Komma 4 6 11" xfId="45441"/>
    <cellStyle name="Komma 4 6 12" xfId="48457"/>
    <cellStyle name="Komma 4 6 13" xfId="14259"/>
    <cellStyle name="Komma 4 6 2" xfId="5758"/>
    <cellStyle name="Komma 4 6 2 10" xfId="45653"/>
    <cellStyle name="Komma 4 6 2 11" xfId="48669"/>
    <cellStyle name="Komma 4 6 2 12" xfId="14420"/>
    <cellStyle name="Komma 4 6 2 2" xfId="10331"/>
    <cellStyle name="Komma 4 6 2 2 2" xfId="17881"/>
    <cellStyle name="Komma 4 6 2 2 3" xfId="43382"/>
    <cellStyle name="Komma 4 6 2 2 4" xfId="47236"/>
    <cellStyle name="Komma 4 6 2 2 5" xfId="50252"/>
    <cellStyle name="Komma 4 6 2 2 6" xfId="14588"/>
    <cellStyle name="Komma 4 6 2 3" xfId="10816"/>
    <cellStyle name="Komma 4 6 2 3 2" xfId="18358"/>
    <cellStyle name="Komma 4 6 2 3 3" xfId="43753"/>
    <cellStyle name="Komma 4 6 2 3 4" xfId="47713"/>
    <cellStyle name="Komma 4 6 2 3 5" xfId="50729"/>
    <cellStyle name="Komma 4 6 2 3 6" xfId="14731"/>
    <cellStyle name="Komma 4 6 2 4" xfId="11303"/>
    <cellStyle name="Komma 4 6 2 4 2" xfId="18835"/>
    <cellStyle name="Komma 4 6 2 4 3" xfId="42667"/>
    <cellStyle name="Komma 4 6 2 4 4" xfId="48190"/>
    <cellStyle name="Komma 4 6 2 4 5" xfId="51206"/>
    <cellStyle name="Komma 4 6 2 4 6" xfId="14876"/>
    <cellStyle name="Komma 4 6 2 5" xfId="8392"/>
    <cellStyle name="Komma 4 6 2 5 2" xfId="29223"/>
    <cellStyle name="Komma 4 6 2 5 3" xfId="46759"/>
    <cellStyle name="Komma 4 6 2 5 4" xfId="49775"/>
    <cellStyle name="Komma 4 6 2 5 5" xfId="17446"/>
    <cellStyle name="Komma 4 6 2 6" xfId="19360"/>
    <cellStyle name="Komma 4 6 2 7" xfId="42436"/>
    <cellStyle name="Komma 4 6 2 8" xfId="44214"/>
    <cellStyle name="Komma 4 6 2 9" xfId="45120"/>
    <cellStyle name="Komma 4 6 3" xfId="10119"/>
    <cellStyle name="Komma 4 6 3 2" xfId="17669"/>
    <cellStyle name="Komma 4 6 3 3" xfId="41867"/>
    <cellStyle name="Komma 4 6 3 4" xfId="47024"/>
    <cellStyle name="Komma 4 6 3 5" xfId="50040"/>
    <cellStyle name="Komma 4 6 3 6" xfId="14528"/>
    <cellStyle name="Komma 4 6 4" xfId="10604"/>
    <cellStyle name="Komma 4 6 4 2" xfId="18146"/>
    <cellStyle name="Komma 4 6 4 3" xfId="43999"/>
    <cellStyle name="Komma 4 6 4 4" xfId="47501"/>
    <cellStyle name="Komma 4 6 4 5" xfId="50517"/>
    <cellStyle name="Komma 4 6 4 6" xfId="14671"/>
    <cellStyle name="Komma 4 6 5" xfId="11091"/>
    <cellStyle name="Komma 4 6 5 2" xfId="18623"/>
    <cellStyle name="Komma 4 6 5 3" xfId="43581"/>
    <cellStyle name="Komma 4 6 5 4" xfId="47978"/>
    <cellStyle name="Komma 4 6 5 5" xfId="50994"/>
    <cellStyle name="Komma 4 6 5 6" xfId="14816"/>
    <cellStyle name="Komma 4 6 6" xfId="8079"/>
    <cellStyle name="Komma 4 6 6 2" xfId="43498"/>
    <cellStyle name="Komma 4 6 6 3" xfId="46547"/>
    <cellStyle name="Komma 4 6 6 4" xfId="49563"/>
    <cellStyle name="Komma 4 6 6 5" xfId="17386"/>
    <cellStyle name="Komma 4 6 7" xfId="19359"/>
    <cellStyle name="Komma 4 6 8" xfId="42069"/>
    <cellStyle name="Komma 4 6 9" xfId="44213"/>
    <cellStyle name="Komma 4 7" xfId="5518"/>
    <cellStyle name="Komma 4 7 10" xfId="45494"/>
    <cellStyle name="Komma 4 7 11" xfId="48510"/>
    <cellStyle name="Komma 4 7 12" xfId="14300"/>
    <cellStyle name="Komma 4 7 2" xfId="10172"/>
    <cellStyle name="Komma 4 7 2 2" xfId="17722"/>
    <cellStyle name="Komma 4 7 2 3" xfId="43566"/>
    <cellStyle name="Komma 4 7 2 4" xfId="47077"/>
    <cellStyle name="Komma 4 7 2 5" xfId="50093"/>
    <cellStyle name="Komma 4 7 2 6" xfId="14543"/>
    <cellStyle name="Komma 4 7 3" xfId="10657"/>
    <cellStyle name="Komma 4 7 3 2" xfId="18199"/>
    <cellStyle name="Komma 4 7 3 3" xfId="42506"/>
    <cellStyle name="Komma 4 7 3 4" xfId="47554"/>
    <cellStyle name="Komma 4 7 3 5" xfId="50570"/>
    <cellStyle name="Komma 4 7 3 6" xfId="14686"/>
    <cellStyle name="Komma 4 7 4" xfId="11144"/>
    <cellStyle name="Komma 4 7 4 2" xfId="18676"/>
    <cellStyle name="Komma 4 7 4 3" xfId="43296"/>
    <cellStyle name="Komma 4 7 4 4" xfId="48031"/>
    <cellStyle name="Komma 4 7 4 5" xfId="51047"/>
    <cellStyle name="Komma 4 7 4 6" xfId="14831"/>
    <cellStyle name="Komma 4 7 5" xfId="8158"/>
    <cellStyle name="Komma 4 7 5 2" xfId="29963"/>
    <cellStyle name="Komma 4 7 5 3" xfId="46600"/>
    <cellStyle name="Komma 4 7 5 4" xfId="49616"/>
    <cellStyle name="Komma 4 7 5 5" xfId="17401"/>
    <cellStyle name="Komma 4 7 6" xfId="19361"/>
    <cellStyle name="Komma 4 7 7" xfId="41530"/>
    <cellStyle name="Komma 4 7 8" xfId="44215"/>
    <cellStyle name="Komma 4 7 9" xfId="45121"/>
    <cellStyle name="Komma 4 8" xfId="5838"/>
    <cellStyle name="Komma 4 8 10" xfId="45706"/>
    <cellStyle name="Komma 4 8 11" xfId="48722"/>
    <cellStyle name="Komma 4 8 12" xfId="14462"/>
    <cellStyle name="Komma 4 8 2" xfId="10384"/>
    <cellStyle name="Komma 4 8 2 2" xfId="17934"/>
    <cellStyle name="Komma 4 8 2 3" xfId="27967"/>
    <cellStyle name="Komma 4 8 2 4" xfId="47289"/>
    <cellStyle name="Komma 4 8 2 5" xfId="50305"/>
    <cellStyle name="Komma 4 8 2 6" xfId="14603"/>
    <cellStyle name="Komma 4 8 3" xfId="10869"/>
    <cellStyle name="Komma 4 8 3 2" xfId="18411"/>
    <cellStyle name="Komma 4 8 3 3" xfId="43173"/>
    <cellStyle name="Komma 4 8 3 4" xfId="47766"/>
    <cellStyle name="Komma 4 8 3 5" xfId="50782"/>
    <cellStyle name="Komma 4 8 3 6" xfId="14746"/>
    <cellStyle name="Komma 4 8 4" xfId="11357"/>
    <cellStyle name="Komma 4 8 4 2" xfId="18888"/>
    <cellStyle name="Komma 4 8 4 3" xfId="42057"/>
    <cellStyle name="Komma 4 8 4 4" xfId="48243"/>
    <cellStyle name="Komma 4 8 4 5" xfId="51259"/>
    <cellStyle name="Komma 4 8 4 6" xfId="14892"/>
    <cellStyle name="Komma 4 8 5" xfId="8472"/>
    <cellStyle name="Komma 4 8 5 2" xfId="42274"/>
    <cellStyle name="Komma 4 8 5 3" xfId="46812"/>
    <cellStyle name="Komma 4 8 5 4" xfId="49828"/>
    <cellStyle name="Komma 4 8 5 5" xfId="17461"/>
    <cellStyle name="Komma 4 8 6" xfId="19362"/>
    <cellStyle name="Komma 4 8 7" xfId="20811"/>
    <cellStyle name="Komma 4 8 8" xfId="44216"/>
    <cellStyle name="Komma 4 8 9" xfId="45122"/>
    <cellStyle name="Komma 4 9" xfId="8484"/>
    <cellStyle name="Komma 4 9 2" xfId="19363"/>
    <cellStyle name="Komma 4 9 3" xfId="44217"/>
    <cellStyle name="Komma 4 9 4" xfId="45123"/>
    <cellStyle name="Komma 5" xfId="4209"/>
    <cellStyle name="Komma 5 10" xfId="10448"/>
    <cellStyle name="Komma 5 10 2" xfId="17991"/>
    <cellStyle name="Komma 5 10 3" xfId="43224"/>
    <cellStyle name="Komma 5 10 4" xfId="47346"/>
    <cellStyle name="Komma 5 10 5" xfId="50362"/>
    <cellStyle name="Komma 5 11" xfId="10935"/>
    <cellStyle name="Komma 5 11 2" xfId="18468"/>
    <cellStyle name="Komma 5 11 3" xfId="41991"/>
    <cellStyle name="Komma 5 11 4" xfId="47823"/>
    <cellStyle name="Komma 5 11 5" xfId="50839"/>
    <cellStyle name="Komma 5 12" xfId="6665"/>
    <cellStyle name="Komma 5 12 2" xfId="42178"/>
    <cellStyle name="Komma 5 12 3" xfId="46166"/>
    <cellStyle name="Komma 5 12 4" xfId="49182"/>
    <cellStyle name="Komma 5 13" xfId="19364"/>
    <cellStyle name="Komma 5 14" xfId="44218"/>
    <cellStyle name="Komma 5 15" xfId="45124"/>
    <cellStyle name="Komma 5 16" xfId="45286"/>
    <cellStyle name="Komma 5 17" xfId="48301"/>
    <cellStyle name="Komma 5 2" xfId="4210"/>
    <cellStyle name="Komma 5 2 10" xfId="10936"/>
    <cellStyle name="Komma 5 2 10 2" xfId="18469"/>
    <cellStyle name="Komma 5 2 10 3" xfId="43992"/>
    <cellStyle name="Komma 5 2 10 4" xfId="47824"/>
    <cellStyle name="Komma 5 2 10 5" xfId="50840"/>
    <cellStyle name="Komma 5 2 11" xfId="7018"/>
    <cellStyle name="Komma 5 2 11 2" xfId="41730"/>
    <cellStyle name="Komma 5 2 11 3" xfId="46187"/>
    <cellStyle name="Komma 5 2 11 4" xfId="49203"/>
    <cellStyle name="Komma 5 2 12" xfId="19365"/>
    <cellStyle name="Komma 5 2 13" xfId="44219"/>
    <cellStyle name="Komma 5 2 14" xfId="45125"/>
    <cellStyle name="Komma 5 2 15" xfId="45287"/>
    <cellStyle name="Komma 5 2 16" xfId="48302"/>
    <cellStyle name="Komma 5 2 2" xfId="4211"/>
    <cellStyle name="Komma 5 2 2 10" xfId="7620"/>
    <cellStyle name="Komma 5 2 2 10 2" xfId="20146"/>
    <cellStyle name="Komma 5 2 2 10 3" xfId="46386"/>
    <cellStyle name="Komma 5 2 2 10 4" xfId="49402"/>
    <cellStyle name="Komma 5 2 2 11" xfId="19366"/>
    <cellStyle name="Komma 5 2 2 12" xfId="44220"/>
    <cellStyle name="Komma 5 2 2 13" xfId="45126"/>
    <cellStyle name="Komma 5 2 2 14" xfId="45288"/>
    <cellStyle name="Komma 5 2 2 15" xfId="48303"/>
    <cellStyle name="Komma 5 2 2 2" xfId="5284"/>
    <cellStyle name="Komma 5 2 2 2 10" xfId="45127"/>
    <cellStyle name="Komma 5 2 2 2 11" xfId="45341"/>
    <cellStyle name="Komma 5 2 2 2 12" xfId="48357"/>
    <cellStyle name="Komma 5 2 2 2 2" xfId="5604"/>
    <cellStyle name="Komma 5 2 2 2 2 2" xfId="10231"/>
    <cellStyle name="Komma 5 2 2 2 2 2 2" xfId="17781"/>
    <cellStyle name="Komma 5 2 2 2 2 2 3" xfId="32435"/>
    <cellStyle name="Komma 5 2 2 2 2 2 4" xfId="47136"/>
    <cellStyle name="Komma 5 2 2 2 2 2 5" xfId="50152"/>
    <cellStyle name="Komma 5 2 2 2 2 3" xfId="10716"/>
    <cellStyle name="Komma 5 2 2 2 2 3 2" xfId="18258"/>
    <cellStyle name="Komma 5 2 2 2 2 3 3" xfId="41958"/>
    <cellStyle name="Komma 5 2 2 2 2 3 4" xfId="47613"/>
    <cellStyle name="Komma 5 2 2 2 2 3 5" xfId="50629"/>
    <cellStyle name="Komma 5 2 2 2 2 4" xfId="11203"/>
    <cellStyle name="Komma 5 2 2 2 2 4 2" xfId="18735"/>
    <cellStyle name="Komma 5 2 2 2 2 4 3" xfId="42032"/>
    <cellStyle name="Komma 5 2 2 2 2 4 4" xfId="48090"/>
    <cellStyle name="Komma 5 2 2 2 2 4 5" xfId="51106"/>
    <cellStyle name="Komma 5 2 2 2 2 5" xfId="8239"/>
    <cellStyle name="Komma 5 2 2 2 2 5 2" xfId="32557"/>
    <cellStyle name="Komma 5 2 2 2 2 5 3" xfId="46659"/>
    <cellStyle name="Komma 5 2 2 2 2 5 4" xfId="49675"/>
    <cellStyle name="Komma 5 2 2 2 2 6" xfId="41548"/>
    <cellStyle name="Komma 5 2 2 2 2 7" xfId="45553"/>
    <cellStyle name="Komma 5 2 2 2 2 8" xfId="48569"/>
    <cellStyle name="Komma 5 2 2 2 3" xfId="10019"/>
    <cellStyle name="Komma 5 2 2 2 3 2" xfId="17569"/>
    <cellStyle name="Komma 5 2 2 2 3 3" xfId="43073"/>
    <cellStyle name="Komma 5 2 2 2 3 4" xfId="46924"/>
    <cellStyle name="Komma 5 2 2 2 3 5" xfId="49940"/>
    <cellStyle name="Komma 5 2 2 2 4" xfId="10503"/>
    <cellStyle name="Komma 5 2 2 2 4 2" xfId="18046"/>
    <cellStyle name="Komma 5 2 2 2 4 3" xfId="43742"/>
    <cellStyle name="Komma 5 2 2 2 4 4" xfId="47401"/>
    <cellStyle name="Komma 5 2 2 2 4 5" xfId="50417"/>
    <cellStyle name="Komma 5 2 2 2 5" xfId="10990"/>
    <cellStyle name="Komma 5 2 2 2 5 2" xfId="18523"/>
    <cellStyle name="Komma 5 2 2 2 5 3" xfId="42000"/>
    <cellStyle name="Komma 5 2 2 2 5 4" xfId="47878"/>
    <cellStyle name="Komma 5 2 2 2 5 5" xfId="50894"/>
    <cellStyle name="Komma 5 2 2 2 6" xfId="7938"/>
    <cellStyle name="Komma 5 2 2 2 6 2" xfId="43495"/>
    <cellStyle name="Komma 5 2 2 2 6 3" xfId="46447"/>
    <cellStyle name="Komma 5 2 2 2 6 4" xfId="49463"/>
    <cellStyle name="Komma 5 2 2 2 7" xfId="19367"/>
    <cellStyle name="Komma 5 2 2 2 8" xfId="43400"/>
    <cellStyle name="Komma 5 2 2 2 9" xfId="44221"/>
    <cellStyle name="Komma 5 2 2 3" xfId="5364"/>
    <cellStyle name="Komma 5 2 2 3 10" xfId="45128"/>
    <cellStyle name="Komma 5 2 2 3 11" xfId="45394"/>
    <cellStyle name="Komma 5 2 2 3 12" xfId="48410"/>
    <cellStyle name="Komma 5 2 2 3 2" xfId="5684"/>
    <cellStyle name="Komma 5 2 2 3 2 2" xfId="10284"/>
    <cellStyle name="Komma 5 2 2 3 2 2 2" xfId="17834"/>
    <cellStyle name="Komma 5 2 2 3 2 2 3" xfId="43283"/>
    <cellStyle name="Komma 5 2 2 3 2 2 4" xfId="47189"/>
    <cellStyle name="Komma 5 2 2 3 2 2 5" xfId="50205"/>
    <cellStyle name="Komma 5 2 2 3 2 3" xfId="10769"/>
    <cellStyle name="Komma 5 2 2 3 2 3 2" xfId="18311"/>
    <cellStyle name="Komma 5 2 2 3 2 3 3" xfId="42357"/>
    <cellStyle name="Komma 5 2 2 3 2 3 4" xfId="47666"/>
    <cellStyle name="Komma 5 2 2 3 2 3 5" xfId="50682"/>
    <cellStyle name="Komma 5 2 2 3 2 4" xfId="11256"/>
    <cellStyle name="Komma 5 2 2 3 2 4 2" xfId="18788"/>
    <cellStyle name="Komma 5 2 2 3 2 4 3" xfId="43533"/>
    <cellStyle name="Komma 5 2 2 3 2 4 4" xfId="48143"/>
    <cellStyle name="Komma 5 2 2 3 2 4 5" xfId="51159"/>
    <cellStyle name="Komma 5 2 2 3 2 5" xfId="8318"/>
    <cellStyle name="Komma 5 2 2 3 2 5 2" xfId="42549"/>
    <cellStyle name="Komma 5 2 2 3 2 5 3" xfId="46712"/>
    <cellStyle name="Komma 5 2 2 3 2 5 4" xfId="49728"/>
    <cellStyle name="Komma 5 2 2 3 2 6" xfId="42589"/>
    <cellStyle name="Komma 5 2 2 3 2 7" xfId="45606"/>
    <cellStyle name="Komma 5 2 2 3 2 8" xfId="48622"/>
    <cellStyle name="Komma 5 2 2 3 3" xfId="10072"/>
    <cellStyle name="Komma 5 2 2 3 3 2" xfId="17622"/>
    <cellStyle name="Komma 5 2 2 3 3 3" xfId="43854"/>
    <cellStyle name="Komma 5 2 2 3 3 4" xfId="46977"/>
    <cellStyle name="Komma 5 2 2 3 3 5" xfId="49993"/>
    <cellStyle name="Komma 5 2 2 3 4" xfId="10557"/>
    <cellStyle name="Komma 5 2 2 3 4 2" xfId="18099"/>
    <cellStyle name="Komma 5 2 2 3 4 3" xfId="20353"/>
    <cellStyle name="Komma 5 2 2 3 4 4" xfId="47454"/>
    <cellStyle name="Komma 5 2 2 3 4 5" xfId="50470"/>
    <cellStyle name="Komma 5 2 2 3 5" xfId="11044"/>
    <cellStyle name="Komma 5 2 2 3 5 2" xfId="18576"/>
    <cellStyle name="Komma 5 2 2 3 5 3" xfId="32022"/>
    <cellStyle name="Komma 5 2 2 3 5 4" xfId="47931"/>
    <cellStyle name="Komma 5 2 2 3 5 5" xfId="50947"/>
    <cellStyle name="Komma 5 2 2 3 6" xfId="8009"/>
    <cellStyle name="Komma 5 2 2 3 6 2" xfId="20518"/>
    <cellStyle name="Komma 5 2 2 3 6 3" xfId="46500"/>
    <cellStyle name="Komma 5 2 2 3 6 4" xfId="49516"/>
    <cellStyle name="Komma 5 2 2 3 7" xfId="19368"/>
    <cellStyle name="Komma 5 2 2 3 8" xfId="20824"/>
    <cellStyle name="Komma 5 2 2 3 9" xfId="44222"/>
    <cellStyle name="Komma 5 2 2 4" xfId="5444"/>
    <cellStyle name="Komma 5 2 2 4 2" xfId="5764"/>
    <cellStyle name="Komma 5 2 2 4 2 2" xfId="10337"/>
    <cellStyle name="Komma 5 2 2 4 2 2 2" xfId="17887"/>
    <cellStyle name="Komma 5 2 2 4 2 2 3" xfId="43957"/>
    <cellStyle name="Komma 5 2 2 4 2 2 4" xfId="47242"/>
    <cellStyle name="Komma 5 2 2 4 2 2 5" xfId="50258"/>
    <cellStyle name="Komma 5 2 2 4 2 3" xfId="10822"/>
    <cellStyle name="Komma 5 2 2 4 2 3 2" xfId="18364"/>
    <cellStyle name="Komma 5 2 2 4 2 3 3" xfId="41975"/>
    <cellStyle name="Komma 5 2 2 4 2 3 4" xfId="47719"/>
    <cellStyle name="Komma 5 2 2 4 2 3 5" xfId="50735"/>
    <cellStyle name="Komma 5 2 2 4 2 4" xfId="11309"/>
    <cellStyle name="Komma 5 2 2 4 2 4 2" xfId="18841"/>
    <cellStyle name="Komma 5 2 2 4 2 4 3" xfId="42049"/>
    <cellStyle name="Komma 5 2 2 4 2 4 4" xfId="48196"/>
    <cellStyle name="Komma 5 2 2 4 2 4 5" xfId="51212"/>
    <cellStyle name="Komma 5 2 2 4 2 5" xfId="8398"/>
    <cellStyle name="Komma 5 2 2 4 2 5 2" xfId="42925"/>
    <cellStyle name="Komma 5 2 2 4 2 5 3" xfId="46765"/>
    <cellStyle name="Komma 5 2 2 4 2 5 4" xfId="49781"/>
    <cellStyle name="Komma 5 2 2 4 2 6" xfId="41592"/>
    <cellStyle name="Komma 5 2 2 4 2 7" xfId="45659"/>
    <cellStyle name="Komma 5 2 2 4 2 8" xfId="48675"/>
    <cellStyle name="Komma 5 2 2 4 3" xfId="10125"/>
    <cellStyle name="Komma 5 2 2 4 3 2" xfId="17675"/>
    <cellStyle name="Komma 5 2 2 4 3 3" xfId="41868"/>
    <cellStyle name="Komma 5 2 2 4 3 4" xfId="47030"/>
    <cellStyle name="Komma 5 2 2 4 3 5" xfId="50046"/>
    <cellStyle name="Komma 5 2 2 4 4" xfId="10610"/>
    <cellStyle name="Komma 5 2 2 4 4 2" xfId="18152"/>
    <cellStyle name="Komma 5 2 2 4 4 3" xfId="43131"/>
    <cellStyle name="Komma 5 2 2 4 4 4" xfId="47507"/>
    <cellStyle name="Komma 5 2 2 4 4 5" xfId="50523"/>
    <cellStyle name="Komma 5 2 2 4 5" xfId="11097"/>
    <cellStyle name="Komma 5 2 2 4 5 2" xfId="18629"/>
    <cellStyle name="Komma 5 2 2 4 5 3" xfId="42018"/>
    <cellStyle name="Komma 5 2 2 4 5 4" xfId="47984"/>
    <cellStyle name="Komma 5 2 2 4 5 5" xfId="51000"/>
    <cellStyle name="Komma 5 2 2 4 6" xfId="8085"/>
    <cellStyle name="Komma 5 2 2 4 6 2" xfId="20510"/>
    <cellStyle name="Komma 5 2 2 4 6 3" xfId="46553"/>
    <cellStyle name="Komma 5 2 2 4 6 4" xfId="49569"/>
    <cellStyle name="Komma 5 2 2 4 7" xfId="20817"/>
    <cellStyle name="Komma 5 2 2 4 8" xfId="45447"/>
    <cellStyle name="Komma 5 2 2 4 9" xfId="48463"/>
    <cellStyle name="Komma 5 2 2 5" xfId="5524"/>
    <cellStyle name="Komma 5 2 2 5 2" xfId="10178"/>
    <cellStyle name="Komma 5 2 2 5 2 2" xfId="17728"/>
    <cellStyle name="Komma 5 2 2 5 2 3" xfId="19903"/>
    <cellStyle name="Komma 5 2 2 5 2 4" xfId="47083"/>
    <cellStyle name="Komma 5 2 2 5 2 5" xfId="50099"/>
    <cellStyle name="Komma 5 2 2 5 3" xfId="10663"/>
    <cellStyle name="Komma 5 2 2 5 3 2" xfId="18205"/>
    <cellStyle name="Komma 5 2 2 5 3 3" xfId="42852"/>
    <cellStyle name="Komma 5 2 2 5 3 4" xfId="47560"/>
    <cellStyle name="Komma 5 2 2 5 3 5" xfId="50576"/>
    <cellStyle name="Komma 5 2 2 5 4" xfId="11150"/>
    <cellStyle name="Komma 5 2 2 5 4 2" xfId="18682"/>
    <cellStyle name="Komma 5 2 2 5 4 3" xfId="43872"/>
    <cellStyle name="Komma 5 2 2 5 4 4" xfId="48037"/>
    <cellStyle name="Komma 5 2 2 5 4 5" xfId="51053"/>
    <cellStyle name="Komma 5 2 2 5 5" xfId="8164"/>
    <cellStyle name="Komma 5 2 2 5 5 2" xfId="41796"/>
    <cellStyle name="Komma 5 2 2 5 5 3" xfId="46606"/>
    <cellStyle name="Komma 5 2 2 5 5 4" xfId="49622"/>
    <cellStyle name="Komma 5 2 2 5 6" xfId="41533"/>
    <cellStyle name="Komma 5 2 2 5 7" xfId="45500"/>
    <cellStyle name="Komma 5 2 2 5 8" xfId="48516"/>
    <cellStyle name="Komma 5 2 2 6" xfId="5844"/>
    <cellStyle name="Komma 5 2 2 6 2" xfId="10390"/>
    <cellStyle name="Komma 5 2 2 6 2 2" xfId="17940"/>
    <cellStyle name="Komma 5 2 2 6 2 3" xfId="27966"/>
    <cellStyle name="Komma 5 2 2 6 2 4" xfId="47295"/>
    <cellStyle name="Komma 5 2 2 6 2 5" xfId="50311"/>
    <cellStyle name="Komma 5 2 2 6 3" xfId="10875"/>
    <cellStyle name="Komma 5 2 2 6 3 2" xfId="18417"/>
    <cellStyle name="Komma 5 2 2 6 3 3" xfId="43754"/>
    <cellStyle name="Komma 5 2 2 6 3 4" xfId="47772"/>
    <cellStyle name="Komma 5 2 2 6 3 5" xfId="50788"/>
    <cellStyle name="Komma 5 2 2 6 4" xfId="11363"/>
    <cellStyle name="Komma 5 2 2 6 4 2" xfId="18894"/>
    <cellStyle name="Komma 5 2 2 6 4 3" xfId="42058"/>
    <cellStyle name="Komma 5 2 2 6 4 4" xfId="48249"/>
    <cellStyle name="Komma 5 2 2 6 4 5" xfId="51265"/>
    <cellStyle name="Komma 5 2 2 6 5" xfId="8478"/>
    <cellStyle name="Komma 5 2 2 6 5 2" xfId="42275"/>
    <cellStyle name="Komma 5 2 2 6 5 3" xfId="46818"/>
    <cellStyle name="Komma 5 2 2 6 5 4" xfId="49834"/>
    <cellStyle name="Komma 5 2 2 6 6" xfId="41606"/>
    <cellStyle name="Komma 5 2 2 6 7" xfId="45712"/>
    <cellStyle name="Komma 5 2 2 6 8" xfId="48728"/>
    <cellStyle name="Komma 5 2 2 7" xfId="9966"/>
    <cellStyle name="Komma 5 2 2 7 2" xfId="17516"/>
    <cellStyle name="Komma 5 2 2 7 3" xfId="43507"/>
    <cellStyle name="Komma 5 2 2 7 4" xfId="46871"/>
    <cellStyle name="Komma 5 2 2 7 5" xfId="49887"/>
    <cellStyle name="Komma 5 2 2 8" xfId="10450"/>
    <cellStyle name="Komma 5 2 2 8 2" xfId="17993"/>
    <cellStyle name="Komma 5 2 2 8 3" xfId="41917"/>
    <cellStyle name="Komma 5 2 2 8 4" xfId="47348"/>
    <cellStyle name="Komma 5 2 2 8 5" xfId="50364"/>
    <cellStyle name="Komma 5 2 2 9" xfId="10937"/>
    <cellStyle name="Komma 5 2 2 9 2" xfId="18470"/>
    <cellStyle name="Komma 5 2 2 9 3" xfId="43728"/>
    <cellStyle name="Komma 5 2 2 9 4" xfId="47825"/>
    <cellStyle name="Komma 5 2 2 9 5" xfId="50841"/>
    <cellStyle name="Komma 5 2 3" xfId="5283"/>
    <cellStyle name="Komma 5 2 3 10" xfId="45129"/>
    <cellStyle name="Komma 5 2 3 11" xfId="45340"/>
    <cellStyle name="Komma 5 2 3 12" xfId="48356"/>
    <cellStyle name="Komma 5 2 3 2" xfId="5603"/>
    <cellStyle name="Komma 5 2 3 2 10" xfId="45552"/>
    <cellStyle name="Komma 5 2 3 2 11" xfId="48568"/>
    <cellStyle name="Komma 5 2 3 2 2" xfId="10230"/>
    <cellStyle name="Komma 5 2 3 2 2 2" xfId="17780"/>
    <cellStyle name="Komma 5 2 3 2 2 3" xfId="41884"/>
    <cellStyle name="Komma 5 2 3 2 2 4" xfId="47135"/>
    <cellStyle name="Komma 5 2 3 2 2 5" xfId="50151"/>
    <cellStyle name="Komma 5 2 3 2 3" xfId="10715"/>
    <cellStyle name="Komma 5 2 3 2 3 2" xfId="18257"/>
    <cellStyle name="Komma 5 2 3 2 3 3" xfId="19622"/>
    <cellStyle name="Komma 5 2 3 2 3 4" xfId="47612"/>
    <cellStyle name="Komma 5 2 3 2 3 5" xfId="50628"/>
    <cellStyle name="Komma 5 2 3 2 4" xfId="11202"/>
    <cellStyle name="Komma 5 2 3 2 4 2" xfId="18734"/>
    <cellStyle name="Komma 5 2 3 2 4 3" xfId="42802"/>
    <cellStyle name="Komma 5 2 3 2 4 4" xfId="48089"/>
    <cellStyle name="Komma 5 2 3 2 4 5" xfId="51105"/>
    <cellStyle name="Komma 5 2 3 2 5" xfId="8238"/>
    <cellStyle name="Komma 5 2 3 2 5 2" xfId="41805"/>
    <cellStyle name="Komma 5 2 3 2 5 3" xfId="46658"/>
    <cellStyle name="Komma 5 2 3 2 5 4" xfId="49674"/>
    <cellStyle name="Komma 5 2 3 2 6" xfId="19370"/>
    <cellStyle name="Komma 5 2 3 2 7" xfId="43328"/>
    <cellStyle name="Komma 5 2 3 2 8" xfId="44224"/>
    <cellStyle name="Komma 5 2 3 2 9" xfId="45130"/>
    <cellStyle name="Komma 5 2 3 3" xfId="10018"/>
    <cellStyle name="Komma 5 2 3 3 2" xfId="17568"/>
    <cellStyle name="Komma 5 2 3 3 3" xfId="20113"/>
    <cellStyle name="Komma 5 2 3 3 4" xfId="46923"/>
    <cellStyle name="Komma 5 2 3 3 5" xfId="49939"/>
    <cellStyle name="Komma 5 2 3 4" xfId="10502"/>
    <cellStyle name="Komma 5 2 3 4 2" xfId="18045"/>
    <cellStyle name="Komma 5 2 3 4 3" xfId="42487"/>
    <cellStyle name="Komma 5 2 3 4 4" xfId="47400"/>
    <cellStyle name="Komma 5 2 3 4 5" xfId="50416"/>
    <cellStyle name="Komma 5 2 3 5" xfId="10989"/>
    <cellStyle name="Komma 5 2 3 5 2" xfId="18522"/>
    <cellStyle name="Komma 5 2 3 5 3" xfId="43674"/>
    <cellStyle name="Komma 5 2 3 5 4" xfId="47877"/>
    <cellStyle name="Komma 5 2 3 5 5" xfId="50893"/>
    <cellStyle name="Komma 5 2 3 6" xfId="7937"/>
    <cellStyle name="Komma 5 2 3 6 2" xfId="42211"/>
    <cellStyle name="Komma 5 2 3 6 3" xfId="46446"/>
    <cellStyle name="Komma 5 2 3 6 4" xfId="49462"/>
    <cellStyle name="Komma 5 2 3 7" xfId="19369"/>
    <cellStyle name="Komma 5 2 3 8" xfId="43879"/>
    <cellStyle name="Komma 5 2 3 9" xfId="44223"/>
    <cellStyle name="Komma 5 2 4" xfId="5363"/>
    <cellStyle name="Komma 5 2 4 10" xfId="45131"/>
    <cellStyle name="Komma 5 2 4 11" xfId="45393"/>
    <cellStyle name="Komma 5 2 4 12" xfId="48409"/>
    <cellStyle name="Komma 5 2 4 2" xfId="5683"/>
    <cellStyle name="Komma 5 2 4 2 2" xfId="10283"/>
    <cellStyle name="Komma 5 2 4 2 2 2" xfId="17833"/>
    <cellStyle name="Komma 5 2 4 2 2 3" xfId="29480"/>
    <cellStyle name="Komma 5 2 4 2 2 4" xfId="47188"/>
    <cellStyle name="Komma 5 2 4 2 2 5" xfId="50204"/>
    <cellStyle name="Komma 5 2 4 2 3" xfId="10768"/>
    <cellStyle name="Komma 5 2 4 2 3 2" xfId="18310"/>
    <cellStyle name="Komma 5 2 4 2 3 3" xfId="43866"/>
    <cellStyle name="Komma 5 2 4 2 3 4" xfId="47665"/>
    <cellStyle name="Komma 5 2 4 2 3 5" xfId="50681"/>
    <cellStyle name="Komma 5 2 4 2 4" xfId="11255"/>
    <cellStyle name="Komma 5 2 4 2 4 2" xfId="18787"/>
    <cellStyle name="Komma 5 2 4 2 4 3" xfId="42420"/>
    <cellStyle name="Komma 5 2 4 2 4 4" xfId="48142"/>
    <cellStyle name="Komma 5 2 4 2 4 5" xfId="51158"/>
    <cellStyle name="Komma 5 2 4 2 5" xfId="8317"/>
    <cellStyle name="Komma 5 2 4 2 5 2" xfId="43946"/>
    <cellStyle name="Komma 5 2 4 2 5 3" xfId="46711"/>
    <cellStyle name="Komma 5 2 4 2 5 4" xfId="49727"/>
    <cellStyle name="Komma 5 2 4 2 6" xfId="42076"/>
    <cellStyle name="Komma 5 2 4 2 7" xfId="45605"/>
    <cellStyle name="Komma 5 2 4 2 8" xfId="48621"/>
    <cellStyle name="Komma 5 2 4 3" xfId="10071"/>
    <cellStyle name="Komma 5 2 4 3 2" xfId="17621"/>
    <cellStyle name="Komma 5 2 4 3 3" xfId="32455"/>
    <cellStyle name="Komma 5 2 4 3 4" xfId="46976"/>
    <cellStyle name="Komma 5 2 4 3 5" xfId="49992"/>
    <cellStyle name="Komma 5 2 4 4" xfId="10556"/>
    <cellStyle name="Komma 5 2 4 4 2" xfId="18098"/>
    <cellStyle name="Komma 5 2 4 4 3" xfId="41935"/>
    <cellStyle name="Komma 5 2 4 4 4" xfId="47453"/>
    <cellStyle name="Komma 5 2 4 4 5" xfId="50469"/>
    <cellStyle name="Komma 5 2 4 5" xfId="11043"/>
    <cellStyle name="Komma 5 2 4 5 2" xfId="18575"/>
    <cellStyle name="Komma 5 2 4 5 3" xfId="42390"/>
    <cellStyle name="Komma 5 2 4 5 4" xfId="47930"/>
    <cellStyle name="Komma 5 2 4 5 5" xfId="50946"/>
    <cellStyle name="Komma 5 2 4 6" xfId="8008"/>
    <cellStyle name="Komma 5 2 4 6 2" xfId="41775"/>
    <cellStyle name="Komma 5 2 4 6 3" xfId="46499"/>
    <cellStyle name="Komma 5 2 4 6 4" xfId="49515"/>
    <cellStyle name="Komma 5 2 4 7" xfId="19371"/>
    <cellStyle name="Komma 5 2 4 8" xfId="43320"/>
    <cellStyle name="Komma 5 2 4 9" xfId="44225"/>
    <cellStyle name="Komma 5 2 5" xfId="5443"/>
    <cellStyle name="Komma 5 2 5 10" xfId="45132"/>
    <cellStyle name="Komma 5 2 5 11" xfId="45446"/>
    <cellStyle name="Komma 5 2 5 12" xfId="48462"/>
    <cellStyle name="Komma 5 2 5 2" xfId="5763"/>
    <cellStyle name="Komma 5 2 5 2 2" xfId="10336"/>
    <cellStyle name="Komma 5 2 5 2 2 2" xfId="17886"/>
    <cellStyle name="Komma 5 2 5 2 2 3" xfId="42935"/>
    <cellStyle name="Komma 5 2 5 2 2 4" xfId="47241"/>
    <cellStyle name="Komma 5 2 5 2 2 5" xfId="50257"/>
    <cellStyle name="Komma 5 2 5 2 3" xfId="10821"/>
    <cellStyle name="Komma 5 2 5 2 3 2" xfId="18363"/>
    <cellStyle name="Komma 5 2 5 2 3 3" xfId="41974"/>
    <cellStyle name="Komma 5 2 5 2 3 4" xfId="47718"/>
    <cellStyle name="Komma 5 2 5 2 3 5" xfId="50734"/>
    <cellStyle name="Komma 5 2 5 2 4" xfId="11308"/>
    <cellStyle name="Komma 5 2 5 2 4 2" xfId="18840"/>
    <cellStyle name="Komma 5 2 5 2 4 3" xfId="43420"/>
    <cellStyle name="Komma 5 2 5 2 4 4" xfId="48195"/>
    <cellStyle name="Komma 5 2 5 2 4 5" xfId="51211"/>
    <cellStyle name="Komma 5 2 5 2 5" xfId="8397"/>
    <cellStyle name="Komma 5 2 5 2 5 2" xfId="42266"/>
    <cellStyle name="Komma 5 2 5 2 5 3" xfId="46764"/>
    <cellStyle name="Komma 5 2 5 2 5 4" xfId="49780"/>
    <cellStyle name="Komma 5 2 5 2 6" xfId="43403"/>
    <cellStyle name="Komma 5 2 5 2 7" xfId="45658"/>
    <cellStyle name="Komma 5 2 5 2 8" xfId="48674"/>
    <cellStyle name="Komma 5 2 5 3" xfId="10124"/>
    <cellStyle name="Komma 5 2 5 3 2" xfId="17674"/>
    <cellStyle name="Komma 5 2 5 3 3" xfId="43075"/>
    <cellStyle name="Komma 5 2 5 3 4" xfId="47029"/>
    <cellStyle name="Komma 5 2 5 3 5" xfId="50045"/>
    <cellStyle name="Komma 5 2 5 4" xfId="10609"/>
    <cellStyle name="Komma 5 2 5 4 2" xfId="18151"/>
    <cellStyle name="Komma 5 2 5 4 3" xfId="42339"/>
    <cellStyle name="Komma 5 2 5 4 4" xfId="47506"/>
    <cellStyle name="Komma 5 2 5 4 5" xfId="50522"/>
    <cellStyle name="Komma 5 2 5 5" xfId="11096"/>
    <cellStyle name="Komma 5 2 5 5 2" xfId="18628"/>
    <cellStyle name="Komma 5 2 5 5 3" xfId="42017"/>
    <cellStyle name="Komma 5 2 5 5 4" xfId="47983"/>
    <cellStyle name="Komma 5 2 5 5 5" xfId="50999"/>
    <cellStyle name="Komma 5 2 5 6" xfId="8084"/>
    <cellStyle name="Komma 5 2 5 6 2" xfId="42542"/>
    <cellStyle name="Komma 5 2 5 6 3" xfId="46552"/>
    <cellStyle name="Komma 5 2 5 6 4" xfId="49568"/>
    <cellStyle name="Komma 5 2 5 7" xfId="19372"/>
    <cellStyle name="Komma 5 2 5 8" xfId="43324"/>
    <cellStyle name="Komma 5 2 5 9" xfId="44226"/>
    <cellStyle name="Komma 5 2 6" xfId="5523"/>
    <cellStyle name="Komma 5 2 6 2" xfId="10177"/>
    <cellStyle name="Komma 5 2 6 2 2" xfId="17727"/>
    <cellStyle name="Komma 5 2 6 2 3" xfId="20396"/>
    <cellStyle name="Komma 5 2 6 2 4" xfId="47082"/>
    <cellStyle name="Komma 5 2 6 2 5" xfId="50098"/>
    <cellStyle name="Komma 5 2 6 3" xfId="10662"/>
    <cellStyle name="Komma 5 2 6 3 2" xfId="18204"/>
    <cellStyle name="Komma 5 2 6 3 3" xfId="43702"/>
    <cellStyle name="Komma 5 2 6 3 4" xfId="47559"/>
    <cellStyle name="Komma 5 2 6 3 5" xfId="50575"/>
    <cellStyle name="Komma 5 2 6 4" xfId="11149"/>
    <cellStyle name="Komma 5 2 6 4 2" xfId="18681"/>
    <cellStyle name="Komma 5 2 6 4 3" xfId="42586"/>
    <cellStyle name="Komma 5 2 6 4 4" xfId="48036"/>
    <cellStyle name="Komma 5 2 6 4 5" xfId="51052"/>
    <cellStyle name="Komma 5 2 6 5" xfId="8163"/>
    <cellStyle name="Komma 5 2 6 5 2" xfId="27726"/>
    <cellStyle name="Komma 5 2 6 5 3" xfId="46605"/>
    <cellStyle name="Komma 5 2 6 5 4" xfId="49621"/>
    <cellStyle name="Komma 5 2 6 6" xfId="42516"/>
    <cellStyle name="Komma 5 2 6 7" xfId="45499"/>
    <cellStyle name="Komma 5 2 6 8" xfId="48515"/>
    <cellStyle name="Komma 5 2 7" xfId="5843"/>
    <cellStyle name="Komma 5 2 7 2" xfId="10389"/>
    <cellStyle name="Komma 5 2 7 2 2" xfId="17939"/>
    <cellStyle name="Komma 5 2 7 2 3" xfId="43285"/>
    <cellStyle name="Komma 5 2 7 2 4" xfId="47294"/>
    <cellStyle name="Komma 5 2 7 2 5" xfId="50310"/>
    <cellStyle name="Komma 5 2 7 3" xfId="10874"/>
    <cellStyle name="Komma 5 2 7 3 2" xfId="18416"/>
    <cellStyle name="Komma 5 2 7 3 3" xfId="41985"/>
    <cellStyle name="Komma 5 2 7 3 4" xfId="47771"/>
    <cellStyle name="Komma 5 2 7 3 5" xfId="50787"/>
    <cellStyle name="Komma 5 2 7 4" xfId="11362"/>
    <cellStyle name="Komma 5 2 7 4 2" xfId="18893"/>
    <cellStyle name="Komma 5 2 7 4 3" xfId="43744"/>
    <cellStyle name="Komma 5 2 7 4 4" xfId="48248"/>
    <cellStyle name="Komma 5 2 7 4 5" xfId="51264"/>
    <cellStyle name="Komma 5 2 7 5" xfId="8477"/>
    <cellStyle name="Komma 5 2 7 5 2" xfId="42502"/>
    <cellStyle name="Komma 5 2 7 5 3" xfId="46817"/>
    <cellStyle name="Komma 5 2 7 5 4" xfId="49833"/>
    <cellStyle name="Komma 5 2 7 6" xfId="43404"/>
    <cellStyle name="Komma 5 2 7 7" xfId="45711"/>
    <cellStyle name="Komma 5 2 7 8" xfId="48727"/>
    <cellStyle name="Komma 5 2 8" xfId="9965"/>
    <cellStyle name="Komma 5 2 8 2" xfId="17515"/>
    <cellStyle name="Komma 5 2 8 3" xfId="42279"/>
    <cellStyle name="Komma 5 2 8 4" xfId="46870"/>
    <cellStyle name="Komma 5 2 8 5" xfId="49886"/>
    <cellStyle name="Komma 5 2 9" xfId="10449"/>
    <cellStyle name="Komma 5 2 9 2" xfId="17992"/>
    <cellStyle name="Komma 5 2 9 3" xfId="42529"/>
    <cellStyle name="Komma 5 2 9 4" xfId="47347"/>
    <cellStyle name="Komma 5 2 9 5" xfId="50363"/>
    <cellStyle name="Komma 5 3" xfId="4212"/>
    <cellStyle name="Komma 5 3 10" xfId="7584"/>
    <cellStyle name="Komma 5 3 10 2" xfId="43203"/>
    <cellStyle name="Komma 5 3 10 3" xfId="46380"/>
    <cellStyle name="Komma 5 3 10 4" xfId="49396"/>
    <cellStyle name="Komma 5 3 11" xfId="19373"/>
    <cellStyle name="Komma 5 3 12" xfId="44227"/>
    <cellStyle name="Komma 5 3 13" xfId="45133"/>
    <cellStyle name="Komma 5 3 14" xfId="45289"/>
    <cellStyle name="Komma 5 3 15" xfId="48304"/>
    <cellStyle name="Komma 5 3 2" xfId="5285"/>
    <cellStyle name="Komma 5 3 2 10" xfId="45134"/>
    <cellStyle name="Komma 5 3 2 11" xfId="45342"/>
    <cellStyle name="Komma 5 3 2 12" xfId="48358"/>
    <cellStyle name="Komma 5 3 2 2" xfId="5605"/>
    <cellStyle name="Komma 5 3 2 2 2" xfId="10232"/>
    <cellStyle name="Komma 5 3 2 2 2 2" xfId="17782"/>
    <cellStyle name="Komma 5 3 2 2 2 3" xfId="19900"/>
    <cellStyle name="Komma 5 3 2 2 2 4" xfId="47137"/>
    <cellStyle name="Komma 5 3 2 2 2 5" xfId="50153"/>
    <cellStyle name="Komma 5 3 2 2 3" xfId="10717"/>
    <cellStyle name="Komma 5 3 2 2 3 2" xfId="18259"/>
    <cellStyle name="Komma 5 3 2 2 3 3" xfId="41959"/>
    <cellStyle name="Komma 5 3 2 2 3 4" xfId="47614"/>
    <cellStyle name="Komma 5 3 2 2 3 5" xfId="50630"/>
    <cellStyle name="Komma 5 3 2 2 4" xfId="11204"/>
    <cellStyle name="Komma 5 3 2 2 4 2" xfId="18736"/>
    <cellStyle name="Komma 5 3 2 2 4 3" xfId="42479"/>
    <cellStyle name="Komma 5 3 2 2 4 4" xfId="48091"/>
    <cellStyle name="Komma 5 3 2 2 4 5" xfId="51107"/>
    <cellStyle name="Komma 5 3 2 2 5" xfId="8240"/>
    <cellStyle name="Komma 5 3 2 2 5 2" xfId="43271"/>
    <cellStyle name="Komma 5 3 2 2 5 3" xfId="46660"/>
    <cellStyle name="Komma 5 3 2 2 5 4" xfId="49676"/>
    <cellStyle name="Komma 5 3 2 2 6" xfId="43904"/>
    <cellStyle name="Komma 5 3 2 2 7" xfId="45554"/>
    <cellStyle name="Komma 5 3 2 2 8" xfId="48570"/>
    <cellStyle name="Komma 5 3 2 3" xfId="10020"/>
    <cellStyle name="Komma 5 3 2 3 2" xfId="17570"/>
    <cellStyle name="Komma 5 3 2 3 3" xfId="41854"/>
    <cellStyle name="Komma 5 3 2 3 4" xfId="46925"/>
    <cellStyle name="Komma 5 3 2 3 5" xfId="49941"/>
    <cellStyle name="Komma 5 3 2 4" xfId="10504"/>
    <cellStyle name="Komma 5 3 2 4 2" xfId="18047"/>
    <cellStyle name="Komma 5 3 2 4 3" xfId="41923"/>
    <cellStyle name="Komma 5 3 2 4 4" xfId="47402"/>
    <cellStyle name="Komma 5 3 2 4 5" xfId="50418"/>
    <cellStyle name="Komma 5 3 2 5" xfId="10991"/>
    <cellStyle name="Komma 5 3 2 5 2" xfId="18524"/>
    <cellStyle name="Komma 5 3 2 5 3" xfId="42001"/>
    <cellStyle name="Komma 5 3 2 5 4" xfId="47879"/>
    <cellStyle name="Komma 5 3 2 5 5" xfId="50895"/>
    <cellStyle name="Komma 5 3 2 6" xfId="7939"/>
    <cellStyle name="Komma 5 3 2 6 2" xfId="43062"/>
    <cellStyle name="Komma 5 3 2 6 3" xfId="46448"/>
    <cellStyle name="Komma 5 3 2 6 4" xfId="49464"/>
    <cellStyle name="Komma 5 3 2 7" xfId="19374"/>
    <cellStyle name="Komma 5 3 2 8" xfId="43316"/>
    <cellStyle name="Komma 5 3 2 9" xfId="44228"/>
    <cellStyle name="Komma 5 3 3" xfId="5365"/>
    <cellStyle name="Komma 5 3 3 10" xfId="45135"/>
    <cellStyle name="Komma 5 3 3 11" xfId="45395"/>
    <cellStyle name="Komma 5 3 3 12" xfId="48411"/>
    <cellStyle name="Komma 5 3 3 2" xfId="5685"/>
    <cellStyle name="Komma 5 3 3 2 2" xfId="10285"/>
    <cellStyle name="Komma 5 3 3 2 2 2" xfId="17835"/>
    <cellStyle name="Komma 5 3 3 2 2 3" xfId="42319"/>
    <cellStyle name="Komma 5 3 3 2 2 4" xfId="47190"/>
    <cellStyle name="Komma 5 3 3 2 2 5" xfId="50206"/>
    <cellStyle name="Komma 5 3 3 2 3" xfId="10770"/>
    <cellStyle name="Komma 5 3 3 2 3 2" xfId="18312"/>
    <cellStyle name="Komma 5 3 3 2 3 3" xfId="42640"/>
    <cellStyle name="Komma 5 3 3 2 3 4" xfId="47667"/>
    <cellStyle name="Komma 5 3 3 2 3 5" xfId="50683"/>
    <cellStyle name="Komma 5 3 3 2 4" xfId="11257"/>
    <cellStyle name="Komma 5 3 3 2 4 2" xfId="18789"/>
    <cellStyle name="Komma 5 3 3 2 4 3" xfId="43098"/>
    <cellStyle name="Komma 5 3 3 2 4 4" xfId="48144"/>
    <cellStyle name="Komma 5 3 3 2 4 5" xfId="51160"/>
    <cellStyle name="Komma 5 3 3 2 5" xfId="8319"/>
    <cellStyle name="Komma 5 3 3 2 5 2" xfId="20490"/>
    <cellStyle name="Komma 5 3 3 2 5 3" xfId="46713"/>
    <cellStyle name="Komma 5 3 3 2 5 4" xfId="49729"/>
    <cellStyle name="Komma 5 3 3 2 6" xfId="19772"/>
    <cellStyle name="Komma 5 3 3 2 7" xfId="45607"/>
    <cellStyle name="Komma 5 3 3 2 8" xfId="48623"/>
    <cellStyle name="Komma 5 3 3 3" xfId="10073"/>
    <cellStyle name="Komma 5 3 3 3 2" xfId="17623"/>
    <cellStyle name="Komma 5 3 3 3 3" xfId="42294"/>
    <cellStyle name="Komma 5 3 3 3 4" xfId="46978"/>
    <cellStyle name="Komma 5 3 3 3 5" xfId="49994"/>
    <cellStyle name="Komma 5 3 3 4" xfId="10558"/>
    <cellStyle name="Komma 5 3 3 4 2" xfId="18100"/>
    <cellStyle name="Komma 5 3 3 4 3" xfId="42851"/>
    <cellStyle name="Komma 5 3 3 4 4" xfId="47455"/>
    <cellStyle name="Komma 5 3 3 4 5" xfId="50471"/>
    <cellStyle name="Komma 5 3 3 5" xfId="11045"/>
    <cellStyle name="Komma 5 3 3 5 2" xfId="18577"/>
    <cellStyle name="Komma 5 3 3 5 3" xfId="43675"/>
    <cellStyle name="Komma 5 3 3 5 4" xfId="47932"/>
    <cellStyle name="Komma 5 3 3 5 5" xfId="50948"/>
    <cellStyle name="Komma 5 3 3 6" xfId="8010"/>
    <cellStyle name="Komma 5 3 3 6 2" xfId="42676"/>
    <cellStyle name="Komma 5 3 3 6 3" xfId="46501"/>
    <cellStyle name="Komma 5 3 3 6 4" xfId="49517"/>
    <cellStyle name="Komma 5 3 3 7" xfId="19375"/>
    <cellStyle name="Komma 5 3 3 8" xfId="42956"/>
    <cellStyle name="Komma 5 3 3 9" xfId="44229"/>
    <cellStyle name="Komma 5 3 4" xfId="5445"/>
    <cellStyle name="Komma 5 3 4 2" xfId="5765"/>
    <cellStyle name="Komma 5 3 4 2 2" xfId="10338"/>
    <cellStyle name="Komma 5 3 4 2 2 2" xfId="17888"/>
    <cellStyle name="Komma 5 3 4 2 2 3" xfId="20740"/>
    <cellStyle name="Komma 5 3 4 2 2 4" xfId="47243"/>
    <cellStyle name="Komma 5 3 4 2 2 5" xfId="50259"/>
    <cellStyle name="Komma 5 3 4 2 3" xfId="10823"/>
    <cellStyle name="Komma 5 3 4 2 3 2" xfId="18365"/>
    <cellStyle name="Komma 5 3 4 2 3 3" xfId="41976"/>
    <cellStyle name="Komma 5 3 4 2 3 4" xfId="47720"/>
    <cellStyle name="Komma 5 3 4 2 3 5" xfId="50736"/>
    <cellStyle name="Komma 5 3 4 2 4" xfId="11310"/>
    <cellStyle name="Komma 5 3 4 2 4 2" xfId="18842"/>
    <cellStyle name="Komma 5 3 4 2 4 3" xfId="43757"/>
    <cellStyle name="Komma 5 3 4 2 4 4" xfId="48197"/>
    <cellStyle name="Komma 5 3 4 2 4 5" xfId="51213"/>
    <cellStyle name="Komma 5 3 4 2 5" xfId="8399"/>
    <cellStyle name="Komma 5 3 4 2 5 2" xfId="43068"/>
    <cellStyle name="Komma 5 3 4 2 5 3" xfId="46766"/>
    <cellStyle name="Komma 5 3 4 2 5 4" xfId="49782"/>
    <cellStyle name="Komma 5 3 4 2 6" xfId="42742"/>
    <cellStyle name="Komma 5 3 4 2 7" xfId="45660"/>
    <cellStyle name="Komma 5 3 4 2 8" xfId="48676"/>
    <cellStyle name="Komma 5 3 4 3" xfId="10126"/>
    <cellStyle name="Komma 5 3 4 3 2" xfId="17676"/>
    <cellStyle name="Komma 5 3 4 3 3" xfId="42555"/>
    <cellStyle name="Komma 5 3 4 3 4" xfId="47031"/>
    <cellStyle name="Komma 5 3 4 3 5" xfId="50047"/>
    <cellStyle name="Komma 5 3 4 4" xfId="10611"/>
    <cellStyle name="Komma 5 3 4 4 2" xfId="18153"/>
    <cellStyle name="Komma 5 3 4 4 3" xfId="43084"/>
    <cellStyle name="Komma 5 3 4 4 4" xfId="47508"/>
    <cellStyle name="Komma 5 3 4 4 5" xfId="50524"/>
    <cellStyle name="Komma 5 3 4 5" xfId="11098"/>
    <cellStyle name="Komma 5 3 4 5 2" xfId="18630"/>
    <cellStyle name="Komma 5 3 4 5 3" xfId="42561"/>
    <cellStyle name="Komma 5 3 4 5 4" xfId="47985"/>
    <cellStyle name="Komma 5 3 4 5 5" xfId="51001"/>
    <cellStyle name="Komma 5 3 4 6" xfId="8086"/>
    <cellStyle name="Komma 5 3 4 6 2" xfId="43721"/>
    <cellStyle name="Komma 5 3 4 6 3" xfId="46554"/>
    <cellStyle name="Komma 5 3 4 6 4" xfId="49570"/>
    <cellStyle name="Komma 5 3 4 7" xfId="43825"/>
    <cellStyle name="Komma 5 3 4 8" xfId="45448"/>
    <cellStyle name="Komma 5 3 4 9" xfId="48464"/>
    <cellStyle name="Komma 5 3 5" xfId="5525"/>
    <cellStyle name="Komma 5 3 5 2" xfId="10179"/>
    <cellStyle name="Komma 5 3 5 2 2" xfId="17729"/>
    <cellStyle name="Komma 5 3 5 2 3" xfId="42307"/>
    <cellStyle name="Komma 5 3 5 2 4" xfId="47084"/>
    <cellStyle name="Komma 5 3 5 2 5" xfId="50100"/>
    <cellStyle name="Komma 5 3 5 3" xfId="10664"/>
    <cellStyle name="Komma 5 3 5 3 2" xfId="18206"/>
    <cellStyle name="Komma 5 3 5 3 3" xfId="42345"/>
    <cellStyle name="Komma 5 3 5 3 4" xfId="47561"/>
    <cellStyle name="Komma 5 3 5 3 5" xfId="50577"/>
    <cellStyle name="Komma 5 3 5 4" xfId="11151"/>
    <cellStyle name="Komma 5 3 5 4 2" xfId="18683"/>
    <cellStyle name="Komma 5 3 5 4 3" xfId="42406"/>
    <cellStyle name="Komma 5 3 5 4 4" xfId="48038"/>
    <cellStyle name="Komma 5 3 5 4 5" xfId="51054"/>
    <cellStyle name="Komma 5 3 5 5" xfId="8165"/>
    <cellStyle name="Komma 5 3 5 5 2" xfId="29612"/>
    <cellStyle name="Komma 5 3 5 5 3" xfId="46607"/>
    <cellStyle name="Komma 5 3 5 5 4" xfId="49623"/>
    <cellStyle name="Komma 5 3 5 6" xfId="43450"/>
    <cellStyle name="Komma 5 3 5 7" xfId="45501"/>
    <cellStyle name="Komma 5 3 5 8" xfId="48517"/>
    <cellStyle name="Komma 5 3 6" xfId="5845"/>
    <cellStyle name="Komma 5 3 6 2" xfId="10391"/>
    <cellStyle name="Komma 5 3 6 2 2" xfId="17941"/>
    <cellStyle name="Komma 5 3 6 2 3" xfId="42936"/>
    <cellStyle name="Komma 5 3 6 2 4" xfId="47296"/>
    <cellStyle name="Komma 5 3 6 2 5" xfId="50312"/>
    <cellStyle name="Komma 5 3 6 3" xfId="10876"/>
    <cellStyle name="Komma 5 3 6 3 2" xfId="18418"/>
    <cellStyle name="Komma 5 3 6 3 3" xfId="43727"/>
    <cellStyle name="Komma 5 3 6 3 4" xfId="47773"/>
    <cellStyle name="Komma 5 3 6 3 5" xfId="50789"/>
    <cellStyle name="Komma 5 3 6 4" xfId="11364"/>
    <cellStyle name="Komma 5 3 6 4 2" xfId="18895"/>
    <cellStyle name="Komma 5 3 6 4 3" xfId="32387"/>
    <cellStyle name="Komma 5 3 6 4 4" xfId="48250"/>
    <cellStyle name="Komma 5 3 6 4 5" xfId="51266"/>
    <cellStyle name="Komma 5 3 6 5" xfId="8479"/>
    <cellStyle name="Komma 5 3 6 5 2" xfId="42838"/>
    <cellStyle name="Komma 5 3 6 5 3" xfId="46819"/>
    <cellStyle name="Komma 5 3 6 5 4" xfId="49835"/>
    <cellStyle name="Komma 5 3 6 6" xfId="42518"/>
    <cellStyle name="Komma 5 3 6 7" xfId="45713"/>
    <cellStyle name="Komma 5 3 6 8" xfId="48729"/>
    <cellStyle name="Komma 5 3 7" xfId="9967"/>
    <cellStyle name="Komma 5 3 7 2" xfId="17517"/>
    <cellStyle name="Komma 5 3 7 3" xfId="43072"/>
    <cellStyle name="Komma 5 3 7 4" xfId="46872"/>
    <cellStyle name="Komma 5 3 7 5" xfId="49888"/>
    <cellStyle name="Komma 5 3 8" xfId="10451"/>
    <cellStyle name="Komma 5 3 8 2" xfId="17994"/>
    <cellStyle name="Komma 5 3 8 3" xfId="27850"/>
    <cellStyle name="Komma 5 3 8 4" xfId="47349"/>
    <cellStyle name="Komma 5 3 8 5" xfId="50365"/>
    <cellStyle name="Komma 5 3 9" xfId="10938"/>
    <cellStyle name="Komma 5 3 9 2" xfId="18471"/>
    <cellStyle name="Komma 5 3 9 3" xfId="27950"/>
    <cellStyle name="Komma 5 3 9 4" xfId="47826"/>
    <cellStyle name="Komma 5 3 9 5" xfId="50842"/>
    <cellStyle name="Komma 5 4" xfId="5282"/>
    <cellStyle name="Komma 5 4 10" xfId="45136"/>
    <cellStyle name="Komma 5 4 11" xfId="45339"/>
    <cellStyle name="Komma 5 4 12" xfId="48355"/>
    <cellStyle name="Komma 5 4 2" xfId="5602"/>
    <cellStyle name="Komma 5 4 2 10" xfId="45551"/>
    <cellStyle name="Komma 5 4 2 11" xfId="48567"/>
    <cellStyle name="Komma 5 4 2 2" xfId="10229"/>
    <cellStyle name="Komma 5 4 2 2 2" xfId="17779"/>
    <cellStyle name="Komma 5 4 2 2 3" xfId="19632"/>
    <cellStyle name="Komma 5 4 2 2 4" xfId="47134"/>
    <cellStyle name="Komma 5 4 2 2 5" xfId="50150"/>
    <cellStyle name="Komma 5 4 2 3" xfId="10714"/>
    <cellStyle name="Komma 5 4 2 3 2" xfId="18256"/>
    <cellStyle name="Komma 5 4 2 3 3" xfId="42639"/>
    <cellStyle name="Komma 5 4 2 3 4" xfId="47611"/>
    <cellStyle name="Komma 5 4 2 3 5" xfId="50627"/>
    <cellStyle name="Komma 5 4 2 4" xfId="11201"/>
    <cellStyle name="Komma 5 4 2 4 2" xfId="18733"/>
    <cellStyle name="Komma 5 4 2 4 3" xfId="43242"/>
    <cellStyle name="Komma 5 4 2 4 4" xfId="48088"/>
    <cellStyle name="Komma 5 4 2 4 5" xfId="51104"/>
    <cellStyle name="Komma 5 4 2 5" xfId="8237"/>
    <cellStyle name="Komma 5 4 2 5 2" xfId="43650"/>
    <cellStyle name="Komma 5 4 2 5 3" xfId="46657"/>
    <cellStyle name="Komma 5 4 2 5 4" xfId="49673"/>
    <cellStyle name="Komma 5 4 2 6" xfId="19377"/>
    <cellStyle name="Komma 5 4 2 7" xfId="41547"/>
    <cellStyle name="Komma 5 4 2 8" xfId="44231"/>
    <cellStyle name="Komma 5 4 2 9" xfId="45137"/>
    <cellStyle name="Komma 5 4 3" xfId="10017"/>
    <cellStyle name="Komma 5 4 3 2" xfId="17567"/>
    <cellStyle name="Komma 5 4 3 3" xfId="42288"/>
    <cellStyle name="Komma 5 4 3 4" xfId="46922"/>
    <cellStyle name="Komma 5 4 3 5" xfId="49938"/>
    <cellStyle name="Komma 5 4 4" xfId="10501"/>
    <cellStyle name="Komma 5 4 4 2" xfId="18044"/>
    <cellStyle name="Komma 5 4 4 3" xfId="42326"/>
    <cellStyle name="Komma 5 4 4 4" xfId="47399"/>
    <cellStyle name="Komma 5 4 4 5" xfId="50415"/>
    <cellStyle name="Komma 5 4 5" xfId="10988"/>
    <cellStyle name="Komma 5 4 5 2" xfId="18521"/>
    <cellStyle name="Komma 5 4 5 3" xfId="27808"/>
    <cellStyle name="Komma 5 4 5 4" xfId="47876"/>
    <cellStyle name="Komma 5 4 5 5" xfId="50892"/>
    <cellStyle name="Komma 5 4 6" xfId="7936"/>
    <cellStyle name="Komma 5 4 6 2" xfId="43843"/>
    <cellStyle name="Komma 5 4 6 3" xfId="46445"/>
    <cellStyle name="Komma 5 4 6 4" xfId="49461"/>
    <cellStyle name="Komma 5 4 7" xfId="19376"/>
    <cellStyle name="Komma 5 4 8" xfId="43762"/>
    <cellStyle name="Komma 5 4 9" xfId="44230"/>
    <cellStyle name="Komma 5 5" xfId="5362"/>
    <cellStyle name="Komma 5 5 10" xfId="45138"/>
    <cellStyle name="Komma 5 5 11" xfId="45392"/>
    <cellStyle name="Komma 5 5 12" xfId="48408"/>
    <cellStyle name="Komma 5 5 2" xfId="5682"/>
    <cellStyle name="Komma 5 5 2 10" xfId="45604"/>
    <cellStyle name="Komma 5 5 2 11" xfId="48620"/>
    <cellStyle name="Komma 5 5 2 2" xfId="10282"/>
    <cellStyle name="Komma 5 5 2 2 2" xfId="17832"/>
    <cellStyle name="Komma 5 5 2 2 3" xfId="41895"/>
    <cellStyle name="Komma 5 5 2 2 4" xfId="47187"/>
    <cellStyle name="Komma 5 5 2 2 5" xfId="50203"/>
    <cellStyle name="Komma 5 5 2 3" xfId="10767"/>
    <cellStyle name="Komma 5 5 2 3 2" xfId="18309"/>
    <cellStyle name="Komma 5 5 2 3 3" xfId="43747"/>
    <cellStyle name="Komma 5 5 2 3 4" xfId="47664"/>
    <cellStyle name="Komma 5 5 2 3 5" xfId="50680"/>
    <cellStyle name="Komma 5 5 2 4" xfId="11254"/>
    <cellStyle name="Komma 5 5 2 4 2" xfId="18786"/>
    <cellStyle name="Komma 5 5 2 4 3" xfId="43584"/>
    <cellStyle name="Komma 5 5 2 4 4" xfId="48141"/>
    <cellStyle name="Komma 5 5 2 4 5" xfId="51157"/>
    <cellStyle name="Komma 5 5 2 5" xfId="8316"/>
    <cellStyle name="Komma 5 5 2 5 2" xfId="42923"/>
    <cellStyle name="Komma 5 5 2 5 3" xfId="46710"/>
    <cellStyle name="Komma 5 5 2 5 4" xfId="49726"/>
    <cellStyle name="Komma 5 5 2 6" xfId="19379"/>
    <cellStyle name="Komma 5 5 2 7" xfId="43248"/>
    <cellStyle name="Komma 5 5 2 8" xfId="44233"/>
    <cellStyle name="Komma 5 5 2 9" xfId="45139"/>
    <cellStyle name="Komma 5 5 3" xfId="10070"/>
    <cellStyle name="Komma 5 5 3 2" xfId="17620"/>
    <cellStyle name="Komma 5 5 3 3" xfId="41861"/>
    <cellStyle name="Komma 5 5 3 4" xfId="46975"/>
    <cellStyle name="Komma 5 5 3 5" xfId="49991"/>
    <cellStyle name="Komma 5 5 4" xfId="10555"/>
    <cellStyle name="Komma 5 5 4 2" xfId="18097"/>
    <cellStyle name="Komma 5 5 4 3" xfId="43458"/>
    <cellStyle name="Komma 5 5 4 4" xfId="47452"/>
    <cellStyle name="Komma 5 5 4 5" xfId="50468"/>
    <cellStyle name="Komma 5 5 5" xfId="11042"/>
    <cellStyle name="Komma 5 5 5 2" xfId="18574"/>
    <cellStyle name="Komma 5 5 5 3" xfId="43294"/>
    <cellStyle name="Komma 5 5 5 4" xfId="47929"/>
    <cellStyle name="Komma 5 5 5 5" xfId="50945"/>
    <cellStyle name="Komma 5 5 6" xfId="8007"/>
    <cellStyle name="Komma 5 5 6 2" xfId="43746"/>
    <cellStyle name="Komma 5 5 6 3" xfId="46498"/>
    <cellStyle name="Komma 5 5 6 4" xfId="49514"/>
    <cellStyle name="Komma 5 5 7" xfId="19378"/>
    <cellStyle name="Komma 5 5 8" xfId="41502"/>
    <cellStyle name="Komma 5 5 9" xfId="44232"/>
    <cellStyle name="Komma 5 6" xfId="5442"/>
    <cellStyle name="Komma 5 6 10" xfId="45140"/>
    <cellStyle name="Komma 5 6 11" xfId="45445"/>
    <cellStyle name="Komma 5 6 12" xfId="48461"/>
    <cellStyle name="Komma 5 6 2" xfId="5762"/>
    <cellStyle name="Komma 5 6 2 2" xfId="10335"/>
    <cellStyle name="Komma 5 6 2 2 2" xfId="17885"/>
    <cellStyle name="Komma 5 6 2 2 3" xfId="27972"/>
    <cellStyle name="Komma 5 6 2 2 4" xfId="47240"/>
    <cellStyle name="Komma 5 6 2 2 5" xfId="50256"/>
    <cellStyle name="Komma 5 6 2 3" xfId="10820"/>
    <cellStyle name="Komma 5 6 2 3 2" xfId="18362"/>
    <cellStyle name="Komma 5 6 2 3 3" xfId="42794"/>
    <cellStyle name="Komma 5 6 2 3 4" xfId="47717"/>
    <cellStyle name="Komma 5 6 2 3 5" xfId="50733"/>
    <cellStyle name="Komma 5 6 2 4" xfId="11307"/>
    <cellStyle name="Komma 5 6 2 4 2" xfId="18839"/>
    <cellStyle name="Komma 5 6 2 4 3" xfId="42825"/>
    <cellStyle name="Komma 5 6 2 4 4" xfId="48194"/>
    <cellStyle name="Komma 5 6 2 4 5" xfId="51210"/>
    <cellStyle name="Komma 5 6 2 5" xfId="8396"/>
    <cellStyle name="Komma 5 6 2 5 2" xfId="43439"/>
    <cellStyle name="Komma 5 6 2 5 3" xfId="46763"/>
    <cellStyle name="Komma 5 6 2 5 4" xfId="49779"/>
    <cellStyle name="Komma 5 6 2 6" xfId="43008"/>
    <cellStyle name="Komma 5 6 2 7" xfId="45657"/>
    <cellStyle name="Komma 5 6 2 8" xfId="48673"/>
    <cellStyle name="Komma 5 6 3" xfId="10123"/>
    <cellStyle name="Komma 5 6 3 2" xfId="17673"/>
    <cellStyle name="Komma 5 6 3 3" xfId="43510"/>
    <cellStyle name="Komma 5 6 3 4" xfId="47028"/>
    <cellStyle name="Komma 5 6 3 5" xfId="50044"/>
    <cellStyle name="Komma 5 6 4" xfId="10608"/>
    <cellStyle name="Komma 5 6 4 2" xfId="18150"/>
    <cellStyle name="Komma 5 6 4 3" xfId="43288"/>
    <cellStyle name="Komma 5 6 4 4" xfId="47505"/>
    <cellStyle name="Komma 5 6 4 5" xfId="50521"/>
    <cellStyle name="Komma 5 6 5" xfId="11095"/>
    <cellStyle name="Komma 5 6 5 2" xfId="18627"/>
    <cellStyle name="Komma 5 6 5 3" xfId="42016"/>
    <cellStyle name="Komma 5 6 5 4" xfId="47982"/>
    <cellStyle name="Komma 5 6 5 5" xfId="50998"/>
    <cellStyle name="Komma 5 6 6" xfId="8083"/>
    <cellStyle name="Komma 5 6 6 2" xfId="41787"/>
    <cellStyle name="Komma 5 6 6 3" xfId="46551"/>
    <cellStyle name="Komma 5 6 6 4" xfId="49567"/>
    <cellStyle name="Komma 5 6 7" xfId="19380"/>
    <cellStyle name="Komma 5 6 8" xfId="41514"/>
    <cellStyle name="Komma 5 6 9" xfId="44234"/>
    <cellStyle name="Komma 5 7" xfId="5522"/>
    <cellStyle name="Komma 5 7 10" xfId="45498"/>
    <cellStyle name="Komma 5 7 11" xfId="48514"/>
    <cellStyle name="Komma 5 7 2" xfId="10176"/>
    <cellStyle name="Komma 5 7 2 2" xfId="17726"/>
    <cellStyle name="Komma 5 7 2 3" xfId="41878"/>
    <cellStyle name="Komma 5 7 2 4" xfId="47081"/>
    <cellStyle name="Komma 5 7 2 5" xfId="50097"/>
    <cellStyle name="Komma 5 7 3" xfId="10661"/>
    <cellStyle name="Komma 5 7 3 2" xfId="18203"/>
    <cellStyle name="Komma 5 7 3 3" xfId="41948"/>
    <cellStyle name="Komma 5 7 3 4" xfId="47558"/>
    <cellStyle name="Komma 5 7 3 5" xfId="50574"/>
    <cellStyle name="Komma 5 7 4" xfId="11148"/>
    <cellStyle name="Komma 5 7 4 2" xfId="18680"/>
    <cellStyle name="Komma 5 7 4 3" xfId="42026"/>
    <cellStyle name="Komma 5 7 4 4" xfId="48035"/>
    <cellStyle name="Komma 5 7 4 5" xfId="51051"/>
    <cellStyle name="Komma 5 7 5" xfId="8162"/>
    <cellStyle name="Komma 5 7 5 2" xfId="43308"/>
    <cellStyle name="Komma 5 7 5 3" xfId="46604"/>
    <cellStyle name="Komma 5 7 5 4" xfId="49620"/>
    <cellStyle name="Komma 5 7 6" xfId="19381"/>
    <cellStyle name="Komma 5 7 7" xfId="41532"/>
    <cellStyle name="Komma 5 7 8" xfId="44235"/>
    <cellStyle name="Komma 5 7 9" xfId="45141"/>
    <cellStyle name="Komma 5 8" xfId="5842"/>
    <cellStyle name="Komma 5 8 2" xfId="10388"/>
    <cellStyle name="Komma 5 8 2 2" xfId="17938"/>
    <cellStyle name="Komma 5 8 2 3" xfId="29471"/>
    <cellStyle name="Komma 5 8 2 4" xfId="47293"/>
    <cellStyle name="Komma 5 8 2 5" xfId="50309"/>
    <cellStyle name="Komma 5 8 3" xfId="10873"/>
    <cellStyle name="Komma 5 8 3 2" xfId="18415"/>
    <cellStyle name="Komma 5 8 3 3" xfId="42795"/>
    <cellStyle name="Komma 5 8 3 4" xfId="47770"/>
    <cellStyle name="Komma 5 8 3 5" xfId="50786"/>
    <cellStyle name="Komma 5 8 4" xfId="11361"/>
    <cellStyle name="Komma 5 8 4 2" xfId="18892"/>
    <cellStyle name="Komma 5 8 4 3" xfId="42490"/>
    <cellStyle name="Komma 5 8 4 4" xfId="48247"/>
    <cellStyle name="Komma 5 8 4 5" xfId="51263"/>
    <cellStyle name="Komma 5 8 5" xfId="8476"/>
    <cellStyle name="Komma 5 8 5 2" xfId="20471"/>
    <cellStyle name="Komma 5 8 5 3" xfId="46816"/>
    <cellStyle name="Komma 5 8 5 4" xfId="49832"/>
    <cellStyle name="Komma 5 8 6" xfId="42712"/>
    <cellStyle name="Komma 5 8 7" xfId="45710"/>
    <cellStyle name="Komma 5 8 8" xfId="48726"/>
    <cellStyle name="Komma 5 9" xfId="9964"/>
    <cellStyle name="Komma 5 9 2" xfId="17514"/>
    <cellStyle name="Komma 5 9 3" xfId="27779"/>
    <cellStyle name="Komma 5 9 4" xfId="46869"/>
    <cellStyle name="Komma 5 9 5" xfId="49885"/>
    <cellStyle name="Komma 6" xfId="19382"/>
    <cellStyle name="Komma 6 2" xfId="19383"/>
    <cellStyle name="Komma 6 2 2" xfId="19384"/>
    <cellStyle name="Komma 6 2 2 2" xfId="19385"/>
    <cellStyle name="Komma 6 2 2 2 2" xfId="44239"/>
    <cellStyle name="Komma 6 2 2 2 3" xfId="45145"/>
    <cellStyle name="Komma 6 2 2 3" xfId="44238"/>
    <cellStyle name="Komma 6 2 2 4" xfId="45144"/>
    <cellStyle name="Komma 6 2 3" xfId="19386"/>
    <cellStyle name="Komma 6 2 3 2" xfId="19387"/>
    <cellStyle name="Komma 6 2 3 2 2" xfId="44241"/>
    <cellStyle name="Komma 6 2 3 2 3" xfId="45147"/>
    <cellStyle name="Komma 6 2 3 3" xfId="44240"/>
    <cellStyle name="Komma 6 2 3 4" xfId="45146"/>
    <cellStyle name="Komma 6 2 4" xfId="19388"/>
    <cellStyle name="Komma 6 2 4 2" xfId="44242"/>
    <cellStyle name="Komma 6 2 4 3" xfId="45148"/>
    <cellStyle name="Komma 6 2 5" xfId="44237"/>
    <cellStyle name="Komma 6 2 6" xfId="45143"/>
    <cellStyle name="Komma 6 3" xfId="19389"/>
    <cellStyle name="Komma 6 3 2" xfId="19390"/>
    <cellStyle name="Komma 6 3 2 2" xfId="44244"/>
    <cellStyle name="Komma 6 3 2 3" xfId="45150"/>
    <cellStyle name="Komma 6 3 3" xfId="44243"/>
    <cellStyle name="Komma 6 3 4" xfId="45149"/>
    <cellStyle name="Komma 6 4" xfId="19391"/>
    <cellStyle name="Komma 6 4 2" xfId="19392"/>
    <cellStyle name="Komma 6 4 2 2" xfId="44246"/>
    <cellStyle name="Komma 6 4 2 3" xfId="45152"/>
    <cellStyle name="Komma 6 4 3" xfId="44245"/>
    <cellStyle name="Komma 6 4 4" xfId="45151"/>
    <cellStyle name="Komma 6 5" xfId="19393"/>
    <cellStyle name="Komma 6 5 2" xfId="19394"/>
    <cellStyle name="Komma 6 5 2 2" xfId="44248"/>
    <cellStyle name="Komma 6 5 2 3" xfId="45154"/>
    <cellStyle name="Komma 6 5 3" xfId="44247"/>
    <cellStyle name="Komma 6 5 4" xfId="45153"/>
    <cellStyle name="Komma 6 6" xfId="19395"/>
    <cellStyle name="Komma 6 6 2" xfId="44249"/>
    <cellStyle name="Komma 6 6 3" xfId="45155"/>
    <cellStyle name="Komma 6 7" xfId="44236"/>
    <cellStyle name="Komma 6 8" xfId="45142"/>
    <cellStyle name="Komma 7" xfId="19396"/>
    <cellStyle name="Komma 7 2" xfId="19397"/>
    <cellStyle name="Komma 7 2 2" xfId="19398"/>
    <cellStyle name="Komma 7 2 2 2" xfId="19399"/>
    <cellStyle name="Komma 7 2 2 2 2" xfId="44253"/>
    <cellStyle name="Komma 7 2 2 2 3" xfId="45159"/>
    <cellStyle name="Komma 7 2 2 3" xfId="44252"/>
    <cellStyle name="Komma 7 2 2 4" xfId="45158"/>
    <cellStyle name="Komma 7 2 3" xfId="19400"/>
    <cellStyle name="Komma 7 2 3 2" xfId="19401"/>
    <cellStyle name="Komma 7 2 3 2 2" xfId="44255"/>
    <cellStyle name="Komma 7 2 3 2 3" xfId="45161"/>
    <cellStyle name="Komma 7 2 3 3" xfId="44254"/>
    <cellStyle name="Komma 7 2 3 4" xfId="45160"/>
    <cellStyle name="Komma 7 2 4" xfId="19402"/>
    <cellStyle name="Komma 7 2 4 2" xfId="44256"/>
    <cellStyle name="Komma 7 2 4 3" xfId="45162"/>
    <cellStyle name="Komma 7 2 5" xfId="44251"/>
    <cellStyle name="Komma 7 2 6" xfId="45157"/>
    <cellStyle name="Komma 7 3" xfId="19403"/>
    <cellStyle name="Komma 7 3 2" xfId="19404"/>
    <cellStyle name="Komma 7 3 2 2" xfId="44258"/>
    <cellStyle name="Komma 7 3 2 3" xfId="45164"/>
    <cellStyle name="Komma 7 3 3" xfId="44257"/>
    <cellStyle name="Komma 7 3 4" xfId="45163"/>
    <cellStyle name="Komma 7 4" xfId="19405"/>
    <cellStyle name="Komma 7 4 2" xfId="19406"/>
    <cellStyle name="Komma 7 4 2 2" xfId="44260"/>
    <cellStyle name="Komma 7 4 2 3" xfId="45166"/>
    <cellStyle name="Komma 7 4 3" xfId="44259"/>
    <cellStyle name="Komma 7 4 4" xfId="45165"/>
    <cellStyle name="Komma 7 5" xfId="19407"/>
    <cellStyle name="Komma 7 5 2" xfId="44261"/>
    <cellStyle name="Komma 7 5 3" xfId="45167"/>
    <cellStyle name="Komma 7 6" xfId="44250"/>
    <cellStyle name="Komma 7 7" xfId="45156"/>
    <cellStyle name="Komma 8" xfId="19408"/>
    <cellStyle name="Komma 8 2" xfId="19409"/>
    <cellStyle name="Komma 8 2 2" xfId="19410"/>
    <cellStyle name="Komma 8 2 2 2" xfId="44264"/>
    <cellStyle name="Komma 8 2 2 3" xfId="45170"/>
    <cellStyle name="Komma 8 2 3" xfId="44263"/>
    <cellStyle name="Komma 8 2 4" xfId="45169"/>
    <cellStyle name="Komma 8 3" xfId="19411"/>
    <cellStyle name="Komma 8 3 2" xfId="19412"/>
    <cellStyle name="Komma 8 3 2 2" xfId="44266"/>
    <cellStyle name="Komma 8 3 2 3" xfId="45172"/>
    <cellStyle name="Komma 8 3 3" xfId="44265"/>
    <cellStyle name="Komma 8 3 4" xfId="45171"/>
    <cellStyle name="Komma 8 4" xfId="19413"/>
    <cellStyle name="Komma 8 4 2" xfId="44267"/>
    <cellStyle name="Komma 8 4 3" xfId="45173"/>
    <cellStyle name="Komma 8 5" xfId="44262"/>
    <cellStyle name="Komma 8 6" xfId="45168"/>
    <cellStyle name="Komma 9" xfId="19414"/>
    <cellStyle name="Komma 9 2" xfId="19415"/>
    <cellStyle name="Komma 9 2 2" xfId="44269"/>
    <cellStyle name="Komma 9 2 3" xfId="45175"/>
    <cellStyle name="Komma 9 3" xfId="44268"/>
    <cellStyle name="Komma 9 4" xfId="45174"/>
    <cellStyle name="Kontroller celle" xfId="5905"/>
    <cellStyle name="Link" xfId="12909" builtinId="8"/>
    <cellStyle name="Link 2" xfId="2385"/>
    <cellStyle name="Link 2 2" xfId="19417"/>
    <cellStyle name="Link 2 3" xfId="19418"/>
    <cellStyle name="Link 2 4" xfId="19419"/>
    <cellStyle name="Link 2 5" xfId="19420"/>
    <cellStyle name="Link 3" xfId="4213"/>
    <cellStyle name="Link 3 2" xfId="19422"/>
    <cellStyle name="Link 4" xfId="19423"/>
    <cellStyle name="Link 5" xfId="19424"/>
    <cellStyle name="Link 6" xfId="19425"/>
    <cellStyle name="Linked Cell 2" xfId="19426"/>
    <cellStyle name="Markeringsfarve1" xfId="5906"/>
    <cellStyle name="Markeringsfarve2" xfId="5907"/>
    <cellStyle name="Markeringsfarve3" xfId="5908"/>
    <cellStyle name="Markeringsfarve4" xfId="5909"/>
    <cellStyle name="Markeringsfarve5" xfId="5910"/>
    <cellStyle name="Markeringsfarve6" xfId="5911"/>
    <cellStyle name="Migliaia [0] 10" xfId="179"/>
    <cellStyle name="Migliaia [0] 10 2" xfId="1170"/>
    <cellStyle name="Migliaia [0] 10 2 2" xfId="3366"/>
    <cellStyle name="Migliaia [0] 10 2 2 2" xfId="7141"/>
    <cellStyle name="Migliaia [0] 10 2 2 2 2" xfId="17154"/>
    <cellStyle name="Migliaia [0] 10 2 2 2 3" xfId="43357"/>
    <cellStyle name="Migliaia [0] 10 2 2 2 4" xfId="46199"/>
    <cellStyle name="Migliaia [0] 10 2 2 2 5" xfId="49215"/>
    <cellStyle name="Migliaia [0] 10 2 2 3" xfId="7788"/>
    <cellStyle name="Migliaia [0] 10 2 2 4" xfId="5912"/>
    <cellStyle name="Migliaia [0] 10 2 2 4 2" xfId="16686"/>
    <cellStyle name="Migliaia [0] 10 2 2 4 3" xfId="41610"/>
    <cellStyle name="Migliaia [0] 10 2 2 4 4" xfId="45718"/>
    <cellStyle name="Migliaia [0] 10 2 2 4 5" xfId="48734"/>
    <cellStyle name="Migliaia [0] 10 2 2 5" xfId="14936"/>
    <cellStyle name="Migliaia [0] 10 2 2 6" xfId="19429"/>
    <cellStyle name="Migliaia [0] 10 2 2 7" xfId="44270"/>
    <cellStyle name="Migliaia [0] 10 2 2 8" xfId="45176"/>
    <cellStyle name="Migliaia [0] 10 2 3" xfId="7142"/>
    <cellStyle name="Migliaia [0] 10 2 3 2" xfId="28182"/>
    <cellStyle name="Migliaia [0] 10 2 3 2 2" xfId="33533"/>
    <cellStyle name="Migliaia [0] 10 2 3 2 3" xfId="38835"/>
    <cellStyle name="Migliaia [0] 10 2 3 3" xfId="31068"/>
    <cellStyle name="Migliaia [0] 10 2 3 4" xfId="36184"/>
    <cellStyle name="Migliaia [0] 10 2 4" xfId="14935"/>
    <cellStyle name="Migliaia [0] 10 2 5" xfId="19428"/>
    <cellStyle name="Migliaia [0] 10 3" xfId="3079"/>
    <cellStyle name="Migliaia [0] 10 3 2" xfId="7143"/>
    <cellStyle name="Migliaia [0] 10 3 2 2" xfId="13734"/>
    <cellStyle name="Migliaia [0] 10 3 2 2 2" xfId="17155"/>
    <cellStyle name="Migliaia [0] 10 3 2 2 2 2" xfId="33534"/>
    <cellStyle name="Migliaia [0] 10 3 2 2 3" xfId="38836"/>
    <cellStyle name="Migliaia [0] 10 3 2 2 4" xfId="28183"/>
    <cellStyle name="Migliaia [0] 10 3 2 3" xfId="31069"/>
    <cellStyle name="Migliaia [0] 10 3 2 4" xfId="36185"/>
    <cellStyle name="Migliaia [0] 10 3 2 5" xfId="20582"/>
    <cellStyle name="Migliaia [0] 10 3 2 6" xfId="46200"/>
    <cellStyle name="Migliaia [0] 10 3 2 7" xfId="49216"/>
    <cellStyle name="Migliaia [0] 10 3 2 8" xfId="13010"/>
    <cellStyle name="Migliaia [0] 10 3 3" xfId="7817"/>
    <cellStyle name="Migliaia [0] 10 3 4" xfId="5913"/>
    <cellStyle name="Migliaia [0] 10 3 4 2" xfId="16687"/>
    <cellStyle name="Migliaia [0] 10 3 4 3" xfId="28543"/>
    <cellStyle name="Migliaia [0] 10 3 4 4" xfId="45719"/>
    <cellStyle name="Migliaia [0] 10 3 4 5" xfId="48735"/>
    <cellStyle name="Migliaia [0] 10 3 5" xfId="14937"/>
    <cellStyle name="Migliaia [0] 10 3 6" xfId="19430"/>
    <cellStyle name="Migliaia [0] 10 4" xfId="2625"/>
    <cellStyle name="Migliaia [0] 10 4 2" xfId="12439"/>
    <cellStyle name="Migliaia [0] 10 4 2 2" xfId="30519"/>
    <cellStyle name="Migliaia [0] 10 4 2 2 2" xfId="35677"/>
    <cellStyle name="Migliaia [0] 10 4 2 2 3" xfId="40979"/>
    <cellStyle name="Migliaia [0] 10 4 2 3" xfId="33026"/>
    <cellStyle name="Migliaia [0] 10 4 2 4" xfId="38328"/>
    <cellStyle name="Migliaia [0] 10 4 3" xfId="14938"/>
    <cellStyle name="Migliaia [0] 10 4 3 2" xfId="33535"/>
    <cellStyle name="Migliaia [0] 10 4 3 3" xfId="38837"/>
    <cellStyle name="Migliaia [0] 10 4 3 4" xfId="28184"/>
    <cellStyle name="Migliaia [0] 10 4 4" xfId="31070"/>
    <cellStyle name="Migliaia [0] 10 4 5" xfId="36186"/>
    <cellStyle name="Migliaia [0] 10 4 6" xfId="11381"/>
    <cellStyle name="Migliaia [0] 10 5" xfId="12508"/>
    <cellStyle name="Migliaia [0] 10 5 2" xfId="28185"/>
    <cellStyle name="Migliaia [0] 10 5 2 2" xfId="33536"/>
    <cellStyle name="Migliaia [0] 10 5 2 3" xfId="38838"/>
    <cellStyle name="Migliaia [0] 10 5 3" xfId="31071"/>
    <cellStyle name="Migliaia [0] 10 5 4" xfId="36187"/>
    <cellStyle name="Migliaia [0] 10 6" xfId="14934"/>
    <cellStyle name="Migliaia [0] 10 6 2" xfId="33532"/>
    <cellStyle name="Migliaia [0] 10 6 3" xfId="38834"/>
    <cellStyle name="Migliaia [0] 10 6 4" xfId="28181"/>
    <cellStyle name="Migliaia [0] 10 7" xfId="31067"/>
    <cellStyle name="Migliaia [0] 10 8" xfId="36183"/>
    <cellStyle name="Migliaia [0] 11" xfId="180"/>
    <cellStyle name="Migliaia [0] 11 2" xfId="1171"/>
    <cellStyle name="Migliaia [0] 11 2 2" xfId="3367"/>
    <cellStyle name="Migliaia [0] 11 2 2 2" xfId="7144"/>
    <cellStyle name="Migliaia [0] 11 2 2 2 2" xfId="17156"/>
    <cellStyle name="Migliaia [0] 11 2 2 2 3" xfId="43261"/>
    <cellStyle name="Migliaia [0] 11 2 2 2 4" xfId="46201"/>
    <cellStyle name="Migliaia [0] 11 2 2 2 5" xfId="49217"/>
    <cellStyle name="Migliaia [0] 11 2 2 3" xfId="7616"/>
    <cellStyle name="Migliaia [0] 11 2 2 4" xfId="5914"/>
    <cellStyle name="Migliaia [0] 11 2 2 4 2" xfId="16688"/>
    <cellStyle name="Migliaia [0] 11 2 2 4 3" xfId="41611"/>
    <cellStyle name="Migliaia [0] 11 2 2 4 4" xfId="45720"/>
    <cellStyle name="Migliaia [0] 11 2 2 4 5" xfId="48736"/>
    <cellStyle name="Migliaia [0] 11 2 2 5" xfId="14941"/>
    <cellStyle name="Migliaia [0] 11 2 2 6" xfId="19434"/>
    <cellStyle name="Migliaia [0] 11 2 2 7" xfId="44271"/>
    <cellStyle name="Migliaia [0] 11 2 2 8" xfId="45177"/>
    <cellStyle name="Migliaia [0] 11 2 3" xfId="7145"/>
    <cellStyle name="Migliaia [0] 11 2 3 2" xfId="28187"/>
    <cellStyle name="Migliaia [0] 11 2 3 2 2" xfId="33538"/>
    <cellStyle name="Migliaia [0] 11 2 3 2 3" xfId="38840"/>
    <cellStyle name="Migliaia [0] 11 2 3 3" xfId="31073"/>
    <cellStyle name="Migliaia [0] 11 2 3 4" xfId="36189"/>
    <cellStyle name="Migliaia [0] 11 2 4" xfId="14940"/>
    <cellStyle name="Migliaia [0] 11 2 5" xfId="19433"/>
    <cellStyle name="Migliaia [0] 11 3" xfId="3080"/>
    <cellStyle name="Migliaia [0] 11 3 2" xfId="7146"/>
    <cellStyle name="Migliaia [0] 11 3 2 2" xfId="13735"/>
    <cellStyle name="Migliaia [0] 11 3 2 2 2" xfId="17157"/>
    <cellStyle name="Migliaia [0] 11 3 2 2 2 2" xfId="33539"/>
    <cellStyle name="Migliaia [0] 11 3 2 2 3" xfId="38841"/>
    <cellStyle name="Migliaia [0] 11 3 2 2 4" xfId="28188"/>
    <cellStyle name="Migliaia [0] 11 3 2 3" xfId="31074"/>
    <cellStyle name="Migliaia [0] 11 3 2 4" xfId="36190"/>
    <cellStyle name="Migliaia [0] 11 3 2 5" xfId="43490"/>
    <cellStyle name="Migliaia [0] 11 3 2 6" xfId="46202"/>
    <cellStyle name="Migliaia [0] 11 3 2 7" xfId="49218"/>
    <cellStyle name="Migliaia [0] 11 3 2 8" xfId="13011"/>
    <cellStyle name="Migliaia [0] 11 3 3" xfId="7816"/>
    <cellStyle name="Migliaia [0] 11 3 4" xfId="5915"/>
    <cellStyle name="Migliaia [0] 11 3 4 2" xfId="16689"/>
    <cellStyle name="Migliaia [0] 11 3 4 3" xfId="42519"/>
    <cellStyle name="Migliaia [0] 11 3 4 4" xfId="45721"/>
    <cellStyle name="Migliaia [0] 11 3 4 5" xfId="48737"/>
    <cellStyle name="Migliaia [0] 11 3 5" xfId="14942"/>
    <cellStyle name="Migliaia [0] 11 3 6" xfId="19435"/>
    <cellStyle name="Migliaia [0] 11 4" xfId="2626"/>
    <cellStyle name="Migliaia [0] 11 4 2" xfId="12440"/>
    <cellStyle name="Migliaia [0] 11 4 2 2" xfId="30520"/>
    <cellStyle name="Migliaia [0] 11 4 2 2 2" xfId="35678"/>
    <cellStyle name="Migliaia [0] 11 4 2 2 3" xfId="40980"/>
    <cellStyle name="Migliaia [0] 11 4 2 3" xfId="33027"/>
    <cellStyle name="Migliaia [0] 11 4 2 4" xfId="38329"/>
    <cellStyle name="Migliaia [0] 11 4 3" xfId="14943"/>
    <cellStyle name="Migliaia [0] 11 4 3 2" xfId="33540"/>
    <cellStyle name="Migliaia [0] 11 4 3 3" xfId="38842"/>
    <cellStyle name="Migliaia [0] 11 4 3 4" xfId="28189"/>
    <cellStyle name="Migliaia [0] 11 4 4" xfId="31075"/>
    <cellStyle name="Migliaia [0] 11 4 5" xfId="36191"/>
    <cellStyle name="Migliaia [0] 11 4 6" xfId="11382"/>
    <cellStyle name="Migliaia [0] 11 5" xfId="12509"/>
    <cellStyle name="Migliaia [0] 11 5 2" xfId="28190"/>
    <cellStyle name="Migliaia [0] 11 5 2 2" xfId="33541"/>
    <cellStyle name="Migliaia [0] 11 5 2 3" xfId="38843"/>
    <cellStyle name="Migliaia [0] 11 5 3" xfId="31076"/>
    <cellStyle name="Migliaia [0] 11 5 4" xfId="36192"/>
    <cellStyle name="Migliaia [0] 11 6" xfId="14939"/>
    <cellStyle name="Migliaia [0] 11 6 2" xfId="33537"/>
    <cellStyle name="Migliaia [0] 11 6 3" xfId="38839"/>
    <cellStyle name="Migliaia [0] 11 6 4" xfId="28186"/>
    <cellStyle name="Migliaia [0] 11 7" xfId="31072"/>
    <cellStyle name="Migliaia [0] 11 8" xfId="36188"/>
    <cellStyle name="Migliaia [0] 12" xfId="181"/>
    <cellStyle name="Migliaia [0] 12 2" xfId="1172"/>
    <cellStyle name="Migliaia [0] 12 2 2" xfId="3368"/>
    <cellStyle name="Migliaia [0] 12 2 2 2" xfId="7147"/>
    <cellStyle name="Migliaia [0] 12 2 2 2 2" xfId="17158"/>
    <cellStyle name="Migliaia [0] 12 2 2 2 3" xfId="43931"/>
    <cellStyle name="Migliaia [0] 12 2 2 2 4" xfId="46203"/>
    <cellStyle name="Migliaia [0] 12 2 2 2 5" xfId="49219"/>
    <cellStyle name="Migliaia [0] 12 2 2 3" xfId="6976"/>
    <cellStyle name="Migliaia [0] 12 2 2 4" xfId="5916"/>
    <cellStyle name="Migliaia [0] 12 2 2 4 2" xfId="16690"/>
    <cellStyle name="Migliaia [0] 12 2 2 4 3" xfId="41612"/>
    <cellStyle name="Migliaia [0] 12 2 2 4 4" xfId="45722"/>
    <cellStyle name="Migliaia [0] 12 2 2 4 5" xfId="48738"/>
    <cellStyle name="Migliaia [0] 12 2 2 5" xfId="14946"/>
    <cellStyle name="Migliaia [0] 12 2 2 6" xfId="19439"/>
    <cellStyle name="Migliaia [0] 12 2 2 7" xfId="44272"/>
    <cellStyle name="Migliaia [0] 12 2 2 8" xfId="45178"/>
    <cellStyle name="Migliaia [0] 12 2 3" xfId="7148"/>
    <cellStyle name="Migliaia [0] 12 2 3 2" xfId="28192"/>
    <cellStyle name="Migliaia [0] 12 2 3 2 2" xfId="33543"/>
    <cellStyle name="Migliaia [0] 12 2 3 2 3" xfId="38845"/>
    <cellStyle name="Migliaia [0] 12 2 3 3" xfId="31078"/>
    <cellStyle name="Migliaia [0] 12 2 3 4" xfId="36194"/>
    <cellStyle name="Migliaia [0] 12 2 4" xfId="14945"/>
    <cellStyle name="Migliaia [0] 12 2 5" xfId="19438"/>
    <cellStyle name="Migliaia [0] 12 3" xfId="3081"/>
    <cellStyle name="Migliaia [0] 12 3 2" xfId="7149"/>
    <cellStyle name="Migliaia [0] 12 3 2 2" xfId="13736"/>
    <cellStyle name="Migliaia [0] 12 3 2 2 2" xfId="17159"/>
    <cellStyle name="Migliaia [0] 12 3 2 2 2 2" xfId="33544"/>
    <cellStyle name="Migliaia [0] 12 3 2 2 3" xfId="38846"/>
    <cellStyle name="Migliaia [0] 12 3 2 2 4" xfId="28193"/>
    <cellStyle name="Migliaia [0] 12 3 2 3" xfId="31079"/>
    <cellStyle name="Migliaia [0] 12 3 2 4" xfId="36195"/>
    <cellStyle name="Migliaia [0] 12 3 2 5" xfId="27888"/>
    <cellStyle name="Migliaia [0] 12 3 2 6" xfId="46204"/>
    <cellStyle name="Migliaia [0] 12 3 2 7" xfId="49220"/>
    <cellStyle name="Migliaia [0] 12 3 2 8" xfId="13012"/>
    <cellStyle name="Migliaia [0] 12 3 3" xfId="7091"/>
    <cellStyle name="Migliaia [0] 12 3 4" xfId="5917"/>
    <cellStyle name="Migliaia [0] 12 3 4 2" xfId="16691"/>
    <cellStyle name="Migliaia [0] 12 3 4 3" xfId="41613"/>
    <cellStyle name="Migliaia [0] 12 3 4 4" xfId="45723"/>
    <cellStyle name="Migliaia [0] 12 3 4 5" xfId="48739"/>
    <cellStyle name="Migliaia [0] 12 3 5" xfId="14947"/>
    <cellStyle name="Migliaia [0] 12 3 6" xfId="19441"/>
    <cellStyle name="Migliaia [0] 12 4" xfId="2627"/>
    <cellStyle name="Migliaia [0] 12 4 2" xfId="12441"/>
    <cellStyle name="Migliaia [0] 12 4 2 2" xfId="30521"/>
    <cellStyle name="Migliaia [0] 12 4 2 2 2" xfId="35679"/>
    <cellStyle name="Migliaia [0] 12 4 2 2 3" xfId="40981"/>
    <cellStyle name="Migliaia [0] 12 4 2 3" xfId="33028"/>
    <cellStyle name="Migliaia [0] 12 4 2 4" xfId="38330"/>
    <cellStyle name="Migliaia [0] 12 4 3" xfId="14948"/>
    <cellStyle name="Migliaia [0] 12 4 3 2" xfId="33545"/>
    <cellStyle name="Migliaia [0] 12 4 3 3" xfId="38847"/>
    <cellStyle name="Migliaia [0] 12 4 3 4" xfId="28194"/>
    <cellStyle name="Migliaia [0] 12 4 4" xfId="31080"/>
    <cellStyle name="Migliaia [0] 12 4 5" xfId="36196"/>
    <cellStyle name="Migliaia [0] 12 4 6" xfId="11383"/>
    <cellStyle name="Migliaia [0] 12 5" xfId="12510"/>
    <cellStyle name="Migliaia [0] 12 5 2" xfId="28195"/>
    <cellStyle name="Migliaia [0] 12 5 2 2" xfId="33546"/>
    <cellStyle name="Migliaia [0] 12 5 2 3" xfId="38848"/>
    <cellStyle name="Migliaia [0] 12 5 3" xfId="31081"/>
    <cellStyle name="Migliaia [0] 12 5 4" xfId="36197"/>
    <cellStyle name="Migliaia [0] 12 6" xfId="14944"/>
    <cellStyle name="Migliaia [0] 12 6 2" xfId="33542"/>
    <cellStyle name="Migliaia [0] 12 6 3" xfId="38844"/>
    <cellStyle name="Migliaia [0] 12 6 4" xfId="28191"/>
    <cellStyle name="Migliaia [0] 12 7" xfId="31077"/>
    <cellStyle name="Migliaia [0] 12 8" xfId="36193"/>
    <cellStyle name="Migliaia [0] 13" xfId="182"/>
    <cellStyle name="Migliaia [0] 13 2" xfId="1173"/>
    <cellStyle name="Migliaia [0] 13 2 2" xfId="3369"/>
    <cellStyle name="Migliaia [0] 13 2 2 2" xfId="7150"/>
    <cellStyle name="Migliaia [0] 13 2 2 2 2" xfId="17160"/>
    <cellStyle name="Migliaia [0] 13 2 2 2 3" xfId="43840"/>
    <cellStyle name="Migliaia [0] 13 2 2 2 4" xfId="46205"/>
    <cellStyle name="Migliaia [0] 13 2 2 2 5" xfId="49221"/>
    <cellStyle name="Migliaia [0] 13 2 2 3" xfId="7787"/>
    <cellStyle name="Migliaia [0] 13 2 2 4" xfId="5918"/>
    <cellStyle name="Migliaia [0] 13 2 2 4 2" xfId="16692"/>
    <cellStyle name="Migliaia [0] 13 2 2 4 3" xfId="43913"/>
    <cellStyle name="Migliaia [0] 13 2 2 4 4" xfId="45724"/>
    <cellStyle name="Migliaia [0] 13 2 2 4 5" xfId="48740"/>
    <cellStyle name="Migliaia [0] 13 2 2 5" xfId="14951"/>
    <cellStyle name="Migliaia [0] 13 2 2 6" xfId="19446"/>
    <cellStyle name="Migliaia [0] 13 2 2 7" xfId="44273"/>
    <cellStyle name="Migliaia [0] 13 2 2 8" xfId="45179"/>
    <cellStyle name="Migliaia [0] 13 2 3" xfId="7151"/>
    <cellStyle name="Migliaia [0] 13 2 3 2" xfId="28197"/>
    <cellStyle name="Migliaia [0] 13 2 3 2 2" xfId="33548"/>
    <cellStyle name="Migliaia [0] 13 2 3 2 3" xfId="38850"/>
    <cellStyle name="Migliaia [0] 13 2 3 3" xfId="31083"/>
    <cellStyle name="Migliaia [0] 13 2 3 4" xfId="36199"/>
    <cellStyle name="Migliaia [0] 13 2 4" xfId="14950"/>
    <cellStyle name="Migliaia [0] 13 2 5" xfId="19445"/>
    <cellStyle name="Migliaia [0] 13 3" xfId="3082"/>
    <cellStyle name="Migliaia [0] 13 3 2" xfId="7152"/>
    <cellStyle name="Migliaia [0] 13 3 2 2" xfId="13737"/>
    <cellStyle name="Migliaia [0] 13 3 2 2 2" xfId="17161"/>
    <cellStyle name="Migliaia [0] 13 3 2 2 2 2" xfId="33549"/>
    <cellStyle name="Migliaia [0] 13 3 2 2 3" xfId="38851"/>
    <cellStyle name="Migliaia [0] 13 3 2 2 4" xfId="28198"/>
    <cellStyle name="Migliaia [0] 13 3 2 3" xfId="31084"/>
    <cellStyle name="Migliaia [0] 13 3 2 4" xfId="36200"/>
    <cellStyle name="Migliaia [0] 13 3 2 5" xfId="20153"/>
    <cellStyle name="Migliaia [0] 13 3 2 6" xfId="46206"/>
    <cellStyle name="Migliaia [0] 13 3 2 7" xfId="49222"/>
    <cellStyle name="Migliaia [0] 13 3 2 8" xfId="13013"/>
    <cellStyle name="Migliaia [0] 13 3 3" xfId="6538"/>
    <cellStyle name="Migliaia [0] 13 3 4" xfId="5919"/>
    <cellStyle name="Migliaia [0] 13 3 4 2" xfId="16693"/>
    <cellStyle name="Migliaia [0] 13 3 4 3" xfId="43451"/>
    <cellStyle name="Migliaia [0] 13 3 4 4" xfId="45725"/>
    <cellStyle name="Migliaia [0] 13 3 4 5" xfId="48741"/>
    <cellStyle name="Migliaia [0] 13 3 5" xfId="14952"/>
    <cellStyle name="Migliaia [0] 13 3 6" xfId="19447"/>
    <cellStyle name="Migliaia [0] 13 4" xfId="2628"/>
    <cellStyle name="Migliaia [0] 13 4 2" xfId="12442"/>
    <cellStyle name="Migliaia [0] 13 4 2 2" xfId="30522"/>
    <cellStyle name="Migliaia [0] 13 4 2 2 2" xfId="35680"/>
    <cellStyle name="Migliaia [0] 13 4 2 2 3" xfId="40982"/>
    <cellStyle name="Migliaia [0] 13 4 2 3" xfId="33029"/>
    <cellStyle name="Migliaia [0] 13 4 2 4" xfId="38331"/>
    <cellStyle name="Migliaia [0] 13 4 3" xfId="14953"/>
    <cellStyle name="Migliaia [0] 13 4 3 2" xfId="33550"/>
    <cellStyle name="Migliaia [0] 13 4 3 3" xfId="38852"/>
    <cellStyle name="Migliaia [0] 13 4 3 4" xfId="28199"/>
    <cellStyle name="Migliaia [0] 13 4 4" xfId="31085"/>
    <cellStyle name="Migliaia [0] 13 4 5" xfId="36201"/>
    <cellStyle name="Migliaia [0] 13 4 6" xfId="11384"/>
    <cellStyle name="Migliaia [0] 13 5" xfId="12511"/>
    <cellStyle name="Migliaia [0] 13 5 2" xfId="28200"/>
    <cellStyle name="Migliaia [0] 13 5 2 2" xfId="33551"/>
    <cellStyle name="Migliaia [0] 13 5 2 3" xfId="38853"/>
    <cellStyle name="Migliaia [0] 13 5 3" xfId="31086"/>
    <cellStyle name="Migliaia [0] 13 5 4" xfId="36202"/>
    <cellStyle name="Migliaia [0] 13 6" xfId="14949"/>
    <cellStyle name="Migliaia [0] 13 6 2" xfId="33547"/>
    <cellStyle name="Migliaia [0] 13 6 3" xfId="38849"/>
    <cellStyle name="Migliaia [0] 13 6 4" xfId="28196"/>
    <cellStyle name="Migliaia [0] 13 7" xfId="31082"/>
    <cellStyle name="Migliaia [0] 13 8" xfId="36198"/>
    <cellStyle name="Migliaia [0] 14" xfId="183"/>
    <cellStyle name="Migliaia [0] 14 2" xfId="1174"/>
    <cellStyle name="Migliaia [0] 14 2 2" xfId="3370"/>
    <cellStyle name="Migliaia [0] 14 2 2 2" xfId="7153"/>
    <cellStyle name="Migliaia [0] 14 2 2 2 2" xfId="17162"/>
    <cellStyle name="Migliaia [0] 14 2 2 2 3" xfId="43056"/>
    <cellStyle name="Migliaia [0] 14 2 2 2 4" xfId="46207"/>
    <cellStyle name="Migliaia [0] 14 2 2 2 5" xfId="49223"/>
    <cellStyle name="Migliaia [0] 14 2 2 3" xfId="7786"/>
    <cellStyle name="Migliaia [0] 14 2 2 4" xfId="5920"/>
    <cellStyle name="Migliaia [0] 14 2 2 4 2" xfId="16694"/>
    <cellStyle name="Migliaia [0] 14 2 2 4 3" xfId="41614"/>
    <cellStyle name="Migliaia [0] 14 2 2 4 4" xfId="45726"/>
    <cellStyle name="Migliaia [0] 14 2 2 4 5" xfId="48742"/>
    <cellStyle name="Migliaia [0] 14 2 2 5" xfId="14956"/>
    <cellStyle name="Migliaia [0] 14 2 2 6" xfId="19450"/>
    <cellStyle name="Migliaia [0] 14 2 2 7" xfId="44274"/>
    <cellStyle name="Migliaia [0] 14 2 2 8" xfId="45180"/>
    <cellStyle name="Migliaia [0] 14 2 3" xfId="7154"/>
    <cellStyle name="Migliaia [0] 14 2 3 2" xfId="28202"/>
    <cellStyle name="Migliaia [0] 14 2 3 2 2" xfId="33553"/>
    <cellStyle name="Migliaia [0] 14 2 3 2 3" xfId="38855"/>
    <cellStyle name="Migliaia [0] 14 2 3 3" xfId="31088"/>
    <cellStyle name="Migliaia [0] 14 2 3 4" xfId="36204"/>
    <cellStyle name="Migliaia [0] 14 2 4" xfId="14955"/>
    <cellStyle name="Migliaia [0] 14 2 5" xfId="19449"/>
    <cellStyle name="Migliaia [0] 14 3" xfId="3083"/>
    <cellStyle name="Migliaia [0] 14 3 2" xfId="7155"/>
    <cellStyle name="Migliaia [0] 14 3 2 2" xfId="13738"/>
    <cellStyle name="Migliaia [0] 14 3 2 2 2" xfId="17163"/>
    <cellStyle name="Migliaia [0] 14 3 2 2 2 2" xfId="33554"/>
    <cellStyle name="Migliaia [0] 14 3 2 2 3" xfId="38856"/>
    <cellStyle name="Migliaia [0] 14 3 2 2 4" xfId="28203"/>
    <cellStyle name="Migliaia [0] 14 3 2 3" xfId="31089"/>
    <cellStyle name="Migliaia [0] 14 3 2 4" xfId="36205"/>
    <cellStyle name="Migliaia [0] 14 3 2 5" xfId="41733"/>
    <cellStyle name="Migliaia [0] 14 3 2 6" xfId="46208"/>
    <cellStyle name="Migliaia [0] 14 3 2 7" xfId="49224"/>
    <cellStyle name="Migliaia [0] 14 3 2 8" xfId="13014"/>
    <cellStyle name="Migliaia [0] 14 3 3" xfId="7815"/>
    <cellStyle name="Migliaia [0] 14 3 4" xfId="5921"/>
    <cellStyle name="Migliaia [0] 14 3 4 2" xfId="16695"/>
    <cellStyle name="Migliaia [0] 14 3 4 3" xfId="44022"/>
    <cellStyle name="Migliaia [0] 14 3 4 4" xfId="45727"/>
    <cellStyle name="Migliaia [0] 14 3 4 5" xfId="48743"/>
    <cellStyle name="Migliaia [0] 14 3 5" xfId="14957"/>
    <cellStyle name="Migliaia [0] 14 3 6" xfId="19451"/>
    <cellStyle name="Migliaia [0] 14 4" xfId="2629"/>
    <cellStyle name="Migliaia [0] 14 4 2" xfId="12443"/>
    <cellStyle name="Migliaia [0] 14 4 2 2" xfId="30523"/>
    <cellStyle name="Migliaia [0] 14 4 2 2 2" xfId="35681"/>
    <cellStyle name="Migliaia [0] 14 4 2 2 3" xfId="40983"/>
    <cellStyle name="Migliaia [0] 14 4 2 3" xfId="33030"/>
    <cellStyle name="Migliaia [0] 14 4 2 4" xfId="38332"/>
    <cellStyle name="Migliaia [0] 14 4 3" xfId="14958"/>
    <cellStyle name="Migliaia [0] 14 4 3 2" xfId="33555"/>
    <cellStyle name="Migliaia [0] 14 4 3 3" xfId="38857"/>
    <cellStyle name="Migliaia [0] 14 4 3 4" xfId="28204"/>
    <cellStyle name="Migliaia [0] 14 4 4" xfId="31090"/>
    <cellStyle name="Migliaia [0] 14 4 5" xfId="36206"/>
    <cellStyle name="Migliaia [0] 14 4 6" xfId="11385"/>
    <cellStyle name="Migliaia [0] 14 5" xfId="12512"/>
    <cellStyle name="Migliaia [0] 14 5 2" xfId="28205"/>
    <cellStyle name="Migliaia [0] 14 5 2 2" xfId="33556"/>
    <cellStyle name="Migliaia [0] 14 5 2 3" xfId="38858"/>
    <cellStyle name="Migliaia [0] 14 5 3" xfId="31091"/>
    <cellStyle name="Migliaia [0] 14 5 4" xfId="36207"/>
    <cellStyle name="Migliaia [0] 14 6" xfId="14954"/>
    <cellStyle name="Migliaia [0] 14 6 2" xfId="33552"/>
    <cellStyle name="Migliaia [0] 14 6 3" xfId="38854"/>
    <cellStyle name="Migliaia [0] 14 6 4" xfId="28201"/>
    <cellStyle name="Migliaia [0] 14 7" xfId="31087"/>
    <cellStyle name="Migliaia [0] 14 8" xfId="36203"/>
    <cellStyle name="Migliaia [0] 15" xfId="184"/>
    <cellStyle name="Migliaia [0] 15 2" xfId="1175"/>
    <cellStyle name="Migliaia [0] 15 2 2" xfId="3371"/>
    <cellStyle name="Migliaia [0] 15 2 2 2" xfId="7156"/>
    <cellStyle name="Migliaia [0] 15 2 2 2 2" xfId="17164"/>
    <cellStyle name="Migliaia [0] 15 2 2 2 3" xfId="41734"/>
    <cellStyle name="Migliaia [0] 15 2 2 2 4" xfId="46209"/>
    <cellStyle name="Migliaia [0] 15 2 2 2 5" xfId="49225"/>
    <cellStyle name="Migliaia [0] 15 2 2 3" xfId="7785"/>
    <cellStyle name="Migliaia [0] 15 2 2 4" xfId="5922"/>
    <cellStyle name="Migliaia [0] 15 2 2 4 2" xfId="16696"/>
    <cellStyle name="Migliaia [0] 15 2 2 4 3" xfId="41615"/>
    <cellStyle name="Migliaia [0] 15 2 2 4 4" xfId="45728"/>
    <cellStyle name="Migliaia [0] 15 2 2 4 5" xfId="48744"/>
    <cellStyle name="Migliaia [0] 15 2 2 5" xfId="14961"/>
    <cellStyle name="Migliaia [0] 15 2 2 6" xfId="19454"/>
    <cellStyle name="Migliaia [0] 15 2 2 7" xfId="44275"/>
    <cellStyle name="Migliaia [0] 15 2 2 8" xfId="45181"/>
    <cellStyle name="Migliaia [0] 15 2 3" xfId="7157"/>
    <cellStyle name="Migliaia [0] 15 2 3 2" xfId="28207"/>
    <cellStyle name="Migliaia [0] 15 2 3 2 2" xfId="33558"/>
    <cellStyle name="Migliaia [0] 15 2 3 2 3" xfId="38860"/>
    <cellStyle name="Migliaia [0] 15 2 3 3" xfId="31093"/>
    <cellStyle name="Migliaia [0] 15 2 3 4" xfId="36209"/>
    <cellStyle name="Migliaia [0] 15 2 4" xfId="14960"/>
    <cellStyle name="Migliaia [0] 15 2 5" xfId="19453"/>
    <cellStyle name="Migliaia [0] 15 3" xfId="3084"/>
    <cellStyle name="Migliaia [0] 15 3 2" xfId="7158"/>
    <cellStyle name="Migliaia [0] 15 3 2 2" xfId="13739"/>
    <cellStyle name="Migliaia [0] 15 3 2 2 2" xfId="17165"/>
    <cellStyle name="Migliaia [0] 15 3 2 2 2 2" xfId="33559"/>
    <cellStyle name="Migliaia [0] 15 3 2 2 3" xfId="38861"/>
    <cellStyle name="Migliaia [0] 15 3 2 2 4" xfId="28208"/>
    <cellStyle name="Migliaia [0] 15 3 2 3" xfId="31094"/>
    <cellStyle name="Migliaia [0] 15 3 2 4" xfId="36210"/>
    <cellStyle name="Migliaia [0] 15 3 2 5" xfId="42967"/>
    <cellStyle name="Migliaia [0] 15 3 2 6" xfId="46210"/>
    <cellStyle name="Migliaia [0] 15 3 2 7" xfId="49226"/>
    <cellStyle name="Migliaia [0] 15 3 2 8" xfId="13015"/>
    <cellStyle name="Migliaia [0] 15 3 3" xfId="7814"/>
    <cellStyle name="Migliaia [0] 15 3 4" xfId="5923"/>
    <cellStyle name="Migliaia [0] 15 3 4 2" xfId="16697"/>
    <cellStyle name="Migliaia [0] 15 3 4 3" xfId="43156"/>
    <cellStyle name="Migliaia [0] 15 3 4 4" xfId="45729"/>
    <cellStyle name="Migliaia [0] 15 3 4 5" xfId="48745"/>
    <cellStyle name="Migliaia [0] 15 3 5" xfId="14962"/>
    <cellStyle name="Migliaia [0] 15 3 6" xfId="19455"/>
    <cellStyle name="Migliaia [0] 15 4" xfId="2630"/>
    <cellStyle name="Migliaia [0] 15 4 2" xfId="12444"/>
    <cellStyle name="Migliaia [0] 15 4 2 2" xfId="30524"/>
    <cellStyle name="Migliaia [0] 15 4 2 2 2" xfId="35682"/>
    <cellStyle name="Migliaia [0] 15 4 2 2 3" xfId="40984"/>
    <cellStyle name="Migliaia [0] 15 4 2 3" xfId="33031"/>
    <cellStyle name="Migliaia [0] 15 4 2 4" xfId="38333"/>
    <cellStyle name="Migliaia [0] 15 4 3" xfId="14963"/>
    <cellStyle name="Migliaia [0] 15 4 3 2" xfId="33560"/>
    <cellStyle name="Migliaia [0] 15 4 3 3" xfId="38862"/>
    <cellStyle name="Migliaia [0] 15 4 3 4" xfId="28209"/>
    <cellStyle name="Migliaia [0] 15 4 4" xfId="31095"/>
    <cellStyle name="Migliaia [0] 15 4 5" xfId="36211"/>
    <cellStyle name="Migliaia [0] 15 4 6" xfId="11386"/>
    <cellStyle name="Migliaia [0] 15 5" xfId="12513"/>
    <cellStyle name="Migliaia [0] 15 5 2" xfId="28210"/>
    <cellStyle name="Migliaia [0] 15 5 2 2" xfId="33561"/>
    <cellStyle name="Migliaia [0] 15 5 2 3" xfId="38863"/>
    <cellStyle name="Migliaia [0] 15 5 3" xfId="31096"/>
    <cellStyle name="Migliaia [0] 15 5 4" xfId="36212"/>
    <cellStyle name="Migliaia [0] 15 6" xfId="14959"/>
    <cellStyle name="Migliaia [0] 15 6 2" xfId="33557"/>
    <cellStyle name="Migliaia [0] 15 6 3" xfId="38859"/>
    <cellStyle name="Migliaia [0] 15 6 4" xfId="28206"/>
    <cellStyle name="Migliaia [0] 15 7" xfId="31092"/>
    <cellStyle name="Migliaia [0] 15 8" xfId="36208"/>
    <cellStyle name="Migliaia [0] 16" xfId="185"/>
    <cellStyle name="Migliaia [0] 16 2" xfId="1176"/>
    <cellStyle name="Migliaia [0] 16 2 2" xfId="3372"/>
    <cellStyle name="Migliaia [0] 16 2 2 2" xfId="7159"/>
    <cellStyle name="Migliaia [0] 16 2 2 2 2" xfId="17166"/>
    <cellStyle name="Migliaia [0] 16 2 2 2 3" xfId="42183"/>
    <cellStyle name="Migliaia [0] 16 2 2 2 4" xfId="46211"/>
    <cellStyle name="Migliaia [0] 16 2 2 2 5" xfId="49227"/>
    <cellStyle name="Migliaia [0] 16 2 2 3" xfId="7784"/>
    <cellStyle name="Migliaia [0] 16 2 2 4" xfId="5924"/>
    <cellStyle name="Migliaia [0] 16 2 2 4 2" xfId="16698"/>
    <cellStyle name="Migliaia [0] 16 2 2 4 3" xfId="41616"/>
    <cellStyle name="Migliaia [0] 16 2 2 4 4" xfId="45730"/>
    <cellStyle name="Migliaia [0] 16 2 2 4 5" xfId="48746"/>
    <cellStyle name="Migliaia [0] 16 2 2 5" xfId="14966"/>
    <cellStyle name="Migliaia [0] 16 2 2 6" xfId="19457"/>
    <cellStyle name="Migliaia [0] 16 2 2 7" xfId="44276"/>
    <cellStyle name="Migliaia [0] 16 2 2 8" xfId="45182"/>
    <cellStyle name="Migliaia [0] 16 2 3" xfId="7160"/>
    <cellStyle name="Migliaia [0] 16 2 3 2" xfId="28212"/>
    <cellStyle name="Migliaia [0] 16 2 3 2 2" xfId="33563"/>
    <cellStyle name="Migliaia [0] 16 2 3 2 3" xfId="38865"/>
    <cellStyle name="Migliaia [0] 16 2 3 3" xfId="31098"/>
    <cellStyle name="Migliaia [0] 16 2 3 4" xfId="36214"/>
    <cellStyle name="Migliaia [0] 16 2 4" xfId="14965"/>
    <cellStyle name="Migliaia [0] 16 2 5" xfId="19456"/>
    <cellStyle name="Migliaia [0] 16 3" xfId="3085"/>
    <cellStyle name="Migliaia [0] 16 3 2" xfId="7161"/>
    <cellStyle name="Migliaia [0] 16 3 2 2" xfId="13740"/>
    <cellStyle name="Migliaia [0] 16 3 2 2 2" xfId="17167"/>
    <cellStyle name="Migliaia [0] 16 3 2 2 2 2" xfId="33564"/>
    <cellStyle name="Migliaia [0] 16 3 2 2 3" xfId="38866"/>
    <cellStyle name="Migliaia [0] 16 3 2 2 4" xfId="28213"/>
    <cellStyle name="Migliaia [0] 16 3 2 3" xfId="31099"/>
    <cellStyle name="Migliaia [0] 16 3 2 4" xfId="36215"/>
    <cellStyle name="Migliaia [0] 16 3 2 5" xfId="43638"/>
    <cellStyle name="Migliaia [0] 16 3 2 6" xfId="46212"/>
    <cellStyle name="Migliaia [0] 16 3 2 7" xfId="49228"/>
    <cellStyle name="Migliaia [0] 16 3 2 8" xfId="13016"/>
    <cellStyle name="Migliaia [0] 16 3 3" xfId="7644"/>
    <cellStyle name="Migliaia [0] 16 3 4" xfId="5925"/>
    <cellStyle name="Migliaia [0] 16 3 4 2" xfId="16699"/>
    <cellStyle name="Migliaia [0] 16 3 4 3" xfId="43735"/>
    <cellStyle name="Migliaia [0] 16 3 4 4" xfId="45731"/>
    <cellStyle name="Migliaia [0] 16 3 4 5" xfId="48747"/>
    <cellStyle name="Migliaia [0] 16 3 5" xfId="14967"/>
    <cellStyle name="Migliaia [0] 16 3 6" xfId="19458"/>
    <cellStyle name="Migliaia [0] 16 4" xfId="2631"/>
    <cellStyle name="Migliaia [0] 16 4 2" xfId="12445"/>
    <cellStyle name="Migliaia [0] 16 4 2 2" xfId="30525"/>
    <cellStyle name="Migliaia [0] 16 4 2 2 2" xfId="35683"/>
    <cellStyle name="Migliaia [0] 16 4 2 2 3" xfId="40985"/>
    <cellStyle name="Migliaia [0] 16 4 2 3" xfId="33032"/>
    <cellStyle name="Migliaia [0] 16 4 2 4" xfId="38334"/>
    <cellStyle name="Migliaia [0] 16 4 3" xfId="14968"/>
    <cellStyle name="Migliaia [0] 16 4 3 2" xfId="33565"/>
    <cellStyle name="Migliaia [0] 16 4 3 3" xfId="38867"/>
    <cellStyle name="Migliaia [0] 16 4 3 4" xfId="28214"/>
    <cellStyle name="Migliaia [0] 16 4 4" xfId="31100"/>
    <cellStyle name="Migliaia [0] 16 4 5" xfId="36216"/>
    <cellStyle name="Migliaia [0] 16 4 6" xfId="11387"/>
    <cellStyle name="Migliaia [0] 16 5" xfId="12514"/>
    <cellStyle name="Migliaia [0] 16 5 2" xfId="28215"/>
    <cellStyle name="Migliaia [0] 16 5 2 2" xfId="33566"/>
    <cellStyle name="Migliaia [0] 16 5 2 3" xfId="38868"/>
    <cellStyle name="Migliaia [0] 16 5 3" xfId="31101"/>
    <cellStyle name="Migliaia [0] 16 5 4" xfId="36217"/>
    <cellStyle name="Migliaia [0] 16 6" xfId="14964"/>
    <cellStyle name="Migliaia [0] 16 6 2" xfId="33562"/>
    <cellStyle name="Migliaia [0] 16 6 3" xfId="38864"/>
    <cellStyle name="Migliaia [0] 16 6 4" xfId="28211"/>
    <cellStyle name="Migliaia [0] 16 7" xfId="31097"/>
    <cellStyle name="Migliaia [0] 16 8" xfId="36213"/>
    <cellStyle name="Migliaia [0] 17" xfId="186"/>
    <cellStyle name="Migliaia [0] 17 2" xfId="1177"/>
    <cellStyle name="Migliaia [0] 17 2 2" xfId="3373"/>
    <cellStyle name="Migliaia [0] 17 2 2 2" xfId="7162"/>
    <cellStyle name="Migliaia [0] 17 2 2 2 2" xfId="17168"/>
    <cellStyle name="Migliaia [0] 17 2 2 2 3" xfId="41735"/>
    <cellStyle name="Migliaia [0] 17 2 2 2 4" xfId="46213"/>
    <cellStyle name="Migliaia [0] 17 2 2 2 5" xfId="49229"/>
    <cellStyle name="Migliaia [0] 17 2 2 3" xfId="7615"/>
    <cellStyle name="Migliaia [0] 17 2 2 4" xfId="5926"/>
    <cellStyle name="Migliaia [0] 17 2 2 4 2" xfId="16700"/>
    <cellStyle name="Migliaia [0] 17 2 2 4 3" xfId="41617"/>
    <cellStyle name="Migliaia [0] 17 2 2 4 4" xfId="45732"/>
    <cellStyle name="Migliaia [0] 17 2 2 4 5" xfId="48748"/>
    <cellStyle name="Migliaia [0] 17 2 2 5" xfId="14971"/>
    <cellStyle name="Migliaia [0] 17 2 2 6" xfId="19460"/>
    <cellStyle name="Migliaia [0] 17 2 2 7" xfId="44277"/>
    <cellStyle name="Migliaia [0] 17 2 2 8" xfId="45183"/>
    <cellStyle name="Migliaia [0] 17 2 3" xfId="7163"/>
    <cellStyle name="Migliaia [0] 17 2 3 2" xfId="28217"/>
    <cellStyle name="Migliaia [0] 17 2 3 2 2" xfId="33568"/>
    <cellStyle name="Migliaia [0] 17 2 3 2 3" xfId="38870"/>
    <cellStyle name="Migliaia [0] 17 2 3 3" xfId="31103"/>
    <cellStyle name="Migliaia [0] 17 2 3 4" xfId="36219"/>
    <cellStyle name="Migliaia [0] 17 2 4" xfId="14970"/>
    <cellStyle name="Migliaia [0] 17 2 5" xfId="19459"/>
    <cellStyle name="Migliaia [0] 17 3" xfId="3086"/>
    <cellStyle name="Migliaia [0] 17 3 2" xfId="7164"/>
    <cellStyle name="Migliaia [0] 17 3 2 2" xfId="13741"/>
    <cellStyle name="Migliaia [0] 17 3 2 2 2" xfId="17169"/>
    <cellStyle name="Migliaia [0] 17 3 2 2 2 2" xfId="33569"/>
    <cellStyle name="Migliaia [0] 17 3 2 2 3" xfId="38871"/>
    <cellStyle name="Migliaia [0] 17 3 2 2 4" xfId="28218"/>
    <cellStyle name="Migliaia [0] 17 3 2 3" xfId="31104"/>
    <cellStyle name="Migliaia [0] 17 3 2 4" xfId="36220"/>
    <cellStyle name="Migliaia [0] 17 3 2 5" xfId="43548"/>
    <cellStyle name="Migliaia [0] 17 3 2 6" xfId="46214"/>
    <cellStyle name="Migliaia [0] 17 3 2 7" xfId="49230"/>
    <cellStyle name="Migliaia [0] 17 3 2 8" xfId="13017"/>
    <cellStyle name="Migliaia [0] 17 3 3" xfId="6591"/>
    <cellStyle name="Migliaia [0] 17 3 4" xfId="5927"/>
    <cellStyle name="Migliaia [0] 17 3 4 2" xfId="16701"/>
    <cellStyle name="Migliaia [0] 17 3 4 3" xfId="43338"/>
    <cellStyle name="Migliaia [0] 17 3 4 4" xfId="45733"/>
    <cellStyle name="Migliaia [0] 17 3 4 5" xfId="48749"/>
    <cellStyle name="Migliaia [0] 17 3 5" xfId="14972"/>
    <cellStyle name="Migliaia [0] 17 3 6" xfId="19461"/>
    <cellStyle name="Migliaia [0] 17 4" xfId="2632"/>
    <cellStyle name="Migliaia [0] 17 4 2" xfId="12446"/>
    <cellStyle name="Migliaia [0] 17 4 2 2" xfId="30526"/>
    <cellStyle name="Migliaia [0] 17 4 2 2 2" xfId="35684"/>
    <cellStyle name="Migliaia [0] 17 4 2 2 3" xfId="40986"/>
    <cellStyle name="Migliaia [0] 17 4 2 3" xfId="33033"/>
    <cellStyle name="Migliaia [0] 17 4 2 4" xfId="38335"/>
    <cellStyle name="Migliaia [0] 17 4 3" xfId="14973"/>
    <cellStyle name="Migliaia [0] 17 4 3 2" xfId="33570"/>
    <cellStyle name="Migliaia [0] 17 4 3 3" xfId="38872"/>
    <cellStyle name="Migliaia [0] 17 4 3 4" xfId="28219"/>
    <cellStyle name="Migliaia [0] 17 4 4" xfId="31105"/>
    <cellStyle name="Migliaia [0] 17 4 5" xfId="36221"/>
    <cellStyle name="Migliaia [0] 17 4 6" xfId="11388"/>
    <cellStyle name="Migliaia [0] 17 5" xfId="12515"/>
    <cellStyle name="Migliaia [0] 17 5 2" xfId="28220"/>
    <cellStyle name="Migliaia [0] 17 5 2 2" xfId="33571"/>
    <cellStyle name="Migliaia [0] 17 5 2 3" xfId="38873"/>
    <cellStyle name="Migliaia [0] 17 5 3" xfId="31106"/>
    <cellStyle name="Migliaia [0] 17 5 4" xfId="36222"/>
    <cellStyle name="Migliaia [0] 17 6" xfId="14969"/>
    <cellStyle name="Migliaia [0] 17 6 2" xfId="33567"/>
    <cellStyle name="Migliaia [0] 17 6 3" xfId="38869"/>
    <cellStyle name="Migliaia [0] 17 6 4" xfId="28216"/>
    <cellStyle name="Migliaia [0] 17 7" xfId="31102"/>
    <cellStyle name="Migliaia [0] 17 8" xfId="36218"/>
    <cellStyle name="Migliaia [0] 18" xfId="187"/>
    <cellStyle name="Migliaia [0] 18 2" xfId="1178"/>
    <cellStyle name="Migliaia [0] 18 2 2" xfId="3374"/>
    <cellStyle name="Migliaia [0] 18 2 2 2" xfId="7165"/>
    <cellStyle name="Migliaia [0] 18 2 2 2 2" xfId="17170"/>
    <cellStyle name="Migliaia [0] 18 2 2 2 3" xfId="42184"/>
    <cellStyle name="Migliaia [0] 18 2 2 2 4" xfId="46215"/>
    <cellStyle name="Migliaia [0] 18 2 2 2 5" xfId="49231"/>
    <cellStyle name="Migliaia [0] 18 2 2 3" xfId="6977"/>
    <cellStyle name="Migliaia [0] 18 2 2 4" xfId="5928"/>
    <cellStyle name="Migliaia [0] 18 2 2 4 2" xfId="16702"/>
    <cellStyle name="Migliaia [0] 18 2 2 4 3" xfId="42745"/>
    <cellStyle name="Migliaia [0] 18 2 2 4 4" xfId="45734"/>
    <cellStyle name="Migliaia [0] 18 2 2 4 5" xfId="48750"/>
    <cellStyle name="Migliaia [0] 18 2 2 5" xfId="14976"/>
    <cellStyle name="Migliaia [0] 18 2 2 6" xfId="19463"/>
    <cellStyle name="Migliaia [0] 18 2 2 7" xfId="44278"/>
    <cellStyle name="Migliaia [0] 18 2 2 8" xfId="45184"/>
    <cellStyle name="Migliaia [0] 18 2 3" xfId="7166"/>
    <cellStyle name="Migliaia [0] 18 2 3 2" xfId="28222"/>
    <cellStyle name="Migliaia [0] 18 2 3 2 2" xfId="33573"/>
    <cellStyle name="Migliaia [0] 18 2 3 2 3" xfId="38875"/>
    <cellStyle name="Migliaia [0] 18 2 3 3" xfId="31108"/>
    <cellStyle name="Migliaia [0] 18 2 3 4" xfId="36224"/>
    <cellStyle name="Migliaia [0] 18 2 4" xfId="14975"/>
    <cellStyle name="Migliaia [0] 18 2 5" xfId="19462"/>
    <cellStyle name="Migliaia [0] 18 3" xfId="3087"/>
    <cellStyle name="Migliaia [0] 18 3 2" xfId="7167"/>
    <cellStyle name="Migliaia [0] 18 3 2 2" xfId="13742"/>
    <cellStyle name="Migliaia [0] 18 3 2 2 2" xfId="17171"/>
    <cellStyle name="Migliaia [0] 18 3 2 2 2 2" xfId="33574"/>
    <cellStyle name="Migliaia [0] 18 3 2 2 3" xfId="38876"/>
    <cellStyle name="Migliaia [0] 18 3 2 2 4" xfId="28223"/>
    <cellStyle name="Migliaia [0] 18 3 2 3" xfId="31109"/>
    <cellStyle name="Migliaia [0] 18 3 2 4" xfId="36225"/>
    <cellStyle name="Migliaia [0] 18 3 2 5" xfId="31400"/>
    <cellStyle name="Migliaia [0] 18 3 2 6" xfId="46216"/>
    <cellStyle name="Migliaia [0] 18 3 2 7" xfId="49232"/>
    <cellStyle name="Migliaia [0] 18 3 2 8" xfId="13018"/>
    <cellStyle name="Migliaia [0] 18 3 3" xfId="6973"/>
    <cellStyle name="Migliaia [0] 18 3 4" xfId="5929"/>
    <cellStyle name="Migliaia [0] 18 3 4 2" xfId="16703"/>
    <cellStyle name="Migliaia [0] 18 3 4 3" xfId="41618"/>
    <cellStyle name="Migliaia [0] 18 3 4 4" xfId="45735"/>
    <cellStyle name="Migliaia [0] 18 3 4 5" xfId="48751"/>
    <cellStyle name="Migliaia [0] 18 3 5" xfId="14977"/>
    <cellStyle name="Migliaia [0] 18 3 6" xfId="19464"/>
    <cellStyle name="Migliaia [0] 18 4" xfId="2633"/>
    <cellStyle name="Migliaia [0] 18 4 2" xfId="12447"/>
    <cellStyle name="Migliaia [0] 18 4 2 2" xfId="30527"/>
    <cellStyle name="Migliaia [0] 18 4 2 2 2" xfId="35685"/>
    <cellStyle name="Migliaia [0] 18 4 2 2 3" xfId="40987"/>
    <cellStyle name="Migliaia [0] 18 4 2 3" xfId="33034"/>
    <cellStyle name="Migliaia [0] 18 4 2 4" xfId="38336"/>
    <cellStyle name="Migliaia [0] 18 4 3" xfId="14978"/>
    <cellStyle name="Migliaia [0] 18 4 3 2" xfId="33575"/>
    <cellStyle name="Migliaia [0] 18 4 3 3" xfId="38877"/>
    <cellStyle name="Migliaia [0] 18 4 3 4" xfId="28224"/>
    <cellStyle name="Migliaia [0] 18 4 4" xfId="31110"/>
    <cellStyle name="Migliaia [0] 18 4 5" xfId="36226"/>
    <cellStyle name="Migliaia [0] 18 4 6" xfId="11389"/>
    <cellStyle name="Migliaia [0] 18 5" xfId="12516"/>
    <cellStyle name="Migliaia [0] 18 5 2" xfId="28225"/>
    <cellStyle name="Migliaia [0] 18 5 2 2" xfId="33576"/>
    <cellStyle name="Migliaia [0] 18 5 2 3" xfId="38878"/>
    <cellStyle name="Migliaia [0] 18 5 3" xfId="31111"/>
    <cellStyle name="Migliaia [0] 18 5 4" xfId="36227"/>
    <cellStyle name="Migliaia [0] 18 6" xfId="14974"/>
    <cellStyle name="Migliaia [0] 18 6 2" xfId="33572"/>
    <cellStyle name="Migliaia [0] 18 6 3" xfId="38874"/>
    <cellStyle name="Migliaia [0] 18 6 4" xfId="28221"/>
    <cellStyle name="Migliaia [0] 18 7" xfId="31107"/>
    <cellStyle name="Migliaia [0] 18 8" xfId="36223"/>
    <cellStyle name="Migliaia [0] 19" xfId="188"/>
    <cellStyle name="Migliaia [0] 19 2" xfId="1179"/>
    <cellStyle name="Migliaia [0] 19 2 2" xfId="3375"/>
    <cellStyle name="Migliaia [0] 19 2 2 2" xfId="7168"/>
    <cellStyle name="Migliaia [0] 19 2 2 2 2" xfId="17172"/>
    <cellStyle name="Migliaia [0] 19 2 2 2 3" xfId="41736"/>
    <cellStyle name="Migliaia [0] 19 2 2 2 4" xfId="46217"/>
    <cellStyle name="Migliaia [0] 19 2 2 2 5" xfId="49233"/>
    <cellStyle name="Migliaia [0] 19 2 2 3" xfId="7783"/>
    <cellStyle name="Migliaia [0] 19 2 2 4" xfId="5930"/>
    <cellStyle name="Migliaia [0] 19 2 2 4 2" xfId="16704"/>
    <cellStyle name="Migliaia [0] 19 2 2 4 3" xfId="41619"/>
    <cellStyle name="Migliaia [0] 19 2 2 4 4" xfId="45736"/>
    <cellStyle name="Migliaia [0] 19 2 2 4 5" xfId="48752"/>
    <cellStyle name="Migliaia [0] 19 2 2 5" xfId="14981"/>
    <cellStyle name="Migliaia [0] 19 2 2 6" xfId="19466"/>
    <cellStyle name="Migliaia [0] 19 2 2 7" xfId="44279"/>
    <cellStyle name="Migliaia [0] 19 2 2 8" xfId="45185"/>
    <cellStyle name="Migliaia [0] 19 2 3" xfId="7169"/>
    <cellStyle name="Migliaia [0] 19 2 3 2" xfId="28227"/>
    <cellStyle name="Migliaia [0] 19 2 3 2 2" xfId="33578"/>
    <cellStyle name="Migliaia [0] 19 2 3 2 3" xfId="38880"/>
    <cellStyle name="Migliaia [0] 19 2 3 3" xfId="31113"/>
    <cellStyle name="Migliaia [0] 19 2 3 4" xfId="36229"/>
    <cellStyle name="Migliaia [0] 19 2 4" xfId="14980"/>
    <cellStyle name="Migliaia [0] 19 2 5" xfId="19465"/>
    <cellStyle name="Migliaia [0] 19 3" xfId="3088"/>
    <cellStyle name="Migliaia [0] 19 3 2" xfId="7170"/>
    <cellStyle name="Migliaia [0] 19 3 2 2" xfId="13743"/>
    <cellStyle name="Migliaia [0] 19 3 2 2 2" xfId="17173"/>
    <cellStyle name="Migliaia [0] 19 3 2 2 2 2" xfId="33579"/>
    <cellStyle name="Migliaia [0] 19 3 2 2 3" xfId="38881"/>
    <cellStyle name="Migliaia [0] 19 3 2 2 4" xfId="28228"/>
    <cellStyle name="Migliaia [0] 19 3 2 3" xfId="31114"/>
    <cellStyle name="Migliaia [0] 19 3 2 4" xfId="36230"/>
    <cellStyle name="Migliaia [0] 19 3 2 5" xfId="19938"/>
    <cellStyle name="Migliaia [0] 19 3 2 6" xfId="46218"/>
    <cellStyle name="Migliaia [0] 19 3 2 7" xfId="49234"/>
    <cellStyle name="Migliaia [0] 19 3 2 8" xfId="13019"/>
    <cellStyle name="Migliaia [0] 19 3 3" xfId="6559"/>
    <cellStyle name="Migliaia [0] 19 3 4" xfId="5931"/>
    <cellStyle name="Migliaia [0] 19 3 4 2" xfId="16705"/>
    <cellStyle name="Migliaia [0] 19 3 4 3" xfId="41620"/>
    <cellStyle name="Migliaia [0] 19 3 4 4" xfId="45737"/>
    <cellStyle name="Migliaia [0] 19 3 4 5" xfId="48753"/>
    <cellStyle name="Migliaia [0] 19 3 5" xfId="14982"/>
    <cellStyle name="Migliaia [0] 19 3 6" xfId="19467"/>
    <cellStyle name="Migliaia [0] 19 4" xfId="2634"/>
    <cellStyle name="Migliaia [0] 19 4 2" xfId="12448"/>
    <cellStyle name="Migliaia [0] 19 4 2 2" xfId="30528"/>
    <cellStyle name="Migliaia [0] 19 4 2 2 2" xfId="35686"/>
    <cellStyle name="Migliaia [0] 19 4 2 2 3" xfId="40988"/>
    <cellStyle name="Migliaia [0] 19 4 2 3" xfId="33035"/>
    <cellStyle name="Migliaia [0] 19 4 2 4" xfId="38337"/>
    <cellStyle name="Migliaia [0] 19 4 3" xfId="14983"/>
    <cellStyle name="Migliaia [0] 19 4 3 2" xfId="33580"/>
    <cellStyle name="Migliaia [0] 19 4 3 3" xfId="38882"/>
    <cellStyle name="Migliaia [0] 19 4 3 4" xfId="28229"/>
    <cellStyle name="Migliaia [0] 19 4 4" xfId="31115"/>
    <cellStyle name="Migliaia [0] 19 4 5" xfId="36231"/>
    <cellStyle name="Migliaia [0] 19 4 6" xfId="11390"/>
    <cellStyle name="Migliaia [0] 19 5" xfId="12517"/>
    <cellStyle name="Migliaia [0] 19 5 2" xfId="28230"/>
    <cellStyle name="Migliaia [0] 19 5 2 2" xfId="33581"/>
    <cellStyle name="Migliaia [0] 19 5 2 3" xfId="38883"/>
    <cellStyle name="Migliaia [0] 19 5 3" xfId="31116"/>
    <cellStyle name="Migliaia [0] 19 5 4" xfId="36232"/>
    <cellStyle name="Migliaia [0] 19 6" xfId="14979"/>
    <cellStyle name="Migliaia [0] 19 6 2" xfId="33577"/>
    <cellStyle name="Migliaia [0] 19 6 3" xfId="38879"/>
    <cellStyle name="Migliaia [0] 19 6 4" xfId="28226"/>
    <cellStyle name="Migliaia [0] 19 7" xfId="31112"/>
    <cellStyle name="Migliaia [0] 19 8" xfId="36228"/>
    <cellStyle name="Migliaia [0] 2" xfId="189"/>
    <cellStyle name="Migliaia [0] 2 2" xfId="1180"/>
    <cellStyle name="Migliaia [0] 2 2 2" xfId="3376"/>
    <cellStyle name="Migliaia [0] 2 2 2 2" xfId="7171"/>
    <cellStyle name="Migliaia [0] 2 2 2 2 2" xfId="17174"/>
    <cellStyle name="Migliaia [0] 2 2 2 2 3" xfId="42185"/>
    <cellStyle name="Migliaia [0] 2 2 2 2 4" xfId="46219"/>
    <cellStyle name="Migliaia [0] 2 2 2 2 5" xfId="49235"/>
    <cellStyle name="Migliaia [0] 2 2 2 3" xfId="7782"/>
    <cellStyle name="Migliaia [0] 2 2 2 4" xfId="5932"/>
    <cellStyle name="Migliaia [0] 2 2 2 4 2" xfId="16706"/>
    <cellStyle name="Migliaia [0] 2 2 2 4 3" xfId="41621"/>
    <cellStyle name="Migliaia [0] 2 2 2 4 4" xfId="45738"/>
    <cellStyle name="Migliaia [0] 2 2 2 4 5" xfId="48754"/>
    <cellStyle name="Migliaia [0] 2 2 2 5" xfId="14986"/>
    <cellStyle name="Migliaia [0] 2 2 2 6" xfId="19469"/>
    <cellStyle name="Migliaia [0] 2 2 2 7" xfId="44280"/>
    <cellStyle name="Migliaia [0] 2 2 2 8" xfId="45186"/>
    <cellStyle name="Migliaia [0] 2 2 3" xfId="7172"/>
    <cellStyle name="Migliaia [0] 2 2 3 2" xfId="28232"/>
    <cellStyle name="Migliaia [0] 2 2 3 2 2" xfId="33583"/>
    <cellStyle name="Migliaia [0] 2 2 3 2 3" xfId="38885"/>
    <cellStyle name="Migliaia [0] 2 2 3 3" xfId="31118"/>
    <cellStyle name="Migliaia [0] 2 2 3 4" xfId="36234"/>
    <cellStyle name="Migliaia [0] 2 2 4" xfId="14985"/>
    <cellStyle name="Migliaia [0] 2 2 5" xfId="19468"/>
    <cellStyle name="Migliaia [0] 2 3" xfId="3089"/>
    <cellStyle name="Migliaia [0] 2 3 2" xfId="7173"/>
    <cellStyle name="Migliaia [0] 2 3 2 2" xfId="13744"/>
    <cellStyle name="Migliaia [0] 2 3 2 2 2" xfId="17175"/>
    <cellStyle name="Migliaia [0] 2 3 2 2 2 2" xfId="33584"/>
    <cellStyle name="Migliaia [0] 2 3 2 2 3" xfId="38886"/>
    <cellStyle name="Migliaia [0] 2 3 2 2 4" xfId="28233"/>
    <cellStyle name="Migliaia [0] 2 3 2 3" xfId="31119"/>
    <cellStyle name="Migliaia [0] 2 3 2 4" xfId="36235"/>
    <cellStyle name="Migliaia [0] 2 3 2 5" xfId="42763"/>
    <cellStyle name="Migliaia [0] 2 3 2 6" xfId="46220"/>
    <cellStyle name="Migliaia [0] 2 3 2 7" xfId="49236"/>
    <cellStyle name="Migliaia [0] 2 3 2 8" xfId="13020"/>
    <cellStyle name="Migliaia [0] 2 3 3" xfId="7813"/>
    <cellStyle name="Migliaia [0] 2 3 4" xfId="5933"/>
    <cellStyle name="Migliaia [0] 2 3 4 2" xfId="16707"/>
    <cellStyle name="Migliaia [0] 2 3 4 3" xfId="43617"/>
    <cellStyle name="Migliaia [0] 2 3 4 4" xfId="45739"/>
    <cellStyle name="Migliaia [0] 2 3 4 5" xfId="48755"/>
    <cellStyle name="Migliaia [0] 2 3 5" xfId="14987"/>
    <cellStyle name="Migliaia [0] 2 3 6" xfId="19470"/>
    <cellStyle name="Migliaia [0] 2 4" xfId="2635"/>
    <cellStyle name="Migliaia [0] 2 4 2" xfId="12449"/>
    <cellStyle name="Migliaia [0] 2 4 2 2" xfId="30529"/>
    <cellStyle name="Migliaia [0] 2 4 2 2 2" xfId="35687"/>
    <cellStyle name="Migliaia [0] 2 4 2 2 3" xfId="40989"/>
    <cellStyle name="Migliaia [0] 2 4 2 3" xfId="33036"/>
    <cellStyle name="Migliaia [0] 2 4 2 4" xfId="38338"/>
    <cellStyle name="Migliaia [0] 2 4 3" xfId="14988"/>
    <cellStyle name="Migliaia [0] 2 4 3 2" xfId="33585"/>
    <cellStyle name="Migliaia [0] 2 4 3 3" xfId="38887"/>
    <cellStyle name="Migliaia [0] 2 4 3 4" xfId="28234"/>
    <cellStyle name="Migliaia [0] 2 4 4" xfId="31120"/>
    <cellStyle name="Migliaia [0] 2 4 5" xfId="36236"/>
    <cellStyle name="Migliaia [0] 2 4 6" xfId="11391"/>
    <cellStyle name="Migliaia [0] 2 5" xfId="12518"/>
    <cellStyle name="Migliaia [0] 2 5 2" xfId="28235"/>
    <cellStyle name="Migliaia [0] 2 5 2 2" xfId="33586"/>
    <cellStyle name="Migliaia [0] 2 5 2 3" xfId="38888"/>
    <cellStyle name="Migliaia [0] 2 5 3" xfId="31121"/>
    <cellStyle name="Migliaia [0] 2 5 4" xfId="36237"/>
    <cellStyle name="Migliaia [0] 2 6" xfId="14984"/>
    <cellStyle name="Migliaia [0] 2 6 2" xfId="33582"/>
    <cellStyle name="Migliaia [0] 2 6 3" xfId="38884"/>
    <cellStyle name="Migliaia [0] 2 6 4" xfId="28231"/>
    <cellStyle name="Migliaia [0] 2 7" xfId="31117"/>
    <cellStyle name="Migliaia [0] 2 8" xfId="36233"/>
    <cellStyle name="Migliaia [0] 20" xfId="190"/>
    <cellStyle name="Migliaia [0] 20 2" xfId="1181"/>
    <cellStyle name="Migliaia [0] 20 2 2" xfId="3377"/>
    <cellStyle name="Migliaia [0] 20 2 2 2" xfId="7174"/>
    <cellStyle name="Migliaia [0] 20 2 2 2 2" xfId="17176"/>
    <cellStyle name="Migliaia [0] 20 2 2 2 3" xfId="41737"/>
    <cellStyle name="Migliaia [0] 20 2 2 2 4" xfId="46221"/>
    <cellStyle name="Migliaia [0] 20 2 2 2 5" xfId="49237"/>
    <cellStyle name="Migliaia [0] 20 2 2 3" xfId="7781"/>
    <cellStyle name="Migliaia [0] 20 2 2 4" xfId="5934"/>
    <cellStyle name="Migliaia [0] 20 2 2 4 2" xfId="16708"/>
    <cellStyle name="Migliaia [0] 20 2 2 4 3" xfId="43616"/>
    <cellStyle name="Migliaia [0] 20 2 2 4 4" xfId="45740"/>
    <cellStyle name="Migliaia [0] 20 2 2 4 5" xfId="48756"/>
    <cellStyle name="Migliaia [0] 20 2 2 5" xfId="14991"/>
    <cellStyle name="Migliaia [0] 20 2 2 6" xfId="19472"/>
    <cellStyle name="Migliaia [0] 20 2 2 7" xfId="44281"/>
    <cellStyle name="Migliaia [0] 20 2 2 8" xfId="45187"/>
    <cellStyle name="Migliaia [0] 20 2 3" xfId="7175"/>
    <cellStyle name="Migliaia [0] 20 2 3 2" xfId="28237"/>
    <cellStyle name="Migliaia [0] 20 2 3 2 2" xfId="33588"/>
    <cellStyle name="Migliaia [0] 20 2 3 2 3" xfId="38890"/>
    <cellStyle name="Migliaia [0] 20 2 3 3" xfId="31123"/>
    <cellStyle name="Migliaia [0] 20 2 3 4" xfId="36239"/>
    <cellStyle name="Migliaia [0] 20 2 4" xfId="14990"/>
    <cellStyle name="Migliaia [0] 20 2 5" xfId="19471"/>
    <cellStyle name="Migliaia [0] 20 3" xfId="3090"/>
    <cellStyle name="Migliaia [0] 20 3 2" xfId="7176"/>
    <cellStyle name="Migliaia [0] 20 3 2 2" xfId="13745"/>
    <cellStyle name="Migliaia [0] 20 3 2 2 2" xfId="17177"/>
    <cellStyle name="Migliaia [0] 20 3 2 2 2 2" xfId="33589"/>
    <cellStyle name="Migliaia [0] 20 3 2 2 3" xfId="38891"/>
    <cellStyle name="Migliaia [0] 20 3 2 2 4" xfId="28238"/>
    <cellStyle name="Migliaia [0] 20 3 2 3" xfId="31124"/>
    <cellStyle name="Migliaia [0] 20 3 2 4" xfId="36240"/>
    <cellStyle name="Migliaia [0] 20 3 2 5" xfId="42496"/>
    <cellStyle name="Migliaia [0] 20 3 2 6" xfId="46222"/>
    <cellStyle name="Migliaia [0] 20 3 2 7" xfId="49238"/>
    <cellStyle name="Migliaia [0] 20 3 2 8" xfId="13021"/>
    <cellStyle name="Migliaia [0] 20 3 3" xfId="7812"/>
    <cellStyle name="Migliaia [0] 20 3 4" xfId="5935"/>
    <cellStyle name="Migliaia [0] 20 3 4 2" xfId="16709"/>
    <cellStyle name="Migliaia [0] 20 3 4 3" xfId="41622"/>
    <cellStyle name="Migliaia [0] 20 3 4 4" xfId="45741"/>
    <cellStyle name="Migliaia [0] 20 3 4 5" xfId="48757"/>
    <cellStyle name="Migliaia [0] 20 3 5" xfId="14992"/>
    <cellStyle name="Migliaia [0] 20 3 6" xfId="19473"/>
    <cellStyle name="Migliaia [0] 20 4" xfId="2636"/>
    <cellStyle name="Migliaia [0] 20 4 2" xfId="12450"/>
    <cellStyle name="Migliaia [0] 20 4 2 2" xfId="30530"/>
    <cellStyle name="Migliaia [0] 20 4 2 2 2" xfId="35688"/>
    <cellStyle name="Migliaia [0] 20 4 2 2 3" xfId="40990"/>
    <cellStyle name="Migliaia [0] 20 4 2 3" xfId="33037"/>
    <cellStyle name="Migliaia [0] 20 4 2 4" xfId="38339"/>
    <cellStyle name="Migliaia [0] 20 4 3" xfId="14993"/>
    <cellStyle name="Migliaia [0] 20 4 3 2" xfId="33590"/>
    <cellStyle name="Migliaia [0] 20 4 3 3" xfId="38892"/>
    <cellStyle name="Migliaia [0] 20 4 3 4" xfId="28239"/>
    <cellStyle name="Migliaia [0] 20 4 4" xfId="31125"/>
    <cellStyle name="Migliaia [0] 20 4 5" xfId="36241"/>
    <cellStyle name="Migliaia [0] 20 4 6" xfId="11392"/>
    <cellStyle name="Migliaia [0] 20 5" xfId="12519"/>
    <cellStyle name="Migliaia [0] 20 5 2" xfId="28240"/>
    <cellStyle name="Migliaia [0] 20 5 2 2" xfId="33591"/>
    <cellStyle name="Migliaia [0] 20 5 2 3" xfId="38893"/>
    <cellStyle name="Migliaia [0] 20 5 3" xfId="31126"/>
    <cellStyle name="Migliaia [0] 20 5 4" xfId="36242"/>
    <cellStyle name="Migliaia [0] 20 6" xfId="14989"/>
    <cellStyle name="Migliaia [0] 20 6 2" xfId="33587"/>
    <cellStyle name="Migliaia [0] 20 6 3" xfId="38889"/>
    <cellStyle name="Migliaia [0] 20 6 4" xfId="28236"/>
    <cellStyle name="Migliaia [0] 20 7" xfId="31122"/>
    <cellStyle name="Migliaia [0] 20 8" xfId="36238"/>
    <cellStyle name="Migliaia [0] 21" xfId="191"/>
    <cellStyle name="Migliaia [0] 21 2" xfId="1182"/>
    <cellStyle name="Migliaia [0] 21 2 2" xfId="3378"/>
    <cellStyle name="Migliaia [0] 21 2 2 2" xfId="7177"/>
    <cellStyle name="Migliaia [0] 21 2 2 2 2" xfId="17178"/>
    <cellStyle name="Migliaia [0] 21 2 2 2 3" xfId="42186"/>
    <cellStyle name="Migliaia [0] 21 2 2 2 4" xfId="46223"/>
    <cellStyle name="Migliaia [0] 21 2 2 2 5" xfId="49239"/>
    <cellStyle name="Migliaia [0] 21 2 2 3" xfId="7780"/>
    <cellStyle name="Migliaia [0] 21 2 2 4" xfId="5936"/>
    <cellStyle name="Migliaia [0] 21 2 2 4 2" xfId="16710"/>
    <cellStyle name="Migliaia [0] 21 2 2 4 3" xfId="19700"/>
    <cellStyle name="Migliaia [0] 21 2 2 4 4" xfId="45742"/>
    <cellStyle name="Migliaia [0] 21 2 2 4 5" xfId="48758"/>
    <cellStyle name="Migliaia [0] 21 2 2 5" xfId="14996"/>
    <cellStyle name="Migliaia [0] 21 2 2 6" xfId="19475"/>
    <cellStyle name="Migliaia [0] 21 2 2 7" xfId="44282"/>
    <cellStyle name="Migliaia [0] 21 2 2 8" xfId="45188"/>
    <cellStyle name="Migliaia [0] 21 2 3" xfId="7178"/>
    <cellStyle name="Migliaia [0] 21 2 3 2" xfId="28242"/>
    <cellStyle name="Migliaia [0] 21 2 3 2 2" xfId="33593"/>
    <cellStyle name="Migliaia [0] 21 2 3 2 3" xfId="38895"/>
    <cellStyle name="Migliaia [0] 21 2 3 3" xfId="31128"/>
    <cellStyle name="Migliaia [0] 21 2 3 4" xfId="36244"/>
    <cellStyle name="Migliaia [0] 21 2 4" xfId="14995"/>
    <cellStyle name="Migliaia [0] 21 2 5" xfId="19474"/>
    <cellStyle name="Migliaia [0] 21 3" xfId="3091"/>
    <cellStyle name="Migliaia [0] 21 3 2" xfId="7179"/>
    <cellStyle name="Migliaia [0] 21 3 2 2" xfId="13746"/>
    <cellStyle name="Migliaia [0] 21 3 2 2 2" xfId="17179"/>
    <cellStyle name="Migliaia [0] 21 3 2 2 2 2" xfId="33594"/>
    <cellStyle name="Migliaia [0] 21 3 2 2 3" xfId="38896"/>
    <cellStyle name="Migliaia [0] 21 3 2 2 4" xfId="28243"/>
    <cellStyle name="Migliaia [0] 21 3 2 3" xfId="31129"/>
    <cellStyle name="Migliaia [0] 21 3 2 4" xfId="36245"/>
    <cellStyle name="Migliaia [0] 21 3 2 5" xfId="43358"/>
    <cellStyle name="Migliaia [0] 21 3 2 6" xfId="46224"/>
    <cellStyle name="Migliaia [0] 21 3 2 7" xfId="49240"/>
    <cellStyle name="Migliaia [0] 21 3 2 8" xfId="13022"/>
    <cellStyle name="Migliaia [0] 21 3 3" xfId="7092"/>
    <cellStyle name="Migliaia [0] 21 3 4" xfId="5937"/>
    <cellStyle name="Migliaia [0] 21 3 4 2" xfId="16711"/>
    <cellStyle name="Migliaia [0] 21 3 4 3" xfId="41623"/>
    <cellStyle name="Migliaia [0] 21 3 4 4" xfId="45743"/>
    <cellStyle name="Migliaia [0] 21 3 4 5" xfId="48759"/>
    <cellStyle name="Migliaia [0] 21 3 5" xfId="14997"/>
    <cellStyle name="Migliaia [0] 21 3 6" xfId="19476"/>
    <cellStyle name="Migliaia [0] 21 4" xfId="2637"/>
    <cellStyle name="Migliaia [0] 21 4 2" xfId="12451"/>
    <cellStyle name="Migliaia [0] 21 4 2 2" xfId="30531"/>
    <cellStyle name="Migliaia [0] 21 4 2 2 2" xfId="35689"/>
    <cellStyle name="Migliaia [0] 21 4 2 2 3" xfId="40991"/>
    <cellStyle name="Migliaia [0] 21 4 2 3" xfId="33038"/>
    <cellStyle name="Migliaia [0] 21 4 2 4" xfId="38340"/>
    <cellStyle name="Migliaia [0] 21 4 3" xfId="14998"/>
    <cellStyle name="Migliaia [0] 21 4 3 2" xfId="33595"/>
    <cellStyle name="Migliaia [0] 21 4 3 3" xfId="38897"/>
    <cellStyle name="Migliaia [0] 21 4 3 4" xfId="28244"/>
    <cellStyle name="Migliaia [0] 21 4 4" xfId="31130"/>
    <cellStyle name="Migliaia [0] 21 4 5" xfId="36246"/>
    <cellStyle name="Migliaia [0] 21 4 6" xfId="11393"/>
    <cellStyle name="Migliaia [0] 21 5" xfId="12520"/>
    <cellStyle name="Migliaia [0] 21 5 2" xfId="28245"/>
    <cellStyle name="Migliaia [0] 21 5 2 2" xfId="33596"/>
    <cellStyle name="Migliaia [0] 21 5 2 3" xfId="38898"/>
    <cellStyle name="Migliaia [0] 21 5 3" xfId="31131"/>
    <cellStyle name="Migliaia [0] 21 5 4" xfId="36247"/>
    <cellStyle name="Migliaia [0] 21 6" xfId="14994"/>
    <cellStyle name="Migliaia [0] 21 6 2" xfId="33592"/>
    <cellStyle name="Migliaia [0] 21 6 3" xfId="38894"/>
    <cellStyle name="Migliaia [0] 21 6 4" xfId="28241"/>
    <cellStyle name="Migliaia [0] 21 7" xfId="31127"/>
    <cellStyle name="Migliaia [0] 21 8" xfId="36243"/>
    <cellStyle name="Migliaia [0] 22" xfId="192"/>
    <cellStyle name="Migliaia [0] 22 2" xfId="1183"/>
    <cellStyle name="Migliaia [0] 22 2 2" xfId="3379"/>
    <cellStyle name="Migliaia [0] 22 2 2 2" xfId="7180"/>
    <cellStyle name="Migliaia [0] 22 2 2 2 2" xfId="17180"/>
    <cellStyle name="Migliaia [0] 22 2 2 2 3" xfId="32958"/>
    <cellStyle name="Migliaia [0] 22 2 2 2 4" xfId="46225"/>
    <cellStyle name="Migliaia [0] 22 2 2 2 5" xfId="49241"/>
    <cellStyle name="Migliaia [0] 22 2 2 3" xfId="7614"/>
    <cellStyle name="Migliaia [0] 22 2 2 4" xfId="5938"/>
    <cellStyle name="Migliaia [0] 22 2 2 4 2" xfId="16712"/>
    <cellStyle name="Migliaia [0] 22 2 2 4 3" xfId="42746"/>
    <cellStyle name="Migliaia [0] 22 2 2 4 4" xfId="45744"/>
    <cellStyle name="Migliaia [0] 22 2 2 4 5" xfId="48760"/>
    <cellStyle name="Migliaia [0] 22 2 2 5" xfId="15001"/>
    <cellStyle name="Migliaia [0] 22 2 2 6" xfId="19478"/>
    <cellStyle name="Migliaia [0] 22 2 2 7" xfId="44283"/>
    <cellStyle name="Migliaia [0] 22 2 2 8" xfId="45189"/>
    <cellStyle name="Migliaia [0] 22 2 3" xfId="7181"/>
    <cellStyle name="Migliaia [0] 22 2 3 2" xfId="28247"/>
    <cellStyle name="Migliaia [0] 22 2 3 2 2" xfId="33598"/>
    <cellStyle name="Migliaia [0] 22 2 3 2 3" xfId="38900"/>
    <cellStyle name="Migliaia [0] 22 2 3 3" xfId="31133"/>
    <cellStyle name="Migliaia [0] 22 2 3 4" xfId="36249"/>
    <cellStyle name="Migliaia [0] 22 2 4" xfId="15000"/>
    <cellStyle name="Migliaia [0] 22 2 5" xfId="19477"/>
    <cellStyle name="Migliaia [0] 22 3" xfId="3092"/>
    <cellStyle name="Migliaia [0] 22 3 2" xfId="7182"/>
    <cellStyle name="Migliaia [0] 22 3 2 2" xfId="13747"/>
    <cellStyle name="Migliaia [0] 22 3 2 2 2" xfId="17181"/>
    <cellStyle name="Migliaia [0] 22 3 2 2 2 2" xfId="33599"/>
    <cellStyle name="Migliaia [0] 22 3 2 2 3" xfId="38901"/>
    <cellStyle name="Migliaia [0] 22 3 2 2 4" xfId="28248"/>
    <cellStyle name="Migliaia [0] 22 3 2 3" xfId="31134"/>
    <cellStyle name="Migliaia [0] 22 3 2 4" xfId="36250"/>
    <cellStyle name="Migliaia [0] 22 3 2 5" xfId="42105"/>
    <cellStyle name="Migliaia [0] 22 3 2 6" xfId="46226"/>
    <cellStyle name="Migliaia [0] 22 3 2 7" xfId="49242"/>
    <cellStyle name="Migliaia [0] 22 3 2 8" xfId="13023"/>
    <cellStyle name="Migliaia [0] 22 3 3" xfId="7811"/>
    <cellStyle name="Migliaia [0] 22 3 4" xfId="5939"/>
    <cellStyle name="Migliaia [0] 22 3 4 2" xfId="16713"/>
    <cellStyle name="Migliaia [0] 22 3 4 3" xfId="41624"/>
    <cellStyle name="Migliaia [0] 22 3 4 4" xfId="45745"/>
    <cellStyle name="Migliaia [0] 22 3 4 5" xfId="48761"/>
    <cellStyle name="Migliaia [0] 22 3 5" xfId="15002"/>
    <cellStyle name="Migliaia [0] 22 3 6" xfId="19479"/>
    <cellStyle name="Migliaia [0] 22 4" xfId="2638"/>
    <cellStyle name="Migliaia [0] 22 4 2" xfId="12452"/>
    <cellStyle name="Migliaia [0] 22 4 2 2" xfId="30532"/>
    <cellStyle name="Migliaia [0] 22 4 2 2 2" xfId="35690"/>
    <cellStyle name="Migliaia [0] 22 4 2 2 3" xfId="40992"/>
    <cellStyle name="Migliaia [0] 22 4 2 3" xfId="33039"/>
    <cellStyle name="Migliaia [0] 22 4 2 4" xfId="38341"/>
    <cellStyle name="Migliaia [0] 22 4 3" xfId="15003"/>
    <cellStyle name="Migliaia [0] 22 4 3 2" xfId="33600"/>
    <cellStyle name="Migliaia [0] 22 4 3 3" xfId="38902"/>
    <cellStyle name="Migliaia [0] 22 4 3 4" xfId="28249"/>
    <cellStyle name="Migliaia [0] 22 4 4" xfId="31135"/>
    <cellStyle name="Migliaia [0] 22 4 5" xfId="36251"/>
    <cellStyle name="Migliaia [0] 22 4 6" xfId="11394"/>
    <cellStyle name="Migliaia [0] 22 5" xfId="12521"/>
    <cellStyle name="Migliaia [0] 22 5 2" xfId="28250"/>
    <cellStyle name="Migliaia [0] 22 5 2 2" xfId="33601"/>
    <cellStyle name="Migliaia [0] 22 5 2 3" xfId="38903"/>
    <cellStyle name="Migliaia [0] 22 5 3" xfId="31136"/>
    <cellStyle name="Migliaia [0] 22 5 4" xfId="36252"/>
    <cellStyle name="Migliaia [0] 22 6" xfId="14999"/>
    <cellStyle name="Migliaia [0] 22 6 2" xfId="33597"/>
    <cellStyle name="Migliaia [0] 22 6 3" xfId="38899"/>
    <cellStyle name="Migliaia [0] 22 6 4" xfId="28246"/>
    <cellStyle name="Migliaia [0] 22 7" xfId="31132"/>
    <cellStyle name="Migliaia [0] 22 8" xfId="36248"/>
    <cellStyle name="Migliaia [0] 23" xfId="193"/>
    <cellStyle name="Migliaia [0] 23 2" xfId="1184"/>
    <cellStyle name="Migliaia [0] 23 2 2" xfId="3380"/>
    <cellStyle name="Migliaia [0] 23 2 2 2" xfId="7183"/>
    <cellStyle name="Migliaia [0] 23 2 2 2 2" xfId="17182"/>
    <cellStyle name="Migliaia [0] 23 2 2 2 3" xfId="32161"/>
    <cellStyle name="Migliaia [0] 23 2 2 2 4" xfId="46227"/>
    <cellStyle name="Migliaia [0] 23 2 2 2 5" xfId="49243"/>
    <cellStyle name="Migliaia [0] 23 2 2 3" xfId="7599"/>
    <cellStyle name="Migliaia [0] 23 2 2 4" xfId="5940"/>
    <cellStyle name="Migliaia [0] 23 2 2 4 2" xfId="16714"/>
    <cellStyle name="Migliaia [0] 23 2 2 4 3" xfId="43339"/>
    <cellStyle name="Migliaia [0] 23 2 2 4 4" xfId="45746"/>
    <cellStyle name="Migliaia [0] 23 2 2 4 5" xfId="48762"/>
    <cellStyle name="Migliaia [0] 23 2 2 5" xfId="15006"/>
    <cellStyle name="Migliaia [0] 23 2 2 6" xfId="19481"/>
    <cellStyle name="Migliaia [0] 23 2 2 7" xfId="44284"/>
    <cellStyle name="Migliaia [0] 23 2 2 8" xfId="45190"/>
    <cellStyle name="Migliaia [0] 23 2 3" xfId="7184"/>
    <cellStyle name="Migliaia [0] 23 2 3 2" xfId="28252"/>
    <cellStyle name="Migliaia [0] 23 2 3 2 2" xfId="33603"/>
    <cellStyle name="Migliaia [0] 23 2 3 2 3" xfId="38905"/>
    <cellStyle name="Migliaia [0] 23 2 3 3" xfId="31138"/>
    <cellStyle name="Migliaia [0] 23 2 3 4" xfId="36254"/>
    <cellStyle name="Migliaia [0] 23 2 4" xfId="15005"/>
    <cellStyle name="Migliaia [0] 23 2 5" xfId="19480"/>
    <cellStyle name="Migliaia [0] 23 3" xfId="3093"/>
    <cellStyle name="Migliaia [0] 23 3 2" xfId="7185"/>
    <cellStyle name="Migliaia [0] 23 3 2 2" xfId="13748"/>
    <cellStyle name="Migliaia [0] 23 3 2 2 2" xfId="17183"/>
    <cellStyle name="Migliaia [0] 23 3 2 2 2 2" xfId="33604"/>
    <cellStyle name="Migliaia [0] 23 3 2 2 3" xfId="38906"/>
    <cellStyle name="Migliaia [0] 23 3 2 2 4" xfId="28253"/>
    <cellStyle name="Migliaia [0] 23 3 2 3" xfId="31139"/>
    <cellStyle name="Migliaia [0] 23 3 2 4" xfId="36255"/>
    <cellStyle name="Migliaia [0] 23 3 2 5" xfId="43460"/>
    <cellStyle name="Migliaia [0] 23 3 2 6" xfId="46228"/>
    <cellStyle name="Migliaia [0] 23 3 2 7" xfId="49244"/>
    <cellStyle name="Migliaia [0] 23 3 2 8" xfId="13024"/>
    <cellStyle name="Migliaia [0] 23 3 3" xfId="7642"/>
    <cellStyle name="Migliaia [0] 23 3 4" xfId="5941"/>
    <cellStyle name="Migliaia [0] 23 3 4 2" xfId="16715"/>
    <cellStyle name="Migliaia [0] 23 3 4 3" xfId="42437"/>
    <cellStyle name="Migliaia [0] 23 3 4 4" xfId="45747"/>
    <cellStyle name="Migliaia [0] 23 3 4 5" xfId="48763"/>
    <cellStyle name="Migliaia [0] 23 3 5" xfId="15007"/>
    <cellStyle name="Migliaia [0] 23 3 6" xfId="19482"/>
    <cellStyle name="Migliaia [0] 23 4" xfId="2639"/>
    <cellStyle name="Migliaia [0] 23 4 2" xfId="12453"/>
    <cellStyle name="Migliaia [0] 23 4 2 2" xfId="30533"/>
    <cellStyle name="Migliaia [0] 23 4 2 2 2" xfId="35691"/>
    <cellStyle name="Migliaia [0] 23 4 2 2 3" xfId="40993"/>
    <cellStyle name="Migliaia [0] 23 4 2 3" xfId="33040"/>
    <cellStyle name="Migliaia [0] 23 4 2 4" xfId="38342"/>
    <cellStyle name="Migliaia [0] 23 4 3" xfId="15008"/>
    <cellStyle name="Migliaia [0] 23 4 3 2" xfId="33605"/>
    <cellStyle name="Migliaia [0] 23 4 3 3" xfId="38907"/>
    <cellStyle name="Migliaia [0] 23 4 3 4" xfId="28254"/>
    <cellStyle name="Migliaia [0] 23 4 4" xfId="31140"/>
    <cellStyle name="Migliaia [0] 23 4 5" xfId="36256"/>
    <cellStyle name="Migliaia [0] 23 4 6" xfId="11395"/>
    <cellStyle name="Migliaia [0] 23 5" xfId="12522"/>
    <cellStyle name="Migliaia [0] 23 5 2" xfId="28255"/>
    <cellStyle name="Migliaia [0] 23 5 2 2" xfId="33606"/>
    <cellStyle name="Migliaia [0] 23 5 2 3" xfId="38908"/>
    <cellStyle name="Migliaia [0] 23 5 3" xfId="31141"/>
    <cellStyle name="Migliaia [0] 23 5 4" xfId="36257"/>
    <cellStyle name="Migliaia [0] 23 6" xfId="15004"/>
    <cellStyle name="Migliaia [0] 23 6 2" xfId="33602"/>
    <cellStyle name="Migliaia [0] 23 6 3" xfId="38904"/>
    <cellStyle name="Migliaia [0] 23 6 4" xfId="28251"/>
    <cellStyle name="Migliaia [0] 23 7" xfId="31137"/>
    <cellStyle name="Migliaia [0] 23 8" xfId="36253"/>
    <cellStyle name="Migliaia [0] 24" xfId="194"/>
    <cellStyle name="Migliaia [0] 24 2" xfId="1185"/>
    <cellStyle name="Migliaia [0] 24 2 2" xfId="3381"/>
    <cellStyle name="Migliaia [0] 24 2 2 2" xfId="7186"/>
    <cellStyle name="Migliaia [0] 24 2 2 2 2" xfId="17184"/>
    <cellStyle name="Migliaia [0] 24 2 2 2 3" xfId="41738"/>
    <cellStyle name="Migliaia [0] 24 2 2 2 4" xfId="46229"/>
    <cellStyle name="Migliaia [0] 24 2 2 2 5" xfId="49245"/>
    <cellStyle name="Migliaia [0] 24 2 2 3" xfId="7779"/>
    <cellStyle name="Migliaia [0] 24 2 2 4" xfId="5942"/>
    <cellStyle name="Migliaia [0] 24 2 2 4 2" xfId="16716"/>
    <cellStyle name="Migliaia [0] 24 2 2 4 3" xfId="43430"/>
    <cellStyle name="Migliaia [0] 24 2 2 4 4" xfId="45748"/>
    <cellStyle name="Migliaia [0] 24 2 2 4 5" xfId="48764"/>
    <cellStyle name="Migliaia [0] 24 2 2 5" xfId="15011"/>
    <cellStyle name="Migliaia [0] 24 2 2 6" xfId="19484"/>
    <cellStyle name="Migliaia [0] 24 2 2 7" xfId="44285"/>
    <cellStyle name="Migliaia [0] 24 2 2 8" xfId="45191"/>
    <cellStyle name="Migliaia [0] 24 2 3" xfId="7187"/>
    <cellStyle name="Migliaia [0] 24 2 3 2" xfId="28257"/>
    <cellStyle name="Migliaia [0] 24 2 3 2 2" xfId="33608"/>
    <cellStyle name="Migliaia [0] 24 2 3 2 3" xfId="38910"/>
    <cellStyle name="Migliaia [0] 24 2 3 3" xfId="31143"/>
    <cellStyle name="Migliaia [0] 24 2 3 4" xfId="36259"/>
    <cellStyle name="Migliaia [0] 24 2 4" xfId="15010"/>
    <cellStyle name="Migliaia [0] 24 2 5" xfId="19483"/>
    <cellStyle name="Migliaia [0] 24 3" xfId="3094"/>
    <cellStyle name="Migliaia [0] 24 3 2" xfId="7188"/>
    <cellStyle name="Migliaia [0] 24 3 2 2" xfId="13749"/>
    <cellStyle name="Migliaia [0] 24 3 2 2 2" xfId="17185"/>
    <cellStyle name="Migliaia [0] 24 3 2 2 2 2" xfId="33609"/>
    <cellStyle name="Migliaia [0] 24 3 2 2 3" xfId="38911"/>
    <cellStyle name="Migliaia [0] 24 3 2 2 4" xfId="28258"/>
    <cellStyle name="Migliaia [0] 24 3 2 3" xfId="31144"/>
    <cellStyle name="Migliaia [0] 24 3 2 4" xfId="36260"/>
    <cellStyle name="Migliaia [0] 24 3 2 5" xfId="42845"/>
    <cellStyle name="Migliaia [0] 24 3 2 6" xfId="46230"/>
    <cellStyle name="Migliaia [0] 24 3 2 7" xfId="49246"/>
    <cellStyle name="Migliaia [0] 24 3 2 8" xfId="13025"/>
    <cellStyle name="Migliaia [0] 24 3 3" xfId="7810"/>
    <cellStyle name="Migliaia [0] 24 3 4" xfId="5943"/>
    <cellStyle name="Migliaia [0] 24 3 4 2" xfId="16717"/>
    <cellStyle name="Migliaia [0] 24 3 4 3" xfId="42083"/>
    <cellStyle name="Migliaia [0] 24 3 4 4" xfId="45749"/>
    <cellStyle name="Migliaia [0] 24 3 4 5" xfId="48765"/>
    <cellStyle name="Migliaia [0] 24 3 5" xfId="15012"/>
    <cellStyle name="Migliaia [0] 24 3 6" xfId="19485"/>
    <cellStyle name="Migliaia [0] 24 4" xfId="2640"/>
    <cellStyle name="Migliaia [0] 24 4 2" xfId="12454"/>
    <cellStyle name="Migliaia [0] 24 4 2 2" xfId="30534"/>
    <cellStyle name="Migliaia [0] 24 4 2 2 2" xfId="35692"/>
    <cellStyle name="Migliaia [0] 24 4 2 2 3" xfId="40994"/>
    <cellStyle name="Migliaia [0] 24 4 2 3" xfId="33041"/>
    <cellStyle name="Migliaia [0] 24 4 2 4" xfId="38343"/>
    <cellStyle name="Migliaia [0] 24 4 3" xfId="15013"/>
    <cellStyle name="Migliaia [0] 24 4 3 2" xfId="33610"/>
    <cellStyle name="Migliaia [0] 24 4 3 3" xfId="38912"/>
    <cellStyle name="Migliaia [0] 24 4 3 4" xfId="28259"/>
    <cellStyle name="Migliaia [0] 24 4 4" xfId="31145"/>
    <cellStyle name="Migliaia [0] 24 4 5" xfId="36261"/>
    <cellStyle name="Migliaia [0] 24 4 6" xfId="11396"/>
    <cellStyle name="Migliaia [0] 24 5" xfId="12523"/>
    <cellStyle name="Migliaia [0] 24 5 2" xfId="28260"/>
    <cellStyle name="Migliaia [0] 24 5 2 2" xfId="33611"/>
    <cellStyle name="Migliaia [0] 24 5 2 3" xfId="38913"/>
    <cellStyle name="Migliaia [0] 24 5 3" xfId="31146"/>
    <cellStyle name="Migliaia [0] 24 5 4" xfId="36262"/>
    <cellStyle name="Migliaia [0] 24 6" xfId="15009"/>
    <cellStyle name="Migliaia [0] 24 6 2" xfId="33607"/>
    <cellStyle name="Migliaia [0] 24 6 3" xfId="38909"/>
    <cellStyle name="Migliaia [0] 24 6 4" xfId="28256"/>
    <cellStyle name="Migliaia [0] 24 7" xfId="31142"/>
    <cellStyle name="Migliaia [0] 24 8" xfId="36258"/>
    <cellStyle name="Migliaia [0] 25" xfId="195"/>
    <cellStyle name="Migliaia [0] 25 2" xfId="1186"/>
    <cellStyle name="Migliaia [0] 25 2 2" xfId="3382"/>
    <cellStyle name="Migliaia [0] 25 2 2 2" xfId="7189"/>
    <cellStyle name="Migliaia [0] 25 2 2 2 2" xfId="17186"/>
    <cellStyle name="Migliaia [0] 25 2 2 2 3" xfId="42187"/>
    <cellStyle name="Migliaia [0] 25 2 2 2 4" xfId="46231"/>
    <cellStyle name="Migliaia [0] 25 2 2 2 5" xfId="49247"/>
    <cellStyle name="Migliaia [0] 25 2 2 3" xfId="7778"/>
    <cellStyle name="Migliaia [0] 25 2 2 4" xfId="5944"/>
    <cellStyle name="Migliaia [0] 25 2 2 4 2" xfId="16718"/>
    <cellStyle name="Migliaia [0] 25 2 2 4 3" xfId="43480"/>
    <cellStyle name="Migliaia [0] 25 2 2 4 4" xfId="45750"/>
    <cellStyle name="Migliaia [0] 25 2 2 4 5" xfId="48766"/>
    <cellStyle name="Migliaia [0] 25 2 2 5" xfId="15016"/>
    <cellStyle name="Migliaia [0] 25 2 2 6" xfId="19487"/>
    <cellStyle name="Migliaia [0] 25 2 2 7" xfId="44286"/>
    <cellStyle name="Migliaia [0] 25 2 2 8" xfId="45192"/>
    <cellStyle name="Migliaia [0] 25 2 3" xfId="7190"/>
    <cellStyle name="Migliaia [0] 25 2 3 2" xfId="28262"/>
    <cellStyle name="Migliaia [0] 25 2 3 2 2" xfId="33613"/>
    <cellStyle name="Migliaia [0] 25 2 3 2 3" xfId="38915"/>
    <cellStyle name="Migliaia [0] 25 2 3 3" xfId="31148"/>
    <cellStyle name="Migliaia [0] 25 2 3 4" xfId="36264"/>
    <cellStyle name="Migliaia [0] 25 2 4" xfId="15015"/>
    <cellStyle name="Migliaia [0] 25 2 5" xfId="19486"/>
    <cellStyle name="Migliaia [0] 25 3" xfId="3095"/>
    <cellStyle name="Migliaia [0] 25 3 2" xfId="7191"/>
    <cellStyle name="Migliaia [0] 25 3 2 2" xfId="13750"/>
    <cellStyle name="Migliaia [0] 25 3 2 2 2" xfId="17187"/>
    <cellStyle name="Migliaia [0] 25 3 2 2 2 2" xfId="33614"/>
    <cellStyle name="Migliaia [0] 25 3 2 2 3" xfId="38916"/>
    <cellStyle name="Migliaia [0] 25 3 2 2 4" xfId="28263"/>
    <cellStyle name="Migliaia [0] 25 3 2 3" xfId="31149"/>
    <cellStyle name="Migliaia [0] 25 3 2 4" xfId="36265"/>
    <cellStyle name="Migliaia [0] 25 3 2 5" xfId="43932"/>
    <cellStyle name="Migliaia [0] 25 3 2 6" xfId="46232"/>
    <cellStyle name="Migliaia [0] 25 3 2 7" xfId="49248"/>
    <cellStyle name="Migliaia [0] 25 3 2 8" xfId="13026"/>
    <cellStyle name="Migliaia [0] 25 3 3" xfId="7643"/>
    <cellStyle name="Migliaia [0] 25 3 4" xfId="5945"/>
    <cellStyle name="Migliaia [0] 25 3 4 2" xfId="16719"/>
    <cellStyle name="Migliaia [0] 25 3 4 3" xfId="43588"/>
    <cellStyle name="Migliaia [0] 25 3 4 4" xfId="45751"/>
    <cellStyle name="Migliaia [0] 25 3 4 5" xfId="48767"/>
    <cellStyle name="Migliaia [0] 25 3 5" xfId="15017"/>
    <cellStyle name="Migliaia [0] 25 3 6" xfId="19488"/>
    <cellStyle name="Migliaia [0] 25 4" xfId="2641"/>
    <cellStyle name="Migliaia [0] 25 4 2" xfId="12455"/>
    <cellStyle name="Migliaia [0] 25 4 2 2" xfId="30535"/>
    <cellStyle name="Migliaia [0] 25 4 2 2 2" xfId="35693"/>
    <cellStyle name="Migliaia [0] 25 4 2 2 3" xfId="40995"/>
    <cellStyle name="Migliaia [0] 25 4 2 3" xfId="33042"/>
    <cellStyle name="Migliaia [0] 25 4 2 4" xfId="38344"/>
    <cellStyle name="Migliaia [0] 25 4 3" xfId="15018"/>
    <cellStyle name="Migliaia [0] 25 4 3 2" xfId="33615"/>
    <cellStyle name="Migliaia [0] 25 4 3 3" xfId="38917"/>
    <cellStyle name="Migliaia [0] 25 4 3 4" xfId="28264"/>
    <cellStyle name="Migliaia [0] 25 4 4" xfId="31150"/>
    <cellStyle name="Migliaia [0] 25 4 5" xfId="36266"/>
    <cellStyle name="Migliaia [0] 25 4 6" xfId="11397"/>
    <cellStyle name="Migliaia [0] 25 5" xfId="12524"/>
    <cellStyle name="Migliaia [0] 25 5 2" xfId="28265"/>
    <cellStyle name="Migliaia [0] 25 5 2 2" xfId="33616"/>
    <cellStyle name="Migliaia [0] 25 5 2 3" xfId="38918"/>
    <cellStyle name="Migliaia [0] 25 5 3" xfId="31151"/>
    <cellStyle name="Migliaia [0] 25 5 4" xfId="36267"/>
    <cellStyle name="Migliaia [0] 25 6" xfId="15014"/>
    <cellStyle name="Migliaia [0] 25 6 2" xfId="33612"/>
    <cellStyle name="Migliaia [0] 25 6 3" xfId="38914"/>
    <cellStyle name="Migliaia [0] 25 6 4" xfId="28261"/>
    <cellStyle name="Migliaia [0] 25 7" xfId="31147"/>
    <cellStyle name="Migliaia [0] 25 8" xfId="36263"/>
    <cellStyle name="Migliaia [0] 26" xfId="196"/>
    <cellStyle name="Migliaia [0] 26 2" xfId="1187"/>
    <cellStyle name="Migliaia [0] 26 2 2" xfId="3383"/>
    <cellStyle name="Migliaia [0] 26 2 2 2" xfId="7192"/>
    <cellStyle name="Migliaia [0] 26 2 2 2 2" xfId="17188"/>
    <cellStyle name="Migliaia [0] 26 2 2 2 3" xfId="29982"/>
    <cellStyle name="Migliaia [0] 26 2 2 2 4" xfId="46233"/>
    <cellStyle name="Migliaia [0] 26 2 2 2 5" xfId="49249"/>
    <cellStyle name="Migliaia [0] 26 2 2 3" xfId="7777"/>
    <cellStyle name="Migliaia [0] 26 2 2 4" xfId="5946"/>
    <cellStyle name="Migliaia [0] 26 2 2 4 2" xfId="16720"/>
    <cellStyle name="Migliaia [0] 26 2 2 4 3" xfId="43405"/>
    <cellStyle name="Migliaia [0] 26 2 2 4 4" xfId="45752"/>
    <cellStyle name="Migliaia [0] 26 2 2 4 5" xfId="48768"/>
    <cellStyle name="Migliaia [0] 26 2 2 5" xfId="15021"/>
    <cellStyle name="Migliaia [0] 26 2 2 6" xfId="19490"/>
    <cellStyle name="Migliaia [0] 26 2 2 7" xfId="44287"/>
    <cellStyle name="Migliaia [0] 26 2 2 8" xfId="45193"/>
    <cellStyle name="Migliaia [0] 26 2 3" xfId="7193"/>
    <cellStyle name="Migliaia [0] 26 2 3 2" xfId="28267"/>
    <cellStyle name="Migliaia [0] 26 2 3 2 2" xfId="33618"/>
    <cellStyle name="Migliaia [0] 26 2 3 2 3" xfId="38920"/>
    <cellStyle name="Migliaia [0] 26 2 3 3" xfId="31153"/>
    <cellStyle name="Migliaia [0] 26 2 3 4" xfId="36269"/>
    <cellStyle name="Migliaia [0] 26 2 4" xfId="15020"/>
    <cellStyle name="Migliaia [0] 26 2 5" xfId="19489"/>
    <cellStyle name="Migliaia [0] 26 3" xfId="3096"/>
    <cellStyle name="Migliaia [0] 26 3 2" xfId="7194"/>
    <cellStyle name="Migliaia [0] 26 3 2 2" xfId="13751"/>
    <cellStyle name="Migliaia [0] 26 3 2 2 2" xfId="17189"/>
    <cellStyle name="Migliaia [0] 26 3 2 2 2 2" xfId="33619"/>
    <cellStyle name="Migliaia [0] 26 3 2 2 3" xfId="38921"/>
    <cellStyle name="Migliaia [0] 26 3 2 2 4" xfId="28268"/>
    <cellStyle name="Migliaia [0] 26 3 2 3" xfId="31154"/>
    <cellStyle name="Migliaia [0] 26 3 2 4" xfId="36270"/>
    <cellStyle name="Migliaia [0] 26 3 2 5" xfId="42106"/>
    <cellStyle name="Migliaia [0] 26 3 2 6" xfId="46234"/>
    <cellStyle name="Migliaia [0] 26 3 2 7" xfId="49250"/>
    <cellStyle name="Migliaia [0] 26 3 2 8" xfId="13027"/>
    <cellStyle name="Migliaia [0] 26 3 3" xfId="6539"/>
    <cellStyle name="Migliaia [0] 26 3 4" xfId="5947"/>
    <cellStyle name="Migliaia [0] 26 3 4 2" xfId="16721"/>
    <cellStyle name="Migliaia [0] 26 3 4 3" xfId="41625"/>
    <cellStyle name="Migliaia [0] 26 3 4 4" xfId="45753"/>
    <cellStyle name="Migliaia [0] 26 3 4 5" xfId="48769"/>
    <cellStyle name="Migliaia [0] 26 3 5" xfId="15022"/>
    <cellStyle name="Migliaia [0] 26 3 6" xfId="19491"/>
    <cellStyle name="Migliaia [0] 26 4" xfId="2642"/>
    <cellStyle name="Migliaia [0] 26 4 2" xfId="12456"/>
    <cellStyle name="Migliaia [0] 26 4 2 2" xfId="30536"/>
    <cellStyle name="Migliaia [0] 26 4 2 2 2" xfId="35694"/>
    <cellStyle name="Migliaia [0] 26 4 2 2 3" xfId="40996"/>
    <cellStyle name="Migliaia [0] 26 4 2 3" xfId="33043"/>
    <cellStyle name="Migliaia [0] 26 4 2 4" xfId="38345"/>
    <cellStyle name="Migliaia [0] 26 4 3" xfId="15023"/>
    <cellStyle name="Migliaia [0] 26 4 3 2" xfId="33620"/>
    <cellStyle name="Migliaia [0] 26 4 3 3" xfId="38922"/>
    <cellStyle name="Migliaia [0] 26 4 3 4" xfId="28269"/>
    <cellStyle name="Migliaia [0] 26 4 4" xfId="31155"/>
    <cellStyle name="Migliaia [0] 26 4 5" xfId="36271"/>
    <cellStyle name="Migliaia [0] 26 4 6" xfId="11398"/>
    <cellStyle name="Migliaia [0] 26 5" xfId="12525"/>
    <cellStyle name="Migliaia [0] 26 5 2" xfId="28270"/>
    <cellStyle name="Migliaia [0] 26 5 2 2" xfId="33621"/>
    <cellStyle name="Migliaia [0] 26 5 2 3" xfId="38923"/>
    <cellStyle name="Migliaia [0] 26 5 3" xfId="31156"/>
    <cellStyle name="Migliaia [0] 26 5 4" xfId="36272"/>
    <cellStyle name="Migliaia [0] 26 6" xfId="15019"/>
    <cellStyle name="Migliaia [0] 26 6 2" xfId="33617"/>
    <cellStyle name="Migliaia [0] 26 6 3" xfId="38919"/>
    <cellStyle name="Migliaia [0] 26 6 4" xfId="28266"/>
    <cellStyle name="Migliaia [0] 26 7" xfId="31152"/>
    <cellStyle name="Migliaia [0] 26 8" xfId="36268"/>
    <cellStyle name="Migliaia [0] 27" xfId="197"/>
    <cellStyle name="Migliaia [0] 27 2" xfId="1188"/>
    <cellStyle name="Migliaia [0] 27 2 2" xfId="3384"/>
    <cellStyle name="Migliaia [0] 27 2 2 2" xfId="7195"/>
    <cellStyle name="Migliaia [0] 27 2 2 2 2" xfId="17190"/>
    <cellStyle name="Migliaia [0] 27 2 2 2 3" xfId="20203"/>
    <cellStyle name="Migliaia [0] 27 2 2 2 4" xfId="46235"/>
    <cellStyle name="Migliaia [0] 27 2 2 2 5" xfId="49251"/>
    <cellStyle name="Migliaia [0] 27 2 2 3" xfId="7776"/>
    <cellStyle name="Migliaia [0] 27 2 2 4" xfId="5948"/>
    <cellStyle name="Migliaia [0] 27 2 2 4 2" xfId="16722"/>
    <cellStyle name="Migliaia [0] 27 2 2 4 3" xfId="43041"/>
    <cellStyle name="Migliaia [0] 27 2 2 4 4" xfId="45754"/>
    <cellStyle name="Migliaia [0] 27 2 2 4 5" xfId="48770"/>
    <cellStyle name="Migliaia [0] 27 2 2 5" xfId="15026"/>
    <cellStyle name="Migliaia [0] 27 2 2 6" xfId="19493"/>
    <cellStyle name="Migliaia [0] 27 2 2 7" xfId="44288"/>
    <cellStyle name="Migliaia [0] 27 2 2 8" xfId="45194"/>
    <cellStyle name="Migliaia [0] 27 2 3" xfId="7196"/>
    <cellStyle name="Migliaia [0] 27 2 3 2" xfId="28272"/>
    <cellStyle name="Migliaia [0] 27 2 3 2 2" xfId="33623"/>
    <cellStyle name="Migliaia [0] 27 2 3 2 3" xfId="38925"/>
    <cellStyle name="Migliaia [0] 27 2 3 3" xfId="31158"/>
    <cellStyle name="Migliaia [0] 27 2 3 4" xfId="36274"/>
    <cellStyle name="Migliaia [0] 27 2 4" xfId="15025"/>
    <cellStyle name="Migliaia [0] 27 2 5" xfId="19492"/>
    <cellStyle name="Migliaia [0] 27 3" xfId="3097"/>
    <cellStyle name="Migliaia [0] 27 3 2" xfId="7197"/>
    <cellStyle name="Migliaia [0] 27 3 2 2" xfId="13752"/>
    <cellStyle name="Migliaia [0] 27 3 2 2 2" xfId="17191"/>
    <cellStyle name="Migliaia [0] 27 3 2 2 2 2" xfId="33624"/>
    <cellStyle name="Migliaia [0] 27 3 2 2 3" xfId="38926"/>
    <cellStyle name="Migliaia [0] 27 3 2 2 4" xfId="28273"/>
    <cellStyle name="Migliaia [0] 27 3 2 3" xfId="31159"/>
    <cellStyle name="Migliaia [0] 27 3 2 4" xfId="36275"/>
    <cellStyle name="Migliaia [0] 27 3 2 5" xfId="44032"/>
    <cellStyle name="Migliaia [0] 27 3 2 6" xfId="46236"/>
    <cellStyle name="Migliaia [0] 27 3 2 7" xfId="49252"/>
    <cellStyle name="Migliaia [0] 27 3 2 8" xfId="13028"/>
    <cellStyle name="Migliaia [0] 27 3 3" xfId="7093"/>
    <cellStyle name="Migliaia [0] 27 3 4" xfId="5949"/>
    <cellStyle name="Migliaia [0] 27 3 4 2" xfId="16723"/>
    <cellStyle name="Migliaia [0] 27 3 4 3" xfId="42438"/>
    <cellStyle name="Migliaia [0] 27 3 4 4" xfId="45755"/>
    <cellStyle name="Migliaia [0] 27 3 4 5" xfId="48771"/>
    <cellStyle name="Migliaia [0] 27 3 5" xfId="15027"/>
    <cellStyle name="Migliaia [0] 27 3 6" xfId="19494"/>
    <cellStyle name="Migliaia [0] 27 4" xfId="2643"/>
    <cellStyle name="Migliaia [0] 27 4 2" xfId="12457"/>
    <cellStyle name="Migliaia [0] 27 4 2 2" xfId="30537"/>
    <cellStyle name="Migliaia [0] 27 4 2 2 2" xfId="35695"/>
    <cellStyle name="Migliaia [0] 27 4 2 2 3" xfId="40997"/>
    <cellStyle name="Migliaia [0] 27 4 2 3" xfId="33044"/>
    <cellStyle name="Migliaia [0] 27 4 2 4" xfId="38346"/>
    <cellStyle name="Migliaia [0] 27 4 3" xfId="15028"/>
    <cellStyle name="Migliaia [0] 27 4 3 2" xfId="33625"/>
    <cellStyle name="Migliaia [0] 27 4 3 3" xfId="38927"/>
    <cellStyle name="Migliaia [0] 27 4 3 4" xfId="28274"/>
    <cellStyle name="Migliaia [0] 27 4 4" xfId="31160"/>
    <cellStyle name="Migliaia [0] 27 4 5" xfId="36276"/>
    <cellStyle name="Migliaia [0] 27 4 6" xfId="11399"/>
    <cellStyle name="Migliaia [0] 27 5" xfId="12526"/>
    <cellStyle name="Migliaia [0] 27 5 2" xfId="28275"/>
    <cellStyle name="Migliaia [0] 27 5 2 2" xfId="33626"/>
    <cellStyle name="Migliaia [0] 27 5 2 3" xfId="38928"/>
    <cellStyle name="Migliaia [0] 27 5 3" xfId="31161"/>
    <cellStyle name="Migliaia [0] 27 5 4" xfId="36277"/>
    <cellStyle name="Migliaia [0] 27 6" xfId="15024"/>
    <cellStyle name="Migliaia [0] 27 6 2" xfId="33622"/>
    <cellStyle name="Migliaia [0] 27 6 3" xfId="38924"/>
    <cellStyle name="Migliaia [0] 27 6 4" xfId="28271"/>
    <cellStyle name="Migliaia [0] 27 7" xfId="31157"/>
    <cellStyle name="Migliaia [0] 27 8" xfId="36273"/>
    <cellStyle name="Migliaia [0] 28" xfId="198"/>
    <cellStyle name="Migliaia [0] 28 2" xfId="1189"/>
    <cellStyle name="Migliaia [0] 28 2 2" xfId="3385"/>
    <cellStyle name="Migliaia [0] 28 2 2 2" xfId="7198"/>
    <cellStyle name="Migliaia [0] 28 2 2 2 2" xfId="17192"/>
    <cellStyle name="Migliaia [0] 28 2 2 2 3" xfId="43164"/>
    <cellStyle name="Migliaia [0] 28 2 2 2 4" xfId="46237"/>
    <cellStyle name="Migliaia [0] 28 2 2 2 5" xfId="49253"/>
    <cellStyle name="Migliaia [0] 28 2 2 3" xfId="7613"/>
    <cellStyle name="Migliaia [0] 28 2 2 4" xfId="5950"/>
    <cellStyle name="Migliaia [0] 28 2 2 4 2" xfId="16724"/>
    <cellStyle name="Migliaia [0] 28 2 2 4 3" xfId="44000"/>
    <cellStyle name="Migliaia [0] 28 2 2 4 4" xfId="45756"/>
    <cellStyle name="Migliaia [0] 28 2 2 4 5" xfId="48772"/>
    <cellStyle name="Migliaia [0] 28 2 2 5" xfId="15031"/>
    <cellStyle name="Migliaia [0] 28 2 2 6" xfId="19496"/>
    <cellStyle name="Migliaia [0] 28 2 2 7" xfId="44289"/>
    <cellStyle name="Migliaia [0] 28 2 2 8" xfId="45195"/>
    <cellStyle name="Migliaia [0] 28 2 3" xfId="7199"/>
    <cellStyle name="Migliaia [0] 28 2 3 2" xfId="28277"/>
    <cellStyle name="Migliaia [0] 28 2 3 2 2" xfId="33628"/>
    <cellStyle name="Migliaia [0] 28 2 3 2 3" xfId="38930"/>
    <cellStyle name="Migliaia [0] 28 2 3 3" xfId="31163"/>
    <cellStyle name="Migliaia [0] 28 2 3 4" xfId="36279"/>
    <cellStyle name="Migliaia [0] 28 2 4" xfId="15030"/>
    <cellStyle name="Migliaia [0] 28 2 5" xfId="19495"/>
    <cellStyle name="Migliaia [0] 28 3" xfId="3098"/>
    <cellStyle name="Migliaia [0] 28 3 2" xfId="7200"/>
    <cellStyle name="Migliaia [0] 28 3 2 2" xfId="13753"/>
    <cellStyle name="Migliaia [0] 28 3 2 2 2" xfId="17193"/>
    <cellStyle name="Migliaia [0] 28 3 2 2 2 2" xfId="33629"/>
    <cellStyle name="Migliaia [0] 28 3 2 2 3" xfId="38931"/>
    <cellStyle name="Migliaia [0] 28 3 2 2 4" xfId="28278"/>
    <cellStyle name="Migliaia [0] 28 3 2 3" xfId="31164"/>
    <cellStyle name="Migliaia [0] 28 3 2 4" xfId="36280"/>
    <cellStyle name="Migliaia [0] 28 3 2 5" xfId="20575"/>
    <cellStyle name="Migliaia [0] 28 3 2 6" xfId="46238"/>
    <cellStyle name="Migliaia [0] 28 3 2 7" xfId="49254"/>
    <cellStyle name="Migliaia [0] 28 3 2 8" xfId="13029"/>
    <cellStyle name="Migliaia [0] 28 3 3" xfId="7809"/>
    <cellStyle name="Migliaia [0] 28 3 4" xfId="5951"/>
    <cellStyle name="Migliaia [0] 28 3 4 2" xfId="16725"/>
    <cellStyle name="Migliaia [0] 28 3 4 3" xfId="42084"/>
    <cellStyle name="Migliaia [0] 28 3 4 4" xfId="45757"/>
    <cellStyle name="Migliaia [0] 28 3 4 5" xfId="48773"/>
    <cellStyle name="Migliaia [0] 28 3 5" xfId="15032"/>
    <cellStyle name="Migliaia [0] 28 3 6" xfId="19497"/>
    <cellStyle name="Migliaia [0] 28 4" xfId="2644"/>
    <cellStyle name="Migliaia [0] 28 4 2" xfId="12458"/>
    <cellStyle name="Migliaia [0] 28 4 2 2" xfId="30538"/>
    <cellStyle name="Migliaia [0] 28 4 2 2 2" xfId="35696"/>
    <cellStyle name="Migliaia [0] 28 4 2 2 3" xfId="40998"/>
    <cellStyle name="Migliaia [0] 28 4 2 3" xfId="33045"/>
    <cellStyle name="Migliaia [0] 28 4 2 4" xfId="38347"/>
    <cellStyle name="Migliaia [0] 28 4 3" xfId="15033"/>
    <cellStyle name="Migliaia [0] 28 4 3 2" xfId="33630"/>
    <cellStyle name="Migliaia [0] 28 4 3 3" xfId="38932"/>
    <cellStyle name="Migliaia [0] 28 4 3 4" xfId="28279"/>
    <cellStyle name="Migliaia [0] 28 4 4" xfId="31165"/>
    <cellStyle name="Migliaia [0] 28 4 5" xfId="36281"/>
    <cellStyle name="Migliaia [0] 28 4 6" xfId="11400"/>
    <cellStyle name="Migliaia [0] 28 5" xfId="12527"/>
    <cellStyle name="Migliaia [0] 28 5 2" xfId="28280"/>
    <cellStyle name="Migliaia [0] 28 5 2 2" xfId="33631"/>
    <cellStyle name="Migliaia [0] 28 5 2 3" xfId="38933"/>
    <cellStyle name="Migliaia [0] 28 5 3" xfId="31166"/>
    <cellStyle name="Migliaia [0] 28 5 4" xfId="36282"/>
    <cellStyle name="Migliaia [0] 28 6" xfId="15029"/>
    <cellStyle name="Migliaia [0] 28 6 2" xfId="33627"/>
    <cellStyle name="Migliaia [0] 28 6 3" xfId="38929"/>
    <cellStyle name="Migliaia [0] 28 6 4" xfId="28276"/>
    <cellStyle name="Migliaia [0] 28 7" xfId="31162"/>
    <cellStyle name="Migliaia [0] 28 8" xfId="36278"/>
    <cellStyle name="Migliaia [0] 29" xfId="199"/>
    <cellStyle name="Migliaia [0] 29 2" xfId="1190"/>
    <cellStyle name="Migliaia [0] 29 2 2" xfId="3386"/>
    <cellStyle name="Migliaia [0] 29 2 2 2" xfId="7201"/>
    <cellStyle name="Migliaia [0] 29 2 2 2 2" xfId="17194"/>
    <cellStyle name="Migliaia [0] 29 2 2 2 3" xfId="42672"/>
    <cellStyle name="Migliaia [0] 29 2 2 2 4" xfId="46239"/>
    <cellStyle name="Migliaia [0] 29 2 2 2 5" xfId="49255"/>
    <cellStyle name="Migliaia [0] 29 2 2 3" xfId="6978"/>
    <cellStyle name="Migliaia [0] 29 2 2 4" xfId="5952"/>
    <cellStyle name="Migliaia [0] 29 2 2 4 2" xfId="16726"/>
    <cellStyle name="Migliaia [0] 29 2 2 4 3" xfId="20206"/>
    <cellStyle name="Migliaia [0] 29 2 2 4 4" xfId="45758"/>
    <cellStyle name="Migliaia [0] 29 2 2 4 5" xfId="48774"/>
    <cellStyle name="Migliaia [0] 29 2 2 5" xfId="15036"/>
    <cellStyle name="Migliaia [0] 29 2 2 6" xfId="19499"/>
    <cellStyle name="Migliaia [0] 29 2 2 7" xfId="44290"/>
    <cellStyle name="Migliaia [0] 29 2 2 8" xfId="45196"/>
    <cellStyle name="Migliaia [0] 29 2 3" xfId="7202"/>
    <cellStyle name="Migliaia [0] 29 2 3 2" xfId="28282"/>
    <cellStyle name="Migliaia [0] 29 2 3 2 2" xfId="33633"/>
    <cellStyle name="Migliaia [0] 29 2 3 2 3" xfId="38935"/>
    <cellStyle name="Migliaia [0] 29 2 3 3" xfId="31168"/>
    <cellStyle name="Migliaia [0] 29 2 3 4" xfId="36284"/>
    <cellStyle name="Migliaia [0] 29 2 4" xfId="15035"/>
    <cellStyle name="Migliaia [0] 29 2 5" xfId="19498"/>
    <cellStyle name="Migliaia [0] 29 3" xfId="3099"/>
    <cellStyle name="Migliaia [0] 29 3 2" xfId="7203"/>
    <cellStyle name="Migliaia [0] 29 3 2 2" xfId="13754"/>
    <cellStyle name="Migliaia [0] 29 3 2 2 2" xfId="17195"/>
    <cellStyle name="Migliaia [0] 29 3 2 2 2 2" xfId="33634"/>
    <cellStyle name="Migliaia [0] 29 3 2 2 3" xfId="38936"/>
    <cellStyle name="Migliaia [0] 29 3 2 2 4" xfId="28283"/>
    <cellStyle name="Migliaia [0] 29 3 2 3" xfId="31169"/>
    <cellStyle name="Migliaia [0] 29 3 2 4" xfId="36285"/>
    <cellStyle name="Migliaia [0] 29 3 2 5" xfId="42911"/>
    <cellStyle name="Migliaia [0] 29 3 2 6" xfId="46240"/>
    <cellStyle name="Migliaia [0] 29 3 2 7" xfId="49256"/>
    <cellStyle name="Migliaia [0] 29 3 2 8" xfId="13030"/>
    <cellStyle name="Migliaia [0] 29 3 3" xfId="7640"/>
    <cellStyle name="Migliaia [0] 29 3 4" xfId="5953"/>
    <cellStyle name="Migliaia [0] 29 3 4 2" xfId="16727"/>
    <cellStyle name="Migliaia [0] 29 3 4 3" xfId="42511"/>
    <cellStyle name="Migliaia [0] 29 3 4 4" xfId="45759"/>
    <cellStyle name="Migliaia [0] 29 3 4 5" xfId="48775"/>
    <cellStyle name="Migliaia [0] 29 3 5" xfId="15037"/>
    <cellStyle name="Migliaia [0] 29 3 6" xfId="19500"/>
    <cellStyle name="Migliaia [0] 29 4" xfId="2645"/>
    <cellStyle name="Migliaia [0] 29 4 2" xfId="12459"/>
    <cellStyle name="Migliaia [0] 29 4 2 2" xfId="30539"/>
    <cellStyle name="Migliaia [0] 29 4 2 2 2" xfId="35697"/>
    <cellStyle name="Migliaia [0] 29 4 2 2 3" xfId="40999"/>
    <cellStyle name="Migliaia [0] 29 4 2 3" xfId="33046"/>
    <cellStyle name="Migliaia [0] 29 4 2 4" xfId="38348"/>
    <cellStyle name="Migliaia [0] 29 4 3" xfId="15038"/>
    <cellStyle name="Migliaia [0] 29 4 3 2" xfId="33635"/>
    <cellStyle name="Migliaia [0] 29 4 3 3" xfId="38937"/>
    <cellStyle name="Migliaia [0] 29 4 3 4" xfId="28284"/>
    <cellStyle name="Migliaia [0] 29 4 4" xfId="31170"/>
    <cellStyle name="Migliaia [0] 29 4 5" xfId="36286"/>
    <cellStyle name="Migliaia [0] 29 4 6" xfId="11401"/>
    <cellStyle name="Migliaia [0] 29 5" xfId="12528"/>
    <cellStyle name="Migliaia [0] 29 5 2" xfId="28285"/>
    <cellStyle name="Migliaia [0] 29 5 2 2" xfId="33636"/>
    <cellStyle name="Migliaia [0] 29 5 2 3" xfId="38938"/>
    <cellStyle name="Migliaia [0] 29 5 3" xfId="31171"/>
    <cellStyle name="Migliaia [0] 29 5 4" xfId="36287"/>
    <cellStyle name="Migliaia [0] 29 6" xfId="15034"/>
    <cellStyle name="Migliaia [0] 29 6 2" xfId="33632"/>
    <cellStyle name="Migliaia [0] 29 6 3" xfId="38934"/>
    <cellStyle name="Migliaia [0] 29 6 4" xfId="28281"/>
    <cellStyle name="Migliaia [0] 29 7" xfId="31167"/>
    <cellStyle name="Migliaia [0] 29 8" xfId="36283"/>
    <cellStyle name="Migliaia [0] 3" xfId="200"/>
    <cellStyle name="Migliaia [0] 3 2" xfId="1191"/>
    <cellStyle name="Migliaia [0] 3 2 2" xfId="3387"/>
    <cellStyle name="Migliaia [0] 3 2 2 2" xfId="7204"/>
    <cellStyle name="Migliaia [0] 3 2 2 2 2" xfId="17196"/>
    <cellStyle name="Migliaia [0] 3 2 2 2 3" xfId="43359"/>
    <cellStyle name="Migliaia [0] 3 2 2 2 4" xfId="46241"/>
    <cellStyle name="Migliaia [0] 3 2 2 2 5" xfId="49257"/>
    <cellStyle name="Migliaia [0] 3 2 2 3" xfId="7775"/>
    <cellStyle name="Migliaia [0] 3 2 2 4" xfId="5954"/>
    <cellStyle name="Migliaia [0] 3 2 2 4 2" xfId="16728"/>
    <cellStyle name="Migliaia [0] 3 2 2 4 3" xfId="43976"/>
    <cellStyle name="Migliaia [0] 3 2 2 4 4" xfId="45760"/>
    <cellStyle name="Migliaia [0] 3 2 2 4 5" xfId="48776"/>
    <cellStyle name="Migliaia [0] 3 2 2 5" xfId="15041"/>
    <cellStyle name="Migliaia [0] 3 2 2 6" xfId="19502"/>
    <cellStyle name="Migliaia [0] 3 2 2 7" xfId="44291"/>
    <cellStyle name="Migliaia [0] 3 2 2 8" xfId="45197"/>
    <cellStyle name="Migliaia [0] 3 2 3" xfId="7205"/>
    <cellStyle name="Migliaia [0] 3 2 3 2" xfId="28287"/>
    <cellStyle name="Migliaia [0] 3 2 3 2 2" xfId="33638"/>
    <cellStyle name="Migliaia [0] 3 2 3 2 3" xfId="38940"/>
    <cellStyle name="Migliaia [0] 3 2 3 3" xfId="31173"/>
    <cellStyle name="Migliaia [0] 3 2 3 4" xfId="36289"/>
    <cellStyle name="Migliaia [0] 3 2 4" xfId="15040"/>
    <cellStyle name="Migliaia [0] 3 2 5" xfId="19501"/>
    <cellStyle name="Migliaia [0] 3 3" xfId="3100"/>
    <cellStyle name="Migliaia [0] 3 3 2" xfId="7206"/>
    <cellStyle name="Migliaia [0] 3 3 2 2" xfId="13755"/>
    <cellStyle name="Migliaia [0] 3 3 2 2 2" xfId="17197"/>
    <cellStyle name="Migliaia [0] 3 3 2 2 2 2" xfId="33639"/>
    <cellStyle name="Migliaia [0] 3 3 2 2 3" xfId="38941"/>
    <cellStyle name="Migliaia [0] 3 3 2 2 4" xfId="28288"/>
    <cellStyle name="Migliaia [0] 3 3 2 3" xfId="31174"/>
    <cellStyle name="Migliaia [0] 3 3 2 4" xfId="36290"/>
    <cellStyle name="Migliaia [0] 3 3 2 5" xfId="43435"/>
    <cellStyle name="Migliaia [0] 3 3 2 6" xfId="46242"/>
    <cellStyle name="Migliaia [0] 3 3 2 7" xfId="49258"/>
    <cellStyle name="Migliaia [0] 3 3 2 8" xfId="13031"/>
    <cellStyle name="Migliaia [0] 3 3 3" xfId="7641"/>
    <cellStyle name="Migliaia [0] 3 3 4" xfId="5955"/>
    <cellStyle name="Migliaia [0] 3 3 4 2" xfId="16729"/>
    <cellStyle name="Migliaia [0] 3 3 4 3" xfId="43914"/>
    <cellStyle name="Migliaia [0] 3 3 4 4" xfId="45761"/>
    <cellStyle name="Migliaia [0] 3 3 4 5" xfId="48777"/>
    <cellStyle name="Migliaia [0] 3 3 5" xfId="15042"/>
    <cellStyle name="Migliaia [0] 3 3 6" xfId="19503"/>
    <cellStyle name="Migliaia [0] 3 4" xfId="2646"/>
    <cellStyle name="Migliaia [0] 3 4 2" xfId="12460"/>
    <cellStyle name="Migliaia [0] 3 4 2 2" xfId="30540"/>
    <cellStyle name="Migliaia [0] 3 4 2 2 2" xfId="35698"/>
    <cellStyle name="Migliaia [0] 3 4 2 2 3" xfId="41000"/>
    <cellStyle name="Migliaia [0] 3 4 2 3" xfId="33047"/>
    <cellStyle name="Migliaia [0] 3 4 2 4" xfId="38349"/>
    <cellStyle name="Migliaia [0] 3 4 3" xfId="15043"/>
    <cellStyle name="Migliaia [0] 3 4 3 2" xfId="33640"/>
    <cellStyle name="Migliaia [0] 3 4 3 3" xfId="38942"/>
    <cellStyle name="Migliaia [0] 3 4 3 4" xfId="28289"/>
    <cellStyle name="Migliaia [0] 3 4 4" xfId="31175"/>
    <cellStyle name="Migliaia [0] 3 4 5" xfId="36291"/>
    <cellStyle name="Migliaia [0] 3 4 6" xfId="11402"/>
    <cellStyle name="Migliaia [0] 3 5" xfId="12529"/>
    <cellStyle name="Migliaia [0] 3 5 2" xfId="28290"/>
    <cellStyle name="Migliaia [0] 3 5 2 2" xfId="33641"/>
    <cellStyle name="Migliaia [0] 3 5 2 3" xfId="38943"/>
    <cellStyle name="Migliaia [0] 3 5 3" xfId="31176"/>
    <cellStyle name="Migliaia [0] 3 5 4" xfId="36292"/>
    <cellStyle name="Migliaia [0] 3 6" xfId="15039"/>
    <cellStyle name="Migliaia [0] 3 6 2" xfId="33637"/>
    <cellStyle name="Migliaia [0] 3 6 3" xfId="38939"/>
    <cellStyle name="Migliaia [0] 3 6 4" xfId="28286"/>
    <cellStyle name="Migliaia [0] 3 7" xfId="31172"/>
    <cellStyle name="Migliaia [0] 3 8" xfId="36288"/>
    <cellStyle name="Migliaia [0] 30" xfId="201"/>
    <cellStyle name="Migliaia [0] 30 2" xfId="1192"/>
    <cellStyle name="Migliaia [0] 30 2 2" xfId="3388"/>
    <cellStyle name="Migliaia [0] 30 2 2 2" xfId="7207"/>
    <cellStyle name="Migliaia [0] 30 2 2 2 2" xfId="17198"/>
    <cellStyle name="Migliaia [0] 30 2 2 2 3" xfId="42188"/>
    <cellStyle name="Migliaia [0] 30 2 2 2 4" xfId="46243"/>
    <cellStyle name="Migliaia [0] 30 2 2 2 5" xfId="49259"/>
    <cellStyle name="Migliaia [0] 30 2 2 3" xfId="7774"/>
    <cellStyle name="Migliaia [0] 30 2 2 4" xfId="5956"/>
    <cellStyle name="Migliaia [0] 30 2 2 4 2" xfId="16730"/>
    <cellStyle name="Migliaia [0] 30 2 2 4 3" xfId="41626"/>
    <cellStyle name="Migliaia [0] 30 2 2 4 4" xfId="45762"/>
    <cellStyle name="Migliaia [0] 30 2 2 4 5" xfId="48778"/>
    <cellStyle name="Migliaia [0] 30 2 2 5" xfId="15046"/>
    <cellStyle name="Migliaia [0] 30 2 2 6" xfId="19505"/>
    <cellStyle name="Migliaia [0] 30 2 2 7" xfId="44292"/>
    <cellStyle name="Migliaia [0] 30 2 2 8" xfId="45198"/>
    <cellStyle name="Migliaia [0] 30 2 3" xfId="7208"/>
    <cellStyle name="Migliaia [0] 30 2 3 2" xfId="28292"/>
    <cellStyle name="Migliaia [0] 30 2 3 2 2" xfId="33643"/>
    <cellStyle name="Migliaia [0] 30 2 3 2 3" xfId="38945"/>
    <cellStyle name="Migliaia [0] 30 2 3 3" xfId="31178"/>
    <cellStyle name="Migliaia [0] 30 2 3 4" xfId="36294"/>
    <cellStyle name="Migliaia [0] 30 2 4" xfId="15045"/>
    <cellStyle name="Migliaia [0] 30 2 5" xfId="19504"/>
    <cellStyle name="Migliaia [0] 30 3" xfId="3101"/>
    <cellStyle name="Migliaia [0] 30 3 2" xfId="7209"/>
    <cellStyle name="Migliaia [0] 30 3 2 2" xfId="13756"/>
    <cellStyle name="Migliaia [0] 30 3 2 2 2" xfId="17199"/>
    <cellStyle name="Migliaia [0] 30 3 2 2 2 2" xfId="33644"/>
    <cellStyle name="Migliaia [0] 30 3 2 2 3" xfId="38946"/>
    <cellStyle name="Migliaia [0] 30 3 2 2 4" xfId="28293"/>
    <cellStyle name="Migliaia [0] 30 3 2 3" xfId="31179"/>
    <cellStyle name="Migliaia [0] 30 3 2 4" xfId="36295"/>
    <cellStyle name="Migliaia [0] 30 3 2 5" xfId="43057"/>
    <cellStyle name="Migliaia [0] 30 3 2 6" xfId="46244"/>
    <cellStyle name="Migliaia [0] 30 3 2 7" xfId="49260"/>
    <cellStyle name="Migliaia [0] 30 3 2 8" xfId="13032"/>
    <cellStyle name="Migliaia [0] 30 3 3" xfId="6540"/>
    <cellStyle name="Migliaia [0] 30 3 4" xfId="5957"/>
    <cellStyle name="Migliaia [0] 30 3 4 2" xfId="16731"/>
    <cellStyle name="Migliaia [0] 30 3 4 3" xfId="41627"/>
    <cellStyle name="Migliaia [0] 30 3 4 4" xfId="45763"/>
    <cellStyle name="Migliaia [0] 30 3 4 5" xfId="48779"/>
    <cellStyle name="Migliaia [0] 30 3 5" xfId="15047"/>
    <cellStyle name="Migliaia [0] 30 3 6" xfId="19506"/>
    <cellStyle name="Migliaia [0] 30 4" xfId="2647"/>
    <cellStyle name="Migliaia [0] 30 4 2" xfId="12461"/>
    <cellStyle name="Migliaia [0] 30 4 2 2" xfId="30541"/>
    <cellStyle name="Migliaia [0] 30 4 2 2 2" xfId="35699"/>
    <cellStyle name="Migliaia [0] 30 4 2 2 3" xfId="41001"/>
    <cellStyle name="Migliaia [0] 30 4 2 3" xfId="33048"/>
    <cellStyle name="Migliaia [0] 30 4 2 4" xfId="38350"/>
    <cellStyle name="Migliaia [0] 30 4 3" xfId="15048"/>
    <cellStyle name="Migliaia [0] 30 4 3 2" xfId="33645"/>
    <cellStyle name="Migliaia [0] 30 4 3 3" xfId="38947"/>
    <cellStyle name="Migliaia [0] 30 4 3 4" xfId="28294"/>
    <cellStyle name="Migliaia [0] 30 4 4" xfId="31180"/>
    <cellStyle name="Migliaia [0] 30 4 5" xfId="36296"/>
    <cellStyle name="Migliaia [0] 30 4 6" xfId="11403"/>
    <cellStyle name="Migliaia [0] 30 5" xfId="12530"/>
    <cellStyle name="Migliaia [0] 30 5 2" xfId="28295"/>
    <cellStyle name="Migliaia [0] 30 5 2 2" xfId="33646"/>
    <cellStyle name="Migliaia [0] 30 5 2 3" xfId="38948"/>
    <cellStyle name="Migliaia [0] 30 5 3" xfId="31181"/>
    <cellStyle name="Migliaia [0] 30 5 4" xfId="36297"/>
    <cellStyle name="Migliaia [0] 30 6" xfId="15044"/>
    <cellStyle name="Migliaia [0] 30 6 2" xfId="33642"/>
    <cellStyle name="Migliaia [0] 30 6 3" xfId="38944"/>
    <cellStyle name="Migliaia [0] 30 6 4" xfId="28291"/>
    <cellStyle name="Migliaia [0] 30 7" xfId="31177"/>
    <cellStyle name="Migliaia [0] 30 8" xfId="36293"/>
    <cellStyle name="Migliaia [0] 31" xfId="202"/>
    <cellStyle name="Migliaia [0] 31 2" xfId="1193"/>
    <cellStyle name="Migliaia [0] 31 2 2" xfId="3389"/>
    <cellStyle name="Migliaia [0] 31 2 2 2" xfId="7210"/>
    <cellStyle name="Migliaia [0] 31 2 2 2 2" xfId="17200"/>
    <cellStyle name="Migliaia [0] 31 2 2 2 3" xfId="41739"/>
    <cellStyle name="Migliaia [0] 31 2 2 2 4" xfId="46245"/>
    <cellStyle name="Migliaia [0] 31 2 2 2 5" xfId="49261"/>
    <cellStyle name="Migliaia [0] 31 2 2 3" xfId="7773"/>
    <cellStyle name="Migliaia [0] 31 2 2 4" xfId="5958"/>
    <cellStyle name="Migliaia [0] 31 2 2 4 2" xfId="16732"/>
    <cellStyle name="Migliaia [0] 31 2 2 4 3" xfId="41628"/>
    <cellStyle name="Migliaia [0] 31 2 2 4 4" xfId="45764"/>
    <cellStyle name="Migliaia [0] 31 2 2 4 5" xfId="48780"/>
    <cellStyle name="Migliaia [0] 31 2 2 5" xfId="15051"/>
    <cellStyle name="Migliaia [0] 31 2 2 6" xfId="19508"/>
    <cellStyle name="Migliaia [0] 31 2 2 7" xfId="44293"/>
    <cellStyle name="Migliaia [0] 31 2 2 8" xfId="45199"/>
    <cellStyle name="Migliaia [0] 31 2 3" xfId="7211"/>
    <cellStyle name="Migliaia [0] 31 2 3 2" xfId="28297"/>
    <cellStyle name="Migliaia [0] 31 2 3 2 2" xfId="33648"/>
    <cellStyle name="Migliaia [0] 31 2 3 2 3" xfId="38950"/>
    <cellStyle name="Migliaia [0] 31 2 3 3" xfId="31183"/>
    <cellStyle name="Migliaia [0] 31 2 3 4" xfId="36299"/>
    <cellStyle name="Migliaia [0] 31 2 4" xfId="15050"/>
    <cellStyle name="Migliaia [0] 31 2 5" xfId="19507"/>
    <cellStyle name="Migliaia [0] 31 3" xfId="3102"/>
    <cellStyle name="Migliaia [0] 31 3 2" xfId="7212"/>
    <cellStyle name="Migliaia [0] 31 3 2 2" xfId="13757"/>
    <cellStyle name="Migliaia [0] 31 3 2 2 2" xfId="17201"/>
    <cellStyle name="Migliaia [0] 31 3 2 2 2 2" xfId="33649"/>
    <cellStyle name="Migliaia [0] 31 3 2 2 3" xfId="38951"/>
    <cellStyle name="Migliaia [0] 31 3 2 2 4" xfId="28298"/>
    <cellStyle name="Migliaia [0] 31 3 2 3" xfId="31184"/>
    <cellStyle name="Migliaia [0] 31 3 2 4" xfId="36300"/>
    <cellStyle name="Migliaia [0] 31 3 2 5" xfId="44006"/>
    <cellStyle name="Migliaia [0] 31 3 2 6" xfId="46246"/>
    <cellStyle name="Migliaia [0] 31 3 2 7" xfId="49262"/>
    <cellStyle name="Migliaia [0] 31 3 2 8" xfId="13033"/>
    <cellStyle name="Migliaia [0] 31 3 3" xfId="7808"/>
    <cellStyle name="Migliaia [0] 31 3 4" xfId="5959"/>
    <cellStyle name="Migliaia [0] 31 3 4 2" xfId="16733"/>
    <cellStyle name="Migliaia [0] 31 3 4 3" xfId="31431"/>
    <cellStyle name="Migliaia [0] 31 3 4 4" xfId="45765"/>
    <cellStyle name="Migliaia [0] 31 3 4 5" xfId="48781"/>
    <cellStyle name="Migliaia [0] 31 3 5" xfId="15052"/>
    <cellStyle name="Migliaia [0] 31 3 6" xfId="19509"/>
    <cellStyle name="Migliaia [0] 31 4" xfId="2648"/>
    <cellStyle name="Migliaia [0] 31 4 2" xfId="12462"/>
    <cellStyle name="Migliaia [0] 31 4 2 2" xfId="30542"/>
    <cellStyle name="Migliaia [0] 31 4 2 2 2" xfId="35700"/>
    <cellStyle name="Migliaia [0] 31 4 2 2 3" xfId="41002"/>
    <cellStyle name="Migliaia [0] 31 4 2 3" xfId="33049"/>
    <cellStyle name="Migliaia [0] 31 4 2 4" xfId="38351"/>
    <cellStyle name="Migliaia [0] 31 4 3" xfId="15053"/>
    <cellStyle name="Migliaia [0] 31 4 3 2" xfId="33650"/>
    <cellStyle name="Migliaia [0] 31 4 3 3" xfId="38952"/>
    <cellStyle name="Migliaia [0] 31 4 3 4" xfId="28299"/>
    <cellStyle name="Migliaia [0] 31 4 4" xfId="31185"/>
    <cellStyle name="Migliaia [0] 31 4 5" xfId="36301"/>
    <cellStyle name="Migliaia [0] 31 4 6" xfId="11404"/>
    <cellStyle name="Migliaia [0] 31 5" xfId="12531"/>
    <cellStyle name="Migliaia [0] 31 5 2" xfId="28300"/>
    <cellStyle name="Migliaia [0] 31 5 2 2" xfId="33651"/>
    <cellStyle name="Migliaia [0] 31 5 2 3" xfId="38953"/>
    <cellStyle name="Migliaia [0] 31 5 3" xfId="31186"/>
    <cellStyle name="Migliaia [0] 31 5 4" xfId="36302"/>
    <cellStyle name="Migliaia [0] 31 6" xfId="15049"/>
    <cellStyle name="Migliaia [0] 31 6 2" xfId="33647"/>
    <cellStyle name="Migliaia [0] 31 6 3" xfId="38949"/>
    <cellStyle name="Migliaia [0] 31 6 4" xfId="28296"/>
    <cellStyle name="Migliaia [0] 31 7" xfId="31182"/>
    <cellStyle name="Migliaia [0] 31 8" xfId="36298"/>
    <cellStyle name="Migliaia [0] 32" xfId="203"/>
    <cellStyle name="Migliaia [0] 32 2" xfId="1194"/>
    <cellStyle name="Migliaia [0] 32 2 2" xfId="3390"/>
    <cellStyle name="Migliaia [0] 32 2 2 2" xfId="7213"/>
    <cellStyle name="Migliaia [0] 32 2 2 2 2" xfId="17202"/>
    <cellStyle name="Migliaia [0] 32 2 2 2 3" xfId="42189"/>
    <cellStyle name="Migliaia [0] 32 2 2 2 4" xfId="46247"/>
    <cellStyle name="Migliaia [0] 32 2 2 2 5" xfId="49263"/>
    <cellStyle name="Migliaia [0] 32 2 2 3" xfId="7772"/>
    <cellStyle name="Migliaia [0] 32 2 2 4" xfId="5960"/>
    <cellStyle name="Migliaia [0] 32 2 2 4 2" xfId="16734"/>
    <cellStyle name="Migliaia [0] 32 2 2 4 3" xfId="41629"/>
    <cellStyle name="Migliaia [0] 32 2 2 4 4" xfId="45766"/>
    <cellStyle name="Migliaia [0] 32 2 2 4 5" xfId="48782"/>
    <cellStyle name="Migliaia [0] 32 2 2 5" xfId="15056"/>
    <cellStyle name="Migliaia [0] 32 2 2 6" xfId="19511"/>
    <cellStyle name="Migliaia [0] 32 2 2 7" xfId="44294"/>
    <cellStyle name="Migliaia [0] 32 2 2 8" xfId="45200"/>
    <cellStyle name="Migliaia [0] 32 2 3" xfId="7214"/>
    <cellStyle name="Migliaia [0] 32 2 3 2" xfId="28302"/>
    <cellStyle name="Migliaia [0] 32 2 3 2 2" xfId="33653"/>
    <cellStyle name="Migliaia [0] 32 2 3 2 3" xfId="38955"/>
    <cellStyle name="Migliaia [0] 32 2 3 3" xfId="31188"/>
    <cellStyle name="Migliaia [0] 32 2 3 4" xfId="36304"/>
    <cellStyle name="Migliaia [0] 32 2 4" xfId="15055"/>
    <cellStyle name="Migliaia [0] 32 2 5" xfId="19510"/>
    <cellStyle name="Migliaia [0] 32 3" xfId="3103"/>
    <cellStyle name="Migliaia [0] 32 3 2" xfId="7215"/>
    <cellStyle name="Migliaia [0] 32 3 2 2" xfId="13758"/>
    <cellStyle name="Migliaia [0] 32 3 2 2 2" xfId="17203"/>
    <cellStyle name="Migliaia [0] 32 3 2 2 2 2" xfId="33654"/>
    <cellStyle name="Migliaia [0] 32 3 2 2 3" xfId="38956"/>
    <cellStyle name="Migliaia [0] 32 3 2 2 4" xfId="28303"/>
    <cellStyle name="Migliaia [0] 32 3 2 3" xfId="31189"/>
    <cellStyle name="Migliaia [0] 32 3 2 4" xfId="36305"/>
    <cellStyle name="Migliaia [0] 32 3 2 5" xfId="43639"/>
    <cellStyle name="Migliaia [0] 32 3 2 6" xfId="46248"/>
    <cellStyle name="Migliaia [0] 32 3 2 7" xfId="49264"/>
    <cellStyle name="Migliaia [0] 32 3 2 8" xfId="13034"/>
    <cellStyle name="Migliaia [0] 32 3 3" xfId="7807"/>
    <cellStyle name="Migliaia [0] 32 3 4" xfId="5961"/>
    <cellStyle name="Migliaia [0] 32 3 4 2" xfId="16735"/>
    <cellStyle name="Migliaia [0] 32 3 4 3" xfId="42747"/>
    <cellStyle name="Migliaia [0] 32 3 4 4" xfId="45767"/>
    <cellStyle name="Migliaia [0] 32 3 4 5" xfId="48783"/>
    <cellStyle name="Migliaia [0] 32 3 5" xfId="15057"/>
    <cellStyle name="Migliaia [0] 32 3 6" xfId="19512"/>
    <cellStyle name="Migliaia [0] 32 4" xfId="2649"/>
    <cellStyle name="Migliaia [0] 32 4 2" xfId="12463"/>
    <cellStyle name="Migliaia [0] 32 4 2 2" xfId="30543"/>
    <cellStyle name="Migliaia [0] 32 4 2 2 2" xfId="35701"/>
    <cellStyle name="Migliaia [0] 32 4 2 2 3" xfId="41003"/>
    <cellStyle name="Migliaia [0] 32 4 2 3" xfId="33050"/>
    <cellStyle name="Migliaia [0] 32 4 2 4" xfId="38352"/>
    <cellStyle name="Migliaia [0] 32 4 3" xfId="15058"/>
    <cellStyle name="Migliaia [0] 32 4 3 2" xfId="33655"/>
    <cellStyle name="Migliaia [0] 32 4 3 3" xfId="38957"/>
    <cellStyle name="Migliaia [0] 32 4 3 4" xfId="28304"/>
    <cellStyle name="Migliaia [0] 32 4 4" xfId="31190"/>
    <cellStyle name="Migliaia [0] 32 4 5" xfId="36306"/>
    <cellStyle name="Migliaia [0] 32 4 6" xfId="11405"/>
    <cellStyle name="Migliaia [0] 32 5" xfId="12532"/>
    <cellStyle name="Migliaia [0] 32 5 2" xfId="28305"/>
    <cellStyle name="Migliaia [0] 32 5 2 2" xfId="33656"/>
    <cellStyle name="Migliaia [0] 32 5 2 3" xfId="38958"/>
    <cellStyle name="Migliaia [0] 32 5 3" xfId="31191"/>
    <cellStyle name="Migliaia [0] 32 5 4" xfId="36307"/>
    <cellStyle name="Migliaia [0] 32 6" xfId="15054"/>
    <cellStyle name="Migliaia [0] 32 6 2" xfId="33652"/>
    <cellStyle name="Migliaia [0] 32 6 3" xfId="38954"/>
    <cellStyle name="Migliaia [0] 32 6 4" xfId="28301"/>
    <cellStyle name="Migliaia [0] 32 7" xfId="31187"/>
    <cellStyle name="Migliaia [0] 32 8" xfId="36303"/>
    <cellStyle name="Migliaia [0] 33" xfId="204"/>
    <cellStyle name="Migliaia [0] 33 2" xfId="1195"/>
    <cellStyle name="Migliaia [0] 33 2 2" xfId="3391"/>
    <cellStyle name="Migliaia [0] 33 2 2 2" xfId="7216"/>
    <cellStyle name="Migliaia [0] 33 2 2 2 2" xfId="17204"/>
    <cellStyle name="Migliaia [0] 33 2 2 2 3" xfId="41740"/>
    <cellStyle name="Migliaia [0] 33 2 2 2 4" xfId="46249"/>
    <cellStyle name="Migliaia [0] 33 2 2 2 5" xfId="49265"/>
    <cellStyle name="Migliaia [0] 33 2 2 3" xfId="7612"/>
    <cellStyle name="Migliaia [0] 33 2 2 4" xfId="5962"/>
    <cellStyle name="Migliaia [0] 33 2 2 4 2" xfId="16736"/>
    <cellStyle name="Migliaia [0] 33 2 2 4 3" xfId="41630"/>
    <cellStyle name="Migliaia [0] 33 2 2 4 4" xfId="45768"/>
    <cellStyle name="Migliaia [0] 33 2 2 4 5" xfId="48784"/>
    <cellStyle name="Migliaia [0] 33 2 2 5" xfId="15061"/>
    <cellStyle name="Migliaia [0] 33 2 2 6" xfId="19514"/>
    <cellStyle name="Migliaia [0] 33 2 2 7" xfId="44295"/>
    <cellStyle name="Migliaia [0] 33 2 2 8" xfId="45201"/>
    <cellStyle name="Migliaia [0] 33 2 3" xfId="7217"/>
    <cellStyle name="Migliaia [0] 33 2 3 2" xfId="28307"/>
    <cellStyle name="Migliaia [0] 33 2 3 2 2" xfId="33658"/>
    <cellStyle name="Migliaia [0] 33 2 3 2 3" xfId="38960"/>
    <cellStyle name="Migliaia [0] 33 2 3 3" xfId="31193"/>
    <cellStyle name="Migliaia [0] 33 2 3 4" xfId="36309"/>
    <cellStyle name="Migliaia [0] 33 2 4" xfId="15060"/>
    <cellStyle name="Migliaia [0] 33 2 5" xfId="19513"/>
    <cellStyle name="Migliaia [0] 33 3" xfId="3104"/>
    <cellStyle name="Migliaia [0] 33 3 2" xfId="7218"/>
    <cellStyle name="Migliaia [0] 33 3 2 2" xfId="13759"/>
    <cellStyle name="Migliaia [0] 33 3 2 2 2" xfId="17205"/>
    <cellStyle name="Migliaia [0] 33 3 2 2 2 2" xfId="33659"/>
    <cellStyle name="Migliaia [0] 33 3 2 2 3" xfId="38961"/>
    <cellStyle name="Migliaia [0] 33 3 2 2 4" xfId="28308"/>
    <cellStyle name="Migliaia [0] 33 3 2 3" xfId="31194"/>
    <cellStyle name="Migliaia [0] 33 3 2 4" xfId="36310"/>
    <cellStyle name="Migliaia [0] 33 3 2 5" xfId="43140"/>
    <cellStyle name="Migliaia [0] 33 3 2 6" xfId="46250"/>
    <cellStyle name="Migliaia [0] 33 3 2 7" xfId="49266"/>
    <cellStyle name="Migliaia [0] 33 3 2 8" xfId="13035"/>
    <cellStyle name="Migliaia [0] 33 3 3" xfId="7094"/>
    <cellStyle name="Migliaia [0] 33 3 4" xfId="5963"/>
    <cellStyle name="Migliaia [0] 33 3 4 2" xfId="16737"/>
    <cellStyle name="Migliaia [0] 33 3 4 3" xfId="43340"/>
    <cellStyle name="Migliaia [0] 33 3 4 4" xfId="45769"/>
    <cellStyle name="Migliaia [0] 33 3 4 5" xfId="48785"/>
    <cellStyle name="Migliaia [0] 33 3 5" xfId="15062"/>
    <cellStyle name="Migliaia [0] 33 3 6" xfId="19515"/>
    <cellStyle name="Migliaia [0] 33 4" xfId="2650"/>
    <cellStyle name="Migliaia [0] 33 4 2" xfId="12464"/>
    <cellStyle name="Migliaia [0] 33 4 2 2" xfId="30544"/>
    <cellStyle name="Migliaia [0] 33 4 2 2 2" xfId="35702"/>
    <cellStyle name="Migliaia [0] 33 4 2 2 3" xfId="41004"/>
    <cellStyle name="Migliaia [0] 33 4 2 3" xfId="33051"/>
    <cellStyle name="Migliaia [0] 33 4 2 4" xfId="38353"/>
    <cellStyle name="Migliaia [0] 33 4 3" xfId="15063"/>
    <cellStyle name="Migliaia [0] 33 4 3 2" xfId="33660"/>
    <cellStyle name="Migliaia [0] 33 4 3 3" xfId="38962"/>
    <cellStyle name="Migliaia [0] 33 4 3 4" xfId="28309"/>
    <cellStyle name="Migliaia [0] 33 4 4" xfId="31195"/>
    <cellStyle name="Migliaia [0] 33 4 5" xfId="36311"/>
    <cellStyle name="Migliaia [0] 33 4 6" xfId="11406"/>
    <cellStyle name="Migliaia [0] 33 5" xfId="12533"/>
    <cellStyle name="Migliaia [0] 33 5 2" xfId="28310"/>
    <cellStyle name="Migliaia [0] 33 5 2 2" xfId="33661"/>
    <cellStyle name="Migliaia [0] 33 5 2 3" xfId="38963"/>
    <cellStyle name="Migliaia [0] 33 5 3" xfId="31196"/>
    <cellStyle name="Migliaia [0] 33 5 4" xfId="36312"/>
    <cellStyle name="Migliaia [0] 33 6" xfId="15059"/>
    <cellStyle name="Migliaia [0] 33 6 2" xfId="33657"/>
    <cellStyle name="Migliaia [0] 33 6 3" xfId="38959"/>
    <cellStyle name="Migliaia [0] 33 6 4" xfId="28306"/>
    <cellStyle name="Migliaia [0] 33 7" xfId="31192"/>
    <cellStyle name="Migliaia [0] 33 8" xfId="36308"/>
    <cellStyle name="Migliaia [0] 34" xfId="205"/>
    <cellStyle name="Migliaia [0] 34 2" xfId="1196"/>
    <cellStyle name="Migliaia [0] 34 2 2" xfId="3392"/>
    <cellStyle name="Migliaia [0] 34 2 2 2" xfId="7219"/>
    <cellStyle name="Migliaia [0] 34 2 2 2 2" xfId="17206"/>
    <cellStyle name="Migliaia [0] 34 2 2 2 3" xfId="42190"/>
    <cellStyle name="Migliaia [0] 34 2 2 2 4" xfId="46251"/>
    <cellStyle name="Migliaia [0] 34 2 2 2 5" xfId="49267"/>
    <cellStyle name="Migliaia [0] 34 2 2 3" xfId="6979"/>
    <cellStyle name="Migliaia [0] 34 2 2 4" xfId="5964"/>
    <cellStyle name="Migliaia [0] 34 2 2 4 2" xfId="16738"/>
    <cellStyle name="Migliaia [0] 34 2 2 4 3" xfId="20804"/>
    <cellStyle name="Migliaia [0] 34 2 2 4 4" xfId="45770"/>
    <cellStyle name="Migliaia [0] 34 2 2 4 5" xfId="48786"/>
    <cellStyle name="Migliaia [0] 34 2 2 5" xfId="15066"/>
    <cellStyle name="Migliaia [0] 34 2 2 6" xfId="19517"/>
    <cellStyle name="Migliaia [0] 34 2 2 7" xfId="44296"/>
    <cellStyle name="Migliaia [0] 34 2 2 8" xfId="45202"/>
    <cellStyle name="Migliaia [0] 34 2 3" xfId="7220"/>
    <cellStyle name="Migliaia [0] 34 2 3 2" xfId="28312"/>
    <cellStyle name="Migliaia [0] 34 2 3 2 2" xfId="33663"/>
    <cellStyle name="Migliaia [0] 34 2 3 2 3" xfId="38965"/>
    <cellStyle name="Migliaia [0] 34 2 3 3" xfId="31198"/>
    <cellStyle name="Migliaia [0] 34 2 3 4" xfId="36314"/>
    <cellStyle name="Migliaia [0] 34 2 4" xfId="15065"/>
    <cellStyle name="Migliaia [0] 34 2 5" xfId="19516"/>
    <cellStyle name="Migliaia [0] 34 3" xfId="3105"/>
    <cellStyle name="Migliaia [0] 34 3 2" xfId="7221"/>
    <cellStyle name="Migliaia [0] 34 3 2 2" xfId="13760"/>
    <cellStyle name="Migliaia [0] 34 3 2 2 2" xfId="17207"/>
    <cellStyle name="Migliaia [0] 34 3 2 2 2 2" xfId="33664"/>
    <cellStyle name="Migliaia [0] 34 3 2 2 3" xfId="38966"/>
    <cellStyle name="Migliaia [0] 34 3 2 2 4" xfId="28313"/>
    <cellStyle name="Migliaia [0] 34 3 2 3" xfId="31199"/>
    <cellStyle name="Migliaia [0] 34 3 2 4" xfId="36315"/>
    <cellStyle name="Migliaia [0] 34 3 2 5" xfId="28512"/>
    <cellStyle name="Migliaia [0] 34 3 2 6" xfId="46252"/>
    <cellStyle name="Migliaia [0] 34 3 2 7" xfId="49268"/>
    <cellStyle name="Migliaia [0] 34 3 2 8" xfId="13036"/>
    <cellStyle name="Migliaia [0] 34 3 3" xfId="6541"/>
    <cellStyle name="Migliaia [0] 34 3 4" xfId="5965"/>
    <cellStyle name="Migliaia [0] 34 3 4 2" xfId="16739"/>
    <cellStyle name="Migliaia [0] 34 3 4 3" xfId="43132"/>
    <cellStyle name="Migliaia [0] 34 3 4 4" xfId="45771"/>
    <cellStyle name="Migliaia [0] 34 3 4 5" xfId="48787"/>
    <cellStyle name="Migliaia [0] 34 3 5" xfId="15067"/>
    <cellStyle name="Migliaia [0] 34 3 6" xfId="19518"/>
    <cellStyle name="Migliaia [0] 34 4" xfId="2651"/>
    <cellStyle name="Migliaia [0] 34 4 2" xfId="12465"/>
    <cellStyle name="Migliaia [0] 34 4 2 2" xfId="30545"/>
    <cellStyle name="Migliaia [0] 34 4 2 2 2" xfId="35703"/>
    <cellStyle name="Migliaia [0] 34 4 2 2 3" xfId="41005"/>
    <cellStyle name="Migliaia [0] 34 4 2 3" xfId="33052"/>
    <cellStyle name="Migliaia [0] 34 4 2 4" xfId="38354"/>
    <cellStyle name="Migliaia [0] 34 4 3" xfId="15068"/>
    <cellStyle name="Migliaia [0] 34 4 3 2" xfId="33665"/>
    <cellStyle name="Migliaia [0] 34 4 3 3" xfId="38967"/>
    <cellStyle name="Migliaia [0] 34 4 3 4" xfId="28314"/>
    <cellStyle name="Migliaia [0] 34 4 4" xfId="31200"/>
    <cellStyle name="Migliaia [0] 34 4 5" xfId="36316"/>
    <cellStyle name="Migliaia [0] 34 4 6" xfId="11407"/>
    <cellStyle name="Migliaia [0] 34 5" xfId="12534"/>
    <cellStyle name="Migliaia [0] 34 5 2" xfId="28315"/>
    <cellStyle name="Migliaia [0] 34 5 2 2" xfId="33666"/>
    <cellStyle name="Migliaia [0] 34 5 2 3" xfId="38968"/>
    <cellStyle name="Migliaia [0] 34 5 3" xfId="31201"/>
    <cellStyle name="Migliaia [0] 34 5 4" xfId="36317"/>
    <cellStyle name="Migliaia [0] 34 6" xfId="15064"/>
    <cellStyle name="Migliaia [0] 34 6 2" xfId="33662"/>
    <cellStyle name="Migliaia [0] 34 6 3" xfId="38964"/>
    <cellStyle name="Migliaia [0] 34 6 4" xfId="28311"/>
    <cellStyle name="Migliaia [0] 34 7" xfId="31197"/>
    <cellStyle name="Migliaia [0] 34 8" xfId="36313"/>
    <cellStyle name="Migliaia [0] 35" xfId="206"/>
    <cellStyle name="Migliaia [0] 35 2" xfId="1197"/>
    <cellStyle name="Migliaia [0] 35 2 2" xfId="3393"/>
    <cellStyle name="Migliaia [0] 35 2 2 2" xfId="7222"/>
    <cellStyle name="Migliaia [0] 35 2 2 2 2" xfId="17208"/>
    <cellStyle name="Migliaia [0] 35 2 2 2 3" xfId="41741"/>
    <cellStyle name="Migliaia [0] 35 2 2 2 4" xfId="46253"/>
    <cellStyle name="Migliaia [0] 35 2 2 2 5" xfId="49269"/>
    <cellStyle name="Migliaia [0] 35 2 2 3" xfId="7771"/>
    <cellStyle name="Migliaia [0] 35 2 2 4" xfId="5966"/>
    <cellStyle name="Migliaia [0] 35 2 2 4 2" xfId="16740"/>
    <cellStyle name="Migliaia [0] 35 2 2 4 3" xfId="42085"/>
    <cellStyle name="Migliaia [0] 35 2 2 4 4" xfId="45772"/>
    <cellStyle name="Migliaia [0] 35 2 2 4 5" xfId="48788"/>
    <cellStyle name="Migliaia [0] 35 2 2 5" xfId="15071"/>
    <cellStyle name="Migliaia [0] 35 2 2 6" xfId="19520"/>
    <cellStyle name="Migliaia [0] 35 2 2 7" xfId="44297"/>
    <cellStyle name="Migliaia [0] 35 2 2 8" xfId="45203"/>
    <cellStyle name="Migliaia [0] 35 2 3" xfId="7223"/>
    <cellStyle name="Migliaia [0] 35 2 3 2" xfId="28317"/>
    <cellStyle name="Migliaia [0] 35 2 3 2 2" xfId="33668"/>
    <cellStyle name="Migliaia [0] 35 2 3 2 3" xfId="38970"/>
    <cellStyle name="Migliaia [0] 35 2 3 3" xfId="31203"/>
    <cellStyle name="Migliaia [0] 35 2 3 4" xfId="36319"/>
    <cellStyle name="Migliaia [0] 35 2 4" xfId="15070"/>
    <cellStyle name="Migliaia [0] 35 2 5" xfId="19519"/>
    <cellStyle name="Migliaia [0] 35 3" xfId="3106"/>
    <cellStyle name="Migliaia [0] 35 3 2" xfId="7224"/>
    <cellStyle name="Migliaia [0] 35 3 2 2" xfId="13761"/>
    <cellStyle name="Migliaia [0] 35 3 2 2 2" xfId="17209"/>
    <cellStyle name="Migliaia [0] 35 3 2 2 2 2" xfId="33669"/>
    <cellStyle name="Migliaia [0] 35 3 2 2 3" xfId="38971"/>
    <cellStyle name="Migliaia [0] 35 3 2 2 4" xfId="28318"/>
    <cellStyle name="Migliaia [0] 35 3 2 3" xfId="31204"/>
    <cellStyle name="Migliaia [0] 35 3 2 4" xfId="36320"/>
    <cellStyle name="Migliaia [0] 35 3 2 5" xfId="43719"/>
    <cellStyle name="Migliaia [0] 35 3 2 6" xfId="46254"/>
    <cellStyle name="Migliaia [0] 35 3 2 7" xfId="49270"/>
    <cellStyle name="Migliaia [0] 35 3 2 8" xfId="13037"/>
    <cellStyle name="Migliaia [0] 35 3 3" xfId="7806"/>
    <cellStyle name="Migliaia [0] 35 3 4" xfId="5967"/>
    <cellStyle name="Migliaia [0] 35 3 4 2" xfId="16741"/>
    <cellStyle name="Migliaia [0] 35 3 4 3" xfId="32166"/>
    <cellStyle name="Migliaia [0] 35 3 4 4" xfId="45773"/>
    <cellStyle name="Migliaia [0] 35 3 4 5" xfId="48789"/>
    <cellStyle name="Migliaia [0] 35 3 5" xfId="15072"/>
    <cellStyle name="Migliaia [0] 35 3 6" xfId="19521"/>
    <cellStyle name="Migliaia [0] 35 4" xfId="2652"/>
    <cellStyle name="Migliaia [0] 35 4 2" xfId="12466"/>
    <cellStyle name="Migliaia [0] 35 4 2 2" xfId="30546"/>
    <cellStyle name="Migliaia [0] 35 4 2 2 2" xfId="35704"/>
    <cellStyle name="Migliaia [0] 35 4 2 2 3" xfId="41006"/>
    <cellStyle name="Migliaia [0] 35 4 2 3" xfId="33053"/>
    <cellStyle name="Migliaia [0] 35 4 2 4" xfId="38355"/>
    <cellStyle name="Migliaia [0] 35 4 3" xfId="15073"/>
    <cellStyle name="Migliaia [0] 35 4 3 2" xfId="33670"/>
    <cellStyle name="Migliaia [0] 35 4 3 3" xfId="38972"/>
    <cellStyle name="Migliaia [0] 35 4 3 4" xfId="28319"/>
    <cellStyle name="Migliaia [0] 35 4 4" xfId="31205"/>
    <cellStyle name="Migliaia [0] 35 4 5" xfId="36321"/>
    <cellStyle name="Migliaia [0] 35 4 6" xfId="11408"/>
    <cellStyle name="Migliaia [0] 35 5" xfId="12535"/>
    <cellStyle name="Migliaia [0] 35 5 2" xfId="28320"/>
    <cellStyle name="Migliaia [0] 35 5 2 2" xfId="33671"/>
    <cellStyle name="Migliaia [0] 35 5 2 3" xfId="38973"/>
    <cellStyle name="Migliaia [0] 35 5 3" xfId="31206"/>
    <cellStyle name="Migliaia [0] 35 5 4" xfId="36322"/>
    <cellStyle name="Migliaia [0] 35 6" xfId="15069"/>
    <cellStyle name="Migliaia [0] 35 6 2" xfId="33667"/>
    <cellStyle name="Migliaia [0] 35 6 3" xfId="38969"/>
    <cellStyle name="Migliaia [0] 35 6 4" xfId="28316"/>
    <cellStyle name="Migliaia [0] 35 7" xfId="31202"/>
    <cellStyle name="Migliaia [0] 35 8" xfId="36318"/>
    <cellStyle name="Migliaia [0] 36" xfId="207"/>
    <cellStyle name="Migliaia [0] 36 2" xfId="1198"/>
    <cellStyle name="Migliaia [0] 36 2 2" xfId="3394"/>
    <cellStyle name="Migliaia [0] 36 2 2 2" xfId="7225"/>
    <cellStyle name="Migliaia [0] 36 2 2 2 2" xfId="17210"/>
    <cellStyle name="Migliaia [0] 36 2 2 2 3" xfId="42191"/>
    <cellStyle name="Migliaia [0] 36 2 2 2 4" xfId="46255"/>
    <cellStyle name="Migliaia [0] 36 2 2 2 5" xfId="49271"/>
    <cellStyle name="Migliaia [0] 36 2 2 3" xfId="7770"/>
    <cellStyle name="Migliaia [0] 36 2 2 4" xfId="5968"/>
    <cellStyle name="Migliaia [0] 36 2 2 4 2" xfId="16742"/>
    <cellStyle name="Migliaia [0] 36 2 2 4 3" xfId="42855"/>
    <cellStyle name="Migliaia [0] 36 2 2 4 4" xfId="45774"/>
    <cellStyle name="Migliaia [0] 36 2 2 4 5" xfId="48790"/>
    <cellStyle name="Migliaia [0] 36 2 2 5" xfId="15076"/>
    <cellStyle name="Migliaia [0] 36 2 2 6" xfId="19523"/>
    <cellStyle name="Migliaia [0] 36 2 2 7" xfId="44298"/>
    <cellStyle name="Migliaia [0] 36 2 2 8" xfId="45204"/>
    <cellStyle name="Migliaia [0] 36 2 3" xfId="7226"/>
    <cellStyle name="Migliaia [0] 36 2 3 2" xfId="28322"/>
    <cellStyle name="Migliaia [0] 36 2 3 2 2" xfId="33673"/>
    <cellStyle name="Migliaia [0] 36 2 3 2 3" xfId="38975"/>
    <cellStyle name="Migliaia [0] 36 2 3 3" xfId="31208"/>
    <cellStyle name="Migliaia [0] 36 2 3 4" xfId="36324"/>
    <cellStyle name="Migliaia [0] 36 2 4" xfId="15075"/>
    <cellStyle name="Migliaia [0] 36 2 5" xfId="19522"/>
    <cellStyle name="Migliaia [0] 36 3" xfId="3107"/>
    <cellStyle name="Migliaia [0] 36 3 2" xfId="7227"/>
    <cellStyle name="Migliaia [0] 36 3 2 2" xfId="13762"/>
    <cellStyle name="Migliaia [0] 36 3 2 2 2" xfId="17211"/>
    <cellStyle name="Migliaia [0] 36 3 2 2 2 2" xfId="33674"/>
    <cellStyle name="Migliaia [0] 36 3 2 2 3" xfId="38976"/>
    <cellStyle name="Migliaia [0] 36 3 2 2 4" xfId="28323"/>
    <cellStyle name="Migliaia [0] 36 3 2 3" xfId="31209"/>
    <cellStyle name="Migliaia [0] 36 3 2 4" xfId="36325"/>
    <cellStyle name="Migliaia [0] 36 3 2 5" xfId="42764"/>
    <cellStyle name="Migliaia [0] 36 3 2 6" xfId="46256"/>
    <cellStyle name="Migliaia [0] 36 3 2 7" xfId="49272"/>
    <cellStyle name="Migliaia [0] 36 3 2 8" xfId="13038"/>
    <cellStyle name="Migliaia [0] 36 3 3" xfId="7805"/>
    <cellStyle name="Migliaia [0] 36 3 4" xfId="5969"/>
    <cellStyle name="Migliaia [0] 36 3 4 2" xfId="16743"/>
    <cellStyle name="Migliaia [0] 36 3 4 3" xfId="43105"/>
    <cellStyle name="Migliaia [0] 36 3 4 4" xfId="45775"/>
    <cellStyle name="Migliaia [0] 36 3 4 5" xfId="48791"/>
    <cellStyle name="Migliaia [0] 36 3 5" xfId="15077"/>
    <cellStyle name="Migliaia [0] 36 3 6" xfId="19524"/>
    <cellStyle name="Migliaia [0] 36 4" xfId="2653"/>
    <cellStyle name="Migliaia [0] 36 4 2" xfId="12467"/>
    <cellStyle name="Migliaia [0] 36 4 2 2" xfId="30547"/>
    <cellStyle name="Migliaia [0] 36 4 2 2 2" xfId="35705"/>
    <cellStyle name="Migliaia [0] 36 4 2 2 3" xfId="41007"/>
    <cellStyle name="Migliaia [0] 36 4 2 3" xfId="33054"/>
    <cellStyle name="Migliaia [0] 36 4 2 4" xfId="38356"/>
    <cellStyle name="Migliaia [0] 36 4 3" xfId="15078"/>
    <cellStyle name="Migliaia [0] 36 4 3 2" xfId="33675"/>
    <cellStyle name="Migliaia [0] 36 4 3 3" xfId="38977"/>
    <cellStyle name="Migliaia [0] 36 4 3 4" xfId="28324"/>
    <cellStyle name="Migliaia [0] 36 4 4" xfId="31210"/>
    <cellStyle name="Migliaia [0] 36 4 5" xfId="36326"/>
    <cellStyle name="Migliaia [0] 36 4 6" xfId="11409"/>
    <cellStyle name="Migliaia [0] 36 5" xfId="12536"/>
    <cellStyle name="Migliaia [0] 36 5 2" xfId="28325"/>
    <cellStyle name="Migliaia [0] 36 5 2 2" xfId="33676"/>
    <cellStyle name="Migliaia [0] 36 5 2 3" xfId="38978"/>
    <cellStyle name="Migliaia [0] 36 5 3" xfId="31211"/>
    <cellStyle name="Migliaia [0] 36 5 4" xfId="36327"/>
    <cellStyle name="Migliaia [0] 36 6" xfId="15074"/>
    <cellStyle name="Migliaia [0] 36 6 2" xfId="33672"/>
    <cellStyle name="Migliaia [0] 36 6 3" xfId="38974"/>
    <cellStyle name="Migliaia [0] 36 6 4" xfId="28321"/>
    <cellStyle name="Migliaia [0] 36 7" xfId="31207"/>
    <cellStyle name="Migliaia [0] 36 8" xfId="36323"/>
    <cellStyle name="Migliaia [0] 37" xfId="208"/>
    <cellStyle name="Migliaia [0] 37 2" xfId="1199"/>
    <cellStyle name="Migliaia [0] 37 2 2" xfId="3395"/>
    <cellStyle name="Migliaia [0] 37 2 2 2" xfId="7228"/>
    <cellStyle name="Migliaia [0] 37 2 2 2 2" xfId="17212"/>
    <cellStyle name="Migliaia [0] 37 2 2 2 3" xfId="41742"/>
    <cellStyle name="Migliaia [0] 37 2 2 2 4" xfId="46257"/>
    <cellStyle name="Migliaia [0] 37 2 2 2 5" xfId="49273"/>
    <cellStyle name="Migliaia [0] 37 2 2 3" xfId="7769"/>
    <cellStyle name="Migliaia [0] 37 2 2 4" xfId="5970"/>
    <cellStyle name="Migliaia [0] 37 2 2 4 2" xfId="16744"/>
    <cellStyle name="Migliaia [0] 37 2 2 4 3" xfId="41631"/>
    <cellStyle name="Migliaia [0] 37 2 2 4 4" xfId="45776"/>
    <cellStyle name="Migliaia [0] 37 2 2 4 5" xfId="48792"/>
    <cellStyle name="Migliaia [0] 37 2 2 5" xfId="15081"/>
    <cellStyle name="Migliaia [0] 37 2 2 6" xfId="19526"/>
    <cellStyle name="Migliaia [0] 37 2 2 7" xfId="44299"/>
    <cellStyle name="Migliaia [0] 37 2 2 8" xfId="45205"/>
    <cellStyle name="Migliaia [0] 37 2 3" xfId="7229"/>
    <cellStyle name="Migliaia [0] 37 2 3 2" xfId="28327"/>
    <cellStyle name="Migliaia [0] 37 2 3 2 2" xfId="33678"/>
    <cellStyle name="Migliaia [0] 37 2 3 2 3" xfId="38980"/>
    <cellStyle name="Migliaia [0] 37 2 3 3" xfId="31213"/>
    <cellStyle name="Migliaia [0] 37 2 3 4" xfId="36329"/>
    <cellStyle name="Migliaia [0] 37 2 4" xfId="15080"/>
    <cellStyle name="Migliaia [0] 37 2 5" xfId="19525"/>
    <cellStyle name="Migliaia [0] 37 3" xfId="3108"/>
    <cellStyle name="Migliaia [0] 37 3 2" xfId="7230"/>
    <cellStyle name="Migliaia [0] 37 3 2 2" xfId="13763"/>
    <cellStyle name="Migliaia [0] 37 3 2 2 2" xfId="17213"/>
    <cellStyle name="Migliaia [0] 37 3 2 2 2 2" xfId="33679"/>
    <cellStyle name="Migliaia [0] 37 3 2 2 3" xfId="38981"/>
    <cellStyle name="Migliaia [0] 37 3 2 2 4" xfId="28328"/>
    <cellStyle name="Migliaia [0] 37 3 2 3" xfId="31214"/>
    <cellStyle name="Migliaia [0] 37 3 2 4" xfId="36330"/>
    <cellStyle name="Migliaia [0] 37 3 2 5" xfId="20574"/>
    <cellStyle name="Migliaia [0] 37 3 2 6" xfId="46258"/>
    <cellStyle name="Migliaia [0] 37 3 2 7" xfId="49274"/>
    <cellStyle name="Migliaia [0] 37 3 2 8" xfId="13039"/>
    <cellStyle name="Migliaia [0] 37 3 3" xfId="7804"/>
    <cellStyle name="Migliaia [0] 37 3 4" xfId="5971"/>
    <cellStyle name="Migliaia [0] 37 3 4 2" xfId="16745"/>
    <cellStyle name="Migliaia [0] 37 3 4 3" xfId="43915"/>
    <cellStyle name="Migliaia [0] 37 3 4 4" xfId="45777"/>
    <cellStyle name="Migliaia [0] 37 3 4 5" xfId="48793"/>
    <cellStyle name="Migliaia [0] 37 3 5" xfId="15082"/>
    <cellStyle name="Migliaia [0] 37 3 6" xfId="19527"/>
    <cellStyle name="Migliaia [0] 37 4" xfId="2654"/>
    <cellStyle name="Migliaia [0] 37 4 2" xfId="12468"/>
    <cellStyle name="Migliaia [0] 37 4 2 2" xfId="30548"/>
    <cellStyle name="Migliaia [0] 37 4 2 2 2" xfId="35706"/>
    <cellStyle name="Migliaia [0] 37 4 2 2 3" xfId="41008"/>
    <cellStyle name="Migliaia [0] 37 4 2 3" xfId="33055"/>
    <cellStyle name="Migliaia [0] 37 4 2 4" xfId="38357"/>
    <cellStyle name="Migliaia [0] 37 4 3" xfId="15083"/>
    <cellStyle name="Migliaia [0] 37 4 3 2" xfId="33680"/>
    <cellStyle name="Migliaia [0] 37 4 3 3" xfId="38982"/>
    <cellStyle name="Migliaia [0] 37 4 3 4" xfId="28329"/>
    <cellStyle name="Migliaia [0] 37 4 4" xfId="31215"/>
    <cellStyle name="Migliaia [0] 37 4 5" xfId="36331"/>
    <cellStyle name="Migliaia [0] 37 4 6" xfId="11410"/>
    <cellStyle name="Migliaia [0] 37 5" xfId="12537"/>
    <cellStyle name="Migliaia [0] 37 5 2" xfId="28330"/>
    <cellStyle name="Migliaia [0] 37 5 2 2" xfId="33681"/>
    <cellStyle name="Migliaia [0] 37 5 2 3" xfId="38983"/>
    <cellStyle name="Migliaia [0] 37 5 3" xfId="31216"/>
    <cellStyle name="Migliaia [0] 37 5 4" xfId="36332"/>
    <cellStyle name="Migliaia [0] 37 6" xfId="15079"/>
    <cellStyle name="Migliaia [0] 37 6 2" xfId="33677"/>
    <cellStyle name="Migliaia [0] 37 6 3" xfId="38979"/>
    <cellStyle name="Migliaia [0] 37 6 4" xfId="28326"/>
    <cellStyle name="Migliaia [0] 37 7" xfId="31212"/>
    <cellStyle name="Migliaia [0] 37 8" xfId="36328"/>
    <cellStyle name="Migliaia [0] 38" xfId="209"/>
    <cellStyle name="Migliaia [0] 38 2" xfId="1200"/>
    <cellStyle name="Migliaia [0] 38 2 2" xfId="3396"/>
    <cellStyle name="Migliaia [0] 38 2 2 2" xfId="7231"/>
    <cellStyle name="Migliaia [0] 38 2 2 2 2" xfId="17214"/>
    <cellStyle name="Migliaia [0] 38 2 2 2 3" xfId="43262"/>
    <cellStyle name="Migliaia [0] 38 2 2 2 4" xfId="46259"/>
    <cellStyle name="Migliaia [0] 38 2 2 2 5" xfId="49275"/>
    <cellStyle name="Migliaia [0] 38 2 2 3" xfId="7768"/>
    <cellStyle name="Migliaia [0] 38 2 2 4" xfId="5972"/>
    <cellStyle name="Migliaia [0] 38 2 2 4 2" xfId="16746"/>
    <cellStyle name="Migliaia [0] 38 2 2 4 3" xfId="20803"/>
    <cellStyle name="Migliaia [0] 38 2 2 4 4" xfId="45778"/>
    <cellStyle name="Migliaia [0] 38 2 2 4 5" xfId="48794"/>
    <cellStyle name="Migliaia [0] 38 2 2 5" xfId="15086"/>
    <cellStyle name="Migliaia [0] 38 2 2 6" xfId="19529"/>
    <cellStyle name="Migliaia [0] 38 2 2 7" xfId="44300"/>
    <cellStyle name="Migliaia [0] 38 2 2 8" xfId="45206"/>
    <cellStyle name="Migliaia [0] 38 2 3" xfId="7232"/>
    <cellStyle name="Migliaia [0] 38 2 3 2" xfId="28332"/>
    <cellStyle name="Migliaia [0] 38 2 3 2 2" xfId="33683"/>
    <cellStyle name="Migliaia [0] 38 2 3 2 3" xfId="38985"/>
    <cellStyle name="Migliaia [0] 38 2 3 3" xfId="31218"/>
    <cellStyle name="Migliaia [0] 38 2 3 4" xfId="36334"/>
    <cellStyle name="Migliaia [0] 38 2 4" xfId="15085"/>
    <cellStyle name="Migliaia [0] 38 2 5" xfId="19528"/>
    <cellStyle name="Migliaia [0] 38 3" xfId="3109"/>
    <cellStyle name="Migliaia [0] 38 3 2" xfId="7233"/>
    <cellStyle name="Migliaia [0] 38 3 2 2" xfId="13764"/>
    <cellStyle name="Migliaia [0] 38 3 2 2 2" xfId="17215"/>
    <cellStyle name="Migliaia [0] 38 3 2 2 2 2" xfId="33684"/>
    <cellStyle name="Migliaia [0] 38 3 2 2 3" xfId="38986"/>
    <cellStyle name="Migliaia [0] 38 3 2 2 4" xfId="28333"/>
    <cellStyle name="Migliaia [0] 38 3 2 3" xfId="31219"/>
    <cellStyle name="Migliaia [0] 38 3 2 4" xfId="36335"/>
    <cellStyle name="Migliaia [0] 38 3 2 5" xfId="43491"/>
    <cellStyle name="Migliaia [0] 38 3 2 6" xfId="46260"/>
    <cellStyle name="Migliaia [0] 38 3 2 7" xfId="49276"/>
    <cellStyle name="Migliaia [0] 38 3 2 8" xfId="13040"/>
    <cellStyle name="Migliaia [0] 38 3 3" xfId="7803"/>
    <cellStyle name="Migliaia [0] 38 3 4" xfId="5973"/>
    <cellStyle name="Migliaia [0] 38 3 4 2" xfId="16747"/>
    <cellStyle name="Migliaia [0] 38 3 4 3" xfId="43713"/>
    <cellStyle name="Migliaia [0] 38 3 4 4" xfId="45779"/>
    <cellStyle name="Migliaia [0] 38 3 4 5" xfId="48795"/>
    <cellStyle name="Migliaia [0] 38 3 5" xfId="15087"/>
    <cellStyle name="Migliaia [0] 38 3 6" xfId="19530"/>
    <cellStyle name="Migliaia [0] 38 4" xfId="2655"/>
    <cellStyle name="Migliaia [0] 38 4 2" xfId="12469"/>
    <cellStyle name="Migliaia [0] 38 4 2 2" xfId="30549"/>
    <cellStyle name="Migliaia [0] 38 4 2 2 2" xfId="35707"/>
    <cellStyle name="Migliaia [0] 38 4 2 2 3" xfId="41009"/>
    <cellStyle name="Migliaia [0] 38 4 2 3" xfId="33056"/>
    <cellStyle name="Migliaia [0] 38 4 2 4" xfId="38358"/>
    <cellStyle name="Migliaia [0] 38 4 3" xfId="15088"/>
    <cellStyle name="Migliaia [0] 38 4 3 2" xfId="33685"/>
    <cellStyle name="Migliaia [0] 38 4 3 3" xfId="38987"/>
    <cellStyle name="Migliaia [0] 38 4 3 4" xfId="28334"/>
    <cellStyle name="Migliaia [0] 38 4 4" xfId="31220"/>
    <cellStyle name="Migliaia [0] 38 4 5" xfId="36336"/>
    <cellStyle name="Migliaia [0] 38 4 6" xfId="11411"/>
    <cellStyle name="Migliaia [0] 38 5" xfId="12538"/>
    <cellStyle name="Migliaia [0] 38 5 2" xfId="28335"/>
    <cellStyle name="Migliaia [0] 38 5 2 2" xfId="33686"/>
    <cellStyle name="Migliaia [0] 38 5 2 3" xfId="38988"/>
    <cellStyle name="Migliaia [0] 38 5 3" xfId="31221"/>
    <cellStyle name="Migliaia [0] 38 5 4" xfId="36337"/>
    <cellStyle name="Migliaia [0] 38 6" xfId="15084"/>
    <cellStyle name="Migliaia [0] 38 6 2" xfId="33682"/>
    <cellStyle name="Migliaia [0] 38 6 3" xfId="38984"/>
    <cellStyle name="Migliaia [0] 38 6 4" xfId="28331"/>
    <cellStyle name="Migliaia [0] 38 7" xfId="31217"/>
    <cellStyle name="Migliaia [0] 38 8" xfId="36333"/>
    <cellStyle name="Migliaia [0] 39" xfId="210"/>
    <cellStyle name="Migliaia [0] 39 2" xfId="1201"/>
    <cellStyle name="Migliaia [0] 39 2 2" xfId="3397"/>
    <cellStyle name="Migliaia [0] 39 2 2 2" xfId="7234"/>
    <cellStyle name="Migliaia [0] 39 2 2 2 2" xfId="17216"/>
    <cellStyle name="Migliaia [0] 39 2 2 2 3" xfId="43933"/>
    <cellStyle name="Migliaia [0] 39 2 2 2 4" xfId="46261"/>
    <cellStyle name="Migliaia [0] 39 2 2 2 5" xfId="49277"/>
    <cellStyle name="Migliaia [0] 39 2 2 3" xfId="7611"/>
    <cellStyle name="Migliaia [0] 39 2 2 4" xfId="5974"/>
    <cellStyle name="Migliaia [0] 39 2 2 4 2" xfId="16748"/>
    <cellStyle name="Migliaia [0] 39 2 2 4 3" xfId="42086"/>
    <cellStyle name="Migliaia [0] 39 2 2 4 4" xfId="45780"/>
    <cellStyle name="Migliaia [0] 39 2 2 4 5" xfId="48796"/>
    <cellStyle name="Migliaia [0] 39 2 2 5" xfId="15091"/>
    <cellStyle name="Migliaia [0] 39 2 2 6" xfId="19532"/>
    <cellStyle name="Migliaia [0] 39 2 2 7" xfId="44301"/>
    <cellStyle name="Migliaia [0] 39 2 2 8" xfId="45207"/>
    <cellStyle name="Migliaia [0] 39 2 3" xfId="7235"/>
    <cellStyle name="Migliaia [0] 39 2 3 2" xfId="28337"/>
    <cellStyle name="Migliaia [0] 39 2 3 2 2" xfId="33688"/>
    <cellStyle name="Migliaia [0] 39 2 3 2 3" xfId="38990"/>
    <cellStyle name="Migliaia [0] 39 2 3 3" xfId="31223"/>
    <cellStyle name="Migliaia [0] 39 2 3 4" xfId="36339"/>
    <cellStyle name="Migliaia [0] 39 2 4" xfId="15090"/>
    <cellStyle name="Migliaia [0] 39 2 5" xfId="19531"/>
    <cellStyle name="Migliaia [0] 39 3" xfId="3110"/>
    <cellStyle name="Migliaia [0] 39 3 2" xfId="7236"/>
    <cellStyle name="Migliaia [0] 39 3 2 2" xfId="13765"/>
    <cellStyle name="Migliaia [0] 39 3 2 2 2" xfId="17217"/>
    <cellStyle name="Migliaia [0] 39 3 2 2 2 2" xfId="33689"/>
    <cellStyle name="Migliaia [0] 39 3 2 2 3" xfId="38991"/>
    <cellStyle name="Migliaia [0] 39 3 2 2 4" xfId="28338"/>
    <cellStyle name="Migliaia [0] 39 3 2 3" xfId="31224"/>
    <cellStyle name="Migliaia [0] 39 3 2 4" xfId="36340"/>
    <cellStyle name="Migliaia [0] 39 3 2 5" xfId="20573"/>
    <cellStyle name="Migliaia [0] 39 3 2 6" xfId="46262"/>
    <cellStyle name="Migliaia [0] 39 3 2 7" xfId="49278"/>
    <cellStyle name="Migliaia [0] 39 3 2 8" xfId="13041"/>
    <cellStyle name="Migliaia [0] 39 3 3" xfId="7618"/>
    <cellStyle name="Migliaia [0] 39 3 4" xfId="5975"/>
    <cellStyle name="Migliaia [0] 39 3 4 2" xfId="16749"/>
    <cellStyle name="Migliaia [0] 39 3 4 3" xfId="42592"/>
    <cellStyle name="Migliaia [0] 39 3 4 4" xfId="45781"/>
    <cellStyle name="Migliaia [0] 39 3 4 5" xfId="48797"/>
    <cellStyle name="Migliaia [0] 39 3 5" xfId="15092"/>
    <cellStyle name="Migliaia [0] 39 3 6" xfId="19533"/>
    <cellStyle name="Migliaia [0] 39 4" xfId="2656"/>
    <cellStyle name="Migliaia [0] 39 4 2" xfId="12470"/>
    <cellStyle name="Migliaia [0] 39 4 2 2" xfId="30550"/>
    <cellStyle name="Migliaia [0] 39 4 2 2 2" xfId="35708"/>
    <cellStyle name="Migliaia [0] 39 4 2 2 3" xfId="41010"/>
    <cellStyle name="Migliaia [0] 39 4 2 3" xfId="33057"/>
    <cellStyle name="Migliaia [0] 39 4 2 4" xfId="38359"/>
    <cellStyle name="Migliaia [0] 39 4 3" xfId="15093"/>
    <cellStyle name="Migliaia [0] 39 4 3 2" xfId="33690"/>
    <cellStyle name="Migliaia [0] 39 4 3 3" xfId="38992"/>
    <cellStyle name="Migliaia [0] 39 4 3 4" xfId="28339"/>
    <cellStyle name="Migliaia [0] 39 4 4" xfId="31225"/>
    <cellStyle name="Migliaia [0] 39 4 5" xfId="36341"/>
    <cellStyle name="Migliaia [0] 39 4 6" xfId="11412"/>
    <cellStyle name="Migliaia [0] 39 5" xfId="12539"/>
    <cellStyle name="Migliaia [0] 39 5 2" xfId="28340"/>
    <cellStyle name="Migliaia [0] 39 5 2 2" xfId="33691"/>
    <cellStyle name="Migliaia [0] 39 5 2 3" xfId="38993"/>
    <cellStyle name="Migliaia [0] 39 5 3" xfId="31226"/>
    <cellStyle name="Migliaia [0] 39 5 4" xfId="36342"/>
    <cellStyle name="Migliaia [0] 39 6" xfId="15089"/>
    <cellStyle name="Migliaia [0] 39 6 2" xfId="33687"/>
    <cellStyle name="Migliaia [0] 39 6 3" xfId="38989"/>
    <cellStyle name="Migliaia [0] 39 6 4" xfId="28336"/>
    <cellStyle name="Migliaia [0] 39 7" xfId="31222"/>
    <cellStyle name="Migliaia [0] 39 8" xfId="36338"/>
    <cellStyle name="Migliaia [0] 4" xfId="211"/>
    <cellStyle name="Migliaia [0] 4 2" xfId="1202"/>
    <cellStyle name="Migliaia [0] 4 2 2" xfId="3398"/>
    <cellStyle name="Migliaia [0] 4 2 2 2" xfId="7237"/>
    <cellStyle name="Migliaia [0] 4 2 2 2 2" xfId="17218"/>
    <cellStyle name="Migliaia [0] 4 2 2 2 3" xfId="43841"/>
    <cellStyle name="Migliaia [0] 4 2 2 2 4" xfId="46263"/>
    <cellStyle name="Migliaia [0] 4 2 2 2 5" xfId="49279"/>
    <cellStyle name="Migliaia [0] 4 2 2 3" xfId="6980"/>
    <cellStyle name="Migliaia [0] 4 2 2 4" xfId="5976"/>
    <cellStyle name="Migliaia [0] 4 2 2 4 2" xfId="16750"/>
    <cellStyle name="Migliaia [0] 4 2 2 4 3" xfId="43446"/>
    <cellStyle name="Migliaia [0] 4 2 2 4 4" xfId="45782"/>
    <cellStyle name="Migliaia [0] 4 2 2 4 5" xfId="48798"/>
    <cellStyle name="Migliaia [0] 4 2 2 5" xfId="15096"/>
    <cellStyle name="Migliaia [0] 4 2 2 6" xfId="19535"/>
    <cellStyle name="Migliaia [0] 4 2 2 7" xfId="44302"/>
    <cellStyle name="Migliaia [0] 4 2 2 8" xfId="45208"/>
    <cellStyle name="Migliaia [0] 4 2 3" xfId="7238"/>
    <cellStyle name="Migliaia [0] 4 2 3 2" xfId="28342"/>
    <cellStyle name="Migliaia [0] 4 2 3 2 2" xfId="33693"/>
    <cellStyle name="Migliaia [0] 4 2 3 2 3" xfId="38995"/>
    <cellStyle name="Migliaia [0] 4 2 3 3" xfId="31228"/>
    <cellStyle name="Migliaia [0] 4 2 3 4" xfId="36344"/>
    <cellStyle name="Migliaia [0] 4 2 4" xfId="15095"/>
    <cellStyle name="Migliaia [0] 4 2 5" xfId="19534"/>
    <cellStyle name="Migliaia [0] 4 3" xfId="3111"/>
    <cellStyle name="Migliaia [0] 4 3 2" xfId="7239"/>
    <cellStyle name="Migliaia [0] 4 3 2 2" xfId="13766"/>
    <cellStyle name="Migliaia [0] 4 3 2 2 2" xfId="17219"/>
    <cellStyle name="Migliaia [0] 4 3 2 2 2 2" xfId="33694"/>
    <cellStyle name="Migliaia [0] 4 3 2 2 3" xfId="38996"/>
    <cellStyle name="Migliaia [0] 4 3 2 2 4" xfId="28343"/>
    <cellStyle name="Migliaia [0] 4 3 2 3" xfId="31229"/>
    <cellStyle name="Migliaia [0] 4 3 2 4" xfId="36345"/>
    <cellStyle name="Migliaia [0] 4 3 2 5" xfId="27819"/>
    <cellStyle name="Migliaia [0] 4 3 2 6" xfId="46264"/>
    <cellStyle name="Migliaia [0] 4 3 2 7" xfId="49280"/>
    <cellStyle name="Migliaia [0] 4 3 2 8" xfId="13042"/>
    <cellStyle name="Migliaia [0] 4 3 3" xfId="6599"/>
    <cellStyle name="Migliaia [0] 4 3 4" xfId="5977"/>
    <cellStyle name="Migliaia [0] 4 3 4 2" xfId="16751"/>
    <cellStyle name="Migliaia [0] 4 3 4 3" xfId="43685"/>
    <cellStyle name="Migliaia [0] 4 3 4 4" xfId="45783"/>
    <cellStyle name="Migliaia [0] 4 3 4 5" xfId="48799"/>
    <cellStyle name="Migliaia [0] 4 3 5" xfId="15097"/>
    <cellStyle name="Migliaia [0] 4 3 6" xfId="19536"/>
    <cellStyle name="Migliaia [0] 4 4" xfId="2657"/>
    <cellStyle name="Migliaia [0] 4 4 2" xfId="12471"/>
    <cellStyle name="Migliaia [0] 4 4 2 2" xfId="30551"/>
    <cellStyle name="Migliaia [0] 4 4 2 2 2" xfId="35709"/>
    <cellStyle name="Migliaia [0] 4 4 2 2 3" xfId="41011"/>
    <cellStyle name="Migliaia [0] 4 4 2 3" xfId="33058"/>
    <cellStyle name="Migliaia [0] 4 4 2 4" xfId="38360"/>
    <cellStyle name="Migliaia [0] 4 4 3" xfId="15098"/>
    <cellStyle name="Migliaia [0] 4 4 3 2" xfId="33695"/>
    <cellStyle name="Migliaia [0] 4 4 3 3" xfId="38997"/>
    <cellStyle name="Migliaia [0] 4 4 3 4" xfId="28344"/>
    <cellStyle name="Migliaia [0] 4 4 4" xfId="31230"/>
    <cellStyle name="Migliaia [0] 4 4 5" xfId="36346"/>
    <cellStyle name="Migliaia [0] 4 4 6" xfId="11413"/>
    <cellStyle name="Migliaia [0] 4 5" xfId="12540"/>
    <cellStyle name="Migliaia [0] 4 5 2" xfId="28345"/>
    <cellStyle name="Migliaia [0] 4 5 2 2" xfId="33696"/>
    <cellStyle name="Migliaia [0] 4 5 2 3" xfId="38998"/>
    <cellStyle name="Migliaia [0] 4 5 3" xfId="31231"/>
    <cellStyle name="Migliaia [0] 4 5 4" xfId="36347"/>
    <cellStyle name="Migliaia [0] 4 6" xfId="15094"/>
    <cellStyle name="Migliaia [0] 4 6 2" xfId="33692"/>
    <cellStyle name="Migliaia [0] 4 6 3" xfId="38994"/>
    <cellStyle name="Migliaia [0] 4 6 4" xfId="28341"/>
    <cellStyle name="Migliaia [0] 4 7" xfId="31227"/>
    <cellStyle name="Migliaia [0] 4 8" xfId="36343"/>
    <cellStyle name="Migliaia [0] 40" xfId="212"/>
    <cellStyle name="Migliaia [0] 40 2" xfId="1203"/>
    <cellStyle name="Migliaia [0] 40 2 2" xfId="3399"/>
    <cellStyle name="Migliaia [0] 40 2 2 2" xfId="7240"/>
    <cellStyle name="Migliaia [0] 40 2 2 2 2" xfId="17220"/>
    <cellStyle name="Migliaia [0] 40 2 2 2 3" xfId="43058"/>
    <cellStyle name="Migliaia [0] 40 2 2 2 4" xfId="46265"/>
    <cellStyle name="Migliaia [0] 40 2 2 2 5" xfId="49281"/>
    <cellStyle name="Migliaia [0] 40 2 2 3" xfId="7767"/>
    <cellStyle name="Migliaia [0] 40 2 2 4" xfId="5978"/>
    <cellStyle name="Migliaia [0] 40 2 2 4 2" xfId="16752"/>
    <cellStyle name="Migliaia [0] 40 2 2 4 3" xfId="41632"/>
    <cellStyle name="Migliaia [0] 40 2 2 4 4" xfId="45784"/>
    <cellStyle name="Migliaia [0] 40 2 2 4 5" xfId="48800"/>
    <cellStyle name="Migliaia [0] 40 2 2 5" xfId="15101"/>
    <cellStyle name="Migliaia [0] 40 2 2 6" xfId="19538"/>
    <cellStyle name="Migliaia [0] 40 2 2 7" xfId="44303"/>
    <cellStyle name="Migliaia [0] 40 2 2 8" xfId="45209"/>
    <cellStyle name="Migliaia [0] 40 2 3" xfId="7241"/>
    <cellStyle name="Migliaia [0] 40 2 3 2" xfId="28347"/>
    <cellStyle name="Migliaia [0] 40 2 3 2 2" xfId="33698"/>
    <cellStyle name="Migliaia [0] 40 2 3 2 3" xfId="39000"/>
    <cellStyle name="Migliaia [0] 40 2 3 3" xfId="31233"/>
    <cellStyle name="Migliaia [0] 40 2 3 4" xfId="36349"/>
    <cellStyle name="Migliaia [0] 40 2 4" xfId="15100"/>
    <cellStyle name="Migliaia [0] 40 2 5" xfId="19537"/>
    <cellStyle name="Migliaia [0] 40 3" xfId="3112"/>
    <cellStyle name="Migliaia [0] 40 3 2" xfId="7242"/>
    <cellStyle name="Migliaia [0] 40 3 2 2" xfId="13767"/>
    <cellStyle name="Migliaia [0] 40 3 2 2 2" xfId="17221"/>
    <cellStyle name="Migliaia [0] 40 3 2 2 2 2" xfId="33699"/>
    <cellStyle name="Migliaia [0] 40 3 2 2 3" xfId="39001"/>
    <cellStyle name="Migliaia [0] 40 3 2 2 4" xfId="28348"/>
    <cellStyle name="Migliaia [0] 40 3 2 3" xfId="31234"/>
    <cellStyle name="Migliaia [0] 40 3 2 4" xfId="36350"/>
    <cellStyle name="Migliaia [0] 40 3 2 5" xfId="20569"/>
    <cellStyle name="Migliaia [0] 40 3 2 6" xfId="46266"/>
    <cellStyle name="Migliaia [0] 40 3 2 7" xfId="49282"/>
    <cellStyle name="Migliaia [0] 40 3 2 8" xfId="13043"/>
    <cellStyle name="Migliaia [0] 40 3 3" xfId="7802"/>
    <cellStyle name="Migliaia [0] 40 3 4" xfId="5979"/>
    <cellStyle name="Migliaia [0] 40 3 4 2" xfId="16753"/>
    <cellStyle name="Migliaia [0] 40 3 4 3" xfId="43042"/>
    <cellStyle name="Migliaia [0] 40 3 4 4" xfId="45785"/>
    <cellStyle name="Migliaia [0] 40 3 4 5" xfId="48801"/>
    <cellStyle name="Migliaia [0] 40 3 5" xfId="15102"/>
    <cellStyle name="Migliaia [0] 40 3 6" xfId="19539"/>
    <cellStyle name="Migliaia [0] 40 4" xfId="2658"/>
    <cellStyle name="Migliaia [0] 40 4 2" xfId="12472"/>
    <cellStyle name="Migliaia [0] 40 4 2 2" xfId="30552"/>
    <cellStyle name="Migliaia [0] 40 4 2 2 2" xfId="35710"/>
    <cellStyle name="Migliaia [0] 40 4 2 2 3" xfId="41012"/>
    <cellStyle name="Migliaia [0] 40 4 2 3" xfId="33059"/>
    <cellStyle name="Migliaia [0] 40 4 2 4" xfId="38361"/>
    <cellStyle name="Migliaia [0] 40 4 3" xfId="15103"/>
    <cellStyle name="Migliaia [0] 40 4 3 2" xfId="33700"/>
    <cellStyle name="Migliaia [0] 40 4 3 3" xfId="39002"/>
    <cellStyle name="Migliaia [0] 40 4 3 4" xfId="28349"/>
    <cellStyle name="Migliaia [0] 40 4 4" xfId="31235"/>
    <cellStyle name="Migliaia [0] 40 4 5" xfId="36351"/>
    <cellStyle name="Migliaia [0] 40 4 6" xfId="11414"/>
    <cellStyle name="Migliaia [0] 40 5" xfId="12541"/>
    <cellStyle name="Migliaia [0] 40 5 2" xfId="28350"/>
    <cellStyle name="Migliaia [0] 40 5 2 2" xfId="33701"/>
    <cellStyle name="Migliaia [0] 40 5 2 3" xfId="39003"/>
    <cellStyle name="Migliaia [0] 40 5 3" xfId="31236"/>
    <cellStyle name="Migliaia [0] 40 5 4" xfId="36352"/>
    <cellStyle name="Migliaia [0] 40 6" xfId="15099"/>
    <cellStyle name="Migliaia [0] 40 6 2" xfId="33697"/>
    <cellStyle name="Migliaia [0] 40 6 3" xfId="38999"/>
    <cellStyle name="Migliaia [0] 40 6 4" xfId="28346"/>
    <cellStyle name="Migliaia [0] 40 7" xfId="31232"/>
    <cellStyle name="Migliaia [0] 40 8" xfId="36348"/>
    <cellStyle name="Migliaia [0] 41" xfId="213"/>
    <cellStyle name="Migliaia [0] 41 2" xfId="1204"/>
    <cellStyle name="Migliaia [0] 41 2 2" xfId="3400"/>
    <cellStyle name="Migliaia [0] 41 2 2 2" xfId="7243"/>
    <cellStyle name="Migliaia [0] 41 2 2 2 2" xfId="17222"/>
    <cellStyle name="Migliaia [0] 41 2 2 2 3" xfId="42968"/>
    <cellStyle name="Migliaia [0] 41 2 2 2 4" xfId="46267"/>
    <cellStyle name="Migliaia [0] 41 2 2 2 5" xfId="49283"/>
    <cellStyle name="Migliaia [0] 41 2 2 3" xfId="7766"/>
    <cellStyle name="Migliaia [0] 41 2 2 4" xfId="5980"/>
    <cellStyle name="Migliaia [0] 41 2 2 4 2" xfId="16754"/>
    <cellStyle name="Migliaia [0] 41 2 2 4 3" xfId="30002"/>
    <cellStyle name="Migliaia [0] 41 2 2 4 4" xfId="45786"/>
    <cellStyle name="Migliaia [0] 41 2 2 4 5" xfId="48802"/>
    <cellStyle name="Migliaia [0] 41 2 2 5" xfId="15106"/>
    <cellStyle name="Migliaia [0] 41 2 2 6" xfId="19541"/>
    <cellStyle name="Migliaia [0] 41 2 2 7" xfId="44304"/>
    <cellStyle name="Migliaia [0] 41 2 2 8" xfId="45210"/>
    <cellStyle name="Migliaia [0] 41 2 3" xfId="7244"/>
    <cellStyle name="Migliaia [0] 41 2 3 2" xfId="28352"/>
    <cellStyle name="Migliaia [0] 41 2 3 2 2" xfId="33703"/>
    <cellStyle name="Migliaia [0] 41 2 3 2 3" xfId="39005"/>
    <cellStyle name="Migliaia [0] 41 2 3 3" xfId="31238"/>
    <cellStyle name="Migliaia [0] 41 2 3 4" xfId="36354"/>
    <cellStyle name="Migliaia [0] 41 2 4" xfId="15105"/>
    <cellStyle name="Migliaia [0] 41 2 5" xfId="19540"/>
    <cellStyle name="Migliaia [0] 41 3" xfId="3113"/>
    <cellStyle name="Migliaia [0] 41 3 2" xfId="7245"/>
    <cellStyle name="Migliaia [0] 41 3 2 2" xfId="13768"/>
    <cellStyle name="Migliaia [0] 41 3 2 2 2" xfId="17223"/>
    <cellStyle name="Migliaia [0] 41 3 2 2 2 2" xfId="33704"/>
    <cellStyle name="Migliaia [0] 41 3 2 2 3" xfId="39006"/>
    <cellStyle name="Migliaia [0] 41 3 2 2 4" xfId="28353"/>
    <cellStyle name="Migliaia [0] 41 3 2 3" xfId="31239"/>
    <cellStyle name="Migliaia [0] 41 3 2 4" xfId="36355"/>
    <cellStyle name="Migliaia [0] 41 3 2 5" xfId="42609"/>
    <cellStyle name="Migliaia [0] 41 3 2 6" xfId="46268"/>
    <cellStyle name="Migliaia [0] 41 3 2 7" xfId="49284"/>
    <cellStyle name="Migliaia [0] 41 3 2 8" xfId="13044"/>
    <cellStyle name="Migliaia [0] 41 3 3" xfId="7801"/>
    <cellStyle name="Migliaia [0] 41 3 4" xfId="5981"/>
    <cellStyle name="Migliaia [0] 41 3 4 2" xfId="16755"/>
    <cellStyle name="Migliaia [0] 41 3 4 3" xfId="42657"/>
    <cellStyle name="Migliaia [0] 41 3 4 4" xfId="45787"/>
    <cellStyle name="Migliaia [0] 41 3 4 5" xfId="48803"/>
    <cellStyle name="Migliaia [0] 41 3 5" xfId="15107"/>
    <cellStyle name="Migliaia [0] 41 3 6" xfId="19542"/>
    <cellStyle name="Migliaia [0] 41 4" xfId="2659"/>
    <cellStyle name="Migliaia [0] 41 4 2" xfId="12473"/>
    <cellStyle name="Migliaia [0] 41 4 2 2" xfId="30553"/>
    <cellStyle name="Migliaia [0] 41 4 2 2 2" xfId="35711"/>
    <cellStyle name="Migliaia [0] 41 4 2 2 3" xfId="41013"/>
    <cellStyle name="Migliaia [0] 41 4 2 3" xfId="33060"/>
    <cellStyle name="Migliaia [0] 41 4 2 4" xfId="38362"/>
    <cellStyle name="Migliaia [0] 41 4 3" xfId="15108"/>
    <cellStyle name="Migliaia [0] 41 4 3 2" xfId="33705"/>
    <cellStyle name="Migliaia [0] 41 4 3 3" xfId="39007"/>
    <cellStyle name="Migliaia [0] 41 4 3 4" xfId="28354"/>
    <cellStyle name="Migliaia [0] 41 4 4" xfId="31240"/>
    <cellStyle name="Migliaia [0] 41 4 5" xfId="36356"/>
    <cellStyle name="Migliaia [0] 41 4 6" xfId="11415"/>
    <cellStyle name="Migliaia [0] 41 5" xfId="12542"/>
    <cellStyle name="Migliaia [0] 41 5 2" xfId="28355"/>
    <cellStyle name="Migliaia [0] 41 5 2 2" xfId="33706"/>
    <cellStyle name="Migliaia [0] 41 5 2 3" xfId="39008"/>
    <cellStyle name="Migliaia [0] 41 5 3" xfId="31241"/>
    <cellStyle name="Migliaia [0] 41 5 4" xfId="36357"/>
    <cellStyle name="Migliaia [0] 41 6" xfId="15104"/>
    <cellStyle name="Migliaia [0] 41 6 2" xfId="33702"/>
    <cellStyle name="Migliaia [0] 41 6 3" xfId="39004"/>
    <cellStyle name="Migliaia [0] 41 6 4" xfId="28351"/>
    <cellStyle name="Migliaia [0] 41 7" xfId="31237"/>
    <cellStyle name="Migliaia [0] 41 8" xfId="36353"/>
    <cellStyle name="Migliaia [0] 42" xfId="214"/>
    <cellStyle name="Migliaia [0] 42 2" xfId="1205"/>
    <cellStyle name="Migliaia [0] 42 2 2" xfId="3401"/>
    <cellStyle name="Migliaia [0] 42 2 2 2" xfId="7246"/>
    <cellStyle name="Migliaia [0] 42 2 2 2 2" xfId="17224"/>
    <cellStyle name="Migliaia [0] 42 2 2 2 3" xfId="43640"/>
    <cellStyle name="Migliaia [0] 42 2 2 2 4" xfId="46269"/>
    <cellStyle name="Migliaia [0] 42 2 2 2 5" xfId="49285"/>
    <cellStyle name="Migliaia [0] 42 2 2 3" xfId="7765"/>
    <cellStyle name="Migliaia [0] 42 2 2 4" xfId="5982"/>
    <cellStyle name="Migliaia [0] 42 2 2 4 2" xfId="16756"/>
    <cellStyle name="Migliaia [0] 42 2 2 4 3" xfId="42087"/>
    <cellStyle name="Migliaia [0] 42 2 2 4 4" xfId="45788"/>
    <cellStyle name="Migliaia [0] 42 2 2 4 5" xfId="48804"/>
    <cellStyle name="Migliaia [0] 42 2 2 5" xfId="15111"/>
    <cellStyle name="Migliaia [0] 42 2 2 6" xfId="19544"/>
    <cellStyle name="Migliaia [0] 42 2 2 7" xfId="44305"/>
    <cellStyle name="Migliaia [0] 42 2 2 8" xfId="45211"/>
    <cellStyle name="Migliaia [0] 42 2 3" xfId="7247"/>
    <cellStyle name="Migliaia [0] 42 2 3 2" xfId="28357"/>
    <cellStyle name="Migliaia [0] 42 2 3 2 2" xfId="33708"/>
    <cellStyle name="Migliaia [0] 42 2 3 2 3" xfId="39010"/>
    <cellStyle name="Migliaia [0] 42 2 3 3" xfId="31243"/>
    <cellStyle name="Migliaia [0] 42 2 3 4" xfId="36359"/>
    <cellStyle name="Migliaia [0] 42 2 4" xfId="15110"/>
    <cellStyle name="Migliaia [0] 42 2 5" xfId="19543"/>
    <cellStyle name="Migliaia [0] 42 3" xfId="3114"/>
    <cellStyle name="Migliaia [0] 42 3 2" xfId="7248"/>
    <cellStyle name="Migliaia [0] 42 3 2 2" xfId="13769"/>
    <cellStyle name="Migliaia [0] 42 3 2 2 2" xfId="17225"/>
    <cellStyle name="Migliaia [0] 42 3 2 2 2 2" xfId="33709"/>
    <cellStyle name="Migliaia [0] 42 3 2 2 3" xfId="39011"/>
    <cellStyle name="Migliaia [0] 42 3 2 2 4" xfId="28358"/>
    <cellStyle name="Migliaia [0] 42 3 2 3" xfId="31244"/>
    <cellStyle name="Migliaia [0] 42 3 2 4" xfId="36360"/>
    <cellStyle name="Migliaia [0] 42 3 2 5" xfId="32642"/>
    <cellStyle name="Migliaia [0] 42 3 2 6" xfId="46270"/>
    <cellStyle name="Migliaia [0] 42 3 2 7" xfId="49286"/>
    <cellStyle name="Migliaia [0] 42 3 2 8" xfId="13045"/>
    <cellStyle name="Migliaia [0] 42 3 3" xfId="7800"/>
    <cellStyle name="Migliaia [0] 42 3 4" xfId="5983"/>
    <cellStyle name="Migliaia [0] 42 3 4 2" xfId="16757"/>
    <cellStyle name="Migliaia [0] 42 3 4 3" xfId="43185"/>
    <cellStyle name="Migliaia [0] 42 3 4 4" xfId="45789"/>
    <cellStyle name="Migliaia [0] 42 3 4 5" xfId="48805"/>
    <cellStyle name="Migliaia [0] 42 3 5" xfId="15112"/>
    <cellStyle name="Migliaia [0] 42 3 6" xfId="19545"/>
    <cellStyle name="Migliaia [0] 42 4" xfId="2660"/>
    <cellStyle name="Migliaia [0] 42 4 2" xfId="12474"/>
    <cellStyle name="Migliaia [0] 42 4 2 2" xfId="30554"/>
    <cellStyle name="Migliaia [0] 42 4 2 2 2" xfId="35712"/>
    <cellStyle name="Migliaia [0] 42 4 2 2 3" xfId="41014"/>
    <cellStyle name="Migliaia [0] 42 4 2 3" xfId="33061"/>
    <cellStyle name="Migliaia [0] 42 4 2 4" xfId="38363"/>
    <cellStyle name="Migliaia [0] 42 4 3" xfId="15113"/>
    <cellStyle name="Migliaia [0] 42 4 3 2" xfId="33710"/>
    <cellStyle name="Migliaia [0] 42 4 3 3" xfId="39012"/>
    <cellStyle name="Migliaia [0] 42 4 3 4" xfId="28359"/>
    <cellStyle name="Migliaia [0] 42 4 4" xfId="31245"/>
    <cellStyle name="Migliaia [0] 42 4 5" xfId="36361"/>
    <cellStyle name="Migliaia [0] 42 4 6" xfId="11416"/>
    <cellStyle name="Migliaia [0] 42 5" xfId="12543"/>
    <cellStyle name="Migliaia [0] 42 5 2" xfId="28360"/>
    <cellStyle name="Migliaia [0] 42 5 2 2" xfId="33711"/>
    <cellStyle name="Migliaia [0] 42 5 2 3" xfId="39013"/>
    <cellStyle name="Migliaia [0] 42 5 3" xfId="31246"/>
    <cellStyle name="Migliaia [0] 42 5 4" xfId="36362"/>
    <cellStyle name="Migliaia [0] 42 6" xfId="15109"/>
    <cellStyle name="Migliaia [0] 42 6 2" xfId="33707"/>
    <cellStyle name="Migliaia [0] 42 6 3" xfId="39009"/>
    <cellStyle name="Migliaia [0] 42 6 4" xfId="28356"/>
    <cellStyle name="Migliaia [0] 42 7" xfId="31242"/>
    <cellStyle name="Migliaia [0] 42 8" xfId="36358"/>
    <cellStyle name="Migliaia [0] 43" xfId="215"/>
    <cellStyle name="Migliaia [0] 43 2" xfId="1206"/>
    <cellStyle name="Migliaia [0] 43 2 2" xfId="3402"/>
    <cellStyle name="Migliaia [0] 43 2 2 2" xfId="7249"/>
    <cellStyle name="Migliaia [0] 43 2 2 2 2" xfId="17226"/>
    <cellStyle name="Migliaia [0] 43 2 2 2 3" xfId="43549"/>
    <cellStyle name="Migliaia [0] 43 2 2 2 4" xfId="46271"/>
    <cellStyle name="Migliaia [0] 43 2 2 2 5" xfId="49287"/>
    <cellStyle name="Migliaia [0] 43 2 2 3" xfId="7764"/>
    <cellStyle name="Migliaia [0] 43 2 2 4" xfId="5984"/>
    <cellStyle name="Migliaia [0] 43 2 2 4 2" xfId="16758"/>
    <cellStyle name="Migliaia [0] 43 2 2 4 3" xfId="44017"/>
    <cellStyle name="Migliaia [0] 43 2 2 4 4" xfId="45790"/>
    <cellStyle name="Migliaia [0] 43 2 2 4 5" xfId="48806"/>
    <cellStyle name="Migliaia [0] 43 2 2 5" xfId="15116"/>
    <cellStyle name="Migliaia [0] 43 2 2 6" xfId="19547"/>
    <cellStyle name="Migliaia [0] 43 2 2 7" xfId="44306"/>
    <cellStyle name="Migliaia [0] 43 2 2 8" xfId="45212"/>
    <cellStyle name="Migliaia [0] 43 2 3" xfId="7250"/>
    <cellStyle name="Migliaia [0] 43 2 3 2" xfId="28362"/>
    <cellStyle name="Migliaia [0] 43 2 3 2 2" xfId="33713"/>
    <cellStyle name="Migliaia [0] 43 2 3 2 3" xfId="39015"/>
    <cellStyle name="Migliaia [0] 43 2 3 3" xfId="31248"/>
    <cellStyle name="Migliaia [0] 43 2 3 4" xfId="36364"/>
    <cellStyle name="Migliaia [0] 43 2 4" xfId="15115"/>
    <cellStyle name="Migliaia [0] 43 2 5" xfId="19546"/>
    <cellStyle name="Migliaia [0] 43 3" xfId="3115"/>
    <cellStyle name="Migliaia [0] 43 3 2" xfId="7251"/>
    <cellStyle name="Migliaia [0] 43 3 2 2" xfId="13770"/>
    <cellStyle name="Migliaia [0] 43 3 2 2 2" xfId="17227"/>
    <cellStyle name="Migliaia [0] 43 3 2 2 2 2" xfId="33714"/>
    <cellStyle name="Migliaia [0] 43 3 2 2 3" xfId="39016"/>
    <cellStyle name="Migliaia [0] 43 3 2 2 4" xfId="28363"/>
    <cellStyle name="Migliaia [0] 43 3 2 3" xfId="31249"/>
    <cellStyle name="Migliaia [0] 43 3 2 4" xfId="36365"/>
    <cellStyle name="Migliaia [0] 43 3 2 5" xfId="43202"/>
    <cellStyle name="Migliaia [0] 43 3 2 6" xfId="46272"/>
    <cellStyle name="Migliaia [0] 43 3 2 7" xfId="49288"/>
    <cellStyle name="Migliaia [0] 43 3 2 8" xfId="13046"/>
    <cellStyle name="Migliaia [0] 43 3 3" xfId="7799"/>
    <cellStyle name="Migliaia [0] 43 3 4" xfId="5985"/>
    <cellStyle name="Migliaia [0] 43 3 4 2" xfId="16759"/>
    <cellStyle name="Migliaia [0] 43 3 4 3" xfId="19443"/>
    <cellStyle name="Migliaia [0] 43 3 4 4" xfId="45791"/>
    <cellStyle name="Migliaia [0] 43 3 4 5" xfId="48807"/>
    <cellStyle name="Migliaia [0] 43 3 5" xfId="15117"/>
    <cellStyle name="Migliaia [0] 43 3 6" xfId="19548"/>
    <cellStyle name="Migliaia [0] 43 4" xfId="2661"/>
    <cellStyle name="Migliaia [0] 43 4 2" xfId="12475"/>
    <cellStyle name="Migliaia [0] 43 4 2 2" xfId="30555"/>
    <cellStyle name="Migliaia [0] 43 4 2 2 2" xfId="35713"/>
    <cellStyle name="Migliaia [0] 43 4 2 2 3" xfId="41015"/>
    <cellStyle name="Migliaia [0] 43 4 2 3" xfId="33062"/>
    <cellStyle name="Migliaia [0] 43 4 2 4" xfId="38364"/>
    <cellStyle name="Migliaia [0] 43 4 3" xfId="15118"/>
    <cellStyle name="Migliaia [0] 43 4 3 2" xfId="33715"/>
    <cellStyle name="Migliaia [0] 43 4 3 3" xfId="39017"/>
    <cellStyle name="Migliaia [0] 43 4 3 4" xfId="28364"/>
    <cellStyle name="Migliaia [0] 43 4 4" xfId="31250"/>
    <cellStyle name="Migliaia [0] 43 4 5" xfId="36366"/>
    <cellStyle name="Migliaia [0] 43 4 6" xfId="11417"/>
    <cellStyle name="Migliaia [0] 43 5" xfId="12544"/>
    <cellStyle name="Migliaia [0] 43 5 2" xfId="28365"/>
    <cellStyle name="Migliaia [0] 43 5 2 2" xfId="33716"/>
    <cellStyle name="Migliaia [0] 43 5 2 3" xfId="39018"/>
    <cellStyle name="Migliaia [0] 43 5 3" xfId="31251"/>
    <cellStyle name="Migliaia [0] 43 5 4" xfId="36367"/>
    <cellStyle name="Migliaia [0] 43 6" xfId="15114"/>
    <cellStyle name="Migliaia [0] 43 6 2" xfId="33712"/>
    <cellStyle name="Migliaia [0] 43 6 3" xfId="39014"/>
    <cellStyle name="Migliaia [0] 43 6 4" xfId="28361"/>
    <cellStyle name="Migliaia [0] 43 7" xfId="31247"/>
    <cellStyle name="Migliaia [0] 43 8" xfId="36363"/>
    <cellStyle name="Migliaia [0] 44" xfId="216"/>
    <cellStyle name="Migliaia [0] 44 2" xfId="1207"/>
    <cellStyle name="Migliaia [0] 44 2 2" xfId="3403"/>
    <cellStyle name="Migliaia [0] 44 2 2 2" xfId="7252"/>
    <cellStyle name="Migliaia [0] 44 2 2 2 2" xfId="17228"/>
    <cellStyle name="Migliaia [0] 44 2 2 2 3" xfId="19670"/>
    <cellStyle name="Migliaia [0] 44 2 2 2 4" xfId="46273"/>
    <cellStyle name="Migliaia [0] 44 2 2 2 5" xfId="49289"/>
    <cellStyle name="Migliaia [0] 44 2 2 3" xfId="7610"/>
    <cellStyle name="Migliaia [0] 44 2 2 4" xfId="5986"/>
    <cellStyle name="Migliaia [0] 44 2 2 4 2" xfId="16760"/>
    <cellStyle name="Migliaia [0] 44 2 2 4 3" xfId="42811"/>
    <cellStyle name="Migliaia [0] 44 2 2 4 4" xfId="45792"/>
    <cellStyle name="Migliaia [0] 44 2 2 4 5" xfId="48808"/>
    <cellStyle name="Migliaia [0] 44 2 2 5" xfId="15121"/>
    <cellStyle name="Migliaia [0] 44 2 2 6" xfId="19550"/>
    <cellStyle name="Migliaia [0] 44 2 2 7" xfId="44307"/>
    <cellStyle name="Migliaia [0] 44 2 2 8" xfId="45213"/>
    <cellStyle name="Migliaia [0] 44 2 3" xfId="7253"/>
    <cellStyle name="Migliaia [0] 44 2 3 2" xfId="28367"/>
    <cellStyle name="Migliaia [0] 44 2 3 2 2" xfId="33718"/>
    <cellStyle name="Migliaia [0] 44 2 3 2 3" xfId="39020"/>
    <cellStyle name="Migliaia [0] 44 2 3 3" xfId="31253"/>
    <cellStyle name="Migliaia [0] 44 2 3 4" xfId="36369"/>
    <cellStyle name="Migliaia [0] 44 2 4" xfId="15120"/>
    <cellStyle name="Migliaia [0] 44 2 5" xfId="19549"/>
    <cellStyle name="Migliaia [0] 44 3" xfId="3116"/>
    <cellStyle name="Migliaia [0] 44 3 2" xfId="7254"/>
    <cellStyle name="Migliaia [0] 44 3 2 2" xfId="13771"/>
    <cellStyle name="Migliaia [0] 44 3 2 2 2" xfId="17229"/>
    <cellStyle name="Migliaia [0] 44 3 2 2 2 2" xfId="33719"/>
    <cellStyle name="Migliaia [0] 44 3 2 2 3" xfId="39021"/>
    <cellStyle name="Migliaia [0] 44 3 2 2 4" xfId="28368"/>
    <cellStyle name="Migliaia [0] 44 3 2 3" xfId="31254"/>
    <cellStyle name="Migliaia [0] 44 3 2 4" xfId="36370"/>
    <cellStyle name="Migliaia [0] 44 3 2 5" xfId="42459"/>
    <cellStyle name="Migliaia [0] 44 3 2 6" xfId="46274"/>
    <cellStyle name="Migliaia [0] 44 3 2 7" xfId="49290"/>
    <cellStyle name="Migliaia [0] 44 3 2 8" xfId="13047"/>
    <cellStyle name="Migliaia [0] 44 3 3" xfId="7617"/>
    <cellStyle name="Migliaia [0] 44 3 4" xfId="5987"/>
    <cellStyle name="Migliaia [0] 44 3 4 2" xfId="16761"/>
    <cellStyle name="Migliaia [0] 44 3 4 3" xfId="41633"/>
    <cellStyle name="Migliaia [0] 44 3 4 4" xfId="45793"/>
    <cellStyle name="Migliaia [0] 44 3 4 5" xfId="48809"/>
    <cellStyle name="Migliaia [0] 44 3 5" xfId="15122"/>
    <cellStyle name="Migliaia [0] 44 3 6" xfId="19551"/>
    <cellStyle name="Migliaia [0] 44 4" xfId="2662"/>
    <cellStyle name="Migliaia [0] 44 4 2" xfId="12476"/>
    <cellStyle name="Migliaia [0] 44 4 2 2" xfId="30556"/>
    <cellStyle name="Migliaia [0] 44 4 2 2 2" xfId="35714"/>
    <cellStyle name="Migliaia [0] 44 4 2 2 3" xfId="41016"/>
    <cellStyle name="Migliaia [0] 44 4 2 3" xfId="33063"/>
    <cellStyle name="Migliaia [0] 44 4 2 4" xfId="38365"/>
    <cellStyle name="Migliaia [0] 44 4 3" xfId="15123"/>
    <cellStyle name="Migliaia [0] 44 4 3 2" xfId="33720"/>
    <cellStyle name="Migliaia [0] 44 4 3 3" xfId="39022"/>
    <cellStyle name="Migliaia [0] 44 4 3 4" xfId="28369"/>
    <cellStyle name="Migliaia [0] 44 4 4" xfId="31255"/>
    <cellStyle name="Migliaia [0] 44 4 5" xfId="36371"/>
    <cellStyle name="Migliaia [0] 44 4 6" xfId="11418"/>
    <cellStyle name="Migliaia [0] 44 5" xfId="12545"/>
    <cellStyle name="Migliaia [0] 44 5 2" xfId="28370"/>
    <cellStyle name="Migliaia [0] 44 5 2 2" xfId="33721"/>
    <cellStyle name="Migliaia [0] 44 5 2 3" xfId="39023"/>
    <cellStyle name="Migliaia [0] 44 5 3" xfId="31256"/>
    <cellStyle name="Migliaia [0] 44 5 4" xfId="36372"/>
    <cellStyle name="Migliaia [0] 44 6" xfId="15119"/>
    <cellStyle name="Migliaia [0] 44 6 2" xfId="33717"/>
    <cellStyle name="Migliaia [0] 44 6 3" xfId="39019"/>
    <cellStyle name="Migliaia [0] 44 6 4" xfId="28366"/>
    <cellStyle name="Migliaia [0] 44 7" xfId="31252"/>
    <cellStyle name="Migliaia [0] 44 8" xfId="36368"/>
    <cellStyle name="Migliaia [0] 45" xfId="217"/>
    <cellStyle name="Migliaia [0] 45 2" xfId="1208"/>
    <cellStyle name="Migliaia [0] 45 2 2" xfId="3404"/>
    <cellStyle name="Migliaia [0] 45 2 2 2" xfId="7255"/>
    <cellStyle name="Migliaia [0] 45 2 2 2 2" xfId="17230"/>
    <cellStyle name="Migliaia [0] 45 2 2 2 3" xfId="19935"/>
    <cellStyle name="Migliaia [0] 45 2 2 2 4" xfId="46275"/>
    <cellStyle name="Migliaia [0] 45 2 2 2 5" xfId="49291"/>
    <cellStyle name="Migliaia [0] 45 2 2 3" xfId="6560"/>
    <cellStyle name="Migliaia [0] 45 2 2 4" xfId="5988"/>
    <cellStyle name="Migliaia [0] 45 2 2 4 2" xfId="16762"/>
    <cellStyle name="Migliaia [0] 45 2 2 4 3" xfId="43341"/>
    <cellStyle name="Migliaia [0] 45 2 2 4 4" xfId="45794"/>
    <cellStyle name="Migliaia [0] 45 2 2 4 5" xfId="48810"/>
    <cellStyle name="Migliaia [0] 45 2 2 5" xfId="15126"/>
    <cellStyle name="Migliaia [0] 45 2 2 6" xfId="19553"/>
    <cellStyle name="Migliaia [0] 45 2 2 7" xfId="44308"/>
    <cellStyle name="Migliaia [0] 45 2 2 8" xfId="45214"/>
    <cellStyle name="Migliaia [0] 45 2 3" xfId="7256"/>
    <cellStyle name="Migliaia [0] 45 2 3 2" xfId="28372"/>
    <cellStyle name="Migliaia [0] 45 2 3 2 2" xfId="33723"/>
    <cellStyle name="Migliaia [0] 45 2 3 2 3" xfId="39025"/>
    <cellStyle name="Migliaia [0] 45 2 3 3" xfId="31258"/>
    <cellStyle name="Migliaia [0] 45 2 3 4" xfId="36374"/>
    <cellStyle name="Migliaia [0] 45 2 4" xfId="15125"/>
    <cellStyle name="Migliaia [0] 45 2 5" xfId="19552"/>
    <cellStyle name="Migliaia [0] 45 3" xfId="3117"/>
    <cellStyle name="Migliaia [0] 45 3 2" xfId="7257"/>
    <cellStyle name="Migliaia [0] 45 3 2 2" xfId="13772"/>
    <cellStyle name="Migliaia [0] 45 3 2 2 2" xfId="17231"/>
    <cellStyle name="Migliaia [0] 45 3 2 2 2 2" xfId="33724"/>
    <cellStyle name="Migliaia [0] 45 3 2 2 3" xfId="39026"/>
    <cellStyle name="Migliaia [0] 45 3 2 2 4" xfId="28373"/>
    <cellStyle name="Migliaia [0] 45 3 2 3" xfId="31259"/>
    <cellStyle name="Migliaia [0] 45 3 2 4" xfId="36375"/>
    <cellStyle name="Migliaia [0] 45 3 2 5" xfId="43781"/>
    <cellStyle name="Migliaia [0] 45 3 2 6" xfId="46276"/>
    <cellStyle name="Migliaia [0] 45 3 2 7" xfId="49292"/>
    <cellStyle name="Migliaia [0] 45 3 2 8" xfId="13048"/>
    <cellStyle name="Migliaia [0] 45 3 3" xfId="6974"/>
    <cellStyle name="Migliaia [0] 45 3 4" xfId="5989"/>
    <cellStyle name="Migliaia [0] 45 3 4 2" xfId="16763"/>
    <cellStyle name="Migliaia [0] 45 3 4 3" xfId="43618"/>
    <cellStyle name="Migliaia [0] 45 3 4 4" xfId="45795"/>
    <cellStyle name="Migliaia [0] 45 3 4 5" xfId="48811"/>
    <cellStyle name="Migliaia [0] 45 3 5" xfId="15127"/>
    <cellStyle name="Migliaia [0] 45 3 6" xfId="19554"/>
    <cellStyle name="Migliaia [0] 45 4" xfId="2663"/>
    <cellStyle name="Migliaia [0] 45 4 2" xfId="12477"/>
    <cellStyle name="Migliaia [0] 45 4 2 2" xfId="30557"/>
    <cellStyle name="Migliaia [0] 45 4 2 2 2" xfId="35715"/>
    <cellStyle name="Migliaia [0] 45 4 2 2 3" xfId="41017"/>
    <cellStyle name="Migliaia [0] 45 4 2 3" xfId="33064"/>
    <cellStyle name="Migliaia [0] 45 4 2 4" xfId="38366"/>
    <cellStyle name="Migliaia [0] 45 4 3" xfId="15128"/>
    <cellStyle name="Migliaia [0] 45 4 3 2" xfId="33725"/>
    <cellStyle name="Migliaia [0] 45 4 3 3" xfId="39027"/>
    <cellStyle name="Migliaia [0] 45 4 3 4" xfId="28374"/>
    <cellStyle name="Migliaia [0] 45 4 4" xfId="31260"/>
    <cellStyle name="Migliaia [0] 45 4 5" xfId="36376"/>
    <cellStyle name="Migliaia [0] 45 4 6" xfId="11419"/>
    <cellStyle name="Migliaia [0] 45 5" xfId="12546"/>
    <cellStyle name="Migliaia [0] 45 5 2" xfId="28375"/>
    <cellStyle name="Migliaia [0] 45 5 2 2" xfId="33726"/>
    <cellStyle name="Migliaia [0] 45 5 2 3" xfId="39028"/>
    <cellStyle name="Migliaia [0] 45 5 3" xfId="31261"/>
    <cellStyle name="Migliaia [0] 45 5 4" xfId="36377"/>
    <cellStyle name="Migliaia [0] 45 6" xfId="15124"/>
    <cellStyle name="Migliaia [0] 45 6 2" xfId="33722"/>
    <cellStyle name="Migliaia [0] 45 6 3" xfId="39024"/>
    <cellStyle name="Migliaia [0] 45 6 4" xfId="28371"/>
    <cellStyle name="Migliaia [0] 45 7" xfId="31257"/>
    <cellStyle name="Migliaia [0] 45 8" xfId="36373"/>
    <cellStyle name="Migliaia [0] 46" xfId="218"/>
    <cellStyle name="Migliaia [0] 46 2" xfId="1209"/>
    <cellStyle name="Migliaia [0] 46 2 2" xfId="3405"/>
    <cellStyle name="Migliaia [0] 46 2 2 2" xfId="7258"/>
    <cellStyle name="Migliaia [0] 46 2 2 2 2" xfId="17232"/>
    <cellStyle name="Migliaia [0] 46 2 2 2 3" xfId="42524"/>
    <cellStyle name="Migliaia [0] 46 2 2 2 4" xfId="46277"/>
    <cellStyle name="Migliaia [0] 46 2 2 2 5" xfId="49293"/>
    <cellStyle name="Migliaia [0] 46 2 2 3" xfId="7763"/>
    <cellStyle name="Migliaia [0] 46 2 2 4" xfId="5990"/>
    <cellStyle name="Migliaia [0] 46 2 2 4 2" xfId="16764"/>
    <cellStyle name="Migliaia [0] 46 2 2 4 3" xfId="41634"/>
    <cellStyle name="Migliaia [0] 46 2 2 4 4" xfId="45796"/>
    <cellStyle name="Migliaia [0] 46 2 2 4 5" xfId="48812"/>
    <cellStyle name="Migliaia [0] 46 2 2 5" xfId="15131"/>
    <cellStyle name="Migliaia [0] 46 2 2 6" xfId="19556"/>
    <cellStyle name="Migliaia [0] 46 2 2 7" xfId="44309"/>
    <cellStyle name="Migliaia [0] 46 2 2 8" xfId="45215"/>
    <cellStyle name="Migliaia [0] 46 2 3" xfId="7259"/>
    <cellStyle name="Migliaia [0] 46 2 3 2" xfId="28377"/>
    <cellStyle name="Migliaia [0] 46 2 3 2 2" xfId="33728"/>
    <cellStyle name="Migliaia [0] 46 2 3 2 3" xfId="39030"/>
    <cellStyle name="Migliaia [0] 46 2 3 3" xfId="31263"/>
    <cellStyle name="Migliaia [0] 46 2 3 4" xfId="36379"/>
    <cellStyle name="Migliaia [0] 46 2 4" xfId="15130"/>
    <cellStyle name="Migliaia [0] 46 2 5" xfId="19555"/>
    <cellStyle name="Migliaia [0] 46 3" xfId="3118"/>
    <cellStyle name="Migliaia [0] 46 3 2" xfId="7260"/>
    <cellStyle name="Migliaia [0] 46 3 2 2" xfId="13773"/>
    <cellStyle name="Migliaia [0] 46 3 2 2 2" xfId="17233"/>
    <cellStyle name="Migliaia [0] 46 3 2 2 2 2" xfId="33729"/>
    <cellStyle name="Migliaia [0] 46 3 2 2 3" xfId="39031"/>
    <cellStyle name="Migliaia [0] 46 3 2 2 4" xfId="28378"/>
    <cellStyle name="Migliaia [0] 46 3 2 3" xfId="31264"/>
    <cellStyle name="Migliaia [0] 46 3 2 4" xfId="36380"/>
    <cellStyle name="Migliaia [0] 46 3 2 5" xfId="41743"/>
    <cellStyle name="Migliaia [0] 46 3 2 6" xfId="46278"/>
    <cellStyle name="Migliaia [0] 46 3 2 7" xfId="49294"/>
    <cellStyle name="Migliaia [0] 46 3 2 8" xfId="13049"/>
    <cellStyle name="Migliaia [0] 46 3 3" xfId="6975"/>
    <cellStyle name="Migliaia [0] 46 3 4" xfId="5991"/>
    <cellStyle name="Migliaia [0] 46 3 4 2" xfId="16765"/>
    <cellStyle name="Migliaia [0] 46 3 4 3" xfId="19699"/>
    <cellStyle name="Migliaia [0] 46 3 4 4" xfId="45797"/>
    <cellStyle name="Migliaia [0] 46 3 4 5" xfId="48813"/>
    <cellStyle name="Migliaia [0] 46 3 5" xfId="15132"/>
    <cellStyle name="Migliaia [0] 46 3 6" xfId="19557"/>
    <cellStyle name="Migliaia [0] 46 4" xfId="2664"/>
    <cellStyle name="Migliaia [0] 46 4 2" xfId="12478"/>
    <cellStyle name="Migliaia [0] 46 4 2 2" xfId="30558"/>
    <cellStyle name="Migliaia [0] 46 4 2 2 2" xfId="35716"/>
    <cellStyle name="Migliaia [0] 46 4 2 2 3" xfId="41018"/>
    <cellStyle name="Migliaia [0] 46 4 2 3" xfId="33065"/>
    <cellStyle name="Migliaia [0] 46 4 2 4" xfId="38367"/>
    <cellStyle name="Migliaia [0] 46 4 3" xfId="15133"/>
    <cellStyle name="Migliaia [0] 46 4 3 2" xfId="33730"/>
    <cellStyle name="Migliaia [0] 46 4 3 3" xfId="39032"/>
    <cellStyle name="Migliaia [0] 46 4 3 4" xfId="28379"/>
    <cellStyle name="Migliaia [0] 46 4 4" xfId="31265"/>
    <cellStyle name="Migliaia [0] 46 4 5" xfId="36381"/>
    <cellStyle name="Migliaia [0] 46 4 6" xfId="11420"/>
    <cellStyle name="Migliaia [0] 46 5" xfId="12547"/>
    <cellStyle name="Migliaia [0] 46 5 2" xfId="28380"/>
    <cellStyle name="Migliaia [0] 46 5 2 2" xfId="33731"/>
    <cellStyle name="Migliaia [0] 46 5 2 3" xfId="39033"/>
    <cellStyle name="Migliaia [0] 46 5 3" xfId="31266"/>
    <cellStyle name="Migliaia [0] 46 5 4" xfId="36382"/>
    <cellStyle name="Migliaia [0] 46 6" xfId="15129"/>
    <cellStyle name="Migliaia [0] 46 6 2" xfId="33727"/>
    <cellStyle name="Migliaia [0] 46 6 3" xfId="39029"/>
    <cellStyle name="Migliaia [0] 46 6 4" xfId="28376"/>
    <cellStyle name="Migliaia [0] 46 7" xfId="31262"/>
    <cellStyle name="Migliaia [0] 46 8" xfId="36378"/>
    <cellStyle name="Migliaia [0] 47" xfId="219"/>
    <cellStyle name="Migliaia [0] 47 2" xfId="1210"/>
    <cellStyle name="Migliaia [0] 47 2 2" xfId="3406"/>
    <cellStyle name="Migliaia [0] 47 2 2 2" xfId="7261"/>
    <cellStyle name="Migliaia [0] 47 2 2 2 2" xfId="17234"/>
    <cellStyle name="Migliaia [0] 47 2 2 2 3" xfId="41744"/>
    <cellStyle name="Migliaia [0] 47 2 2 2 4" xfId="46279"/>
    <cellStyle name="Migliaia [0] 47 2 2 2 5" xfId="49295"/>
    <cellStyle name="Migliaia [0] 47 2 2 3" xfId="7762"/>
    <cellStyle name="Migliaia [0] 47 2 2 4" xfId="5992"/>
    <cellStyle name="Migliaia [0] 47 2 2 4 2" xfId="16766"/>
    <cellStyle name="Migliaia [0] 47 2 2 4 3" xfId="41635"/>
    <cellStyle name="Migliaia [0] 47 2 2 4 4" xfId="45798"/>
    <cellStyle name="Migliaia [0] 47 2 2 4 5" xfId="48814"/>
    <cellStyle name="Migliaia [0] 47 2 2 5" xfId="15136"/>
    <cellStyle name="Migliaia [0] 47 2 2 6" xfId="19559"/>
    <cellStyle name="Migliaia [0] 47 2 2 7" xfId="44310"/>
    <cellStyle name="Migliaia [0] 47 2 2 8" xfId="45216"/>
    <cellStyle name="Migliaia [0] 47 2 3" xfId="7262"/>
    <cellStyle name="Migliaia [0] 47 2 3 2" xfId="28382"/>
    <cellStyle name="Migliaia [0] 47 2 3 2 2" xfId="33733"/>
    <cellStyle name="Migliaia [0] 47 2 3 2 3" xfId="39035"/>
    <cellStyle name="Migliaia [0] 47 2 3 3" xfId="31268"/>
    <cellStyle name="Migliaia [0] 47 2 3 4" xfId="36384"/>
    <cellStyle name="Migliaia [0] 47 2 4" xfId="15135"/>
    <cellStyle name="Migliaia [0] 47 2 5" xfId="19558"/>
    <cellStyle name="Migliaia [0] 47 3" xfId="3119"/>
    <cellStyle name="Migliaia [0] 47 3 2" xfId="7263"/>
    <cellStyle name="Migliaia [0] 47 3 2 2" xfId="13774"/>
    <cellStyle name="Migliaia [0] 47 3 2 2 2" xfId="17235"/>
    <cellStyle name="Migliaia [0] 47 3 2 2 2 2" xfId="33734"/>
    <cellStyle name="Migliaia [0] 47 3 2 2 3" xfId="39036"/>
    <cellStyle name="Migliaia [0] 47 3 2 2 4" xfId="28383"/>
    <cellStyle name="Migliaia [0] 47 3 2 3" xfId="31269"/>
    <cellStyle name="Migliaia [0] 47 3 2 4" xfId="36385"/>
    <cellStyle name="Migliaia [0] 47 3 2 5" xfId="29684"/>
    <cellStyle name="Migliaia [0] 47 3 2 6" xfId="46280"/>
    <cellStyle name="Migliaia [0] 47 3 2 7" xfId="49296"/>
    <cellStyle name="Migliaia [0] 47 3 2 8" xfId="13050"/>
    <cellStyle name="Migliaia [0] 47 3 3" xfId="7798"/>
    <cellStyle name="Migliaia [0] 47 3 4" xfId="5993"/>
    <cellStyle name="Migliaia [0] 47 3 4 2" xfId="16767"/>
    <cellStyle name="Migliaia [0] 47 3 4 3" xfId="19698"/>
    <cellStyle name="Migliaia [0] 47 3 4 4" xfId="45799"/>
    <cellStyle name="Migliaia [0] 47 3 4 5" xfId="48815"/>
    <cellStyle name="Migliaia [0] 47 3 5" xfId="15137"/>
    <cellStyle name="Migliaia [0] 47 3 6" xfId="19560"/>
    <cellStyle name="Migliaia [0] 47 4" xfId="2665"/>
    <cellStyle name="Migliaia [0] 47 4 2" xfId="12479"/>
    <cellStyle name="Migliaia [0] 47 4 2 2" xfId="30559"/>
    <cellStyle name="Migliaia [0] 47 4 2 2 2" xfId="35717"/>
    <cellStyle name="Migliaia [0] 47 4 2 2 3" xfId="41019"/>
    <cellStyle name="Migliaia [0] 47 4 2 3" xfId="33066"/>
    <cellStyle name="Migliaia [0] 47 4 2 4" xfId="38368"/>
    <cellStyle name="Migliaia [0] 47 4 3" xfId="15138"/>
    <cellStyle name="Migliaia [0] 47 4 3 2" xfId="33735"/>
    <cellStyle name="Migliaia [0] 47 4 3 3" xfId="39037"/>
    <cellStyle name="Migliaia [0] 47 4 3 4" xfId="28384"/>
    <cellStyle name="Migliaia [0] 47 4 4" xfId="31270"/>
    <cellStyle name="Migliaia [0] 47 4 5" xfId="36386"/>
    <cellStyle name="Migliaia [0] 47 4 6" xfId="11421"/>
    <cellStyle name="Migliaia [0] 47 5" xfId="12548"/>
    <cellStyle name="Migliaia [0] 47 5 2" xfId="28385"/>
    <cellStyle name="Migliaia [0] 47 5 2 2" xfId="33736"/>
    <cellStyle name="Migliaia [0] 47 5 2 3" xfId="39038"/>
    <cellStyle name="Migliaia [0] 47 5 3" xfId="31271"/>
    <cellStyle name="Migliaia [0] 47 5 4" xfId="36387"/>
    <cellStyle name="Migliaia [0] 47 6" xfId="15134"/>
    <cellStyle name="Migliaia [0] 47 6 2" xfId="33732"/>
    <cellStyle name="Migliaia [0] 47 6 3" xfId="39034"/>
    <cellStyle name="Migliaia [0] 47 6 4" xfId="28381"/>
    <cellStyle name="Migliaia [0] 47 7" xfId="31267"/>
    <cellStyle name="Migliaia [0] 47 8" xfId="36383"/>
    <cellStyle name="Migliaia [0] 48" xfId="220"/>
    <cellStyle name="Migliaia [0] 48 2" xfId="1211"/>
    <cellStyle name="Migliaia [0] 48 2 2" xfId="3407"/>
    <cellStyle name="Migliaia [0] 48 2 2 2" xfId="7264"/>
    <cellStyle name="Migliaia [0] 48 2 2 2 2" xfId="17236"/>
    <cellStyle name="Migliaia [0] 48 2 2 2 3" xfId="42673"/>
    <cellStyle name="Migliaia [0] 48 2 2 2 4" xfId="46281"/>
    <cellStyle name="Migliaia [0] 48 2 2 2 5" xfId="49297"/>
    <cellStyle name="Migliaia [0] 48 2 2 3" xfId="7761"/>
    <cellStyle name="Migliaia [0] 48 2 2 4" xfId="5994"/>
    <cellStyle name="Migliaia [0] 48 2 2 4 2" xfId="16768"/>
    <cellStyle name="Migliaia [0] 48 2 2 4 3" xfId="41636"/>
    <cellStyle name="Migliaia [0] 48 2 2 4 4" xfId="45800"/>
    <cellStyle name="Migliaia [0] 48 2 2 4 5" xfId="48816"/>
    <cellStyle name="Migliaia [0] 48 2 2 5" xfId="15141"/>
    <cellStyle name="Migliaia [0] 48 2 2 6" xfId="19562"/>
    <cellStyle name="Migliaia [0] 48 2 2 7" xfId="44311"/>
    <cellStyle name="Migliaia [0] 48 2 2 8" xfId="45217"/>
    <cellStyle name="Migliaia [0] 48 2 3" xfId="7265"/>
    <cellStyle name="Migliaia [0] 48 2 3 2" xfId="28387"/>
    <cellStyle name="Migliaia [0] 48 2 3 2 2" xfId="33738"/>
    <cellStyle name="Migliaia [0] 48 2 3 2 3" xfId="39040"/>
    <cellStyle name="Migliaia [0] 48 2 3 3" xfId="31273"/>
    <cellStyle name="Migliaia [0] 48 2 3 4" xfId="36389"/>
    <cellStyle name="Migliaia [0] 48 2 4" xfId="15140"/>
    <cellStyle name="Migliaia [0] 48 2 5" xfId="19561"/>
    <cellStyle name="Migliaia [0] 48 3" xfId="3120"/>
    <cellStyle name="Migliaia [0] 48 3 2" xfId="7266"/>
    <cellStyle name="Migliaia [0] 48 3 2 2" xfId="13775"/>
    <cellStyle name="Migliaia [0] 48 3 2 2 2" xfId="17237"/>
    <cellStyle name="Migliaia [0] 48 3 2 2 2 2" xfId="33739"/>
    <cellStyle name="Migliaia [0] 48 3 2 2 3" xfId="39041"/>
    <cellStyle name="Migliaia [0] 48 3 2 2 4" xfId="28388"/>
    <cellStyle name="Migliaia [0] 48 3 2 3" xfId="31274"/>
    <cellStyle name="Migliaia [0] 48 3 2 4" xfId="36390"/>
    <cellStyle name="Migliaia [0] 48 3 2 5" xfId="42912"/>
    <cellStyle name="Migliaia [0] 48 3 2 6" xfId="46282"/>
    <cellStyle name="Migliaia [0] 48 3 2 7" xfId="49298"/>
    <cellStyle name="Migliaia [0] 48 3 2 8" xfId="13051"/>
    <cellStyle name="Migliaia [0] 48 3 3" xfId="7797"/>
    <cellStyle name="Migliaia [0] 48 3 4" xfId="5995"/>
    <cellStyle name="Migliaia [0] 48 3 4 2" xfId="16769"/>
    <cellStyle name="Migliaia [0] 48 3 4 3" xfId="19693"/>
    <cellStyle name="Migliaia [0] 48 3 4 4" xfId="45801"/>
    <cellStyle name="Migliaia [0] 48 3 4 5" xfId="48817"/>
    <cellStyle name="Migliaia [0] 48 3 5" xfId="15142"/>
    <cellStyle name="Migliaia [0] 48 3 6" xfId="19563"/>
    <cellStyle name="Migliaia [0] 48 4" xfId="2666"/>
    <cellStyle name="Migliaia [0] 48 4 2" xfId="12480"/>
    <cellStyle name="Migliaia [0] 48 4 2 2" xfId="30560"/>
    <cellStyle name="Migliaia [0] 48 4 2 2 2" xfId="35718"/>
    <cellStyle name="Migliaia [0] 48 4 2 2 3" xfId="41020"/>
    <cellStyle name="Migliaia [0] 48 4 2 3" xfId="33067"/>
    <cellStyle name="Migliaia [0] 48 4 2 4" xfId="38369"/>
    <cellStyle name="Migliaia [0] 48 4 3" xfId="15143"/>
    <cellStyle name="Migliaia [0] 48 4 3 2" xfId="33740"/>
    <cellStyle name="Migliaia [0] 48 4 3 3" xfId="39042"/>
    <cellStyle name="Migliaia [0] 48 4 3 4" xfId="28389"/>
    <cellStyle name="Migliaia [0] 48 4 4" xfId="31275"/>
    <cellStyle name="Migliaia [0] 48 4 5" xfId="36391"/>
    <cellStyle name="Migliaia [0] 48 4 6" xfId="11422"/>
    <cellStyle name="Migliaia [0] 48 5" xfId="12549"/>
    <cellStyle name="Migliaia [0] 48 5 2" xfId="28390"/>
    <cellStyle name="Migliaia [0] 48 5 2 2" xfId="33741"/>
    <cellStyle name="Migliaia [0] 48 5 2 3" xfId="39043"/>
    <cellStyle name="Migliaia [0] 48 5 3" xfId="31276"/>
    <cellStyle name="Migliaia [0] 48 5 4" xfId="36392"/>
    <cellStyle name="Migliaia [0] 48 6" xfId="15139"/>
    <cellStyle name="Migliaia [0] 48 6 2" xfId="33737"/>
    <cellStyle name="Migliaia [0] 48 6 3" xfId="39039"/>
    <cellStyle name="Migliaia [0] 48 6 4" xfId="28386"/>
    <cellStyle name="Migliaia [0] 48 7" xfId="31272"/>
    <cellStyle name="Migliaia [0] 48 8" xfId="36388"/>
    <cellStyle name="Migliaia [0] 49" xfId="221"/>
    <cellStyle name="Migliaia [0] 49 2" xfId="1212"/>
    <cellStyle name="Migliaia [0] 49 2 2" xfId="3408"/>
    <cellStyle name="Migliaia [0] 49 2 2 2" xfId="7267"/>
    <cellStyle name="Migliaia [0] 49 2 2 2 2" xfId="17238"/>
    <cellStyle name="Migliaia [0] 49 2 2 2 3" xfId="42525"/>
    <cellStyle name="Migliaia [0] 49 2 2 2 4" xfId="46283"/>
    <cellStyle name="Migliaia [0] 49 2 2 2 5" xfId="49299"/>
    <cellStyle name="Migliaia [0] 49 2 2 3" xfId="7760"/>
    <cellStyle name="Migliaia [0] 49 2 2 4" xfId="5996"/>
    <cellStyle name="Migliaia [0] 49 2 2 4 2" xfId="16770"/>
    <cellStyle name="Migliaia [0] 49 2 2 4 3" xfId="41637"/>
    <cellStyle name="Migliaia [0] 49 2 2 4 4" xfId="45802"/>
    <cellStyle name="Migliaia [0] 49 2 2 4 5" xfId="48818"/>
    <cellStyle name="Migliaia [0] 49 2 2 5" xfId="15146"/>
    <cellStyle name="Migliaia [0] 49 2 2 6" xfId="19565"/>
    <cellStyle name="Migliaia [0] 49 2 2 7" xfId="44312"/>
    <cellStyle name="Migliaia [0] 49 2 2 8" xfId="45218"/>
    <cellStyle name="Migliaia [0] 49 2 3" xfId="7268"/>
    <cellStyle name="Migliaia [0] 49 2 3 2" xfId="28392"/>
    <cellStyle name="Migliaia [0] 49 2 3 2 2" xfId="33743"/>
    <cellStyle name="Migliaia [0] 49 2 3 2 3" xfId="39045"/>
    <cellStyle name="Migliaia [0] 49 2 3 3" xfId="31278"/>
    <cellStyle name="Migliaia [0] 49 2 3 4" xfId="36394"/>
    <cellStyle name="Migliaia [0] 49 2 4" xfId="15145"/>
    <cellStyle name="Migliaia [0] 49 2 5" xfId="19564"/>
    <cellStyle name="Migliaia [0] 49 3" xfId="3121"/>
    <cellStyle name="Migliaia [0] 49 3 2" xfId="7269"/>
    <cellStyle name="Migliaia [0] 49 3 2 2" xfId="13776"/>
    <cellStyle name="Migliaia [0] 49 3 2 2 2" xfId="17239"/>
    <cellStyle name="Migliaia [0] 49 3 2 2 2 2" xfId="33744"/>
    <cellStyle name="Migliaia [0] 49 3 2 2 3" xfId="39046"/>
    <cellStyle name="Migliaia [0] 49 3 2 2 4" xfId="28393"/>
    <cellStyle name="Migliaia [0] 49 3 2 3" xfId="31279"/>
    <cellStyle name="Migliaia [0] 49 3 2 4" xfId="36395"/>
    <cellStyle name="Migliaia [0] 49 3 2 5" xfId="20568"/>
    <cellStyle name="Migliaia [0] 49 3 2 6" xfId="46284"/>
    <cellStyle name="Migliaia [0] 49 3 2 7" xfId="49300"/>
    <cellStyle name="Migliaia [0] 49 3 2 8" xfId="13052"/>
    <cellStyle name="Migliaia [0] 49 3 3" xfId="7095"/>
    <cellStyle name="Migliaia [0] 49 3 4" xfId="5997"/>
    <cellStyle name="Migliaia [0] 49 3 4 2" xfId="16771"/>
    <cellStyle name="Migliaia [0] 49 3 4 3" xfId="42748"/>
    <cellStyle name="Migliaia [0] 49 3 4 4" xfId="45803"/>
    <cellStyle name="Migliaia [0] 49 3 4 5" xfId="48819"/>
    <cellStyle name="Migliaia [0] 49 3 5" xfId="15147"/>
    <cellStyle name="Migliaia [0] 49 3 6" xfId="19566"/>
    <cellStyle name="Migliaia [0] 49 4" xfId="2667"/>
    <cellStyle name="Migliaia [0] 49 4 2" xfId="12481"/>
    <cellStyle name="Migliaia [0] 49 4 2 2" xfId="30561"/>
    <cellStyle name="Migliaia [0] 49 4 2 2 2" xfId="35719"/>
    <cellStyle name="Migliaia [0] 49 4 2 2 3" xfId="41021"/>
    <cellStyle name="Migliaia [0] 49 4 2 3" xfId="33068"/>
    <cellStyle name="Migliaia [0] 49 4 2 4" xfId="38370"/>
    <cellStyle name="Migliaia [0] 49 4 3" xfId="15148"/>
    <cellStyle name="Migliaia [0] 49 4 3 2" xfId="33745"/>
    <cellStyle name="Migliaia [0] 49 4 3 3" xfId="39047"/>
    <cellStyle name="Migliaia [0] 49 4 3 4" xfId="28394"/>
    <cellStyle name="Migliaia [0] 49 4 4" xfId="31280"/>
    <cellStyle name="Migliaia [0] 49 4 5" xfId="36396"/>
    <cellStyle name="Migliaia [0] 49 4 6" xfId="11423"/>
    <cellStyle name="Migliaia [0] 49 5" xfId="12550"/>
    <cellStyle name="Migliaia [0] 49 5 2" xfId="28395"/>
    <cellStyle name="Migliaia [0] 49 5 2 2" xfId="33746"/>
    <cellStyle name="Migliaia [0] 49 5 2 3" xfId="39048"/>
    <cellStyle name="Migliaia [0] 49 5 3" xfId="31281"/>
    <cellStyle name="Migliaia [0] 49 5 4" xfId="36397"/>
    <cellStyle name="Migliaia [0] 49 6" xfId="15144"/>
    <cellStyle name="Migliaia [0] 49 6 2" xfId="33742"/>
    <cellStyle name="Migliaia [0] 49 6 3" xfId="39044"/>
    <cellStyle name="Migliaia [0] 49 6 4" xfId="28391"/>
    <cellStyle name="Migliaia [0] 49 7" xfId="31277"/>
    <cellStyle name="Migliaia [0] 49 8" xfId="36393"/>
    <cellStyle name="Migliaia [0] 5" xfId="222"/>
    <cellStyle name="Migliaia [0] 5 2" xfId="1213"/>
    <cellStyle name="Migliaia [0] 5 2 2" xfId="3409"/>
    <cellStyle name="Migliaia [0] 5 2 2 2" xfId="7270"/>
    <cellStyle name="Migliaia [0] 5 2 2 2 2" xfId="17240"/>
    <cellStyle name="Migliaia [0] 5 2 2 2 3" xfId="43263"/>
    <cellStyle name="Migliaia [0] 5 2 2 2 4" xfId="46285"/>
    <cellStyle name="Migliaia [0] 5 2 2 2 5" xfId="49301"/>
    <cellStyle name="Migliaia [0] 5 2 2 3" xfId="7609"/>
    <cellStyle name="Migliaia [0] 5 2 2 4" xfId="5998"/>
    <cellStyle name="Migliaia [0] 5 2 2 4 2" xfId="16772"/>
    <cellStyle name="Migliaia [0] 5 2 2 4 3" xfId="41638"/>
    <cellStyle name="Migliaia [0] 5 2 2 4 4" xfId="45804"/>
    <cellStyle name="Migliaia [0] 5 2 2 4 5" xfId="48820"/>
    <cellStyle name="Migliaia [0] 5 2 2 5" xfId="15151"/>
    <cellStyle name="Migliaia [0] 5 2 2 6" xfId="19568"/>
    <cellStyle name="Migliaia [0] 5 2 2 7" xfId="44313"/>
    <cellStyle name="Migliaia [0] 5 2 2 8" xfId="45219"/>
    <cellStyle name="Migliaia [0] 5 2 3" xfId="7271"/>
    <cellStyle name="Migliaia [0] 5 2 3 2" xfId="28397"/>
    <cellStyle name="Migliaia [0] 5 2 3 2 2" xfId="33748"/>
    <cellStyle name="Migliaia [0] 5 2 3 2 3" xfId="39050"/>
    <cellStyle name="Migliaia [0] 5 2 3 3" xfId="31283"/>
    <cellStyle name="Migliaia [0] 5 2 3 4" xfId="36399"/>
    <cellStyle name="Migliaia [0] 5 2 4" xfId="15150"/>
    <cellStyle name="Migliaia [0] 5 2 5" xfId="19567"/>
    <cellStyle name="Migliaia [0] 5 3" xfId="3122"/>
    <cellStyle name="Migliaia [0] 5 3 2" xfId="7272"/>
    <cellStyle name="Migliaia [0] 5 3 2 2" xfId="13777"/>
    <cellStyle name="Migliaia [0] 5 3 2 2 2" xfId="17241"/>
    <cellStyle name="Migliaia [0] 5 3 2 2 2 2" xfId="33749"/>
    <cellStyle name="Migliaia [0] 5 3 2 2 3" xfId="39051"/>
    <cellStyle name="Migliaia [0] 5 3 2 2 4" xfId="28398"/>
    <cellStyle name="Migliaia [0] 5 3 2 3" xfId="31284"/>
    <cellStyle name="Migliaia [0] 5 3 2 4" xfId="36400"/>
    <cellStyle name="Migliaia [0] 5 3 2 5" xfId="43492"/>
    <cellStyle name="Migliaia [0] 5 3 2 6" xfId="46286"/>
    <cellStyle name="Migliaia [0] 5 3 2 7" xfId="49302"/>
    <cellStyle name="Migliaia [0] 5 3 2 8" xfId="13053"/>
    <cellStyle name="Migliaia [0] 5 3 3" xfId="7796"/>
    <cellStyle name="Migliaia [0] 5 3 4" xfId="5999"/>
    <cellStyle name="Migliaia [0] 5 3 4 2" xfId="16773"/>
    <cellStyle name="Migliaia [0] 5 3 4 3" xfId="41639"/>
    <cellStyle name="Migliaia [0] 5 3 4 4" xfId="45805"/>
    <cellStyle name="Migliaia [0] 5 3 4 5" xfId="48821"/>
    <cellStyle name="Migliaia [0] 5 3 5" xfId="15152"/>
    <cellStyle name="Migliaia [0] 5 3 6" xfId="19569"/>
    <cellStyle name="Migliaia [0] 5 4" xfId="2668"/>
    <cellStyle name="Migliaia [0] 5 4 2" xfId="12482"/>
    <cellStyle name="Migliaia [0] 5 4 2 2" xfId="30562"/>
    <cellStyle name="Migliaia [0] 5 4 2 2 2" xfId="35720"/>
    <cellStyle name="Migliaia [0] 5 4 2 2 3" xfId="41022"/>
    <cellStyle name="Migliaia [0] 5 4 2 3" xfId="33069"/>
    <cellStyle name="Migliaia [0] 5 4 2 4" xfId="38371"/>
    <cellStyle name="Migliaia [0] 5 4 3" xfId="15153"/>
    <cellStyle name="Migliaia [0] 5 4 3 2" xfId="33750"/>
    <cellStyle name="Migliaia [0] 5 4 3 3" xfId="39052"/>
    <cellStyle name="Migliaia [0] 5 4 3 4" xfId="28399"/>
    <cellStyle name="Migliaia [0] 5 4 4" xfId="31285"/>
    <cellStyle name="Migliaia [0] 5 4 5" xfId="36401"/>
    <cellStyle name="Migliaia [0] 5 4 6" xfId="11424"/>
    <cellStyle name="Migliaia [0] 5 5" xfId="12551"/>
    <cellStyle name="Migliaia [0] 5 5 2" xfId="28400"/>
    <cellStyle name="Migliaia [0] 5 5 2 2" xfId="33751"/>
    <cellStyle name="Migliaia [0] 5 5 2 3" xfId="39053"/>
    <cellStyle name="Migliaia [0] 5 5 3" xfId="31286"/>
    <cellStyle name="Migliaia [0] 5 5 4" xfId="36402"/>
    <cellStyle name="Migliaia [0] 5 6" xfId="15149"/>
    <cellStyle name="Migliaia [0] 5 6 2" xfId="33747"/>
    <cellStyle name="Migliaia [0] 5 6 3" xfId="39049"/>
    <cellStyle name="Migliaia [0] 5 6 4" xfId="28396"/>
    <cellStyle name="Migliaia [0] 5 7" xfId="31282"/>
    <cellStyle name="Migliaia [0] 5 8" xfId="36398"/>
    <cellStyle name="Migliaia [0] 50" xfId="223"/>
    <cellStyle name="Migliaia [0] 50 2" xfId="1214"/>
    <cellStyle name="Migliaia [0] 50 2 2" xfId="3410"/>
    <cellStyle name="Migliaia [0] 50 2 2 2" xfId="7273"/>
    <cellStyle name="Migliaia [0] 50 2 2 2 2" xfId="17242"/>
    <cellStyle name="Migliaia [0] 50 2 2 2 3" xfId="42864"/>
    <cellStyle name="Migliaia [0] 50 2 2 2 4" xfId="46287"/>
    <cellStyle name="Migliaia [0] 50 2 2 2 5" xfId="49303"/>
    <cellStyle name="Migliaia [0] 50 2 2 3" xfId="6600"/>
    <cellStyle name="Migliaia [0] 50 2 2 4" xfId="6000"/>
    <cellStyle name="Migliaia [0] 50 2 2 4 2" xfId="16774"/>
    <cellStyle name="Migliaia [0] 50 2 2 4 3" xfId="43736"/>
    <cellStyle name="Migliaia [0] 50 2 2 4 4" xfId="45806"/>
    <cellStyle name="Migliaia [0] 50 2 2 4 5" xfId="48822"/>
    <cellStyle name="Migliaia [0] 50 2 2 5" xfId="15156"/>
    <cellStyle name="Migliaia [0] 50 2 2 6" xfId="19571"/>
    <cellStyle name="Migliaia [0] 50 2 2 7" xfId="44314"/>
    <cellStyle name="Migliaia [0] 50 2 2 8" xfId="45220"/>
    <cellStyle name="Migliaia [0] 50 2 3" xfId="7274"/>
    <cellStyle name="Migliaia [0] 50 2 3 2" xfId="28402"/>
    <cellStyle name="Migliaia [0] 50 2 3 2 2" xfId="33753"/>
    <cellStyle name="Migliaia [0] 50 2 3 2 3" xfId="39055"/>
    <cellStyle name="Migliaia [0] 50 2 3 3" xfId="31288"/>
    <cellStyle name="Migliaia [0] 50 2 3 4" xfId="36404"/>
    <cellStyle name="Migliaia [0] 50 2 4" xfId="15155"/>
    <cellStyle name="Migliaia [0] 50 2 5" xfId="19570"/>
    <cellStyle name="Migliaia [0] 50 3" xfId="3123"/>
    <cellStyle name="Migliaia [0] 50 3 2" xfId="7275"/>
    <cellStyle name="Migliaia [0] 50 3 2 2" xfId="13778"/>
    <cellStyle name="Migliaia [0] 50 3 2 2 2" xfId="17243"/>
    <cellStyle name="Migliaia [0] 50 3 2 2 2 2" xfId="33754"/>
    <cellStyle name="Migliaia [0] 50 3 2 2 3" xfId="39056"/>
    <cellStyle name="Migliaia [0] 50 3 2 2 4" xfId="28403"/>
    <cellStyle name="Migliaia [0] 50 3 2 3" xfId="31289"/>
    <cellStyle name="Migliaia [0] 50 3 2 4" xfId="36405"/>
    <cellStyle name="Migliaia [0] 50 3 2 5" xfId="27886"/>
    <cellStyle name="Migliaia [0] 50 3 2 6" xfId="46288"/>
    <cellStyle name="Migliaia [0] 50 3 2 7" xfId="49304"/>
    <cellStyle name="Migliaia [0] 50 3 2 8" xfId="13054"/>
    <cellStyle name="Migliaia [0] 50 3 3" xfId="7638"/>
    <cellStyle name="Migliaia [0] 50 3 4" xfId="6001"/>
    <cellStyle name="Migliaia [0] 50 3 4 2" xfId="16775"/>
    <cellStyle name="Migliaia [0] 50 3 4 3" xfId="43916"/>
    <cellStyle name="Migliaia [0] 50 3 4 4" xfId="45807"/>
    <cellStyle name="Migliaia [0] 50 3 4 5" xfId="48823"/>
    <cellStyle name="Migliaia [0] 50 3 5" xfId="15157"/>
    <cellStyle name="Migliaia [0] 50 3 6" xfId="19572"/>
    <cellStyle name="Migliaia [0] 50 4" xfId="2669"/>
    <cellStyle name="Migliaia [0] 50 4 2" xfId="12483"/>
    <cellStyle name="Migliaia [0] 50 4 2 2" xfId="30563"/>
    <cellStyle name="Migliaia [0] 50 4 2 2 2" xfId="35721"/>
    <cellStyle name="Migliaia [0] 50 4 2 2 3" xfId="41023"/>
    <cellStyle name="Migliaia [0] 50 4 2 3" xfId="33070"/>
    <cellStyle name="Migliaia [0] 50 4 2 4" xfId="38372"/>
    <cellStyle name="Migliaia [0] 50 4 3" xfId="15158"/>
    <cellStyle name="Migliaia [0] 50 4 3 2" xfId="33755"/>
    <cellStyle name="Migliaia [0] 50 4 3 3" xfId="39057"/>
    <cellStyle name="Migliaia [0] 50 4 3 4" xfId="28404"/>
    <cellStyle name="Migliaia [0] 50 4 4" xfId="31290"/>
    <cellStyle name="Migliaia [0] 50 4 5" xfId="36406"/>
    <cellStyle name="Migliaia [0] 50 4 6" xfId="11425"/>
    <cellStyle name="Migliaia [0] 50 5" xfId="12552"/>
    <cellStyle name="Migliaia [0] 50 5 2" xfId="28405"/>
    <cellStyle name="Migliaia [0] 50 5 2 2" xfId="33756"/>
    <cellStyle name="Migliaia [0] 50 5 2 3" xfId="39058"/>
    <cellStyle name="Migliaia [0] 50 5 3" xfId="31291"/>
    <cellStyle name="Migliaia [0] 50 5 4" xfId="36407"/>
    <cellStyle name="Migliaia [0] 50 6" xfId="15154"/>
    <cellStyle name="Migliaia [0] 50 6 2" xfId="33752"/>
    <cellStyle name="Migliaia [0] 50 6 3" xfId="39054"/>
    <cellStyle name="Migliaia [0] 50 6 4" xfId="28401"/>
    <cellStyle name="Migliaia [0] 50 7" xfId="31287"/>
    <cellStyle name="Migliaia [0] 50 8" xfId="36403"/>
    <cellStyle name="Migliaia [0] 51" xfId="224"/>
    <cellStyle name="Migliaia [0] 51 2" xfId="1215"/>
    <cellStyle name="Migliaia [0] 51 2 2" xfId="3411"/>
    <cellStyle name="Migliaia [0] 51 2 2 2" xfId="7276"/>
    <cellStyle name="Migliaia [0] 51 2 2 2 2" xfId="17244"/>
    <cellStyle name="Migliaia [0] 51 2 2 2 3" xfId="43842"/>
    <cellStyle name="Migliaia [0] 51 2 2 2 4" xfId="46289"/>
    <cellStyle name="Migliaia [0] 51 2 2 2 5" xfId="49305"/>
    <cellStyle name="Migliaia [0] 51 2 2 3" xfId="7759"/>
    <cellStyle name="Migliaia [0] 51 2 2 4" xfId="6002"/>
    <cellStyle name="Migliaia [0] 51 2 2 4 2" xfId="16776"/>
    <cellStyle name="Migliaia [0] 51 2 2 4 3" xfId="41640"/>
    <cellStyle name="Migliaia [0] 51 2 2 4 4" xfId="45808"/>
    <cellStyle name="Migliaia [0] 51 2 2 4 5" xfId="48824"/>
    <cellStyle name="Migliaia [0] 51 2 2 5" xfId="15161"/>
    <cellStyle name="Migliaia [0] 51 2 2 6" xfId="19574"/>
    <cellStyle name="Migliaia [0] 51 2 2 7" xfId="44315"/>
    <cellStyle name="Migliaia [0] 51 2 2 8" xfId="45221"/>
    <cellStyle name="Migliaia [0] 51 2 3" xfId="7277"/>
    <cellStyle name="Migliaia [0] 51 2 3 2" xfId="28407"/>
    <cellStyle name="Migliaia [0] 51 2 3 2 2" xfId="33758"/>
    <cellStyle name="Migliaia [0] 51 2 3 2 3" xfId="39060"/>
    <cellStyle name="Migliaia [0] 51 2 3 3" xfId="31293"/>
    <cellStyle name="Migliaia [0] 51 2 3 4" xfId="36409"/>
    <cellStyle name="Migliaia [0] 51 2 4" xfId="15160"/>
    <cellStyle name="Migliaia [0] 51 2 5" xfId="19573"/>
    <cellStyle name="Migliaia [0] 51 3" xfId="3124"/>
    <cellStyle name="Migliaia [0] 51 3 2" xfId="7278"/>
    <cellStyle name="Migliaia [0] 51 3 2 2" xfId="13779"/>
    <cellStyle name="Migliaia [0] 51 3 2 2 2" xfId="17245"/>
    <cellStyle name="Migliaia [0] 51 3 2 2 2 2" xfId="33759"/>
    <cellStyle name="Migliaia [0] 51 3 2 2 3" xfId="39061"/>
    <cellStyle name="Migliaia [0] 51 3 2 2 4" xfId="28408"/>
    <cellStyle name="Migliaia [0] 51 3 2 3" xfId="31294"/>
    <cellStyle name="Migliaia [0] 51 3 2 4" xfId="36410"/>
    <cellStyle name="Migliaia [0] 51 3 2 5" xfId="42608"/>
    <cellStyle name="Migliaia [0] 51 3 2 6" xfId="46290"/>
    <cellStyle name="Migliaia [0] 51 3 2 7" xfId="49306"/>
    <cellStyle name="Migliaia [0] 51 3 2 8" xfId="13055"/>
    <cellStyle name="Migliaia [0] 51 3 3" xfId="7795"/>
    <cellStyle name="Migliaia [0] 51 3 4" xfId="6003"/>
    <cellStyle name="Migliaia [0] 51 3 4 2" xfId="16777"/>
    <cellStyle name="Migliaia [0] 51 3 4 3" xfId="43043"/>
    <cellStyle name="Migliaia [0] 51 3 4 4" xfId="45809"/>
    <cellStyle name="Migliaia [0] 51 3 4 5" xfId="48825"/>
    <cellStyle name="Migliaia [0] 51 3 5" xfId="15162"/>
    <cellStyle name="Migliaia [0] 51 3 6" xfId="19575"/>
    <cellStyle name="Migliaia [0] 51 4" xfId="2670"/>
    <cellStyle name="Migliaia [0] 51 4 2" xfId="12484"/>
    <cellStyle name="Migliaia [0] 51 4 2 2" xfId="30564"/>
    <cellStyle name="Migliaia [0] 51 4 2 2 2" xfId="35722"/>
    <cellStyle name="Migliaia [0] 51 4 2 2 3" xfId="41024"/>
    <cellStyle name="Migliaia [0] 51 4 2 3" xfId="33071"/>
    <cellStyle name="Migliaia [0] 51 4 2 4" xfId="38373"/>
    <cellStyle name="Migliaia [0] 51 4 3" xfId="15163"/>
    <cellStyle name="Migliaia [0] 51 4 3 2" xfId="33760"/>
    <cellStyle name="Migliaia [0] 51 4 3 3" xfId="39062"/>
    <cellStyle name="Migliaia [0] 51 4 3 4" xfId="28409"/>
    <cellStyle name="Migliaia [0] 51 4 4" xfId="31295"/>
    <cellStyle name="Migliaia [0] 51 4 5" xfId="36411"/>
    <cellStyle name="Migliaia [0] 51 4 6" xfId="11426"/>
    <cellStyle name="Migliaia [0] 51 5" xfId="12553"/>
    <cellStyle name="Migliaia [0] 51 5 2" xfId="28410"/>
    <cellStyle name="Migliaia [0] 51 5 2 2" xfId="33761"/>
    <cellStyle name="Migliaia [0] 51 5 2 3" xfId="39063"/>
    <cellStyle name="Migliaia [0] 51 5 3" xfId="31296"/>
    <cellStyle name="Migliaia [0] 51 5 4" xfId="36412"/>
    <cellStyle name="Migliaia [0] 51 6" xfId="15159"/>
    <cellStyle name="Migliaia [0] 51 6 2" xfId="33757"/>
    <cellStyle name="Migliaia [0] 51 6 3" xfId="39059"/>
    <cellStyle name="Migliaia [0] 51 6 4" xfId="28406"/>
    <cellStyle name="Migliaia [0] 51 7" xfId="31292"/>
    <cellStyle name="Migliaia [0] 51 8" xfId="36408"/>
    <cellStyle name="Migliaia [0] 52" xfId="225"/>
    <cellStyle name="Migliaia [0] 52 2" xfId="1216"/>
    <cellStyle name="Migliaia [0] 52 2 2" xfId="3412"/>
    <cellStyle name="Migliaia [0] 52 2 2 2" xfId="7279"/>
    <cellStyle name="Migliaia [0] 52 2 2 2 2" xfId="17246"/>
    <cellStyle name="Migliaia [0] 52 2 2 2 3" xfId="43455"/>
    <cellStyle name="Migliaia [0] 52 2 2 2 4" xfId="46291"/>
    <cellStyle name="Migliaia [0] 52 2 2 2 5" xfId="49307"/>
    <cellStyle name="Migliaia [0] 52 2 2 3" xfId="7758"/>
    <cellStyle name="Migliaia [0] 52 2 2 4" xfId="6004"/>
    <cellStyle name="Migliaia [0] 52 2 2 4 2" xfId="16778"/>
    <cellStyle name="Migliaia [0] 52 2 2 4 3" xfId="41641"/>
    <cellStyle name="Migliaia [0] 52 2 2 4 4" xfId="45810"/>
    <cellStyle name="Migliaia [0] 52 2 2 4 5" xfId="48826"/>
    <cellStyle name="Migliaia [0] 52 2 2 5" xfId="15166"/>
    <cellStyle name="Migliaia [0] 52 2 2 6" xfId="19577"/>
    <cellStyle name="Migliaia [0] 52 2 2 7" xfId="44316"/>
    <cellStyle name="Migliaia [0] 52 2 2 8" xfId="45222"/>
    <cellStyle name="Migliaia [0] 52 2 3" xfId="7280"/>
    <cellStyle name="Migliaia [0] 52 2 3 2" xfId="28412"/>
    <cellStyle name="Migliaia [0] 52 2 3 2 2" xfId="33763"/>
    <cellStyle name="Migliaia [0] 52 2 3 2 3" xfId="39065"/>
    <cellStyle name="Migliaia [0] 52 2 3 3" xfId="31298"/>
    <cellStyle name="Migliaia [0] 52 2 3 4" xfId="36414"/>
    <cellStyle name="Migliaia [0] 52 2 4" xfId="15165"/>
    <cellStyle name="Migliaia [0] 52 2 5" xfId="19576"/>
    <cellStyle name="Migliaia [0] 52 3" xfId="3125"/>
    <cellStyle name="Migliaia [0] 52 3 2" xfId="7281"/>
    <cellStyle name="Migliaia [0] 52 3 2 2" xfId="13780"/>
    <cellStyle name="Migliaia [0] 52 3 2 2 2" xfId="17247"/>
    <cellStyle name="Migliaia [0] 52 3 2 2 2 2" xfId="33764"/>
    <cellStyle name="Migliaia [0] 52 3 2 2 3" xfId="39066"/>
    <cellStyle name="Migliaia [0] 52 3 2 2 4" xfId="28413"/>
    <cellStyle name="Migliaia [0] 52 3 2 3" xfId="31299"/>
    <cellStyle name="Migliaia [0] 52 3 2 4" xfId="36415"/>
    <cellStyle name="Migliaia [0] 52 3 2 5" xfId="20567"/>
    <cellStyle name="Migliaia [0] 52 3 2 6" xfId="46292"/>
    <cellStyle name="Migliaia [0] 52 3 2 7" xfId="49308"/>
    <cellStyle name="Migliaia [0] 52 3 2 8" xfId="13056"/>
    <cellStyle name="Migliaia [0] 52 3 3" xfId="7639"/>
    <cellStyle name="Migliaia [0] 52 3 4" xfId="6005"/>
    <cellStyle name="Migliaia [0] 52 3 4 2" xfId="16779"/>
    <cellStyle name="Migliaia [0] 52 3 4 3" xfId="43619"/>
    <cellStyle name="Migliaia [0] 52 3 4 4" xfId="45811"/>
    <cellStyle name="Migliaia [0] 52 3 4 5" xfId="48827"/>
    <cellStyle name="Migliaia [0] 52 3 5" xfId="15167"/>
    <cellStyle name="Migliaia [0] 52 3 6" xfId="19578"/>
    <cellStyle name="Migliaia [0] 52 4" xfId="2671"/>
    <cellStyle name="Migliaia [0] 52 4 2" xfId="12485"/>
    <cellStyle name="Migliaia [0] 52 4 2 2" xfId="30565"/>
    <cellStyle name="Migliaia [0] 52 4 2 2 2" xfId="35723"/>
    <cellStyle name="Migliaia [0] 52 4 2 2 3" xfId="41025"/>
    <cellStyle name="Migliaia [0] 52 4 2 3" xfId="33072"/>
    <cellStyle name="Migliaia [0] 52 4 2 4" xfId="38374"/>
    <cellStyle name="Migliaia [0] 52 4 3" xfId="15168"/>
    <cellStyle name="Migliaia [0] 52 4 3 2" xfId="33765"/>
    <cellStyle name="Migliaia [0] 52 4 3 3" xfId="39067"/>
    <cellStyle name="Migliaia [0] 52 4 3 4" xfId="28414"/>
    <cellStyle name="Migliaia [0] 52 4 4" xfId="31300"/>
    <cellStyle name="Migliaia [0] 52 4 5" xfId="36416"/>
    <cellStyle name="Migliaia [0] 52 4 6" xfId="11427"/>
    <cellStyle name="Migliaia [0] 52 5" xfId="12554"/>
    <cellStyle name="Migliaia [0] 52 5 2" xfId="28415"/>
    <cellStyle name="Migliaia [0] 52 5 2 2" xfId="33766"/>
    <cellStyle name="Migliaia [0] 52 5 2 3" xfId="39068"/>
    <cellStyle name="Migliaia [0] 52 5 3" xfId="31301"/>
    <cellStyle name="Migliaia [0] 52 5 4" xfId="36417"/>
    <cellStyle name="Migliaia [0] 52 6" xfId="15164"/>
    <cellStyle name="Migliaia [0] 52 6 2" xfId="33762"/>
    <cellStyle name="Migliaia [0] 52 6 3" xfId="39064"/>
    <cellStyle name="Migliaia [0] 52 6 4" xfId="28411"/>
    <cellStyle name="Migliaia [0] 52 7" xfId="31297"/>
    <cellStyle name="Migliaia [0] 52 8" xfId="36413"/>
    <cellStyle name="Migliaia [0] 53" xfId="226"/>
    <cellStyle name="Migliaia [0] 53 2" xfId="1217"/>
    <cellStyle name="Migliaia [0] 53 2 2" xfId="3413"/>
    <cellStyle name="Migliaia [0] 53 2 2 2" xfId="7282"/>
    <cellStyle name="Migliaia [0] 53 2 2 2 2" xfId="17248"/>
    <cellStyle name="Migliaia [0] 53 2 2 2 3" xfId="42969"/>
    <cellStyle name="Migliaia [0] 53 2 2 2 4" xfId="46293"/>
    <cellStyle name="Migliaia [0] 53 2 2 2 5" xfId="49309"/>
    <cellStyle name="Migliaia [0] 53 2 2 3" xfId="7757"/>
    <cellStyle name="Migliaia [0] 53 2 2 4" xfId="6006"/>
    <cellStyle name="Migliaia [0] 53 2 2 4 2" xfId="16780"/>
    <cellStyle name="Migliaia [0] 53 2 2 4 3" xfId="41642"/>
    <cellStyle name="Migliaia [0] 53 2 2 4 4" xfId="45812"/>
    <cellStyle name="Migliaia [0] 53 2 2 4 5" xfId="48828"/>
    <cellStyle name="Migliaia [0] 53 2 2 5" xfId="15171"/>
    <cellStyle name="Migliaia [0] 53 2 2 6" xfId="19580"/>
    <cellStyle name="Migliaia [0] 53 2 2 7" xfId="44317"/>
    <cellStyle name="Migliaia [0] 53 2 2 8" xfId="45223"/>
    <cellStyle name="Migliaia [0] 53 2 3" xfId="7283"/>
    <cellStyle name="Migliaia [0] 53 2 3 2" xfId="28417"/>
    <cellStyle name="Migliaia [0] 53 2 3 2 2" xfId="33768"/>
    <cellStyle name="Migliaia [0] 53 2 3 2 3" xfId="39070"/>
    <cellStyle name="Migliaia [0] 53 2 3 3" xfId="31303"/>
    <cellStyle name="Migliaia [0] 53 2 3 4" xfId="36419"/>
    <cellStyle name="Migliaia [0] 53 2 4" xfId="15170"/>
    <cellStyle name="Migliaia [0] 53 2 5" xfId="19579"/>
    <cellStyle name="Migliaia [0] 53 3" xfId="3126"/>
    <cellStyle name="Migliaia [0] 53 3 2" xfId="7284"/>
    <cellStyle name="Migliaia [0] 53 3 2 2" xfId="13781"/>
    <cellStyle name="Migliaia [0] 53 3 2 2 2" xfId="17249"/>
    <cellStyle name="Migliaia [0] 53 3 2 2 2 2" xfId="33769"/>
    <cellStyle name="Migliaia [0] 53 3 2 2 3" xfId="39071"/>
    <cellStyle name="Migliaia [0] 53 3 2 2 4" xfId="28418"/>
    <cellStyle name="Migliaia [0] 53 3 2 3" xfId="31304"/>
    <cellStyle name="Migliaia [0] 53 3 2 4" xfId="36420"/>
    <cellStyle name="Migliaia [0] 53 3 2 5" xfId="43200"/>
    <cellStyle name="Migliaia [0] 53 3 2 6" xfId="46294"/>
    <cellStyle name="Migliaia [0] 53 3 2 7" xfId="49310"/>
    <cellStyle name="Migliaia [0] 53 3 2 8" xfId="13057"/>
    <cellStyle name="Migliaia [0] 53 3 3" xfId="6542"/>
    <cellStyle name="Migliaia [0] 53 3 4" xfId="6007"/>
    <cellStyle name="Migliaia [0] 53 3 4 2" xfId="16781"/>
    <cellStyle name="Migliaia [0] 53 3 4 3" xfId="42520"/>
    <cellStyle name="Migliaia [0] 53 3 4 4" xfId="45813"/>
    <cellStyle name="Migliaia [0] 53 3 4 5" xfId="48829"/>
    <cellStyle name="Migliaia [0] 53 3 5" xfId="15172"/>
    <cellStyle name="Migliaia [0] 53 3 6" xfId="19581"/>
    <cellStyle name="Migliaia [0] 53 4" xfId="2672"/>
    <cellStyle name="Migliaia [0] 53 4 2" xfId="12486"/>
    <cellStyle name="Migliaia [0] 53 4 2 2" xfId="30566"/>
    <cellStyle name="Migliaia [0] 53 4 2 2 2" xfId="35724"/>
    <cellStyle name="Migliaia [0] 53 4 2 2 3" xfId="41026"/>
    <cellStyle name="Migliaia [0] 53 4 2 3" xfId="33073"/>
    <cellStyle name="Migliaia [0] 53 4 2 4" xfId="38375"/>
    <cellStyle name="Migliaia [0] 53 4 3" xfId="15173"/>
    <cellStyle name="Migliaia [0] 53 4 3 2" xfId="33770"/>
    <cellStyle name="Migliaia [0] 53 4 3 3" xfId="39072"/>
    <cellStyle name="Migliaia [0] 53 4 3 4" xfId="28419"/>
    <cellStyle name="Migliaia [0] 53 4 4" xfId="31305"/>
    <cellStyle name="Migliaia [0] 53 4 5" xfId="36421"/>
    <cellStyle name="Migliaia [0] 53 4 6" xfId="11428"/>
    <cellStyle name="Migliaia [0] 53 5" xfId="12555"/>
    <cellStyle name="Migliaia [0] 53 5 2" xfId="28420"/>
    <cellStyle name="Migliaia [0] 53 5 2 2" xfId="33771"/>
    <cellStyle name="Migliaia [0] 53 5 2 3" xfId="39073"/>
    <cellStyle name="Migliaia [0] 53 5 3" xfId="31306"/>
    <cellStyle name="Migliaia [0] 53 5 4" xfId="36422"/>
    <cellStyle name="Migliaia [0] 53 6" xfId="15169"/>
    <cellStyle name="Migliaia [0] 53 6 2" xfId="33767"/>
    <cellStyle name="Migliaia [0] 53 6 3" xfId="39069"/>
    <cellStyle name="Migliaia [0] 53 6 4" xfId="28416"/>
    <cellStyle name="Migliaia [0] 53 7" xfId="31302"/>
    <cellStyle name="Migliaia [0] 53 8" xfId="36418"/>
    <cellStyle name="Migliaia [0] 54" xfId="227"/>
    <cellStyle name="Migliaia [0] 54 2" xfId="1218"/>
    <cellStyle name="Migliaia [0] 54 2 2" xfId="3414"/>
    <cellStyle name="Migliaia [0] 54 2 2 2" xfId="7285"/>
    <cellStyle name="Migliaia [0] 54 2 2 2 2" xfId="17250"/>
    <cellStyle name="Migliaia [0] 54 2 2 2 3" xfId="44025"/>
    <cellStyle name="Migliaia [0] 54 2 2 2 4" xfId="46295"/>
    <cellStyle name="Migliaia [0] 54 2 2 2 5" xfId="49311"/>
    <cellStyle name="Migliaia [0] 54 2 2 3" xfId="7756"/>
    <cellStyle name="Migliaia [0] 54 2 2 4" xfId="6008"/>
    <cellStyle name="Migliaia [0] 54 2 2 4 2" xfId="16782"/>
    <cellStyle name="Migliaia [0] 54 2 2 4 3" xfId="41643"/>
    <cellStyle name="Migliaia [0] 54 2 2 4 4" xfId="45814"/>
    <cellStyle name="Migliaia [0] 54 2 2 4 5" xfId="48830"/>
    <cellStyle name="Migliaia [0] 54 2 2 5" xfId="15176"/>
    <cellStyle name="Migliaia [0] 54 2 2 6" xfId="19583"/>
    <cellStyle name="Migliaia [0] 54 2 2 7" xfId="44318"/>
    <cellStyle name="Migliaia [0] 54 2 2 8" xfId="45224"/>
    <cellStyle name="Migliaia [0] 54 2 3" xfId="7286"/>
    <cellStyle name="Migliaia [0] 54 2 3 2" xfId="28422"/>
    <cellStyle name="Migliaia [0] 54 2 3 2 2" xfId="33773"/>
    <cellStyle name="Migliaia [0] 54 2 3 2 3" xfId="39075"/>
    <cellStyle name="Migliaia [0] 54 2 3 3" xfId="31308"/>
    <cellStyle name="Migliaia [0] 54 2 3 4" xfId="36424"/>
    <cellStyle name="Migliaia [0] 54 2 4" xfId="15175"/>
    <cellStyle name="Migliaia [0] 54 2 5" xfId="19582"/>
    <cellStyle name="Migliaia [0] 54 3" xfId="3127"/>
    <cellStyle name="Migliaia [0] 54 3 2" xfId="7287"/>
    <cellStyle name="Migliaia [0] 54 3 2 2" xfId="13782"/>
    <cellStyle name="Migliaia [0] 54 3 2 2 2" xfId="17251"/>
    <cellStyle name="Migliaia [0] 54 3 2 2 2 2" xfId="33774"/>
    <cellStyle name="Migliaia [0] 54 3 2 2 3" xfId="39076"/>
    <cellStyle name="Migliaia [0] 54 3 2 2 4" xfId="28423"/>
    <cellStyle name="Migliaia [0] 54 3 2 3" xfId="31309"/>
    <cellStyle name="Migliaia [0] 54 3 2 4" xfId="36425"/>
    <cellStyle name="Migliaia [0] 54 3 2 5" xfId="42660"/>
    <cellStyle name="Migliaia [0] 54 3 2 6" xfId="46296"/>
    <cellStyle name="Migliaia [0] 54 3 2 7" xfId="49312"/>
    <cellStyle name="Migliaia [0] 54 3 2 8" xfId="13058"/>
    <cellStyle name="Migliaia [0] 54 3 3" xfId="7096"/>
    <cellStyle name="Migliaia [0] 54 3 4" xfId="6009"/>
    <cellStyle name="Migliaia [0] 54 3 4 2" xfId="16783"/>
    <cellStyle name="Migliaia [0] 54 3 4 3" xfId="42860"/>
    <cellStyle name="Migliaia [0] 54 3 4 4" xfId="45815"/>
    <cellStyle name="Migliaia [0] 54 3 4 5" xfId="48831"/>
    <cellStyle name="Migliaia [0] 54 3 5" xfId="15177"/>
    <cellStyle name="Migliaia [0] 54 3 6" xfId="19584"/>
    <cellStyle name="Migliaia [0] 54 4" xfId="2673"/>
    <cellStyle name="Migliaia [0] 54 4 2" xfId="12487"/>
    <cellStyle name="Migliaia [0] 54 4 2 2" xfId="30567"/>
    <cellStyle name="Migliaia [0] 54 4 2 2 2" xfId="35725"/>
    <cellStyle name="Migliaia [0] 54 4 2 2 3" xfId="41027"/>
    <cellStyle name="Migliaia [0] 54 4 2 3" xfId="33074"/>
    <cellStyle name="Migliaia [0] 54 4 2 4" xfId="38376"/>
    <cellStyle name="Migliaia [0] 54 4 3" xfId="15178"/>
    <cellStyle name="Migliaia [0] 54 4 3 2" xfId="33775"/>
    <cellStyle name="Migliaia [0] 54 4 3 3" xfId="39077"/>
    <cellStyle name="Migliaia [0] 54 4 3 4" xfId="28424"/>
    <cellStyle name="Migliaia [0] 54 4 4" xfId="31310"/>
    <cellStyle name="Migliaia [0] 54 4 5" xfId="36426"/>
    <cellStyle name="Migliaia [0] 54 4 6" xfId="11429"/>
    <cellStyle name="Migliaia [0] 54 5" xfId="12556"/>
    <cellStyle name="Migliaia [0] 54 5 2" xfId="28425"/>
    <cellStyle name="Migliaia [0] 54 5 2 2" xfId="33776"/>
    <cellStyle name="Migliaia [0] 54 5 2 3" xfId="39078"/>
    <cellStyle name="Migliaia [0] 54 5 3" xfId="31311"/>
    <cellStyle name="Migliaia [0] 54 5 4" xfId="36427"/>
    <cellStyle name="Migliaia [0] 54 6" xfId="15174"/>
    <cellStyle name="Migliaia [0] 54 6 2" xfId="33772"/>
    <cellStyle name="Migliaia [0] 54 6 3" xfId="39074"/>
    <cellStyle name="Migliaia [0] 54 6 4" xfId="28421"/>
    <cellStyle name="Migliaia [0] 54 7" xfId="31307"/>
    <cellStyle name="Migliaia [0] 54 8" xfId="36423"/>
    <cellStyle name="Migliaia [0] 55" xfId="228"/>
    <cellStyle name="Migliaia [0] 55 2" xfId="1219"/>
    <cellStyle name="Migliaia [0] 55 2 2" xfId="3415"/>
    <cellStyle name="Migliaia [0] 55 2 2 2" xfId="7288"/>
    <cellStyle name="Migliaia [0] 55 2 2 2 2" xfId="17252"/>
    <cellStyle name="Migliaia [0] 55 2 2 2 3" xfId="42107"/>
    <cellStyle name="Migliaia [0] 55 2 2 2 4" xfId="46297"/>
    <cellStyle name="Migliaia [0] 55 2 2 2 5" xfId="49313"/>
    <cellStyle name="Migliaia [0] 55 2 2 3" xfId="7106"/>
    <cellStyle name="Migliaia [0] 55 2 2 4" xfId="6010"/>
    <cellStyle name="Migliaia [0] 55 2 2 4 2" xfId="16784"/>
    <cellStyle name="Migliaia [0] 55 2 2 4 3" xfId="41644"/>
    <cellStyle name="Migliaia [0] 55 2 2 4 4" xfId="45816"/>
    <cellStyle name="Migliaia [0] 55 2 2 4 5" xfId="48832"/>
    <cellStyle name="Migliaia [0] 55 2 2 5" xfId="15181"/>
    <cellStyle name="Migliaia [0] 55 2 2 6" xfId="19586"/>
    <cellStyle name="Migliaia [0] 55 2 2 7" xfId="44319"/>
    <cellStyle name="Migliaia [0] 55 2 2 8" xfId="45225"/>
    <cellStyle name="Migliaia [0] 55 2 3" xfId="7289"/>
    <cellStyle name="Migliaia [0] 55 2 3 2" xfId="28427"/>
    <cellStyle name="Migliaia [0] 55 2 3 2 2" xfId="33778"/>
    <cellStyle name="Migliaia [0] 55 2 3 2 3" xfId="39080"/>
    <cellStyle name="Migliaia [0] 55 2 3 3" xfId="31313"/>
    <cellStyle name="Migliaia [0] 55 2 3 4" xfId="36429"/>
    <cellStyle name="Migliaia [0] 55 2 4" xfId="15180"/>
    <cellStyle name="Migliaia [0] 55 2 5" xfId="19585"/>
    <cellStyle name="Migliaia [0] 55 3" xfId="3128"/>
    <cellStyle name="Migliaia [0] 55 3 2" xfId="7290"/>
    <cellStyle name="Migliaia [0] 55 3 2 2" xfId="13783"/>
    <cellStyle name="Migliaia [0] 55 3 2 2 2" xfId="17253"/>
    <cellStyle name="Migliaia [0] 55 3 2 2 2 2" xfId="33779"/>
    <cellStyle name="Migliaia [0] 55 3 2 2 3" xfId="39081"/>
    <cellStyle name="Migliaia [0] 55 3 2 2 4" xfId="28428"/>
    <cellStyle name="Migliaia [0] 55 3 2 3" xfId="31314"/>
    <cellStyle name="Migliaia [0] 55 3 2 4" xfId="36430"/>
    <cellStyle name="Migliaia [0] 55 3 2 5" xfId="43306"/>
    <cellStyle name="Migliaia [0] 55 3 2 6" xfId="46298"/>
    <cellStyle name="Migliaia [0] 55 3 2 7" xfId="49314"/>
    <cellStyle name="Migliaia [0] 55 3 2 8" xfId="13059"/>
    <cellStyle name="Migliaia [0] 55 3 3" xfId="7794"/>
    <cellStyle name="Migliaia [0] 55 3 4" xfId="6011"/>
    <cellStyle name="Migliaia [0] 55 3 4 2" xfId="16785"/>
    <cellStyle name="Migliaia [0] 55 3 4 3" xfId="43157"/>
    <cellStyle name="Migliaia [0] 55 3 4 4" xfId="45817"/>
    <cellStyle name="Migliaia [0] 55 3 4 5" xfId="48833"/>
    <cellStyle name="Migliaia [0] 55 3 5" xfId="15182"/>
    <cellStyle name="Migliaia [0] 55 3 6" xfId="19587"/>
    <cellStyle name="Migliaia [0] 55 4" xfId="2674"/>
    <cellStyle name="Migliaia [0] 55 4 2" xfId="12488"/>
    <cellStyle name="Migliaia [0] 55 4 2 2" xfId="30568"/>
    <cellStyle name="Migliaia [0] 55 4 2 2 2" xfId="35726"/>
    <cellStyle name="Migliaia [0] 55 4 2 2 3" xfId="41028"/>
    <cellStyle name="Migliaia [0] 55 4 2 3" xfId="33075"/>
    <cellStyle name="Migliaia [0] 55 4 2 4" xfId="38377"/>
    <cellStyle name="Migliaia [0] 55 4 3" xfId="15183"/>
    <cellStyle name="Migliaia [0] 55 4 3 2" xfId="33780"/>
    <cellStyle name="Migliaia [0] 55 4 3 3" xfId="39082"/>
    <cellStyle name="Migliaia [0] 55 4 3 4" xfId="28429"/>
    <cellStyle name="Migliaia [0] 55 4 4" xfId="31315"/>
    <cellStyle name="Migliaia [0] 55 4 5" xfId="36431"/>
    <cellStyle name="Migliaia [0] 55 4 6" xfId="11430"/>
    <cellStyle name="Migliaia [0] 55 5" xfId="12557"/>
    <cellStyle name="Migliaia [0] 55 5 2" xfId="28430"/>
    <cellStyle name="Migliaia [0] 55 5 2 2" xfId="33781"/>
    <cellStyle name="Migliaia [0] 55 5 2 3" xfId="39083"/>
    <cellStyle name="Migliaia [0] 55 5 3" xfId="31316"/>
    <cellStyle name="Migliaia [0] 55 5 4" xfId="36432"/>
    <cellStyle name="Migliaia [0] 55 6" xfId="15179"/>
    <cellStyle name="Migliaia [0] 55 6 2" xfId="33777"/>
    <cellStyle name="Migliaia [0] 55 6 3" xfId="39079"/>
    <cellStyle name="Migliaia [0] 55 6 4" xfId="28426"/>
    <cellStyle name="Migliaia [0] 55 7" xfId="31312"/>
    <cellStyle name="Migliaia [0] 55 8" xfId="36428"/>
    <cellStyle name="Migliaia [0] 56" xfId="229"/>
    <cellStyle name="Migliaia [0] 56 2" xfId="1220"/>
    <cellStyle name="Migliaia [0] 56 2 2" xfId="3416"/>
    <cellStyle name="Migliaia [0] 56 2 2 2" xfId="7291"/>
    <cellStyle name="Migliaia [0] 56 2 2 2 2" xfId="17254"/>
    <cellStyle name="Migliaia [0] 56 2 2 2 3" xfId="43745"/>
    <cellStyle name="Migliaia [0] 56 2 2 2 4" xfId="46299"/>
    <cellStyle name="Migliaia [0] 56 2 2 2 5" xfId="49315"/>
    <cellStyle name="Migliaia [0] 56 2 2 3" xfId="6981"/>
    <cellStyle name="Migliaia [0] 56 2 2 4" xfId="6012"/>
    <cellStyle name="Migliaia [0] 56 2 2 4 2" xfId="16786"/>
    <cellStyle name="Migliaia [0] 56 2 2 4 3" xfId="43452"/>
    <cellStyle name="Migliaia [0] 56 2 2 4 4" xfId="45818"/>
    <cellStyle name="Migliaia [0] 56 2 2 4 5" xfId="48834"/>
    <cellStyle name="Migliaia [0] 56 2 2 5" xfId="15186"/>
    <cellStyle name="Migliaia [0] 56 2 2 6" xfId="19589"/>
    <cellStyle name="Migliaia [0] 56 2 2 7" xfId="44320"/>
    <cellStyle name="Migliaia [0] 56 2 2 8" xfId="45226"/>
    <cellStyle name="Migliaia [0] 56 2 3" xfId="7292"/>
    <cellStyle name="Migliaia [0] 56 2 3 2" xfId="28432"/>
    <cellStyle name="Migliaia [0] 56 2 3 2 2" xfId="33783"/>
    <cellStyle name="Migliaia [0] 56 2 3 2 3" xfId="39085"/>
    <cellStyle name="Migliaia [0] 56 2 3 3" xfId="31318"/>
    <cellStyle name="Migliaia [0] 56 2 3 4" xfId="36434"/>
    <cellStyle name="Migliaia [0] 56 2 4" xfId="15185"/>
    <cellStyle name="Migliaia [0] 56 2 5" xfId="19588"/>
    <cellStyle name="Migliaia [0] 56 3" xfId="3129"/>
    <cellStyle name="Migliaia [0] 56 3 2" xfId="7293"/>
    <cellStyle name="Migliaia [0] 56 3 2 2" xfId="13784"/>
    <cellStyle name="Migliaia [0] 56 3 2 2 2" xfId="17255"/>
    <cellStyle name="Migliaia [0] 56 3 2 2 2 2" xfId="33784"/>
    <cellStyle name="Migliaia [0] 56 3 2 2 3" xfId="39086"/>
    <cellStyle name="Migliaia [0] 56 3 2 2 4" xfId="28433"/>
    <cellStyle name="Migliaia [0] 56 3 2 3" xfId="31319"/>
    <cellStyle name="Migliaia [0] 56 3 2 4" xfId="36435"/>
    <cellStyle name="Migliaia [0] 56 3 2 5" xfId="20784"/>
    <cellStyle name="Migliaia [0] 56 3 2 6" xfId="46300"/>
    <cellStyle name="Migliaia [0] 56 3 2 7" xfId="49316"/>
    <cellStyle name="Migliaia [0] 56 3 2 8" xfId="13060"/>
    <cellStyle name="Migliaia [0] 56 3 3" xfId="7636"/>
    <cellStyle name="Migliaia [0] 56 3 4" xfId="6013"/>
    <cellStyle name="Migliaia [0] 56 3 4 2" xfId="16787"/>
    <cellStyle name="Migliaia [0] 56 3 4 3" xfId="41645"/>
    <cellStyle name="Migliaia [0] 56 3 4 4" xfId="45819"/>
    <cellStyle name="Migliaia [0] 56 3 4 5" xfId="48835"/>
    <cellStyle name="Migliaia [0] 56 3 5" xfId="15187"/>
    <cellStyle name="Migliaia [0] 56 3 6" xfId="19590"/>
    <cellStyle name="Migliaia [0] 56 4" xfId="2675"/>
    <cellStyle name="Migliaia [0] 56 4 2" xfId="12489"/>
    <cellStyle name="Migliaia [0] 56 4 2 2" xfId="30569"/>
    <cellStyle name="Migliaia [0] 56 4 2 2 2" xfId="35727"/>
    <cellStyle name="Migliaia [0] 56 4 2 2 3" xfId="41029"/>
    <cellStyle name="Migliaia [0] 56 4 2 3" xfId="33076"/>
    <cellStyle name="Migliaia [0] 56 4 2 4" xfId="38378"/>
    <cellStyle name="Migliaia [0] 56 4 3" xfId="15188"/>
    <cellStyle name="Migliaia [0] 56 4 3 2" xfId="33785"/>
    <cellStyle name="Migliaia [0] 56 4 3 3" xfId="39087"/>
    <cellStyle name="Migliaia [0] 56 4 3 4" xfId="28434"/>
    <cellStyle name="Migliaia [0] 56 4 4" xfId="31320"/>
    <cellStyle name="Migliaia [0] 56 4 5" xfId="36436"/>
    <cellStyle name="Migliaia [0] 56 4 6" xfId="11431"/>
    <cellStyle name="Migliaia [0] 56 5" xfId="12558"/>
    <cellStyle name="Migliaia [0] 56 5 2" xfId="28435"/>
    <cellStyle name="Migliaia [0] 56 5 2 2" xfId="33786"/>
    <cellStyle name="Migliaia [0] 56 5 2 3" xfId="39088"/>
    <cellStyle name="Migliaia [0] 56 5 3" xfId="31321"/>
    <cellStyle name="Migliaia [0] 56 5 4" xfId="36437"/>
    <cellStyle name="Migliaia [0] 56 6" xfId="15184"/>
    <cellStyle name="Migliaia [0] 56 6 2" xfId="33782"/>
    <cellStyle name="Migliaia [0] 56 6 3" xfId="39084"/>
    <cellStyle name="Migliaia [0] 56 6 4" xfId="28431"/>
    <cellStyle name="Migliaia [0] 56 7" xfId="31317"/>
    <cellStyle name="Migliaia [0] 56 8" xfId="36433"/>
    <cellStyle name="Migliaia [0] 57" xfId="230"/>
    <cellStyle name="Migliaia [0] 57 2" xfId="1221"/>
    <cellStyle name="Migliaia [0] 57 2 2" xfId="3417"/>
    <cellStyle name="Migliaia [0] 57 2 2 2" xfId="7294"/>
    <cellStyle name="Migliaia [0] 57 2 2 2 2" xfId="17256"/>
    <cellStyle name="Migliaia [0] 57 2 2 2 3" xfId="43253"/>
    <cellStyle name="Migliaia [0] 57 2 2 2 4" xfId="46301"/>
    <cellStyle name="Migliaia [0] 57 2 2 2 5" xfId="49317"/>
    <cellStyle name="Migliaia [0] 57 2 2 3" xfId="7755"/>
    <cellStyle name="Migliaia [0] 57 2 2 4" xfId="6014"/>
    <cellStyle name="Migliaia [0] 57 2 2 4 2" xfId="16788"/>
    <cellStyle name="Migliaia [0] 57 2 2 4 3" xfId="44023"/>
    <cellStyle name="Migliaia [0] 57 2 2 4 4" xfId="45820"/>
    <cellStyle name="Migliaia [0] 57 2 2 4 5" xfId="48836"/>
    <cellStyle name="Migliaia [0] 57 2 2 5" xfId="15191"/>
    <cellStyle name="Migliaia [0] 57 2 2 6" xfId="19592"/>
    <cellStyle name="Migliaia [0] 57 2 2 7" xfId="44321"/>
    <cellStyle name="Migliaia [0] 57 2 2 8" xfId="45227"/>
    <cellStyle name="Migliaia [0] 57 2 3" xfId="7295"/>
    <cellStyle name="Migliaia [0] 57 2 3 2" xfId="28437"/>
    <cellStyle name="Migliaia [0] 57 2 3 2 2" xfId="33788"/>
    <cellStyle name="Migliaia [0] 57 2 3 2 3" xfId="39090"/>
    <cellStyle name="Migliaia [0] 57 2 3 3" xfId="31323"/>
    <cellStyle name="Migliaia [0] 57 2 3 4" xfId="36439"/>
    <cellStyle name="Migliaia [0] 57 2 4" xfId="15190"/>
    <cellStyle name="Migliaia [0] 57 2 5" xfId="19591"/>
    <cellStyle name="Migliaia [0] 57 3" xfId="3130"/>
    <cellStyle name="Migliaia [0] 57 3 2" xfId="7296"/>
    <cellStyle name="Migliaia [0] 57 3 2 2" xfId="13785"/>
    <cellStyle name="Migliaia [0] 57 3 2 2 2" xfId="17257"/>
    <cellStyle name="Migliaia [0] 57 3 2 2 2 2" xfId="33789"/>
    <cellStyle name="Migliaia [0] 57 3 2 2 3" xfId="39091"/>
    <cellStyle name="Migliaia [0] 57 3 2 2 4" xfId="28438"/>
    <cellStyle name="Migliaia [0] 57 3 2 3" xfId="31324"/>
    <cellStyle name="Migliaia [0] 57 3 2 4" xfId="36440"/>
    <cellStyle name="Migliaia [0] 57 3 2 5" xfId="43189"/>
    <cellStyle name="Migliaia [0] 57 3 2 6" xfId="46302"/>
    <cellStyle name="Migliaia [0] 57 3 2 7" xfId="49318"/>
    <cellStyle name="Migliaia [0] 57 3 2 8" xfId="13061"/>
    <cellStyle name="Migliaia [0] 57 3 3" xfId="7637"/>
    <cellStyle name="Migliaia [0] 57 3 4" xfId="6015"/>
    <cellStyle name="Migliaia [0] 57 3 4 2" xfId="16789"/>
    <cellStyle name="Migliaia [0] 57 3 4 3" xfId="41646"/>
    <cellStyle name="Migliaia [0] 57 3 4 4" xfId="45821"/>
    <cellStyle name="Migliaia [0] 57 3 4 5" xfId="48837"/>
    <cellStyle name="Migliaia [0] 57 3 5" xfId="15192"/>
    <cellStyle name="Migliaia [0] 57 3 6" xfId="19593"/>
    <cellStyle name="Migliaia [0] 57 4" xfId="2676"/>
    <cellStyle name="Migliaia [0] 57 4 2" xfId="12490"/>
    <cellStyle name="Migliaia [0] 57 4 2 2" xfId="30570"/>
    <cellStyle name="Migliaia [0] 57 4 2 2 2" xfId="35728"/>
    <cellStyle name="Migliaia [0] 57 4 2 2 3" xfId="41030"/>
    <cellStyle name="Migliaia [0] 57 4 2 3" xfId="33077"/>
    <cellStyle name="Migliaia [0] 57 4 2 4" xfId="38379"/>
    <cellStyle name="Migliaia [0] 57 4 3" xfId="15193"/>
    <cellStyle name="Migliaia [0] 57 4 3 2" xfId="33790"/>
    <cellStyle name="Migliaia [0] 57 4 3 3" xfId="39092"/>
    <cellStyle name="Migliaia [0] 57 4 3 4" xfId="28439"/>
    <cellStyle name="Migliaia [0] 57 4 4" xfId="31325"/>
    <cellStyle name="Migliaia [0] 57 4 5" xfId="36441"/>
    <cellStyle name="Migliaia [0] 57 4 6" xfId="11432"/>
    <cellStyle name="Migliaia [0] 57 5" xfId="12559"/>
    <cellStyle name="Migliaia [0] 57 5 2" xfId="28440"/>
    <cellStyle name="Migliaia [0] 57 5 2 2" xfId="33791"/>
    <cellStyle name="Migliaia [0] 57 5 2 3" xfId="39093"/>
    <cellStyle name="Migliaia [0] 57 5 3" xfId="31326"/>
    <cellStyle name="Migliaia [0] 57 5 4" xfId="36442"/>
    <cellStyle name="Migliaia [0] 57 6" xfId="15189"/>
    <cellStyle name="Migliaia [0] 57 6 2" xfId="33787"/>
    <cellStyle name="Migliaia [0] 57 6 3" xfId="39089"/>
    <cellStyle name="Migliaia [0] 57 6 4" xfId="28436"/>
    <cellStyle name="Migliaia [0] 57 7" xfId="31322"/>
    <cellStyle name="Migliaia [0] 57 8" xfId="36438"/>
    <cellStyle name="Migliaia [0] 58" xfId="231"/>
    <cellStyle name="Migliaia [0] 58 2" xfId="1222"/>
    <cellStyle name="Migliaia [0] 58 2 2" xfId="3418"/>
    <cellStyle name="Migliaia [0] 58 2 2 2" xfId="7297"/>
    <cellStyle name="Migliaia [0] 58 2 2 2 2" xfId="17258"/>
    <cellStyle name="Migliaia [0] 58 2 2 2 3" xfId="43884"/>
    <cellStyle name="Migliaia [0] 58 2 2 2 4" xfId="46303"/>
    <cellStyle name="Migliaia [0] 58 2 2 2 5" xfId="49319"/>
    <cellStyle name="Migliaia [0] 58 2 2 3" xfId="7754"/>
    <cellStyle name="Migliaia [0] 58 2 2 4" xfId="6016"/>
    <cellStyle name="Migliaia [0] 58 2 2 4 2" xfId="16790"/>
    <cellStyle name="Migliaia [0] 58 2 2 4 3" xfId="41647"/>
    <cellStyle name="Migliaia [0] 58 2 2 4 4" xfId="45822"/>
    <cellStyle name="Migliaia [0] 58 2 2 4 5" xfId="48838"/>
    <cellStyle name="Migliaia [0] 58 2 2 5" xfId="15196"/>
    <cellStyle name="Migliaia [0] 58 2 2 6" xfId="19595"/>
    <cellStyle name="Migliaia [0] 58 2 2 7" xfId="44322"/>
    <cellStyle name="Migliaia [0] 58 2 2 8" xfId="45228"/>
    <cellStyle name="Migliaia [0] 58 2 3" xfId="7298"/>
    <cellStyle name="Migliaia [0] 58 2 3 2" xfId="28442"/>
    <cellStyle name="Migliaia [0] 58 2 3 2 2" xfId="33793"/>
    <cellStyle name="Migliaia [0] 58 2 3 2 3" xfId="39095"/>
    <cellStyle name="Migliaia [0] 58 2 3 3" xfId="31328"/>
    <cellStyle name="Migliaia [0] 58 2 3 4" xfId="36444"/>
    <cellStyle name="Migliaia [0] 58 2 4" xfId="15195"/>
    <cellStyle name="Migliaia [0] 58 2 5" xfId="19594"/>
    <cellStyle name="Migliaia [0] 58 3" xfId="3131"/>
    <cellStyle name="Migliaia [0] 58 3 2" xfId="7299"/>
    <cellStyle name="Migliaia [0] 58 3 2 2" xfId="13786"/>
    <cellStyle name="Migliaia [0] 58 3 2 2 2" xfId="17259"/>
    <cellStyle name="Migliaia [0] 58 3 2 2 2 2" xfId="33794"/>
    <cellStyle name="Migliaia [0] 58 3 2 2 3" xfId="39096"/>
    <cellStyle name="Migliaia [0] 58 3 2 2 4" xfId="28443"/>
    <cellStyle name="Migliaia [0] 58 3 2 3" xfId="31329"/>
    <cellStyle name="Migliaia [0] 58 3 2 4" xfId="36445"/>
    <cellStyle name="Migliaia [0] 58 3 2 5" xfId="27885"/>
    <cellStyle name="Migliaia [0] 58 3 2 6" xfId="46304"/>
    <cellStyle name="Migliaia [0] 58 3 2 7" xfId="49320"/>
    <cellStyle name="Migliaia [0] 58 3 2 8" xfId="13062"/>
    <cellStyle name="Migliaia [0] 58 3 3" xfId="6543"/>
    <cellStyle name="Migliaia [0] 58 3 4" xfId="6017"/>
    <cellStyle name="Migliaia [0] 58 3 4 2" xfId="16791"/>
    <cellStyle name="Migliaia [0] 58 3 4 3" xfId="41648"/>
    <cellStyle name="Migliaia [0] 58 3 4 4" xfId="45823"/>
    <cellStyle name="Migliaia [0] 58 3 4 5" xfId="48839"/>
    <cellStyle name="Migliaia [0] 58 3 5" xfId="15197"/>
    <cellStyle name="Migliaia [0] 58 3 6" xfId="19596"/>
    <cellStyle name="Migliaia [0] 58 4" xfId="2677"/>
    <cellStyle name="Migliaia [0] 58 4 2" xfId="12491"/>
    <cellStyle name="Migliaia [0] 58 4 2 2" xfId="30571"/>
    <cellStyle name="Migliaia [0] 58 4 2 2 2" xfId="35729"/>
    <cellStyle name="Migliaia [0] 58 4 2 2 3" xfId="41031"/>
    <cellStyle name="Migliaia [0] 58 4 2 3" xfId="33078"/>
    <cellStyle name="Migliaia [0] 58 4 2 4" xfId="38380"/>
    <cellStyle name="Migliaia [0] 58 4 3" xfId="15198"/>
    <cellStyle name="Migliaia [0] 58 4 3 2" xfId="33795"/>
    <cellStyle name="Migliaia [0] 58 4 3 3" xfId="39097"/>
    <cellStyle name="Migliaia [0] 58 4 3 4" xfId="28444"/>
    <cellStyle name="Migliaia [0] 58 4 4" xfId="31330"/>
    <cellStyle name="Migliaia [0] 58 4 5" xfId="36446"/>
    <cellStyle name="Migliaia [0] 58 4 6" xfId="11433"/>
    <cellStyle name="Migliaia [0] 58 5" xfId="12560"/>
    <cellStyle name="Migliaia [0] 58 5 2" xfId="28445"/>
    <cellStyle name="Migliaia [0] 58 5 2 2" xfId="33796"/>
    <cellStyle name="Migliaia [0] 58 5 2 3" xfId="39098"/>
    <cellStyle name="Migliaia [0] 58 5 3" xfId="31331"/>
    <cellStyle name="Migliaia [0] 58 5 4" xfId="36447"/>
    <cellStyle name="Migliaia [0] 58 6" xfId="15194"/>
    <cellStyle name="Migliaia [0] 58 6 2" xfId="33792"/>
    <cellStyle name="Migliaia [0] 58 6 3" xfId="39094"/>
    <cellStyle name="Migliaia [0] 58 6 4" xfId="28441"/>
    <cellStyle name="Migliaia [0] 58 7" xfId="31327"/>
    <cellStyle name="Migliaia [0] 58 8" xfId="36443"/>
    <cellStyle name="Migliaia [0] 59" xfId="232"/>
    <cellStyle name="Migliaia [0] 59 2" xfId="1223"/>
    <cellStyle name="Migliaia [0] 59 2 2" xfId="3419"/>
    <cellStyle name="Migliaia [0] 59 2 2 2" xfId="7300"/>
    <cellStyle name="Migliaia [0] 59 2 2 2 2" xfId="17260"/>
    <cellStyle name="Migliaia [0] 59 2 2 2 3" xfId="43550"/>
    <cellStyle name="Migliaia [0] 59 2 2 2 4" xfId="46305"/>
    <cellStyle name="Migliaia [0] 59 2 2 2 5" xfId="49321"/>
    <cellStyle name="Migliaia [0] 59 2 2 3" xfId="7753"/>
    <cellStyle name="Migliaia [0] 59 2 2 4" xfId="6018"/>
    <cellStyle name="Migliaia [0] 59 2 2 4 2" xfId="16792"/>
    <cellStyle name="Migliaia [0] 59 2 2 4 3" xfId="43621"/>
    <cellStyle name="Migliaia [0] 59 2 2 4 4" xfId="45824"/>
    <cellStyle name="Migliaia [0] 59 2 2 4 5" xfId="48840"/>
    <cellStyle name="Migliaia [0] 59 2 2 5" xfId="15201"/>
    <cellStyle name="Migliaia [0] 59 2 2 6" xfId="19598"/>
    <cellStyle name="Migliaia [0] 59 2 2 7" xfId="44323"/>
    <cellStyle name="Migliaia [0] 59 2 2 8" xfId="45229"/>
    <cellStyle name="Migliaia [0] 59 2 3" xfId="7301"/>
    <cellStyle name="Migliaia [0] 59 2 3 2" xfId="28447"/>
    <cellStyle name="Migliaia [0] 59 2 3 2 2" xfId="33798"/>
    <cellStyle name="Migliaia [0] 59 2 3 2 3" xfId="39100"/>
    <cellStyle name="Migliaia [0] 59 2 3 3" xfId="31333"/>
    <cellStyle name="Migliaia [0] 59 2 3 4" xfId="36449"/>
    <cellStyle name="Migliaia [0] 59 2 4" xfId="15200"/>
    <cellStyle name="Migliaia [0] 59 2 5" xfId="19597"/>
    <cellStyle name="Migliaia [0] 59 3" xfId="3132"/>
    <cellStyle name="Migliaia [0] 59 3 2" xfId="7302"/>
    <cellStyle name="Migliaia [0] 59 3 2 2" xfId="13787"/>
    <cellStyle name="Migliaia [0] 59 3 2 2 2" xfId="17261"/>
    <cellStyle name="Migliaia [0] 59 3 2 2 2 2" xfId="33799"/>
    <cellStyle name="Migliaia [0] 59 3 2 2 3" xfId="39101"/>
    <cellStyle name="Migliaia [0] 59 3 2 2 4" xfId="28448"/>
    <cellStyle name="Migliaia [0] 59 3 2 3" xfId="31334"/>
    <cellStyle name="Migliaia [0] 59 3 2 4" xfId="36450"/>
    <cellStyle name="Migliaia [0] 59 3 2 5" xfId="43780"/>
    <cellStyle name="Migliaia [0] 59 3 2 6" xfId="46306"/>
    <cellStyle name="Migliaia [0] 59 3 2 7" xfId="49322"/>
    <cellStyle name="Migliaia [0] 59 3 2 8" xfId="13063"/>
    <cellStyle name="Migliaia [0] 59 3 3" xfId="7793"/>
    <cellStyle name="Migliaia [0] 59 3 4" xfId="6019"/>
    <cellStyle name="Migliaia [0] 59 3 4 2" xfId="16793"/>
    <cellStyle name="Migliaia [0] 59 3 4 3" xfId="31427"/>
    <cellStyle name="Migliaia [0] 59 3 4 4" xfId="45825"/>
    <cellStyle name="Migliaia [0] 59 3 4 5" xfId="48841"/>
    <cellStyle name="Migliaia [0] 59 3 5" xfId="15202"/>
    <cellStyle name="Migliaia [0] 59 3 6" xfId="19599"/>
    <cellStyle name="Migliaia [0] 59 4" xfId="2678"/>
    <cellStyle name="Migliaia [0] 59 4 2" xfId="12492"/>
    <cellStyle name="Migliaia [0] 59 4 2 2" xfId="30572"/>
    <cellStyle name="Migliaia [0] 59 4 2 2 2" xfId="35730"/>
    <cellStyle name="Migliaia [0] 59 4 2 2 3" xfId="41032"/>
    <cellStyle name="Migliaia [0] 59 4 2 3" xfId="33079"/>
    <cellStyle name="Migliaia [0] 59 4 2 4" xfId="38381"/>
    <cellStyle name="Migliaia [0] 59 4 3" xfId="15203"/>
    <cellStyle name="Migliaia [0] 59 4 3 2" xfId="33800"/>
    <cellStyle name="Migliaia [0] 59 4 3 3" xfId="39102"/>
    <cellStyle name="Migliaia [0] 59 4 3 4" xfId="28449"/>
    <cellStyle name="Migliaia [0] 59 4 4" xfId="31335"/>
    <cellStyle name="Migliaia [0] 59 4 5" xfId="36451"/>
    <cellStyle name="Migliaia [0] 59 4 6" xfId="11434"/>
    <cellStyle name="Migliaia [0] 59 5" xfId="12561"/>
    <cellStyle name="Migliaia [0] 59 5 2" xfId="28450"/>
    <cellStyle name="Migliaia [0] 59 5 2 2" xfId="33801"/>
    <cellStyle name="Migliaia [0] 59 5 2 3" xfId="39103"/>
    <cellStyle name="Migliaia [0] 59 5 3" xfId="31336"/>
    <cellStyle name="Migliaia [0] 59 5 4" xfId="36452"/>
    <cellStyle name="Migliaia [0] 59 6" xfId="15199"/>
    <cellStyle name="Migliaia [0] 59 6 2" xfId="33797"/>
    <cellStyle name="Migliaia [0] 59 6 3" xfId="39099"/>
    <cellStyle name="Migliaia [0] 59 6 4" xfId="28446"/>
    <cellStyle name="Migliaia [0] 59 7" xfId="31332"/>
    <cellStyle name="Migliaia [0] 59 8" xfId="36448"/>
    <cellStyle name="Migliaia [0] 6" xfId="233"/>
    <cellStyle name="Migliaia [0] 6 2" xfId="1224"/>
    <cellStyle name="Migliaia [0] 6 2 2" xfId="3420"/>
    <cellStyle name="Migliaia [0] 6 2 2 2" xfId="7303"/>
    <cellStyle name="Migliaia [0] 6 2 2 2 2" xfId="17262"/>
    <cellStyle name="Migliaia [0] 6 2 2 2 3" xfId="43159"/>
    <cellStyle name="Migliaia [0] 6 2 2 2 4" xfId="46307"/>
    <cellStyle name="Migliaia [0] 6 2 2 2 5" xfId="49323"/>
    <cellStyle name="Migliaia [0] 6 2 2 3" xfId="7752"/>
    <cellStyle name="Migliaia [0] 6 2 2 4" xfId="6020"/>
    <cellStyle name="Migliaia [0] 6 2 2 4 2" xfId="16794"/>
    <cellStyle name="Migliaia [0] 6 2 2 4 3" xfId="41649"/>
    <cellStyle name="Migliaia [0] 6 2 2 4 4" xfId="45826"/>
    <cellStyle name="Migliaia [0] 6 2 2 4 5" xfId="48842"/>
    <cellStyle name="Migliaia [0] 6 2 2 5" xfId="15206"/>
    <cellStyle name="Migliaia [0] 6 2 2 6" xfId="19603"/>
    <cellStyle name="Migliaia [0] 6 2 2 7" xfId="44324"/>
    <cellStyle name="Migliaia [0] 6 2 2 8" xfId="45230"/>
    <cellStyle name="Migliaia [0] 6 2 3" xfId="7304"/>
    <cellStyle name="Migliaia [0] 6 2 3 2" xfId="28452"/>
    <cellStyle name="Migliaia [0] 6 2 3 2 2" xfId="33803"/>
    <cellStyle name="Migliaia [0] 6 2 3 2 3" xfId="39105"/>
    <cellStyle name="Migliaia [0] 6 2 3 3" xfId="31338"/>
    <cellStyle name="Migliaia [0] 6 2 3 4" xfId="36454"/>
    <cellStyle name="Migliaia [0] 6 2 4" xfId="15205"/>
    <cellStyle name="Migliaia [0] 6 2 5" xfId="19602"/>
    <cellStyle name="Migliaia [0] 6 3" xfId="3133"/>
    <cellStyle name="Migliaia [0] 6 3 2" xfId="7305"/>
    <cellStyle name="Migliaia [0] 6 3 2 2" xfId="13788"/>
    <cellStyle name="Migliaia [0] 6 3 2 2 2" xfId="17263"/>
    <cellStyle name="Migliaia [0] 6 3 2 2 2 2" xfId="33804"/>
    <cellStyle name="Migliaia [0] 6 3 2 2 3" xfId="39106"/>
    <cellStyle name="Migliaia [0] 6 3 2 2 4" xfId="28453"/>
    <cellStyle name="Migliaia [0] 6 3 2 3" xfId="31339"/>
    <cellStyle name="Migliaia [0] 6 3 2 4" xfId="36455"/>
    <cellStyle name="Migliaia [0] 6 3 2 5" xfId="41745"/>
    <cellStyle name="Migliaia [0] 6 3 2 6" xfId="46308"/>
    <cellStyle name="Migliaia [0] 6 3 2 7" xfId="49324"/>
    <cellStyle name="Migliaia [0] 6 3 2 8" xfId="13064"/>
    <cellStyle name="Migliaia [0] 6 3 3" xfId="7792"/>
    <cellStyle name="Migliaia [0] 6 3 4" xfId="6021"/>
    <cellStyle name="Migliaia [0] 6 3 4 2" xfId="16795"/>
    <cellStyle name="Migliaia [0] 6 3 4 3" xfId="42521"/>
    <cellStyle name="Migliaia [0] 6 3 4 4" xfId="45827"/>
    <cellStyle name="Migliaia [0] 6 3 4 5" xfId="48843"/>
    <cellStyle name="Migliaia [0] 6 3 5" xfId="15207"/>
    <cellStyle name="Migliaia [0] 6 3 6" xfId="19605"/>
    <cellStyle name="Migliaia [0] 6 4" xfId="2679"/>
    <cellStyle name="Migliaia [0] 6 4 2" xfId="12493"/>
    <cellStyle name="Migliaia [0] 6 4 2 2" xfId="30573"/>
    <cellStyle name="Migliaia [0] 6 4 2 2 2" xfId="35731"/>
    <cellStyle name="Migliaia [0] 6 4 2 2 3" xfId="41033"/>
    <cellStyle name="Migliaia [0] 6 4 2 3" xfId="33080"/>
    <cellStyle name="Migliaia [0] 6 4 2 4" xfId="38382"/>
    <cellStyle name="Migliaia [0] 6 4 3" xfId="15208"/>
    <cellStyle name="Migliaia [0] 6 4 3 2" xfId="33805"/>
    <cellStyle name="Migliaia [0] 6 4 3 3" xfId="39107"/>
    <cellStyle name="Migliaia [0] 6 4 3 4" xfId="28454"/>
    <cellStyle name="Migliaia [0] 6 4 4" xfId="31340"/>
    <cellStyle name="Migliaia [0] 6 4 5" xfId="36456"/>
    <cellStyle name="Migliaia [0] 6 4 6" xfId="11435"/>
    <cellStyle name="Migliaia [0] 6 5" xfId="12562"/>
    <cellStyle name="Migliaia [0] 6 5 2" xfId="28455"/>
    <cellStyle name="Migliaia [0] 6 5 2 2" xfId="33806"/>
    <cellStyle name="Migliaia [0] 6 5 2 3" xfId="39108"/>
    <cellStyle name="Migliaia [0] 6 5 3" xfId="31341"/>
    <cellStyle name="Migliaia [0] 6 5 4" xfId="36457"/>
    <cellStyle name="Migliaia [0] 6 6" xfId="15204"/>
    <cellStyle name="Migliaia [0] 6 6 2" xfId="33802"/>
    <cellStyle name="Migliaia [0] 6 6 3" xfId="39104"/>
    <cellStyle name="Migliaia [0] 6 6 4" xfId="28451"/>
    <cellStyle name="Migliaia [0] 6 7" xfId="31337"/>
    <cellStyle name="Migliaia [0] 6 8" xfId="36453"/>
    <cellStyle name="Migliaia [0] 7" xfId="234"/>
    <cellStyle name="Migliaia [0] 7 2" xfId="1225"/>
    <cellStyle name="Migliaia [0] 7 2 2" xfId="3421"/>
    <cellStyle name="Migliaia [0] 7 2 2 2" xfId="7306"/>
    <cellStyle name="Migliaia [0] 7 2 2 2 2" xfId="17264"/>
    <cellStyle name="Migliaia [0] 7 2 2 2 3" xfId="41746"/>
    <cellStyle name="Migliaia [0] 7 2 2 2 4" xfId="46309"/>
    <cellStyle name="Migliaia [0] 7 2 2 2 5" xfId="49325"/>
    <cellStyle name="Migliaia [0] 7 2 2 3" xfId="7107"/>
    <cellStyle name="Migliaia [0] 7 2 2 4" xfId="6022"/>
    <cellStyle name="Migliaia [0] 7 2 2 4 2" xfId="16796"/>
    <cellStyle name="Migliaia [0] 7 2 2 4 3" xfId="41650"/>
    <cellStyle name="Migliaia [0] 7 2 2 4 4" xfId="45828"/>
    <cellStyle name="Migliaia [0] 7 2 2 4 5" xfId="48844"/>
    <cellStyle name="Migliaia [0] 7 2 2 5" xfId="15211"/>
    <cellStyle name="Migliaia [0] 7 2 2 6" xfId="19611"/>
    <cellStyle name="Migliaia [0] 7 2 2 7" xfId="44325"/>
    <cellStyle name="Migliaia [0] 7 2 2 8" xfId="45231"/>
    <cellStyle name="Migliaia [0] 7 2 3" xfId="7307"/>
    <cellStyle name="Migliaia [0] 7 2 3 2" xfId="28457"/>
    <cellStyle name="Migliaia [0] 7 2 3 2 2" xfId="33808"/>
    <cellStyle name="Migliaia [0] 7 2 3 2 3" xfId="39110"/>
    <cellStyle name="Migliaia [0] 7 2 3 3" xfId="31343"/>
    <cellStyle name="Migliaia [0] 7 2 3 4" xfId="36459"/>
    <cellStyle name="Migliaia [0] 7 2 4" xfId="15210"/>
    <cellStyle name="Migliaia [0] 7 2 5" xfId="19610"/>
    <cellStyle name="Migliaia [0] 7 3" xfId="3134"/>
    <cellStyle name="Migliaia [0] 7 3 2" xfId="7308"/>
    <cellStyle name="Migliaia [0] 7 3 2 2" xfId="13789"/>
    <cellStyle name="Migliaia [0] 7 3 2 2 2" xfId="17265"/>
    <cellStyle name="Migliaia [0] 7 3 2 2 2 2" xfId="33809"/>
    <cellStyle name="Migliaia [0] 7 3 2 2 3" xfId="39111"/>
    <cellStyle name="Migliaia [0] 7 3 2 2 4" xfId="28458"/>
    <cellStyle name="Migliaia [0] 7 3 2 3" xfId="31344"/>
    <cellStyle name="Migliaia [0] 7 3 2 4" xfId="36460"/>
    <cellStyle name="Migliaia [0] 7 3 2 5" xfId="31770"/>
    <cellStyle name="Migliaia [0] 7 3 2 6" xfId="46310"/>
    <cellStyle name="Migliaia [0] 7 3 2 7" xfId="49326"/>
    <cellStyle name="Migliaia [0] 7 3 2 8" xfId="13065"/>
    <cellStyle name="Migliaia [0] 7 3 3" xfId="7097"/>
    <cellStyle name="Migliaia [0] 7 3 4" xfId="6023"/>
    <cellStyle name="Migliaia [0] 7 3 4 2" xfId="16797"/>
    <cellStyle name="Migliaia [0] 7 3 4 3" xfId="42861"/>
    <cellStyle name="Migliaia [0] 7 3 4 4" xfId="45829"/>
    <cellStyle name="Migliaia [0] 7 3 4 5" xfId="48845"/>
    <cellStyle name="Migliaia [0] 7 3 5" xfId="15212"/>
    <cellStyle name="Migliaia [0] 7 3 6" xfId="19613"/>
    <cellStyle name="Migliaia [0] 7 4" xfId="2680"/>
    <cellStyle name="Migliaia [0] 7 4 2" xfId="12494"/>
    <cellStyle name="Migliaia [0] 7 4 2 2" xfId="30574"/>
    <cellStyle name="Migliaia [0] 7 4 2 2 2" xfId="35732"/>
    <cellStyle name="Migliaia [0] 7 4 2 2 3" xfId="41034"/>
    <cellStyle name="Migliaia [0] 7 4 2 3" xfId="33081"/>
    <cellStyle name="Migliaia [0] 7 4 2 4" xfId="38383"/>
    <cellStyle name="Migliaia [0] 7 4 3" xfId="15213"/>
    <cellStyle name="Migliaia [0] 7 4 3 2" xfId="33810"/>
    <cellStyle name="Migliaia [0] 7 4 3 3" xfId="39112"/>
    <cellStyle name="Migliaia [0] 7 4 3 4" xfId="28459"/>
    <cellStyle name="Migliaia [0] 7 4 4" xfId="31345"/>
    <cellStyle name="Migliaia [0] 7 4 5" xfId="36461"/>
    <cellStyle name="Migliaia [0] 7 4 6" xfId="11436"/>
    <cellStyle name="Migliaia [0] 7 5" xfId="12563"/>
    <cellStyle name="Migliaia [0] 7 5 2" xfId="28460"/>
    <cellStyle name="Migliaia [0] 7 5 2 2" xfId="33811"/>
    <cellStyle name="Migliaia [0] 7 5 2 3" xfId="39113"/>
    <cellStyle name="Migliaia [0] 7 5 3" xfId="31346"/>
    <cellStyle name="Migliaia [0] 7 5 4" xfId="36462"/>
    <cellStyle name="Migliaia [0] 7 6" xfId="15209"/>
    <cellStyle name="Migliaia [0] 7 6 2" xfId="33807"/>
    <cellStyle name="Migliaia [0] 7 6 3" xfId="39109"/>
    <cellStyle name="Migliaia [0] 7 6 4" xfId="28456"/>
    <cellStyle name="Migliaia [0] 7 7" xfId="31342"/>
    <cellStyle name="Migliaia [0] 7 8" xfId="36458"/>
    <cellStyle name="Migliaia [0] 8" xfId="235"/>
    <cellStyle name="Migliaia [0] 8 2" xfId="1226"/>
    <cellStyle name="Migliaia [0] 8 2 2" xfId="3422"/>
    <cellStyle name="Migliaia [0] 8 2 2 2" xfId="7309"/>
    <cellStyle name="Migliaia [0] 8 2 2 2 2" xfId="17266"/>
    <cellStyle name="Migliaia [0] 8 2 2 2 3" xfId="42192"/>
    <cellStyle name="Migliaia [0] 8 2 2 2 4" xfId="46311"/>
    <cellStyle name="Migliaia [0] 8 2 2 2 5" xfId="49327"/>
    <cellStyle name="Migliaia [0] 8 2 2 3" xfId="6982"/>
    <cellStyle name="Migliaia [0] 8 2 2 4" xfId="6024"/>
    <cellStyle name="Migliaia [0] 8 2 2 4 2" xfId="16798"/>
    <cellStyle name="Migliaia [0] 8 2 2 4 3" xfId="41651"/>
    <cellStyle name="Migliaia [0] 8 2 2 4 4" xfId="45830"/>
    <cellStyle name="Migliaia [0] 8 2 2 4 5" xfId="48846"/>
    <cellStyle name="Migliaia [0] 8 2 2 5" xfId="15216"/>
    <cellStyle name="Migliaia [0] 8 2 2 6" xfId="19619"/>
    <cellStyle name="Migliaia [0] 8 2 2 7" xfId="44326"/>
    <cellStyle name="Migliaia [0] 8 2 2 8" xfId="45232"/>
    <cellStyle name="Migliaia [0] 8 2 3" xfId="7310"/>
    <cellStyle name="Migliaia [0] 8 2 3 2" xfId="28462"/>
    <cellStyle name="Migliaia [0] 8 2 3 2 2" xfId="33813"/>
    <cellStyle name="Migliaia [0] 8 2 3 2 3" xfId="39115"/>
    <cellStyle name="Migliaia [0] 8 2 3 3" xfId="31348"/>
    <cellStyle name="Migliaia [0] 8 2 3 4" xfId="36464"/>
    <cellStyle name="Migliaia [0] 8 2 4" xfId="15215"/>
    <cellStyle name="Migliaia [0] 8 2 5" xfId="19618"/>
    <cellStyle name="Migliaia [0] 8 3" xfId="3135"/>
    <cellStyle name="Migliaia [0] 8 3 2" xfId="7311"/>
    <cellStyle name="Migliaia [0] 8 3 2 2" xfId="13790"/>
    <cellStyle name="Migliaia [0] 8 3 2 2 2" xfId="17267"/>
    <cellStyle name="Migliaia [0] 8 3 2 2 2 2" xfId="33814"/>
    <cellStyle name="Migliaia [0] 8 3 2 2 3" xfId="39116"/>
    <cellStyle name="Migliaia [0] 8 3 2 2 4" xfId="28463"/>
    <cellStyle name="Migliaia [0] 8 3 2 3" xfId="31349"/>
    <cellStyle name="Migliaia [0] 8 3 2 4" xfId="36465"/>
    <cellStyle name="Migliaia [0] 8 3 2 5" xfId="43738"/>
    <cellStyle name="Migliaia [0] 8 3 2 6" xfId="46312"/>
    <cellStyle name="Migliaia [0] 8 3 2 7" xfId="49328"/>
    <cellStyle name="Migliaia [0] 8 3 2 8" xfId="13066"/>
    <cellStyle name="Migliaia [0] 8 3 3" xfId="6544"/>
    <cellStyle name="Migliaia [0] 8 3 4" xfId="6025"/>
    <cellStyle name="Migliaia [0] 8 3 4 2" xfId="16799"/>
    <cellStyle name="Migliaia [0] 8 3 4 3" xfId="43453"/>
    <cellStyle name="Migliaia [0] 8 3 4 4" xfId="45831"/>
    <cellStyle name="Migliaia [0] 8 3 4 5" xfId="48847"/>
    <cellStyle name="Migliaia [0] 8 3 5" xfId="15217"/>
    <cellStyle name="Migliaia [0] 8 3 6" xfId="19621"/>
    <cellStyle name="Migliaia [0] 8 4" xfId="2681"/>
    <cellStyle name="Migliaia [0] 8 4 2" xfId="12495"/>
    <cellStyle name="Migliaia [0] 8 4 2 2" xfId="30575"/>
    <cellStyle name="Migliaia [0] 8 4 2 2 2" xfId="35733"/>
    <cellStyle name="Migliaia [0] 8 4 2 2 3" xfId="41035"/>
    <cellStyle name="Migliaia [0] 8 4 2 3" xfId="33082"/>
    <cellStyle name="Migliaia [0] 8 4 2 4" xfId="38384"/>
    <cellStyle name="Migliaia [0] 8 4 3" xfId="15218"/>
    <cellStyle name="Migliaia [0] 8 4 3 2" xfId="33815"/>
    <cellStyle name="Migliaia [0] 8 4 3 3" xfId="39117"/>
    <cellStyle name="Migliaia [0] 8 4 3 4" xfId="28464"/>
    <cellStyle name="Migliaia [0] 8 4 4" xfId="31350"/>
    <cellStyle name="Migliaia [0] 8 4 5" xfId="36466"/>
    <cellStyle name="Migliaia [0] 8 4 6" xfId="11437"/>
    <cellStyle name="Migliaia [0] 8 5" xfId="12564"/>
    <cellStyle name="Migliaia [0] 8 5 2" xfId="28465"/>
    <cellStyle name="Migliaia [0] 8 5 2 2" xfId="33816"/>
    <cellStyle name="Migliaia [0] 8 5 2 3" xfId="39118"/>
    <cellStyle name="Migliaia [0] 8 5 3" xfId="31351"/>
    <cellStyle name="Migliaia [0] 8 5 4" xfId="36467"/>
    <cellStyle name="Migliaia [0] 8 6" xfId="15214"/>
    <cellStyle name="Migliaia [0] 8 6 2" xfId="33812"/>
    <cellStyle name="Migliaia [0] 8 6 3" xfId="39114"/>
    <cellStyle name="Migliaia [0] 8 6 4" xfId="28461"/>
    <cellStyle name="Migliaia [0] 8 7" xfId="31347"/>
    <cellStyle name="Migliaia [0] 8 8" xfId="36463"/>
    <cellStyle name="Migliaia [0] 9" xfId="236"/>
    <cellStyle name="Migliaia [0] 9 2" xfId="1227"/>
    <cellStyle name="Migliaia [0] 9 2 2" xfId="3423"/>
    <cellStyle name="Migliaia [0] 9 2 2 2" xfId="7312"/>
    <cellStyle name="Migliaia [0] 9 2 2 2 2" xfId="17268"/>
    <cellStyle name="Migliaia [0] 9 2 2 2 3" xfId="41747"/>
    <cellStyle name="Migliaia [0] 9 2 2 2 4" xfId="46313"/>
    <cellStyle name="Migliaia [0] 9 2 2 2 5" xfId="49329"/>
    <cellStyle name="Migliaia [0] 9 2 2 3" xfId="7751"/>
    <cellStyle name="Migliaia [0] 9 2 2 4" xfId="6026"/>
    <cellStyle name="Migliaia [0] 9 2 2 4 2" xfId="16800"/>
    <cellStyle name="Migliaia [0] 9 2 2 4 3" xfId="20802"/>
    <cellStyle name="Migliaia [0] 9 2 2 4 4" xfId="45832"/>
    <cellStyle name="Migliaia [0] 9 2 2 4 5" xfId="48848"/>
    <cellStyle name="Migliaia [0] 9 2 2 5" xfId="15221"/>
    <cellStyle name="Migliaia [0] 9 2 2 6" xfId="19627"/>
    <cellStyle name="Migliaia [0] 9 2 2 7" xfId="44327"/>
    <cellStyle name="Migliaia [0] 9 2 2 8" xfId="45233"/>
    <cellStyle name="Migliaia [0] 9 2 3" xfId="7313"/>
    <cellStyle name="Migliaia [0] 9 2 3 2" xfId="28467"/>
    <cellStyle name="Migliaia [0] 9 2 3 2 2" xfId="33818"/>
    <cellStyle name="Migliaia [0] 9 2 3 2 3" xfId="39120"/>
    <cellStyle name="Migliaia [0] 9 2 3 3" xfId="31353"/>
    <cellStyle name="Migliaia [0] 9 2 3 4" xfId="36469"/>
    <cellStyle name="Migliaia [0] 9 2 4" xfId="15220"/>
    <cellStyle name="Migliaia [0] 9 2 5" xfId="19626"/>
    <cellStyle name="Migliaia [0] 9 3" xfId="3136"/>
    <cellStyle name="Migliaia [0] 9 3 2" xfId="7314"/>
    <cellStyle name="Migliaia [0] 9 3 2 2" xfId="13791"/>
    <cellStyle name="Migliaia [0] 9 3 2 2 2" xfId="17269"/>
    <cellStyle name="Migliaia [0] 9 3 2 2 2 2" xfId="33819"/>
    <cellStyle name="Migliaia [0] 9 3 2 2 3" xfId="39121"/>
    <cellStyle name="Migliaia [0] 9 3 2 2 4" xfId="28468"/>
    <cellStyle name="Migliaia [0] 9 3 2 3" xfId="31354"/>
    <cellStyle name="Migliaia [0] 9 3 2 4" xfId="36470"/>
    <cellStyle name="Migliaia [0] 9 3 2 5" xfId="42674"/>
    <cellStyle name="Migliaia [0] 9 3 2 6" xfId="46314"/>
    <cellStyle name="Migliaia [0] 9 3 2 7" xfId="49330"/>
    <cellStyle name="Migliaia [0] 9 3 2 8" xfId="13067"/>
    <cellStyle name="Migliaia [0] 9 3 3" xfId="7791"/>
    <cellStyle name="Migliaia [0] 9 3 4" xfId="6027"/>
    <cellStyle name="Migliaia [0] 9 3 4 2" xfId="16801"/>
    <cellStyle name="Migliaia [0] 9 3 4 3" xfId="43249"/>
    <cellStyle name="Migliaia [0] 9 3 4 4" xfId="45833"/>
    <cellStyle name="Migliaia [0] 9 3 4 5" xfId="48849"/>
    <cellStyle name="Migliaia [0] 9 3 5" xfId="15222"/>
    <cellStyle name="Migliaia [0] 9 3 6" xfId="19629"/>
    <cellStyle name="Migliaia [0] 9 4" xfId="2682"/>
    <cellStyle name="Migliaia [0] 9 4 2" xfId="13007"/>
    <cellStyle name="Migliaia [0] 9 4 2 2" xfId="30576"/>
    <cellStyle name="Migliaia [0] 9 4 2 2 2" xfId="35734"/>
    <cellStyle name="Migliaia [0] 9 4 2 2 3" xfId="41036"/>
    <cellStyle name="Migliaia [0] 9 4 2 3" xfId="33083"/>
    <cellStyle name="Migliaia [0] 9 4 2 4" xfId="38385"/>
    <cellStyle name="Migliaia [0] 9 4 3" xfId="15223"/>
    <cellStyle name="Migliaia [0] 9 4 3 2" xfId="33820"/>
    <cellStyle name="Migliaia [0] 9 4 3 3" xfId="39122"/>
    <cellStyle name="Migliaia [0] 9 4 3 4" xfId="28469"/>
    <cellStyle name="Migliaia [0] 9 4 4" xfId="31355"/>
    <cellStyle name="Migliaia [0] 9 4 5" xfId="36471"/>
    <cellStyle name="Migliaia [0] 9 4 6" xfId="11438"/>
    <cellStyle name="Migliaia [0] 9 5" xfId="12565"/>
    <cellStyle name="Migliaia [0] 9 5 2" xfId="28470"/>
    <cellStyle name="Migliaia [0] 9 5 2 2" xfId="33821"/>
    <cellStyle name="Migliaia [0] 9 5 2 3" xfId="39123"/>
    <cellStyle name="Migliaia [0] 9 5 3" xfId="31356"/>
    <cellStyle name="Migliaia [0] 9 5 4" xfId="36472"/>
    <cellStyle name="Migliaia [0] 9 6" xfId="15219"/>
    <cellStyle name="Migliaia [0] 9 6 2" xfId="33817"/>
    <cellStyle name="Migliaia [0] 9 6 3" xfId="39119"/>
    <cellStyle name="Migliaia [0] 9 6 4" xfId="28466"/>
    <cellStyle name="Migliaia [0] 9 7" xfId="31352"/>
    <cellStyle name="Migliaia [0] 9 8" xfId="36468"/>
    <cellStyle name="Migliaia 10" xfId="237"/>
    <cellStyle name="Migliaia 10 10" xfId="15224"/>
    <cellStyle name="Migliaia 10 10 2" xfId="33822"/>
    <cellStyle name="Migliaia 10 10 3" xfId="39124"/>
    <cellStyle name="Migliaia 10 10 4" xfId="28471"/>
    <cellStyle name="Migliaia 10 11" xfId="31357"/>
    <cellStyle name="Migliaia 10 12" xfId="36473"/>
    <cellStyle name="Migliaia 10 2" xfId="238"/>
    <cellStyle name="Migliaia 10 2 2" xfId="1229"/>
    <cellStyle name="Migliaia 10 2 2 2" xfId="3425"/>
    <cellStyle name="Migliaia 10 2 2 2 2" xfId="9792"/>
    <cellStyle name="Migliaia 10 2 2 2 2 2" xfId="33823"/>
    <cellStyle name="Migliaia 10 2 2 2 2 3" xfId="39125"/>
    <cellStyle name="Migliaia 10 2 2 2 3" xfId="13792"/>
    <cellStyle name="Migliaia 10 2 2 2 4" xfId="15227"/>
    <cellStyle name="Migliaia 10 2 2 2 4 2" xfId="36474"/>
    <cellStyle name="Migliaia 10 2 2 2 5" xfId="11439"/>
    <cellStyle name="Migliaia 10 2 2 3" xfId="7019"/>
    <cellStyle name="Migliaia 10 2 2 3 2" xfId="30577"/>
    <cellStyle name="Migliaia 10 2 2 3 2 2" xfId="35735"/>
    <cellStyle name="Migliaia 10 2 2 3 2 3" xfId="41037"/>
    <cellStyle name="Migliaia 10 2 2 3 3" xfId="33084"/>
    <cellStyle name="Migliaia 10 2 2 3 4" xfId="38386"/>
    <cellStyle name="Migliaia 10 2 2 4" xfId="6028"/>
    <cellStyle name="Migliaia 10 2 2 4 2" xfId="16802"/>
    <cellStyle name="Migliaia 10 2 2 4 3" xfId="42088"/>
    <cellStyle name="Migliaia 10 2 2 4 4" xfId="45834"/>
    <cellStyle name="Migliaia 10 2 2 4 5" xfId="48850"/>
    <cellStyle name="Migliaia 10 2 2 5" xfId="15226"/>
    <cellStyle name="Migliaia 10 2 2 6" xfId="19635"/>
    <cellStyle name="Migliaia 10 2 3" xfId="3138"/>
    <cellStyle name="Migliaia 10 2 3 2" xfId="9611"/>
    <cellStyle name="Migliaia 10 2 3 2 2" xfId="30578"/>
    <cellStyle name="Migliaia 10 2 3 2 2 2" xfId="35736"/>
    <cellStyle name="Migliaia 10 2 3 2 2 3" xfId="41038"/>
    <cellStyle name="Migliaia 10 2 3 2 3" xfId="33085"/>
    <cellStyle name="Migliaia 10 2 3 2 4" xfId="38387"/>
    <cellStyle name="Migliaia 10 2 3 3" xfId="15228"/>
    <cellStyle name="Migliaia 10 2 3 3 2" xfId="33824"/>
    <cellStyle name="Migliaia 10 2 3 3 3" xfId="39126"/>
    <cellStyle name="Migliaia 10 2 3 3 4" xfId="28473"/>
    <cellStyle name="Migliaia 10 2 3 4" xfId="31359"/>
    <cellStyle name="Migliaia 10 2 3 5" xfId="36475"/>
    <cellStyle name="Migliaia 10 2 3 6" xfId="11440"/>
    <cellStyle name="Migliaia 10 2 4" xfId="2684"/>
    <cellStyle name="Migliaia 10 2 4 2" xfId="9314"/>
    <cellStyle name="Migliaia 10 2 4 2 2" xfId="33825"/>
    <cellStyle name="Migliaia 10 2 4 2 3" xfId="39127"/>
    <cellStyle name="Migliaia 10 2 4 3" xfId="14161"/>
    <cellStyle name="Migliaia 10 2 4 4" xfId="15229"/>
    <cellStyle name="Migliaia 10 2 4 4 2" xfId="36476"/>
    <cellStyle name="Migliaia 10 2 4 5" xfId="11441"/>
    <cellStyle name="Migliaia 10 2 5" xfId="8532"/>
    <cellStyle name="Migliaia 10 2 5 2" xfId="28475"/>
    <cellStyle name="Migliaia 10 2 5 2 2" xfId="33826"/>
    <cellStyle name="Migliaia 10 2 5 2 3" xfId="39128"/>
    <cellStyle name="Migliaia 10 2 5 3" xfId="31360"/>
    <cellStyle name="Migliaia 10 2 5 4" xfId="36477"/>
    <cellStyle name="Migliaia 10 2 6" xfId="15225"/>
    <cellStyle name="Migliaia 10 2 6 2" xfId="28476"/>
    <cellStyle name="Migliaia 10 2 6 2 2" xfId="33827"/>
    <cellStyle name="Migliaia 10 2 6 2 3" xfId="39129"/>
    <cellStyle name="Migliaia 10 2 6 3" xfId="31361"/>
    <cellStyle name="Migliaia 10 2 6 4" xfId="36478"/>
    <cellStyle name="Migliaia 10 2 6 5" xfId="19639"/>
    <cellStyle name="Migliaia 10 2 7" xfId="19634"/>
    <cellStyle name="Migliaia 10 3" xfId="239"/>
    <cellStyle name="Migliaia 10 3 10" xfId="19640"/>
    <cellStyle name="Migliaia 10 3 11" xfId="11442"/>
    <cellStyle name="Migliaia 10 3 2" xfId="1231"/>
    <cellStyle name="Migliaia 10 3 2 2" xfId="3427"/>
    <cellStyle name="Migliaia 10 3 2 2 2" xfId="7315"/>
    <cellStyle name="Migliaia 10 3 2 2 2 2" xfId="13793"/>
    <cellStyle name="Migliaia 10 3 2 2 2 2 2" xfId="17270"/>
    <cellStyle name="Migliaia 10 3 2 2 2 2 2 2" xfId="33828"/>
    <cellStyle name="Migliaia 10 3 2 2 2 2 3" xfId="39130"/>
    <cellStyle name="Migliaia 10 3 2 2 2 2 4" xfId="28477"/>
    <cellStyle name="Migliaia 10 3 2 2 2 3" xfId="31362"/>
    <cellStyle name="Migliaia 10 3 2 2 2 4" xfId="36479"/>
    <cellStyle name="Migliaia 10 3 2 2 2 5" xfId="42193"/>
    <cellStyle name="Migliaia 10 3 2 2 2 6" xfId="46315"/>
    <cellStyle name="Migliaia 10 3 2 2 2 7" xfId="49331"/>
    <cellStyle name="Migliaia 10 3 2 2 2 8" xfId="13071"/>
    <cellStyle name="Migliaia 10 3 2 2 3" xfId="7108"/>
    <cellStyle name="Migliaia 10 3 2 2 4" xfId="6029"/>
    <cellStyle name="Migliaia 10 3 2 2 4 2" xfId="16803"/>
    <cellStyle name="Migliaia 10 3 2 2 4 3" xfId="43764"/>
    <cellStyle name="Migliaia 10 3 2 2 4 4" xfId="45835"/>
    <cellStyle name="Migliaia 10 3 2 2 4 5" xfId="48851"/>
    <cellStyle name="Migliaia 10 3 2 2 5" xfId="15232"/>
    <cellStyle name="Migliaia 10 3 2 2 6" xfId="19642"/>
    <cellStyle name="Migliaia 10 3 2 3" xfId="2686"/>
    <cellStyle name="Migliaia 10 3 2 3 2" xfId="7082"/>
    <cellStyle name="Migliaia 10 3 2 3 2 2" xfId="33829"/>
    <cellStyle name="Migliaia 10 3 2 3 2 3" xfId="39131"/>
    <cellStyle name="Migliaia 10 3 2 3 2 4" xfId="28478"/>
    <cellStyle name="Migliaia 10 3 2 3 3" xfId="7316"/>
    <cellStyle name="Migliaia 10 3 2 3 4" xfId="15233"/>
    <cellStyle name="Migliaia 10 3 2 3 4 2" xfId="36480"/>
    <cellStyle name="Migliaia 10 3 2 3 5" xfId="11443"/>
    <cellStyle name="Migliaia 10 3 2 4" xfId="6666"/>
    <cellStyle name="Migliaia 10 3 2 4 2" xfId="13490"/>
    <cellStyle name="Migliaia 10 3 2 4 2 2" xfId="33830"/>
    <cellStyle name="Migliaia 10 3 2 4 2 3" xfId="39132"/>
    <cellStyle name="Migliaia 10 3 2 4 3" xfId="31363"/>
    <cellStyle name="Migliaia 10 3 2 4 4" xfId="36481"/>
    <cellStyle name="Migliaia 10 3 2 4 5" xfId="12567"/>
    <cellStyle name="Migliaia 10 3 2 5" xfId="12852"/>
    <cellStyle name="Migliaia 10 3 2 5 2" xfId="28479"/>
    <cellStyle name="Migliaia 10 3 2 5 2 2" xfId="33831"/>
    <cellStyle name="Migliaia 10 3 2 5 2 3" xfId="39133"/>
    <cellStyle name="Migliaia 10 3 2 5 3" xfId="31364"/>
    <cellStyle name="Migliaia 10 3 2 5 4" xfId="36482"/>
    <cellStyle name="Migliaia 10 3 2 6" xfId="15231"/>
    <cellStyle name="Migliaia 10 3 2 6 2" xfId="28480"/>
    <cellStyle name="Migliaia 10 3 2 6 2 2" xfId="33832"/>
    <cellStyle name="Migliaia 10 3 2 6 2 3" xfId="39134"/>
    <cellStyle name="Migliaia 10 3 2 6 3" xfId="31365"/>
    <cellStyle name="Migliaia 10 3 2 6 4" xfId="36483"/>
    <cellStyle name="Migliaia 10 3 2 6 5" xfId="19643"/>
    <cellStyle name="Migliaia 10 3 2 7" xfId="19641"/>
    <cellStyle name="Migliaia 10 3 3" xfId="1230"/>
    <cellStyle name="Migliaia 10 3 3 2" xfId="3426"/>
    <cellStyle name="Migliaia 10 3 3 2 2" xfId="5116"/>
    <cellStyle name="Migliaia 10 3 3 2 2 2" xfId="33834"/>
    <cellStyle name="Migliaia 10 3 3 2 2 3" xfId="39136"/>
    <cellStyle name="Migliaia 10 3 3 2 3" xfId="13596"/>
    <cellStyle name="Migliaia 10 3 3 2 4" xfId="15235"/>
    <cellStyle name="Migliaia 10 3 3 2 4 2" xfId="36485"/>
    <cellStyle name="Migliaia 10 3 3 2 5" xfId="11445"/>
    <cellStyle name="Migliaia 10 3 3 3" xfId="4868"/>
    <cellStyle name="Migliaia 10 3 3 3 2" xfId="28482"/>
    <cellStyle name="Migliaia 10 3 3 3 2 2" xfId="33835"/>
    <cellStyle name="Migliaia 10 3 3 3 2 3" xfId="39137"/>
    <cellStyle name="Migliaia 10 3 3 3 3" xfId="31367"/>
    <cellStyle name="Migliaia 10 3 3 3 4" xfId="36486"/>
    <cellStyle name="Migliaia 10 3 3 4" xfId="15234"/>
    <cellStyle name="Migliaia 10 3 3 4 2" xfId="28483"/>
    <cellStyle name="Migliaia 10 3 3 4 2 2" xfId="33836"/>
    <cellStyle name="Migliaia 10 3 3 4 2 3" xfId="39138"/>
    <cellStyle name="Migliaia 10 3 3 4 3" xfId="31368"/>
    <cellStyle name="Migliaia 10 3 3 4 4" xfId="36487"/>
    <cellStyle name="Migliaia 10 3 3 4 5" xfId="19644"/>
    <cellStyle name="Migliaia 10 3 3 5" xfId="19645"/>
    <cellStyle name="Migliaia 10 3 3 5 2" xfId="28484"/>
    <cellStyle name="Migliaia 10 3 3 5 2 2" xfId="33837"/>
    <cellStyle name="Migliaia 10 3 3 5 2 3" xfId="39139"/>
    <cellStyle name="Migliaia 10 3 3 5 3" xfId="31369"/>
    <cellStyle name="Migliaia 10 3 3 5 4" xfId="36488"/>
    <cellStyle name="Migliaia 10 3 3 6" xfId="28481"/>
    <cellStyle name="Migliaia 10 3 3 6 2" xfId="33833"/>
    <cellStyle name="Migliaia 10 3 3 6 3" xfId="39135"/>
    <cellStyle name="Migliaia 10 3 3 7" xfId="31366"/>
    <cellStyle name="Migliaia 10 3 3 8" xfId="36484"/>
    <cellStyle name="Migliaia 10 3 3 9" xfId="11444"/>
    <cellStyle name="Migliaia 10 3 4" xfId="2386"/>
    <cellStyle name="Migliaia 10 3 4 2" xfId="3898"/>
    <cellStyle name="Migliaia 10 3 4 2 2" xfId="9853"/>
    <cellStyle name="Migliaia 10 3 4 2 3" xfId="14024"/>
    <cellStyle name="Migliaia 10 3 4 2 4" xfId="15237"/>
    <cellStyle name="Migliaia 10 3 4 2 5" xfId="27736"/>
    <cellStyle name="Migliaia 10 3 4 2 6" xfId="11447"/>
    <cellStyle name="Migliaia 10 3 4 3" xfId="9101"/>
    <cellStyle name="Migliaia 10 3 4 3 2" xfId="30579"/>
    <cellStyle name="Migliaia 10 3 4 3 2 2" xfId="35737"/>
    <cellStyle name="Migliaia 10 3 4 3 2 3" xfId="41039"/>
    <cellStyle name="Migliaia 10 3 4 3 3" xfId="33086"/>
    <cellStyle name="Migliaia 10 3 4 3 4" xfId="38388"/>
    <cellStyle name="Migliaia 10 3 4 4" xfId="15236"/>
    <cellStyle name="Migliaia 10 3 4 4 2" xfId="33838"/>
    <cellStyle name="Migliaia 10 3 4 4 3" xfId="39140"/>
    <cellStyle name="Migliaia 10 3 4 4 4" xfId="28485"/>
    <cellStyle name="Migliaia 10 3 4 5" xfId="31370"/>
    <cellStyle name="Migliaia 10 3 4 6" xfId="36489"/>
    <cellStyle name="Migliaia 10 3 4 7" xfId="11446"/>
    <cellStyle name="Migliaia 10 3 5" xfId="3139"/>
    <cellStyle name="Migliaia 10 3 5 2" xfId="9612"/>
    <cellStyle name="Migliaia 10 3 5 2 2" xfId="30580"/>
    <cellStyle name="Migliaia 10 3 5 2 2 2" xfId="35738"/>
    <cellStyle name="Migliaia 10 3 5 2 2 3" xfId="41040"/>
    <cellStyle name="Migliaia 10 3 5 2 3" xfId="33087"/>
    <cellStyle name="Migliaia 10 3 5 2 4" xfId="38389"/>
    <cellStyle name="Migliaia 10 3 5 3" xfId="15238"/>
    <cellStyle name="Migliaia 10 3 5 3 2" xfId="33839"/>
    <cellStyle name="Migliaia 10 3 5 3 3" xfId="39141"/>
    <cellStyle name="Migliaia 10 3 5 3 4" xfId="28486"/>
    <cellStyle name="Migliaia 10 3 5 4" xfId="31371"/>
    <cellStyle name="Migliaia 10 3 5 5" xfId="36490"/>
    <cellStyle name="Migliaia 10 3 5 6" xfId="11448"/>
    <cellStyle name="Migliaia 10 3 6" xfId="2685"/>
    <cellStyle name="Migliaia 10 3 6 2" xfId="9315"/>
    <cellStyle name="Migliaia 10 3 6 2 2" xfId="33840"/>
    <cellStyle name="Migliaia 10 3 6 2 3" xfId="39142"/>
    <cellStyle name="Migliaia 10 3 6 3" xfId="13444"/>
    <cellStyle name="Migliaia 10 3 6 4" xfId="15239"/>
    <cellStyle name="Migliaia 10 3 6 4 2" xfId="36491"/>
    <cellStyle name="Migliaia 10 3 6 5" xfId="11449"/>
    <cellStyle name="Migliaia 10 3 7" xfId="7705"/>
    <cellStyle name="Migliaia 10 3 7 2" xfId="28487"/>
    <cellStyle name="Migliaia 10 3 7 2 2" xfId="33841"/>
    <cellStyle name="Migliaia 10 3 7 2 3" xfId="39143"/>
    <cellStyle name="Migliaia 10 3 7 3" xfId="31372"/>
    <cellStyle name="Migliaia 10 3 7 4" xfId="36492"/>
    <cellStyle name="Migliaia 10 3 8" xfId="12853"/>
    <cellStyle name="Migliaia 10 3 8 2" xfId="28488"/>
    <cellStyle name="Migliaia 10 3 8 2 2" xfId="33842"/>
    <cellStyle name="Migliaia 10 3 8 2 3" xfId="39144"/>
    <cellStyle name="Migliaia 10 3 8 3" xfId="31373"/>
    <cellStyle name="Migliaia 10 3 8 4" xfId="36493"/>
    <cellStyle name="Migliaia 10 3 8 5" xfId="19646"/>
    <cellStyle name="Migliaia 10 3 9" xfId="15230"/>
    <cellStyle name="Migliaia 10 4" xfId="1232"/>
    <cellStyle name="Migliaia 10 4 2" xfId="3428"/>
    <cellStyle name="Migliaia 10 4 2 2" xfId="4214"/>
    <cellStyle name="Migliaia 10 4 2 2 2" xfId="28489"/>
    <cellStyle name="Migliaia 10 4 2 2 2 2" xfId="33843"/>
    <cellStyle name="Migliaia 10 4 2 2 2 3" xfId="39145"/>
    <cellStyle name="Migliaia 10 4 2 2 3" xfId="31374"/>
    <cellStyle name="Migliaia 10 4 2 2 4" xfId="36494"/>
    <cellStyle name="Migliaia 10 4 2 3" xfId="7317"/>
    <cellStyle name="Migliaia 10 4 2 3 2" xfId="28490"/>
    <cellStyle name="Migliaia 10 4 2 3 2 2" xfId="33844"/>
    <cellStyle name="Migliaia 10 4 2 3 2 3" xfId="39146"/>
    <cellStyle name="Migliaia 10 4 2 3 3" xfId="31375"/>
    <cellStyle name="Migliaia 10 4 2 3 4" xfId="36495"/>
    <cellStyle name="Migliaia 10 4 2 4" xfId="6668"/>
    <cellStyle name="Migliaia 10 4 2 5" xfId="6031"/>
    <cellStyle name="Migliaia 10 4 2 5 2" xfId="16805"/>
    <cellStyle name="Migliaia 10 4 2 5 3" xfId="43406"/>
    <cellStyle name="Migliaia 10 4 2 5 4" xfId="45837"/>
    <cellStyle name="Migliaia 10 4 2 5 5" xfId="48853"/>
    <cellStyle name="Migliaia 10 4 2 6" xfId="15241"/>
    <cellStyle name="Migliaia 10 4 2 7" xfId="19648"/>
    <cellStyle name="Migliaia 10 4 3" xfId="4215"/>
    <cellStyle name="Migliaia 10 4 3 2" xfId="13597"/>
    <cellStyle name="Migliaia 10 4 3 2 2" xfId="33845"/>
    <cellStyle name="Migliaia 10 4 3 2 3" xfId="39147"/>
    <cellStyle name="Migliaia 10 4 3 3" xfId="31376"/>
    <cellStyle name="Migliaia 10 4 3 4" xfId="36496"/>
    <cellStyle name="Migliaia 10 4 3 5" xfId="12851"/>
    <cellStyle name="Migliaia 10 4 4" xfId="7318"/>
    <cellStyle name="Migliaia 10 4 4 2" xfId="28491"/>
    <cellStyle name="Migliaia 10 4 4 2 2" xfId="33846"/>
    <cellStyle name="Migliaia 10 4 4 2 3" xfId="39148"/>
    <cellStyle name="Migliaia 10 4 4 3" xfId="31377"/>
    <cellStyle name="Migliaia 10 4 4 4" xfId="36497"/>
    <cellStyle name="Migliaia 10 4 5" xfId="6667"/>
    <cellStyle name="Migliaia 10 4 5 2" xfId="28492"/>
    <cellStyle name="Migliaia 10 4 5 2 2" xfId="33847"/>
    <cellStyle name="Migliaia 10 4 5 2 3" xfId="39149"/>
    <cellStyle name="Migliaia 10 4 5 3" xfId="31378"/>
    <cellStyle name="Migliaia 10 4 5 4" xfId="36498"/>
    <cellStyle name="Migliaia 10 4 6" xfId="6030"/>
    <cellStyle name="Migliaia 10 4 6 2" xfId="16804"/>
    <cellStyle name="Migliaia 10 4 6 2 2" xfId="33848"/>
    <cellStyle name="Migliaia 10 4 6 2 3" xfId="39150"/>
    <cellStyle name="Migliaia 10 4 6 2 4" xfId="28493"/>
    <cellStyle name="Migliaia 10 4 6 3" xfId="31379"/>
    <cellStyle name="Migliaia 10 4 6 4" xfId="36499"/>
    <cellStyle name="Migliaia 10 4 6 5" xfId="19649"/>
    <cellStyle name="Migliaia 10 4 6 6" xfId="43150"/>
    <cellStyle name="Migliaia 10 4 6 7" xfId="45836"/>
    <cellStyle name="Migliaia 10 4 6 8" xfId="48852"/>
    <cellStyle name="Migliaia 10 4 7" xfId="15240"/>
    <cellStyle name="Migliaia 10 4 7 2" xfId="28494"/>
    <cellStyle name="Migliaia 10 4 7 2 2" xfId="33849"/>
    <cellStyle name="Migliaia 10 4 7 2 3" xfId="39151"/>
    <cellStyle name="Migliaia 10 4 7 3" xfId="31380"/>
    <cellStyle name="Migliaia 10 4 7 4" xfId="36500"/>
    <cellStyle name="Migliaia 10 4 7 5" xfId="19650"/>
    <cellStyle name="Migliaia 10 4 8" xfId="19647"/>
    <cellStyle name="Migliaia 10 5" xfId="1233"/>
    <cellStyle name="Migliaia 10 5 2" xfId="3429"/>
    <cellStyle name="Migliaia 10 5 2 2" xfId="13794"/>
    <cellStyle name="Migliaia 10 5 2 2 2" xfId="33850"/>
    <cellStyle name="Migliaia 10 5 2 2 3" xfId="39152"/>
    <cellStyle name="Migliaia 10 5 2 3" xfId="15243"/>
    <cellStyle name="Migliaia 10 5 2 3 2" xfId="31381"/>
    <cellStyle name="Migliaia 10 5 2 4" xfId="36501"/>
    <cellStyle name="Migliaia 10 5 2 5" xfId="11450"/>
    <cellStyle name="Migliaia 10 5 3" xfId="6669"/>
    <cellStyle name="Migliaia 10 5 3 2" xfId="28495"/>
    <cellStyle name="Migliaia 10 5 3 2 2" xfId="33851"/>
    <cellStyle name="Migliaia 10 5 3 2 3" xfId="39153"/>
    <cellStyle name="Migliaia 10 5 3 3" xfId="31382"/>
    <cellStyle name="Migliaia 10 5 3 4" xfId="36502"/>
    <cellStyle name="Migliaia 10 5 4" xfId="6032"/>
    <cellStyle name="Migliaia 10 5 4 2" xfId="16806"/>
    <cellStyle name="Migliaia 10 5 4 2 2" xfId="33852"/>
    <cellStyle name="Migliaia 10 5 4 2 3" xfId="39154"/>
    <cellStyle name="Migliaia 10 5 4 2 4" xfId="28496"/>
    <cellStyle name="Migliaia 10 5 4 3" xfId="31383"/>
    <cellStyle name="Migliaia 10 5 4 4" xfId="36503"/>
    <cellStyle name="Migliaia 10 5 4 5" xfId="19652"/>
    <cellStyle name="Migliaia 10 5 4 6" xfId="41652"/>
    <cellStyle name="Migliaia 10 5 4 7" xfId="45838"/>
    <cellStyle name="Migliaia 10 5 4 8" xfId="48854"/>
    <cellStyle name="Migliaia 10 5 5" xfId="15242"/>
    <cellStyle name="Migliaia 10 5 5 2" xfId="28497"/>
    <cellStyle name="Migliaia 10 5 5 2 2" xfId="33853"/>
    <cellStyle name="Migliaia 10 5 5 2 3" xfId="39155"/>
    <cellStyle name="Migliaia 10 5 5 3" xfId="31384"/>
    <cellStyle name="Migliaia 10 5 5 4" xfId="36504"/>
    <cellStyle name="Migliaia 10 5 5 5" xfId="19653"/>
    <cellStyle name="Migliaia 10 5 6" xfId="19654"/>
    <cellStyle name="Migliaia 10 5 6 2" xfId="28498"/>
    <cellStyle name="Migliaia 10 5 6 2 2" xfId="33854"/>
    <cellStyle name="Migliaia 10 5 6 2 3" xfId="39156"/>
    <cellStyle name="Migliaia 10 5 6 3" xfId="31385"/>
    <cellStyle name="Migliaia 10 5 6 4" xfId="36505"/>
    <cellStyle name="Migliaia 10 5 7" xfId="19651"/>
    <cellStyle name="Migliaia 10 6" xfId="1228"/>
    <cellStyle name="Migliaia 10 6 2" xfId="3424"/>
    <cellStyle name="Migliaia 10 6 2 2" xfId="5115"/>
    <cellStyle name="Migliaia 10 6 2 3" xfId="14111"/>
    <cellStyle name="Migliaia 10 6 2 4" xfId="15245"/>
    <cellStyle name="Migliaia 10 6 2 5" xfId="27737"/>
    <cellStyle name="Migliaia 10 6 2 6" xfId="11452"/>
    <cellStyle name="Migliaia 10 6 3" xfId="4867"/>
    <cellStyle name="Migliaia 10 6 3 2" xfId="30581"/>
    <cellStyle name="Migliaia 10 6 3 2 2" xfId="35739"/>
    <cellStyle name="Migliaia 10 6 3 2 3" xfId="41041"/>
    <cellStyle name="Migliaia 10 6 3 3" xfId="33088"/>
    <cellStyle name="Migliaia 10 6 3 4" xfId="38390"/>
    <cellStyle name="Migliaia 10 6 4" xfId="15244"/>
    <cellStyle name="Migliaia 10 6 4 2" xfId="33855"/>
    <cellStyle name="Migliaia 10 6 4 3" xfId="39157"/>
    <cellStyle name="Migliaia 10 6 4 4" xfId="28499"/>
    <cellStyle name="Migliaia 10 6 5" xfId="31386"/>
    <cellStyle name="Migliaia 10 6 6" xfId="36506"/>
    <cellStyle name="Migliaia 10 6 7" xfId="11451"/>
    <cellStyle name="Migliaia 10 7" xfId="3137"/>
    <cellStyle name="Migliaia 10 7 2" xfId="9610"/>
    <cellStyle name="Migliaia 10 7 2 2" xfId="30582"/>
    <cellStyle name="Migliaia 10 7 2 2 2" xfId="35740"/>
    <cellStyle name="Migliaia 10 7 2 2 3" xfId="41042"/>
    <cellStyle name="Migliaia 10 7 2 3" xfId="33089"/>
    <cellStyle name="Migliaia 10 7 2 4" xfId="38391"/>
    <cellStyle name="Migliaia 10 7 3" xfId="15246"/>
    <cellStyle name="Migliaia 10 7 3 2" xfId="33856"/>
    <cellStyle name="Migliaia 10 7 3 3" xfId="39158"/>
    <cellStyle name="Migliaia 10 7 3 4" xfId="28500"/>
    <cellStyle name="Migliaia 10 7 4" xfId="31387"/>
    <cellStyle name="Migliaia 10 7 5" xfId="36507"/>
    <cellStyle name="Migliaia 10 7 6" xfId="11453"/>
    <cellStyle name="Migliaia 10 8" xfId="2683"/>
    <cellStyle name="Migliaia 10 8 2" xfId="9313"/>
    <cellStyle name="Migliaia 10 8 2 2" xfId="30583"/>
    <cellStyle name="Migliaia 10 8 2 2 2" xfId="35741"/>
    <cellStyle name="Migliaia 10 8 2 2 3" xfId="41043"/>
    <cellStyle name="Migliaia 10 8 2 3" xfId="33090"/>
    <cellStyle name="Migliaia 10 8 2 4" xfId="38392"/>
    <cellStyle name="Migliaia 10 8 3" xfId="15247"/>
    <cellStyle name="Migliaia 10 8 3 2" xfId="33857"/>
    <cellStyle name="Migliaia 10 8 3 3" xfId="39159"/>
    <cellStyle name="Migliaia 10 8 3 4" xfId="28501"/>
    <cellStyle name="Migliaia 10 8 4" xfId="31388"/>
    <cellStyle name="Migliaia 10 8 5" xfId="36508"/>
    <cellStyle name="Migliaia 10 8 6" xfId="11454"/>
    <cellStyle name="Migliaia 10 9" xfId="12566"/>
    <cellStyle name="Migliaia 10 9 2" xfId="28502"/>
    <cellStyle name="Migliaia 10 9 2 2" xfId="33858"/>
    <cellStyle name="Migliaia 10 9 2 3" xfId="39160"/>
    <cellStyle name="Migliaia 10 9 3" xfId="31389"/>
    <cellStyle name="Migliaia 10 9 4" xfId="36509"/>
    <cellStyle name="Migliaia 11" xfId="240"/>
    <cellStyle name="Migliaia 11 10" xfId="15248"/>
    <cellStyle name="Migliaia 11 10 2" xfId="33859"/>
    <cellStyle name="Migliaia 11 10 3" xfId="39161"/>
    <cellStyle name="Migliaia 11 10 4" xfId="28503"/>
    <cellStyle name="Migliaia 11 11" xfId="31390"/>
    <cellStyle name="Migliaia 11 12" xfId="36510"/>
    <cellStyle name="Migliaia 11 2" xfId="241"/>
    <cellStyle name="Migliaia 11 2 2" xfId="1235"/>
    <cellStyle name="Migliaia 11 2 2 2" xfId="3431"/>
    <cellStyle name="Migliaia 11 2 2 2 2" xfId="9793"/>
    <cellStyle name="Migliaia 11 2 2 2 2 2" xfId="33860"/>
    <cellStyle name="Migliaia 11 2 2 2 2 3" xfId="39162"/>
    <cellStyle name="Migliaia 11 2 2 2 3" xfId="13795"/>
    <cellStyle name="Migliaia 11 2 2 2 4" xfId="15251"/>
    <cellStyle name="Migliaia 11 2 2 2 4 2" xfId="36511"/>
    <cellStyle name="Migliaia 11 2 2 2 5" xfId="11455"/>
    <cellStyle name="Migliaia 11 2 2 3" xfId="7020"/>
    <cellStyle name="Migliaia 11 2 2 3 2" xfId="30584"/>
    <cellStyle name="Migliaia 11 2 2 3 2 2" xfId="35742"/>
    <cellStyle name="Migliaia 11 2 2 3 2 3" xfId="41044"/>
    <cellStyle name="Migliaia 11 2 2 3 3" xfId="33091"/>
    <cellStyle name="Migliaia 11 2 2 3 4" xfId="38393"/>
    <cellStyle name="Migliaia 11 2 2 4" xfId="6033"/>
    <cellStyle name="Migliaia 11 2 2 4 2" xfId="16807"/>
    <cellStyle name="Migliaia 11 2 2 4 3" xfId="44024"/>
    <cellStyle name="Migliaia 11 2 2 4 4" xfId="45839"/>
    <cellStyle name="Migliaia 11 2 2 4 5" xfId="48855"/>
    <cellStyle name="Migliaia 11 2 2 5" xfId="15250"/>
    <cellStyle name="Migliaia 11 2 2 6" xfId="19661"/>
    <cellStyle name="Migliaia 11 2 3" xfId="3141"/>
    <cellStyle name="Migliaia 11 2 3 2" xfId="9614"/>
    <cellStyle name="Migliaia 11 2 3 2 2" xfId="30585"/>
    <cellStyle name="Migliaia 11 2 3 2 2 2" xfId="35743"/>
    <cellStyle name="Migliaia 11 2 3 2 2 3" xfId="41045"/>
    <cellStyle name="Migliaia 11 2 3 2 3" xfId="33092"/>
    <cellStyle name="Migliaia 11 2 3 2 4" xfId="38394"/>
    <cellStyle name="Migliaia 11 2 3 3" xfId="15252"/>
    <cellStyle name="Migliaia 11 2 3 3 2" xfId="33861"/>
    <cellStyle name="Migliaia 11 2 3 3 3" xfId="39163"/>
    <cellStyle name="Migliaia 11 2 3 3 4" xfId="28504"/>
    <cellStyle name="Migliaia 11 2 3 4" xfId="31392"/>
    <cellStyle name="Migliaia 11 2 3 5" xfId="36512"/>
    <cellStyle name="Migliaia 11 2 3 6" xfId="11456"/>
    <cellStyle name="Migliaia 11 2 4" xfId="2688"/>
    <cellStyle name="Migliaia 11 2 4 2" xfId="9317"/>
    <cellStyle name="Migliaia 11 2 4 2 2" xfId="33862"/>
    <cellStyle name="Migliaia 11 2 4 2 3" xfId="39164"/>
    <cellStyle name="Migliaia 11 2 4 3" xfId="14160"/>
    <cellStyle name="Migliaia 11 2 4 4" xfId="15253"/>
    <cellStyle name="Migliaia 11 2 4 4 2" xfId="36513"/>
    <cellStyle name="Migliaia 11 2 4 5" xfId="11457"/>
    <cellStyle name="Migliaia 11 2 5" xfId="8533"/>
    <cellStyle name="Migliaia 11 2 5 2" xfId="28505"/>
    <cellStyle name="Migliaia 11 2 5 2 2" xfId="33863"/>
    <cellStyle name="Migliaia 11 2 5 2 3" xfId="39165"/>
    <cellStyle name="Migliaia 11 2 5 3" xfId="31393"/>
    <cellStyle name="Migliaia 11 2 5 4" xfId="36514"/>
    <cellStyle name="Migliaia 11 2 6" xfId="15249"/>
    <cellStyle name="Migliaia 11 2 6 2" xfId="28506"/>
    <cellStyle name="Migliaia 11 2 6 2 2" xfId="33864"/>
    <cellStyle name="Migliaia 11 2 6 2 3" xfId="39166"/>
    <cellStyle name="Migliaia 11 2 6 3" xfId="31394"/>
    <cellStyle name="Migliaia 11 2 6 4" xfId="36515"/>
    <cellStyle name="Migliaia 11 2 6 5" xfId="19665"/>
    <cellStyle name="Migliaia 11 2 7" xfId="19660"/>
    <cellStyle name="Migliaia 11 3" xfId="242"/>
    <cellStyle name="Migliaia 11 3 10" xfId="19666"/>
    <cellStyle name="Migliaia 11 3 11" xfId="11458"/>
    <cellStyle name="Migliaia 11 3 2" xfId="1237"/>
    <cellStyle name="Migliaia 11 3 2 2" xfId="3433"/>
    <cellStyle name="Migliaia 11 3 2 2 2" xfId="7319"/>
    <cellStyle name="Migliaia 11 3 2 2 2 2" xfId="13796"/>
    <cellStyle name="Migliaia 11 3 2 2 2 2 2" xfId="17271"/>
    <cellStyle name="Migliaia 11 3 2 2 2 2 2 2" xfId="33865"/>
    <cellStyle name="Migliaia 11 3 2 2 2 2 3" xfId="39167"/>
    <cellStyle name="Migliaia 11 3 2 2 2 2 4" xfId="28507"/>
    <cellStyle name="Migliaia 11 3 2 2 2 3" xfId="31395"/>
    <cellStyle name="Migliaia 11 3 2 2 2 4" xfId="36516"/>
    <cellStyle name="Migliaia 11 3 2 2 2 5" xfId="32636"/>
    <cellStyle name="Migliaia 11 3 2 2 2 6" xfId="46316"/>
    <cellStyle name="Migliaia 11 3 2 2 2 7" xfId="49332"/>
    <cellStyle name="Migliaia 11 3 2 2 2 8" xfId="13072"/>
    <cellStyle name="Migliaia 11 3 2 2 3" xfId="7109"/>
    <cellStyle name="Migliaia 11 3 2 2 4" xfId="6034"/>
    <cellStyle name="Migliaia 11 3 2 2 4 2" xfId="16808"/>
    <cellStyle name="Migliaia 11 3 2 2 4 3" xfId="20801"/>
    <cellStyle name="Migliaia 11 3 2 2 4 4" xfId="45840"/>
    <cellStyle name="Migliaia 11 3 2 2 4 5" xfId="48856"/>
    <cellStyle name="Migliaia 11 3 2 2 5" xfId="15256"/>
    <cellStyle name="Migliaia 11 3 2 2 6" xfId="19668"/>
    <cellStyle name="Migliaia 11 3 2 3" xfId="2690"/>
    <cellStyle name="Migliaia 11 3 2 3 2" xfId="6939"/>
    <cellStyle name="Migliaia 11 3 2 3 2 2" xfId="33866"/>
    <cellStyle name="Migliaia 11 3 2 3 2 3" xfId="39168"/>
    <cellStyle name="Migliaia 11 3 2 3 2 4" xfId="28508"/>
    <cellStyle name="Migliaia 11 3 2 3 3" xfId="7320"/>
    <cellStyle name="Migliaia 11 3 2 3 4" xfId="15257"/>
    <cellStyle name="Migliaia 11 3 2 3 4 2" xfId="36517"/>
    <cellStyle name="Migliaia 11 3 2 3 5" xfId="11459"/>
    <cellStyle name="Migliaia 11 3 2 4" xfId="6670"/>
    <cellStyle name="Migliaia 11 3 2 4 2" xfId="13491"/>
    <cellStyle name="Migliaia 11 3 2 4 2 2" xfId="33867"/>
    <cellStyle name="Migliaia 11 3 2 4 2 3" xfId="39169"/>
    <cellStyle name="Migliaia 11 3 2 4 3" xfId="31396"/>
    <cellStyle name="Migliaia 11 3 2 4 4" xfId="36518"/>
    <cellStyle name="Migliaia 11 3 2 4 5" xfId="12569"/>
    <cellStyle name="Migliaia 11 3 2 5" xfId="12849"/>
    <cellStyle name="Migliaia 11 3 2 5 2" xfId="28509"/>
    <cellStyle name="Migliaia 11 3 2 5 2 2" xfId="33868"/>
    <cellStyle name="Migliaia 11 3 2 5 2 3" xfId="39170"/>
    <cellStyle name="Migliaia 11 3 2 5 3" xfId="31397"/>
    <cellStyle name="Migliaia 11 3 2 5 4" xfId="36519"/>
    <cellStyle name="Migliaia 11 3 2 6" xfId="15255"/>
    <cellStyle name="Migliaia 11 3 2 6 2" xfId="28510"/>
    <cellStyle name="Migliaia 11 3 2 6 2 2" xfId="33869"/>
    <cellStyle name="Migliaia 11 3 2 6 2 3" xfId="39171"/>
    <cellStyle name="Migliaia 11 3 2 6 3" xfId="31398"/>
    <cellStyle name="Migliaia 11 3 2 6 4" xfId="36520"/>
    <cellStyle name="Migliaia 11 3 2 6 5" xfId="19669"/>
    <cellStyle name="Migliaia 11 3 2 7" xfId="19667"/>
    <cellStyle name="Migliaia 11 3 3" xfId="1236"/>
    <cellStyle name="Migliaia 11 3 3 2" xfId="3432"/>
    <cellStyle name="Migliaia 11 3 3 2 2" xfId="5118"/>
    <cellStyle name="Migliaia 11 3 3 2 2 2" xfId="33871"/>
    <cellStyle name="Migliaia 11 3 3 2 2 3" xfId="39173"/>
    <cellStyle name="Migliaia 11 3 3 2 3" xfId="13598"/>
    <cellStyle name="Migliaia 11 3 3 2 4" xfId="15259"/>
    <cellStyle name="Migliaia 11 3 3 2 4 2" xfId="36522"/>
    <cellStyle name="Migliaia 11 3 3 2 5" xfId="11461"/>
    <cellStyle name="Migliaia 11 3 3 3" xfId="4870"/>
    <cellStyle name="Migliaia 11 3 3 3 2" xfId="28513"/>
    <cellStyle name="Migliaia 11 3 3 3 2 2" xfId="33872"/>
    <cellStyle name="Migliaia 11 3 3 3 2 3" xfId="39174"/>
    <cellStyle name="Migliaia 11 3 3 3 3" xfId="31401"/>
    <cellStyle name="Migliaia 11 3 3 3 4" xfId="36523"/>
    <cellStyle name="Migliaia 11 3 3 4" xfId="15258"/>
    <cellStyle name="Migliaia 11 3 3 4 2" xfId="28514"/>
    <cellStyle name="Migliaia 11 3 3 4 2 2" xfId="33873"/>
    <cellStyle name="Migliaia 11 3 3 4 2 3" xfId="39175"/>
    <cellStyle name="Migliaia 11 3 3 4 3" xfId="31402"/>
    <cellStyle name="Migliaia 11 3 3 4 4" xfId="36524"/>
    <cellStyle name="Migliaia 11 3 3 4 5" xfId="19672"/>
    <cellStyle name="Migliaia 11 3 3 5" xfId="19673"/>
    <cellStyle name="Migliaia 11 3 3 5 2" xfId="28515"/>
    <cellStyle name="Migliaia 11 3 3 5 2 2" xfId="33874"/>
    <cellStyle name="Migliaia 11 3 3 5 2 3" xfId="39176"/>
    <cellStyle name="Migliaia 11 3 3 5 3" xfId="31403"/>
    <cellStyle name="Migliaia 11 3 3 5 4" xfId="36525"/>
    <cellStyle name="Migliaia 11 3 3 6" xfId="28511"/>
    <cellStyle name="Migliaia 11 3 3 6 2" xfId="33870"/>
    <cellStyle name="Migliaia 11 3 3 6 3" xfId="39172"/>
    <cellStyle name="Migliaia 11 3 3 7" xfId="31399"/>
    <cellStyle name="Migliaia 11 3 3 8" xfId="36521"/>
    <cellStyle name="Migliaia 11 3 3 9" xfId="11460"/>
    <cellStyle name="Migliaia 11 3 4" xfId="2387"/>
    <cellStyle name="Migliaia 11 3 4 2" xfId="3899"/>
    <cellStyle name="Migliaia 11 3 4 2 2" xfId="9854"/>
    <cellStyle name="Migliaia 11 3 4 2 3" xfId="14025"/>
    <cellStyle name="Migliaia 11 3 4 2 4" xfId="15261"/>
    <cellStyle name="Migliaia 11 3 4 2 5" xfId="27742"/>
    <cellStyle name="Migliaia 11 3 4 2 6" xfId="11463"/>
    <cellStyle name="Migliaia 11 3 4 3" xfId="9102"/>
    <cellStyle name="Migliaia 11 3 4 3 2" xfId="30586"/>
    <cellStyle name="Migliaia 11 3 4 3 2 2" xfId="35744"/>
    <cellStyle name="Migliaia 11 3 4 3 2 3" xfId="41046"/>
    <cellStyle name="Migliaia 11 3 4 3 3" xfId="33093"/>
    <cellStyle name="Migliaia 11 3 4 3 4" xfId="38395"/>
    <cellStyle name="Migliaia 11 3 4 4" xfId="15260"/>
    <cellStyle name="Migliaia 11 3 4 4 2" xfId="33875"/>
    <cellStyle name="Migliaia 11 3 4 4 3" xfId="39177"/>
    <cellStyle name="Migliaia 11 3 4 4 4" xfId="28516"/>
    <cellStyle name="Migliaia 11 3 4 5" xfId="31404"/>
    <cellStyle name="Migliaia 11 3 4 6" xfId="36526"/>
    <cellStyle name="Migliaia 11 3 4 7" xfId="11462"/>
    <cellStyle name="Migliaia 11 3 5" xfId="3142"/>
    <cellStyle name="Migliaia 11 3 5 2" xfId="9615"/>
    <cellStyle name="Migliaia 11 3 5 2 2" xfId="30587"/>
    <cellStyle name="Migliaia 11 3 5 2 2 2" xfId="35745"/>
    <cellStyle name="Migliaia 11 3 5 2 2 3" xfId="41047"/>
    <cellStyle name="Migliaia 11 3 5 2 3" xfId="33094"/>
    <cellStyle name="Migliaia 11 3 5 2 4" xfId="38396"/>
    <cellStyle name="Migliaia 11 3 5 3" xfId="15262"/>
    <cellStyle name="Migliaia 11 3 5 3 2" xfId="33876"/>
    <cellStyle name="Migliaia 11 3 5 3 3" xfId="39178"/>
    <cellStyle name="Migliaia 11 3 5 3 4" xfId="28517"/>
    <cellStyle name="Migliaia 11 3 5 4" xfId="31405"/>
    <cellStyle name="Migliaia 11 3 5 5" xfId="36527"/>
    <cellStyle name="Migliaia 11 3 5 6" xfId="11464"/>
    <cellStyle name="Migliaia 11 3 6" xfId="2689"/>
    <cellStyle name="Migliaia 11 3 6 2" xfId="9318"/>
    <cellStyle name="Migliaia 11 3 6 2 2" xfId="33877"/>
    <cellStyle name="Migliaia 11 3 6 2 3" xfId="39179"/>
    <cellStyle name="Migliaia 11 3 6 3" xfId="14054"/>
    <cellStyle name="Migliaia 11 3 6 4" xfId="15263"/>
    <cellStyle name="Migliaia 11 3 6 4 2" xfId="36528"/>
    <cellStyle name="Migliaia 11 3 6 5" xfId="11465"/>
    <cellStyle name="Migliaia 11 3 7" xfId="6649"/>
    <cellStyle name="Migliaia 11 3 7 2" xfId="28518"/>
    <cellStyle name="Migliaia 11 3 7 2 2" xfId="33878"/>
    <cellStyle name="Migliaia 11 3 7 2 3" xfId="39180"/>
    <cellStyle name="Migliaia 11 3 7 3" xfId="31406"/>
    <cellStyle name="Migliaia 11 3 7 4" xfId="36529"/>
    <cellStyle name="Migliaia 11 3 8" xfId="12850"/>
    <cellStyle name="Migliaia 11 3 8 2" xfId="28519"/>
    <cellStyle name="Migliaia 11 3 8 2 2" xfId="33879"/>
    <cellStyle name="Migliaia 11 3 8 2 3" xfId="39181"/>
    <cellStyle name="Migliaia 11 3 8 3" xfId="31407"/>
    <cellStyle name="Migliaia 11 3 8 4" xfId="36530"/>
    <cellStyle name="Migliaia 11 3 8 5" xfId="19674"/>
    <cellStyle name="Migliaia 11 3 9" xfId="15254"/>
    <cellStyle name="Migliaia 11 4" xfId="1238"/>
    <cellStyle name="Migliaia 11 4 2" xfId="3434"/>
    <cellStyle name="Migliaia 11 4 2 2" xfId="4216"/>
    <cellStyle name="Migliaia 11 4 2 2 2" xfId="28520"/>
    <cellStyle name="Migliaia 11 4 2 2 2 2" xfId="33880"/>
    <cellStyle name="Migliaia 11 4 2 2 2 3" xfId="39182"/>
    <cellStyle name="Migliaia 11 4 2 2 3" xfId="31408"/>
    <cellStyle name="Migliaia 11 4 2 2 4" xfId="36531"/>
    <cellStyle name="Migliaia 11 4 2 3" xfId="7321"/>
    <cellStyle name="Migliaia 11 4 2 3 2" xfId="28521"/>
    <cellStyle name="Migliaia 11 4 2 3 2 2" xfId="33881"/>
    <cellStyle name="Migliaia 11 4 2 3 2 3" xfId="39183"/>
    <cellStyle name="Migliaia 11 4 2 3 3" xfId="31409"/>
    <cellStyle name="Migliaia 11 4 2 3 4" xfId="36532"/>
    <cellStyle name="Migliaia 11 4 2 4" xfId="6672"/>
    <cellStyle name="Migliaia 11 4 2 5" xfId="6036"/>
    <cellStyle name="Migliaia 11 4 2 5 2" xfId="16810"/>
    <cellStyle name="Migliaia 11 4 2 5 3" xfId="42089"/>
    <cellStyle name="Migliaia 11 4 2 5 4" xfId="45842"/>
    <cellStyle name="Migliaia 11 4 2 5 5" xfId="48858"/>
    <cellStyle name="Migliaia 11 4 2 6" xfId="15265"/>
    <cellStyle name="Migliaia 11 4 2 7" xfId="19676"/>
    <cellStyle name="Migliaia 11 4 3" xfId="4217"/>
    <cellStyle name="Migliaia 11 4 3 2" xfId="13599"/>
    <cellStyle name="Migliaia 11 4 3 2 2" xfId="33882"/>
    <cellStyle name="Migliaia 11 4 3 2 3" xfId="39184"/>
    <cellStyle name="Migliaia 11 4 3 3" xfId="31410"/>
    <cellStyle name="Migliaia 11 4 3 4" xfId="36533"/>
    <cellStyle name="Migliaia 11 4 3 5" xfId="12848"/>
    <cellStyle name="Migliaia 11 4 4" xfId="7322"/>
    <cellStyle name="Migliaia 11 4 4 2" xfId="28522"/>
    <cellStyle name="Migliaia 11 4 4 2 2" xfId="33883"/>
    <cellStyle name="Migliaia 11 4 4 2 3" xfId="39185"/>
    <cellStyle name="Migliaia 11 4 4 3" xfId="31411"/>
    <cellStyle name="Migliaia 11 4 4 4" xfId="36534"/>
    <cellStyle name="Migliaia 11 4 5" xfId="6671"/>
    <cellStyle name="Migliaia 11 4 5 2" xfId="28523"/>
    <cellStyle name="Migliaia 11 4 5 2 2" xfId="33884"/>
    <cellStyle name="Migliaia 11 4 5 2 3" xfId="39186"/>
    <cellStyle name="Migliaia 11 4 5 3" xfId="31412"/>
    <cellStyle name="Migliaia 11 4 5 4" xfId="36535"/>
    <cellStyle name="Migliaia 11 4 6" xfId="6035"/>
    <cellStyle name="Migliaia 11 4 6 2" xfId="16809"/>
    <cellStyle name="Migliaia 11 4 6 2 2" xfId="33885"/>
    <cellStyle name="Migliaia 11 4 6 2 3" xfId="39187"/>
    <cellStyle name="Migliaia 11 4 6 2 4" xfId="28524"/>
    <cellStyle name="Migliaia 11 4 6 3" xfId="31413"/>
    <cellStyle name="Migliaia 11 4 6 4" xfId="36536"/>
    <cellStyle name="Migliaia 11 4 6 5" xfId="19677"/>
    <cellStyle name="Migliaia 11 4 6 6" xfId="43827"/>
    <cellStyle name="Migliaia 11 4 6 7" xfId="45841"/>
    <cellStyle name="Migliaia 11 4 6 8" xfId="48857"/>
    <cellStyle name="Migliaia 11 4 7" xfId="15264"/>
    <cellStyle name="Migliaia 11 4 7 2" xfId="28525"/>
    <cellStyle name="Migliaia 11 4 7 2 2" xfId="33886"/>
    <cellStyle name="Migliaia 11 4 7 2 3" xfId="39188"/>
    <cellStyle name="Migliaia 11 4 7 3" xfId="31414"/>
    <cellStyle name="Migliaia 11 4 7 4" xfId="36537"/>
    <cellStyle name="Migliaia 11 4 7 5" xfId="19678"/>
    <cellStyle name="Migliaia 11 4 8" xfId="19675"/>
    <cellStyle name="Migliaia 11 5" xfId="1239"/>
    <cellStyle name="Migliaia 11 5 2" xfId="3435"/>
    <cellStyle name="Migliaia 11 5 2 2" xfId="13797"/>
    <cellStyle name="Migliaia 11 5 2 2 2" xfId="33887"/>
    <cellStyle name="Migliaia 11 5 2 2 3" xfId="39189"/>
    <cellStyle name="Migliaia 11 5 2 3" xfId="15267"/>
    <cellStyle name="Migliaia 11 5 2 3 2" xfId="31415"/>
    <cellStyle name="Migliaia 11 5 2 4" xfId="36538"/>
    <cellStyle name="Migliaia 11 5 2 5" xfId="11466"/>
    <cellStyle name="Migliaia 11 5 3" xfId="6673"/>
    <cellStyle name="Migliaia 11 5 3 2" xfId="28527"/>
    <cellStyle name="Migliaia 11 5 3 2 2" xfId="33888"/>
    <cellStyle name="Migliaia 11 5 3 2 3" xfId="39190"/>
    <cellStyle name="Migliaia 11 5 3 3" xfId="31416"/>
    <cellStyle name="Migliaia 11 5 3 4" xfId="36539"/>
    <cellStyle name="Migliaia 11 5 4" xfId="6037"/>
    <cellStyle name="Migliaia 11 5 4 2" xfId="16811"/>
    <cellStyle name="Migliaia 11 5 4 2 2" xfId="33889"/>
    <cellStyle name="Migliaia 11 5 4 2 3" xfId="39191"/>
    <cellStyle name="Migliaia 11 5 4 2 4" xfId="28528"/>
    <cellStyle name="Migliaia 11 5 4 3" xfId="31417"/>
    <cellStyle name="Migliaia 11 5 4 4" xfId="36540"/>
    <cellStyle name="Migliaia 11 5 4 5" xfId="19680"/>
    <cellStyle name="Migliaia 11 5 4 6" xfId="42896"/>
    <cellStyle name="Migliaia 11 5 4 7" xfId="45843"/>
    <cellStyle name="Migliaia 11 5 4 8" xfId="48859"/>
    <cellStyle name="Migliaia 11 5 5" xfId="15266"/>
    <cellStyle name="Migliaia 11 5 5 2" xfId="28529"/>
    <cellStyle name="Migliaia 11 5 5 2 2" xfId="33890"/>
    <cellStyle name="Migliaia 11 5 5 2 3" xfId="39192"/>
    <cellStyle name="Migliaia 11 5 5 3" xfId="31418"/>
    <cellStyle name="Migliaia 11 5 5 4" xfId="36541"/>
    <cellStyle name="Migliaia 11 5 5 5" xfId="19681"/>
    <cellStyle name="Migliaia 11 5 6" xfId="19682"/>
    <cellStyle name="Migliaia 11 5 6 2" xfId="28530"/>
    <cellStyle name="Migliaia 11 5 6 2 2" xfId="33891"/>
    <cellStyle name="Migliaia 11 5 6 2 3" xfId="39193"/>
    <cellStyle name="Migliaia 11 5 6 3" xfId="31419"/>
    <cellStyle name="Migliaia 11 5 6 4" xfId="36542"/>
    <cellStyle name="Migliaia 11 5 7" xfId="19679"/>
    <cellStyle name="Migliaia 11 6" xfId="1234"/>
    <cellStyle name="Migliaia 11 6 2" xfId="3430"/>
    <cellStyle name="Migliaia 11 6 2 2" xfId="5117"/>
    <cellStyle name="Migliaia 11 6 2 3" xfId="14110"/>
    <cellStyle name="Migliaia 11 6 2 4" xfId="15269"/>
    <cellStyle name="Migliaia 11 6 2 5" xfId="27743"/>
    <cellStyle name="Migliaia 11 6 2 6" xfId="11468"/>
    <cellStyle name="Migliaia 11 6 3" xfId="4869"/>
    <cellStyle name="Migliaia 11 6 3 2" xfId="30588"/>
    <cellStyle name="Migliaia 11 6 3 2 2" xfId="35746"/>
    <cellStyle name="Migliaia 11 6 3 2 3" xfId="41048"/>
    <cellStyle name="Migliaia 11 6 3 3" xfId="33095"/>
    <cellStyle name="Migliaia 11 6 3 4" xfId="38397"/>
    <cellStyle name="Migliaia 11 6 4" xfId="15268"/>
    <cellStyle name="Migliaia 11 6 4 2" xfId="33892"/>
    <cellStyle name="Migliaia 11 6 4 3" xfId="39194"/>
    <cellStyle name="Migliaia 11 6 4 4" xfId="28531"/>
    <cellStyle name="Migliaia 11 6 5" xfId="31420"/>
    <cellStyle name="Migliaia 11 6 6" xfId="36543"/>
    <cellStyle name="Migliaia 11 6 7" xfId="11467"/>
    <cellStyle name="Migliaia 11 7" xfId="3140"/>
    <cellStyle name="Migliaia 11 7 2" xfId="9613"/>
    <cellStyle name="Migliaia 11 7 2 2" xfId="30589"/>
    <cellStyle name="Migliaia 11 7 2 2 2" xfId="35747"/>
    <cellStyle name="Migliaia 11 7 2 2 3" xfId="41049"/>
    <cellStyle name="Migliaia 11 7 2 3" xfId="33096"/>
    <cellStyle name="Migliaia 11 7 2 4" xfId="38398"/>
    <cellStyle name="Migliaia 11 7 3" xfId="15270"/>
    <cellStyle name="Migliaia 11 7 3 2" xfId="33893"/>
    <cellStyle name="Migliaia 11 7 3 3" xfId="39195"/>
    <cellStyle name="Migliaia 11 7 3 4" xfId="28532"/>
    <cellStyle name="Migliaia 11 7 4" xfId="31421"/>
    <cellStyle name="Migliaia 11 7 5" xfId="36544"/>
    <cellStyle name="Migliaia 11 7 6" xfId="11469"/>
    <cellStyle name="Migliaia 11 8" xfId="2687"/>
    <cellStyle name="Migliaia 11 8 2" xfId="9316"/>
    <cellStyle name="Migliaia 11 8 2 2" xfId="30590"/>
    <cellStyle name="Migliaia 11 8 2 2 2" xfId="35748"/>
    <cellStyle name="Migliaia 11 8 2 2 3" xfId="41050"/>
    <cellStyle name="Migliaia 11 8 2 3" xfId="33097"/>
    <cellStyle name="Migliaia 11 8 2 4" xfId="38399"/>
    <cellStyle name="Migliaia 11 8 3" xfId="15271"/>
    <cellStyle name="Migliaia 11 8 3 2" xfId="33894"/>
    <cellStyle name="Migliaia 11 8 3 3" xfId="39196"/>
    <cellStyle name="Migliaia 11 8 3 4" xfId="28533"/>
    <cellStyle name="Migliaia 11 8 4" xfId="31422"/>
    <cellStyle name="Migliaia 11 8 5" xfId="36545"/>
    <cellStyle name="Migliaia 11 8 6" xfId="11470"/>
    <cellStyle name="Migliaia 11 9" xfId="12568"/>
    <cellStyle name="Migliaia 11 9 2" xfId="28534"/>
    <cellStyle name="Migliaia 11 9 2 2" xfId="33895"/>
    <cellStyle name="Migliaia 11 9 2 3" xfId="39197"/>
    <cellStyle name="Migliaia 11 9 3" xfId="31423"/>
    <cellStyle name="Migliaia 11 9 4" xfId="36546"/>
    <cellStyle name="Migliaia 12" xfId="243"/>
    <cellStyle name="Migliaia 12 10" xfId="15272"/>
    <cellStyle name="Migliaia 12 10 2" xfId="33896"/>
    <cellStyle name="Migliaia 12 10 3" xfId="39198"/>
    <cellStyle name="Migliaia 12 10 4" xfId="28535"/>
    <cellStyle name="Migliaia 12 11" xfId="31424"/>
    <cellStyle name="Migliaia 12 12" xfId="36547"/>
    <cellStyle name="Migliaia 12 2" xfId="244"/>
    <cellStyle name="Migliaia 12 2 2" xfId="1241"/>
    <cellStyle name="Migliaia 12 2 2 2" xfId="3437"/>
    <cellStyle name="Migliaia 12 2 2 2 2" xfId="9794"/>
    <cellStyle name="Migliaia 12 2 2 2 2 2" xfId="33897"/>
    <cellStyle name="Migliaia 12 2 2 2 2 3" xfId="39199"/>
    <cellStyle name="Migliaia 12 2 2 2 3" xfId="13798"/>
    <cellStyle name="Migliaia 12 2 2 2 4" xfId="15275"/>
    <cellStyle name="Migliaia 12 2 2 2 4 2" xfId="36548"/>
    <cellStyle name="Migliaia 12 2 2 2 5" xfId="11471"/>
    <cellStyle name="Migliaia 12 2 2 3" xfId="7021"/>
    <cellStyle name="Migliaia 12 2 2 3 2" xfId="30591"/>
    <cellStyle name="Migliaia 12 2 2 3 2 2" xfId="35749"/>
    <cellStyle name="Migliaia 12 2 2 3 2 3" xfId="41051"/>
    <cellStyle name="Migliaia 12 2 2 3 3" xfId="33098"/>
    <cellStyle name="Migliaia 12 2 2 3 4" xfId="38400"/>
    <cellStyle name="Migliaia 12 2 2 4" xfId="6038"/>
    <cellStyle name="Migliaia 12 2 2 4 2" xfId="16812"/>
    <cellStyle name="Migliaia 12 2 2 4 3" xfId="43730"/>
    <cellStyle name="Migliaia 12 2 2 4 4" xfId="45844"/>
    <cellStyle name="Migliaia 12 2 2 4 5" xfId="48860"/>
    <cellStyle name="Migliaia 12 2 2 5" xfId="15274"/>
    <cellStyle name="Migliaia 12 2 2 6" xfId="19689"/>
    <cellStyle name="Migliaia 12 2 3" xfId="3144"/>
    <cellStyle name="Migliaia 12 2 3 2" xfId="9617"/>
    <cellStyle name="Migliaia 12 2 3 2 2" xfId="30592"/>
    <cellStyle name="Migliaia 12 2 3 2 2 2" xfId="35750"/>
    <cellStyle name="Migliaia 12 2 3 2 2 3" xfId="41052"/>
    <cellStyle name="Migliaia 12 2 3 2 3" xfId="33099"/>
    <cellStyle name="Migliaia 12 2 3 2 4" xfId="38401"/>
    <cellStyle name="Migliaia 12 2 3 3" xfId="15276"/>
    <cellStyle name="Migliaia 12 2 3 3 2" xfId="33898"/>
    <cellStyle name="Migliaia 12 2 3 3 3" xfId="39200"/>
    <cellStyle name="Migliaia 12 2 3 3 4" xfId="28537"/>
    <cellStyle name="Migliaia 12 2 3 4" xfId="31426"/>
    <cellStyle name="Migliaia 12 2 3 5" xfId="36549"/>
    <cellStyle name="Migliaia 12 2 3 6" xfId="11472"/>
    <cellStyle name="Migliaia 12 2 4" xfId="2692"/>
    <cellStyle name="Migliaia 12 2 4 2" xfId="9320"/>
    <cellStyle name="Migliaia 12 2 4 2 2" xfId="33899"/>
    <cellStyle name="Migliaia 12 2 4 2 3" xfId="39201"/>
    <cellStyle name="Migliaia 12 2 4 3" xfId="14159"/>
    <cellStyle name="Migliaia 12 2 4 4" xfId="15277"/>
    <cellStyle name="Migliaia 12 2 4 4 2" xfId="36550"/>
    <cellStyle name="Migliaia 12 2 4 5" xfId="11473"/>
    <cellStyle name="Migliaia 12 2 5" xfId="8534"/>
    <cellStyle name="Migliaia 12 2 5 2" xfId="28539"/>
    <cellStyle name="Migliaia 12 2 5 2 2" xfId="33900"/>
    <cellStyle name="Migliaia 12 2 5 2 3" xfId="39202"/>
    <cellStyle name="Migliaia 12 2 5 3" xfId="31428"/>
    <cellStyle name="Migliaia 12 2 5 4" xfId="36551"/>
    <cellStyle name="Migliaia 12 2 6" xfId="15273"/>
    <cellStyle name="Migliaia 12 2 6 2" xfId="28540"/>
    <cellStyle name="Migliaia 12 2 6 2 2" xfId="33901"/>
    <cellStyle name="Migliaia 12 2 6 2 3" xfId="39203"/>
    <cellStyle name="Migliaia 12 2 6 3" xfId="31429"/>
    <cellStyle name="Migliaia 12 2 6 4" xfId="36552"/>
    <cellStyle name="Migliaia 12 2 6 5" xfId="19694"/>
    <cellStyle name="Migliaia 12 2 7" xfId="19688"/>
    <cellStyle name="Migliaia 12 3" xfId="245"/>
    <cellStyle name="Migliaia 12 3 10" xfId="19695"/>
    <cellStyle name="Migliaia 12 3 11" xfId="11474"/>
    <cellStyle name="Migliaia 12 3 2" xfId="1243"/>
    <cellStyle name="Migliaia 12 3 2 2" xfId="3439"/>
    <cellStyle name="Migliaia 12 3 2 2 2" xfId="7323"/>
    <cellStyle name="Migliaia 12 3 2 2 2 2" xfId="13799"/>
    <cellStyle name="Migliaia 12 3 2 2 2 2 2" xfId="17272"/>
    <cellStyle name="Migliaia 12 3 2 2 2 2 2 2" xfId="33902"/>
    <cellStyle name="Migliaia 12 3 2 2 2 2 3" xfId="39204"/>
    <cellStyle name="Migliaia 12 3 2 2 2 2 4" xfId="28541"/>
    <cellStyle name="Migliaia 12 3 2 2 2 3" xfId="31430"/>
    <cellStyle name="Migliaia 12 3 2 2 2 4" xfId="36553"/>
    <cellStyle name="Migliaia 12 3 2 2 2 5" xfId="43360"/>
    <cellStyle name="Migliaia 12 3 2 2 2 6" xfId="46317"/>
    <cellStyle name="Migliaia 12 3 2 2 2 7" xfId="49333"/>
    <cellStyle name="Migliaia 12 3 2 2 2 8" xfId="13073"/>
    <cellStyle name="Migliaia 12 3 2 2 3" xfId="7110"/>
    <cellStyle name="Migliaia 12 3 2 2 4" xfId="6039"/>
    <cellStyle name="Migliaia 12 3 2 2 4 2" xfId="16813"/>
    <cellStyle name="Migliaia 12 3 2 2 4 3" xfId="43977"/>
    <cellStyle name="Migliaia 12 3 2 2 4 4" xfId="45845"/>
    <cellStyle name="Migliaia 12 3 2 2 4 5" xfId="48861"/>
    <cellStyle name="Migliaia 12 3 2 2 5" xfId="15280"/>
    <cellStyle name="Migliaia 12 3 2 2 6" xfId="19697"/>
    <cellStyle name="Migliaia 12 3 2 3" xfId="2694"/>
    <cellStyle name="Migliaia 12 3 2 3 2" xfId="7081"/>
    <cellStyle name="Migliaia 12 3 2 3 2 2" xfId="33903"/>
    <cellStyle name="Migliaia 12 3 2 3 2 3" xfId="39205"/>
    <cellStyle name="Migliaia 12 3 2 3 2 4" xfId="28542"/>
    <cellStyle name="Migliaia 12 3 2 3 3" xfId="7324"/>
    <cellStyle name="Migliaia 12 3 2 3 4" xfId="15281"/>
    <cellStyle name="Migliaia 12 3 2 3 4 2" xfId="36554"/>
    <cellStyle name="Migliaia 12 3 2 3 5" xfId="11475"/>
    <cellStyle name="Migliaia 12 3 2 4" xfId="6674"/>
    <cellStyle name="Migliaia 12 3 2 4 2" xfId="13492"/>
    <cellStyle name="Migliaia 12 3 2 4 2 2" xfId="33904"/>
    <cellStyle name="Migliaia 12 3 2 4 2 3" xfId="39206"/>
    <cellStyle name="Migliaia 12 3 2 4 3" xfId="31432"/>
    <cellStyle name="Migliaia 12 3 2 4 4" xfId="36555"/>
    <cellStyle name="Migliaia 12 3 2 4 5" xfId="12571"/>
    <cellStyle name="Migliaia 12 3 2 5" xfId="12846"/>
    <cellStyle name="Migliaia 12 3 2 5 2" xfId="28544"/>
    <cellStyle name="Migliaia 12 3 2 5 2 2" xfId="33905"/>
    <cellStyle name="Migliaia 12 3 2 5 2 3" xfId="39207"/>
    <cellStyle name="Migliaia 12 3 2 5 3" xfId="31433"/>
    <cellStyle name="Migliaia 12 3 2 5 4" xfId="36556"/>
    <cellStyle name="Migliaia 12 3 2 6" xfId="15279"/>
    <cellStyle name="Migliaia 12 3 2 6 2" xfId="28545"/>
    <cellStyle name="Migliaia 12 3 2 6 2 2" xfId="33906"/>
    <cellStyle name="Migliaia 12 3 2 6 2 3" xfId="39208"/>
    <cellStyle name="Migliaia 12 3 2 6 3" xfId="31434"/>
    <cellStyle name="Migliaia 12 3 2 6 4" xfId="36557"/>
    <cellStyle name="Migliaia 12 3 2 6 5" xfId="19701"/>
    <cellStyle name="Migliaia 12 3 2 7" xfId="19696"/>
    <cellStyle name="Migliaia 12 3 3" xfId="1242"/>
    <cellStyle name="Migliaia 12 3 3 2" xfId="3438"/>
    <cellStyle name="Migliaia 12 3 3 2 2" xfId="5120"/>
    <cellStyle name="Migliaia 12 3 3 2 2 2" xfId="33908"/>
    <cellStyle name="Migliaia 12 3 3 2 2 3" xfId="39210"/>
    <cellStyle name="Migliaia 12 3 3 2 3" xfId="13600"/>
    <cellStyle name="Migliaia 12 3 3 2 4" xfId="15283"/>
    <cellStyle name="Migliaia 12 3 3 2 4 2" xfId="36559"/>
    <cellStyle name="Migliaia 12 3 3 2 5" xfId="11477"/>
    <cellStyle name="Migliaia 12 3 3 3" xfId="4872"/>
    <cellStyle name="Migliaia 12 3 3 3 2" xfId="28547"/>
    <cellStyle name="Migliaia 12 3 3 3 2 2" xfId="33909"/>
    <cellStyle name="Migliaia 12 3 3 3 2 3" xfId="39211"/>
    <cellStyle name="Migliaia 12 3 3 3 3" xfId="31437"/>
    <cellStyle name="Migliaia 12 3 3 3 4" xfId="36560"/>
    <cellStyle name="Migliaia 12 3 3 4" xfId="15282"/>
    <cellStyle name="Migliaia 12 3 3 4 2" xfId="28548"/>
    <cellStyle name="Migliaia 12 3 3 4 2 2" xfId="33910"/>
    <cellStyle name="Migliaia 12 3 3 4 2 3" xfId="39212"/>
    <cellStyle name="Migliaia 12 3 3 4 3" xfId="31438"/>
    <cellStyle name="Migliaia 12 3 3 4 4" xfId="36561"/>
    <cellStyle name="Migliaia 12 3 3 4 5" xfId="19705"/>
    <cellStyle name="Migliaia 12 3 3 5" xfId="19706"/>
    <cellStyle name="Migliaia 12 3 3 5 2" xfId="28549"/>
    <cellStyle name="Migliaia 12 3 3 5 2 2" xfId="33911"/>
    <cellStyle name="Migliaia 12 3 3 5 2 3" xfId="39213"/>
    <cellStyle name="Migliaia 12 3 3 5 3" xfId="31439"/>
    <cellStyle name="Migliaia 12 3 3 5 4" xfId="36562"/>
    <cellStyle name="Migliaia 12 3 3 6" xfId="28546"/>
    <cellStyle name="Migliaia 12 3 3 6 2" xfId="33907"/>
    <cellStyle name="Migliaia 12 3 3 6 3" xfId="39209"/>
    <cellStyle name="Migliaia 12 3 3 7" xfId="31435"/>
    <cellStyle name="Migliaia 12 3 3 8" xfId="36558"/>
    <cellStyle name="Migliaia 12 3 3 9" xfId="11476"/>
    <cellStyle name="Migliaia 12 3 4" xfId="2388"/>
    <cellStyle name="Migliaia 12 3 4 2" xfId="3900"/>
    <cellStyle name="Migliaia 12 3 4 2 2" xfId="9855"/>
    <cellStyle name="Migliaia 12 3 4 2 3" xfId="13555"/>
    <cellStyle name="Migliaia 12 3 4 2 4" xfId="15285"/>
    <cellStyle name="Migliaia 12 3 4 2 5" xfId="27749"/>
    <cellStyle name="Migliaia 12 3 4 2 6" xfId="11479"/>
    <cellStyle name="Migliaia 12 3 4 3" xfId="9103"/>
    <cellStyle name="Migliaia 12 3 4 3 2" xfId="30593"/>
    <cellStyle name="Migliaia 12 3 4 3 2 2" xfId="35751"/>
    <cellStyle name="Migliaia 12 3 4 3 2 3" xfId="41053"/>
    <cellStyle name="Migliaia 12 3 4 3 3" xfId="33100"/>
    <cellStyle name="Migliaia 12 3 4 3 4" xfId="38402"/>
    <cellStyle name="Migliaia 12 3 4 4" xfId="15284"/>
    <cellStyle name="Migliaia 12 3 4 4 2" xfId="33912"/>
    <cellStyle name="Migliaia 12 3 4 4 3" xfId="39214"/>
    <cellStyle name="Migliaia 12 3 4 4 4" xfId="28550"/>
    <cellStyle name="Migliaia 12 3 4 5" xfId="31440"/>
    <cellStyle name="Migliaia 12 3 4 6" xfId="36563"/>
    <cellStyle name="Migliaia 12 3 4 7" xfId="11478"/>
    <cellStyle name="Migliaia 12 3 5" xfId="3145"/>
    <cellStyle name="Migliaia 12 3 5 2" xfId="9618"/>
    <cellStyle name="Migliaia 12 3 5 2 2" xfId="30594"/>
    <cellStyle name="Migliaia 12 3 5 2 2 2" xfId="35752"/>
    <cellStyle name="Migliaia 12 3 5 2 2 3" xfId="41054"/>
    <cellStyle name="Migliaia 12 3 5 2 3" xfId="33101"/>
    <cellStyle name="Migliaia 12 3 5 2 4" xfId="38403"/>
    <cellStyle name="Migliaia 12 3 5 3" xfId="15286"/>
    <cellStyle name="Migliaia 12 3 5 3 2" xfId="33913"/>
    <cellStyle name="Migliaia 12 3 5 3 3" xfId="39215"/>
    <cellStyle name="Migliaia 12 3 5 3 4" xfId="28551"/>
    <cellStyle name="Migliaia 12 3 5 4" xfId="31441"/>
    <cellStyle name="Migliaia 12 3 5 5" xfId="36564"/>
    <cellStyle name="Migliaia 12 3 5 6" xfId="11480"/>
    <cellStyle name="Migliaia 12 3 6" xfId="2693"/>
    <cellStyle name="Migliaia 12 3 6 2" xfId="9321"/>
    <cellStyle name="Migliaia 12 3 6 2 2" xfId="33914"/>
    <cellStyle name="Migliaia 12 3 6 2 3" xfId="39216"/>
    <cellStyle name="Migliaia 12 3 6 3" xfId="14158"/>
    <cellStyle name="Migliaia 12 3 6 4" xfId="15287"/>
    <cellStyle name="Migliaia 12 3 6 4 2" xfId="36565"/>
    <cellStyle name="Migliaia 12 3 6 5" xfId="11481"/>
    <cellStyle name="Migliaia 12 3 7" xfId="6962"/>
    <cellStyle name="Migliaia 12 3 7 2" xfId="28552"/>
    <cellStyle name="Migliaia 12 3 7 2 2" xfId="33915"/>
    <cellStyle name="Migliaia 12 3 7 2 3" xfId="39217"/>
    <cellStyle name="Migliaia 12 3 7 3" xfId="31443"/>
    <cellStyle name="Migliaia 12 3 7 4" xfId="36566"/>
    <cellStyle name="Migliaia 12 3 8" xfId="12847"/>
    <cellStyle name="Migliaia 12 3 8 2" xfId="28553"/>
    <cellStyle name="Migliaia 12 3 8 2 2" xfId="33916"/>
    <cellStyle name="Migliaia 12 3 8 2 3" xfId="39218"/>
    <cellStyle name="Migliaia 12 3 8 3" xfId="31444"/>
    <cellStyle name="Migliaia 12 3 8 4" xfId="36567"/>
    <cellStyle name="Migliaia 12 3 8 5" xfId="19710"/>
    <cellStyle name="Migliaia 12 3 9" xfId="15278"/>
    <cellStyle name="Migliaia 12 4" xfId="1244"/>
    <cellStyle name="Migliaia 12 4 2" xfId="3440"/>
    <cellStyle name="Migliaia 12 4 2 2" xfId="4218"/>
    <cellStyle name="Migliaia 12 4 2 2 2" xfId="28554"/>
    <cellStyle name="Migliaia 12 4 2 2 2 2" xfId="33917"/>
    <cellStyle name="Migliaia 12 4 2 2 2 3" xfId="39219"/>
    <cellStyle name="Migliaia 12 4 2 2 3" xfId="31445"/>
    <cellStyle name="Migliaia 12 4 2 2 4" xfId="36568"/>
    <cellStyle name="Migliaia 12 4 2 3" xfId="7325"/>
    <cellStyle name="Migliaia 12 4 2 3 2" xfId="28555"/>
    <cellStyle name="Migliaia 12 4 2 3 2 2" xfId="33918"/>
    <cellStyle name="Migliaia 12 4 2 3 2 3" xfId="39220"/>
    <cellStyle name="Migliaia 12 4 2 3 3" xfId="31446"/>
    <cellStyle name="Migliaia 12 4 2 3 4" xfId="36569"/>
    <cellStyle name="Migliaia 12 4 2 4" xfId="6676"/>
    <cellStyle name="Migliaia 12 4 2 5" xfId="6041"/>
    <cellStyle name="Migliaia 12 4 2 5 2" xfId="16815"/>
    <cellStyle name="Migliaia 12 4 2 5 3" xfId="41653"/>
    <cellStyle name="Migliaia 12 4 2 5 4" xfId="45847"/>
    <cellStyle name="Migliaia 12 4 2 5 5" xfId="48863"/>
    <cellStyle name="Migliaia 12 4 2 6" xfId="15289"/>
    <cellStyle name="Migliaia 12 4 2 7" xfId="19712"/>
    <cellStyle name="Migliaia 12 4 3" xfId="4219"/>
    <cellStyle name="Migliaia 12 4 3 2" xfId="13601"/>
    <cellStyle name="Migliaia 12 4 3 2 2" xfId="33919"/>
    <cellStyle name="Migliaia 12 4 3 2 3" xfId="39221"/>
    <cellStyle name="Migliaia 12 4 3 3" xfId="31447"/>
    <cellStyle name="Migliaia 12 4 3 4" xfId="36570"/>
    <cellStyle name="Migliaia 12 4 3 5" xfId="12845"/>
    <cellStyle name="Migliaia 12 4 4" xfId="7326"/>
    <cellStyle name="Migliaia 12 4 4 2" xfId="28557"/>
    <cellStyle name="Migliaia 12 4 4 2 2" xfId="33920"/>
    <cellStyle name="Migliaia 12 4 4 2 3" xfId="39222"/>
    <cellStyle name="Migliaia 12 4 4 3" xfId="31448"/>
    <cellStyle name="Migliaia 12 4 4 4" xfId="36571"/>
    <cellStyle name="Migliaia 12 4 5" xfId="6675"/>
    <cellStyle name="Migliaia 12 4 5 2" xfId="28558"/>
    <cellStyle name="Migliaia 12 4 5 2 2" xfId="33921"/>
    <cellStyle name="Migliaia 12 4 5 2 3" xfId="39223"/>
    <cellStyle name="Migliaia 12 4 5 3" xfId="31449"/>
    <cellStyle name="Migliaia 12 4 5 4" xfId="36572"/>
    <cellStyle name="Migliaia 12 4 6" xfId="6040"/>
    <cellStyle name="Migliaia 12 4 6 2" xfId="16814"/>
    <cellStyle name="Migliaia 12 4 6 2 2" xfId="33922"/>
    <cellStyle name="Migliaia 12 4 6 2 3" xfId="39224"/>
    <cellStyle name="Migliaia 12 4 6 2 4" xfId="28559"/>
    <cellStyle name="Migliaia 12 4 6 3" xfId="31450"/>
    <cellStyle name="Migliaia 12 4 6 4" xfId="36573"/>
    <cellStyle name="Migliaia 12 4 6 5" xfId="19716"/>
    <cellStyle name="Migliaia 12 4 6 6" xfId="43106"/>
    <cellStyle name="Migliaia 12 4 6 7" xfId="45846"/>
    <cellStyle name="Migliaia 12 4 6 8" xfId="48862"/>
    <cellStyle name="Migliaia 12 4 7" xfId="15288"/>
    <cellStyle name="Migliaia 12 4 7 2" xfId="28560"/>
    <cellStyle name="Migliaia 12 4 7 2 2" xfId="33923"/>
    <cellStyle name="Migliaia 12 4 7 2 3" xfId="39225"/>
    <cellStyle name="Migliaia 12 4 7 3" xfId="31451"/>
    <cellStyle name="Migliaia 12 4 7 4" xfId="36574"/>
    <cellStyle name="Migliaia 12 4 7 5" xfId="19717"/>
    <cellStyle name="Migliaia 12 4 8" xfId="19711"/>
    <cellStyle name="Migliaia 12 5" xfId="1245"/>
    <cellStyle name="Migliaia 12 5 2" xfId="3441"/>
    <cellStyle name="Migliaia 12 5 2 2" xfId="13800"/>
    <cellStyle name="Migliaia 12 5 2 2 2" xfId="33924"/>
    <cellStyle name="Migliaia 12 5 2 2 3" xfId="39226"/>
    <cellStyle name="Migliaia 12 5 2 3" xfId="15291"/>
    <cellStyle name="Migliaia 12 5 2 3 2" xfId="31452"/>
    <cellStyle name="Migliaia 12 5 2 4" xfId="36575"/>
    <cellStyle name="Migliaia 12 5 2 5" xfId="11482"/>
    <cellStyle name="Migliaia 12 5 3" xfId="6677"/>
    <cellStyle name="Migliaia 12 5 3 2" xfId="28561"/>
    <cellStyle name="Migliaia 12 5 3 2 2" xfId="33925"/>
    <cellStyle name="Migliaia 12 5 3 2 3" xfId="39227"/>
    <cellStyle name="Migliaia 12 5 3 3" xfId="31453"/>
    <cellStyle name="Migliaia 12 5 3 4" xfId="36576"/>
    <cellStyle name="Migliaia 12 5 4" xfId="6042"/>
    <cellStyle name="Migliaia 12 5 4 2" xfId="16816"/>
    <cellStyle name="Migliaia 12 5 4 2 2" xfId="33926"/>
    <cellStyle name="Migliaia 12 5 4 2 3" xfId="39228"/>
    <cellStyle name="Migliaia 12 5 4 2 4" xfId="28562"/>
    <cellStyle name="Migliaia 12 5 4 3" xfId="31454"/>
    <cellStyle name="Migliaia 12 5 4 4" xfId="36577"/>
    <cellStyle name="Migliaia 12 5 4 5" xfId="19720"/>
    <cellStyle name="Migliaia 12 5 4 6" xfId="43917"/>
    <cellStyle name="Migliaia 12 5 4 7" xfId="45848"/>
    <cellStyle name="Migliaia 12 5 4 8" xfId="48864"/>
    <cellStyle name="Migliaia 12 5 5" xfId="15290"/>
    <cellStyle name="Migliaia 12 5 5 2" xfId="28563"/>
    <cellStyle name="Migliaia 12 5 5 2 2" xfId="33927"/>
    <cellStyle name="Migliaia 12 5 5 2 3" xfId="39229"/>
    <cellStyle name="Migliaia 12 5 5 3" xfId="31455"/>
    <cellStyle name="Migliaia 12 5 5 4" xfId="36578"/>
    <cellStyle name="Migliaia 12 5 5 5" xfId="19721"/>
    <cellStyle name="Migliaia 12 5 6" xfId="19722"/>
    <cellStyle name="Migliaia 12 5 6 2" xfId="28564"/>
    <cellStyle name="Migliaia 12 5 6 2 2" xfId="33928"/>
    <cellStyle name="Migliaia 12 5 6 2 3" xfId="39230"/>
    <cellStyle name="Migliaia 12 5 6 3" xfId="31456"/>
    <cellStyle name="Migliaia 12 5 6 4" xfId="36579"/>
    <cellStyle name="Migliaia 12 5 7" xfId="19718"/>
    <cellStyle name="Migliaia 12 6" xfId="1240"/>
    <cellStyle name="Migliaia 12 6 2" xfId="3436"/>
    <cellStyle name="Migliaia 12 6 2 2" xfId="5119"/>
    <cellStyle name="Migliaia 12 6 2 3" xfId="14109"/>
    <cellStyle name="Migliaia 12 6 2 4" xfId="15293"/>
    <cellStyle name="Migliaia 12 6 2 5" xfId="27751"/>
    <cellStyle name="Migliaia 12 6 2 6" xfId="11484"/>
    <cellStyle name="Migliaia 12 6 3" xfId="4871"/>
    <cellStyle name="Migliaia 12 6 3 2" xfId="30595"/>
    <cellStyle name="Migliaia 12 6 3 2 2" xfId="35753"/>
    <cellStyle name="Migliaia 12 6 3 2 3" xfId="41055"/>
    <cellStyle name="Migliaia 12 6 3 3" xfId="33102"/>
    <cellStyle name="Migliaia 12 6 3 4" xfId="38404"/>
    <cellStyle name="Migliaia 12 6 4" xfId="15292"/>
    <cellStyle name="Migliaia 12 6 4 2" xfId="33929"/>
    <cellStyle name="Migliaia 12 6 4 3" xfId="39231"/>
    <cellStyle name="Migliaia 12 6 4 4" xfId="28565"/>
    <cellStyle name="Migliaia 12 6 5" xfId="31457"/>
    <cellStyle name="Migliaia 12 6 6" xfId="36580"/>
    <cellStyle name="Migliaia 12 6 7" xfId="11483"/>
    <cellStyle name="Migliaia 12 7" xfId="3143"/>
    <cellStyle name="Migliaia 12 7 2" xfId="9616"/>
    <cellStyle name="Migliaia 12 7 2 2" xfId="30596"/>
    <cellStyle name="Migliaia 12 7 2 2 2" xfId="35754"/>
    <cellStyle name="Migliaia 12 7 2 2 3" xfId="41056"/>
    <cellStyle name="Migliaia 12 7 2 3" xfId="33103"/>
    <cellStyle name="Migliaia 12 7 2 4" xfId="38405"/>
    <cellStyle name="Migliaia 12 7 3" xfId="15294"/>
    <cellStyle name="Migliaia 12 7 3 2" xfId="33930"/>
    <cellStyle name="Migliaia 12 7 3 3" xfId="39232"/>
    <cellStyle name="Migliaia 12 7 3 4" xfId="28566"/>
    <cellStyle name="Migliaia 12 7 4" xfId="31458"/>
    <cellStyle name="Migliaia 12 7 5" xfId="36581"/>
    <cellStyle name="Migliaia 12 7 6" xfId="11485"/>
    <cellStyle name="Migliaia 12 8" xfId="2691"/>
    <cellStyle name="Migliaia 12 8 2" xfId="9319"/>
    <cellStyle name="Migliaia 12 8 2 2" xfId="30597"/>
    <cellStyle name="Migliaia 12 8 2 2 2" xfId="35755"/>
    <cellStyle name="Migliaia 12 8 2 2 3" xfId="41057"/>
    <cellStyle name="Migliaia 12 8 2 3" xfId="33104"/>
    <cellStyle name="Migliaia 12 8 2 4" xfId="38406"/>
    <cellStyle name="Migliaia 12 8 3" xfId="15295"/>
    <cellStyle name="Migliaia 12 8 3 2" xfId="33931"/>
    <cellStyle name="Migliaia 12 8 3 3" xfId="39233"/>
    <cellStyle name="Migliaia 12 8 3 4" xfId="28567"/>
    <cellStyle name="Migliaia 12 8 4" xfId="31459"/>
    <cellStyle name="Migliaia 12 8 5" xfId="36582"/>
    <cellStyle name="Migliaia 12 8 6" xfId="11486"/>
    <cellStyle name="Migliaia 12 9" xfId="12570"/>
    <cellStyle name="Migliaia 12 9 2" xfId="28568"/>
    <cellStyle name="Migliaia 12 9 2 2" xfId="33932"/>
    <cellStyle name="Migliaia 12 9 2 3" xfId="39234"/>
    <cellStyle name="Migliaia 12 9 3" xfId="31460"/>
    <cellStyle name="Migliaia 12 9 4" xfId="36583"/>
    <cellStyle name="Migliaia 13" xfId="246"/>
    <cellStyle name="Migliaia 13 10" xfId="15296"/>
    <cellStyle name="Migliaia 13 10 2" xfId="33933"/>
    <cellStyle name="Migliaia 13 10 3" xfId="39235"/>
    <cellStyle name="Migliaia 13 10 4" xfId="28569"/>
    <cellStyle name="Migliaia 13 11" xfId="31461"/>
    <cellStyle name="Migliaia 13 12" xfId="36584"/>
    <cellStyle name="Migliaia 13 2" xfId="247"/>
    <cellStyle name="Migliaia 13 2 2" xfId="1247"/>
    <cellStyle name="Migliaia 13 2 2 2" xfId="3443"/>
    <cellStyle name="Migliaia 13 2 2 2 2" xfId="9795"/>
    <cellStyle name="Migliaia 13 2 2 2 2 2" xfId="33934"/>
    <cellStyle name="Migliaia 13 2 2 2 2 3" xfId="39236"/>
    <cellStyle name="Migliaia 13 2 2 2 3" xfId="13801"/>
    <cellStyle name="Migliaia 13 2 2 2 4" xfId="15299"/>
    <cellStyle name="Migliaia 13 2 2 2 4 2" xfId="36585"/>
    <cellStyle name="Migliaia 13 2 2 2 5" xfId="11487"/>
    <cellStyle name="Migliaia 13 2 2 3" xfId="7022"/>
    <cellStyle name="Migliaia 13 2 2 3 2" xfId="30598"/>
    <cellStyle name="Migliaia 13 2 2 3 2 2" xfId="35756"/>
    <cellStyle name="Migliaia 13 2 2 3 2 3" xfId="41058"/>
    <cellStyle name="Migliaia 13 2 2 3 3" xfId="33105"/>
    <cellStyle name="Migliaia 13 2 2 3 4" xfId="38407"/>
    <cellStyle name="Migliaia 13 2 2 4" xfId="6043"/>
    <cellStyle name="Migliaia 13 2 2 4 2" xfId="16817"/>
    <cellStyle name="Migliaia 13 2 2 4 3" xfId="43158"/>
    <cellStyle name="Migliaia 13 2 2 4 4" xfId="45849"/>
    <cellStyle name="Migliaia 13 2 2 4 5" xfId="48865"/>
    <cellStyle name="Migliaia 13 2 2 5" xfId="15298"/>
    <cellStyle name="Migliaia 13 2 2 6" xfId="19726"/>
    <cellStyle name="Migliaia 13 2 3" xfId="3147"/>
    <cellStyle name="Migliaia 13 2 3 2" xfId="9620"/>
    <cellStyle name="Migliaia 13 2 3 2 2" xfId="30599"/>
    <cellStyle name="Migliaia 13 2 3 2 2 2" xfId="35757"/>
    <cellStyle name="Migliaia 13 2 3 2 2 3" xfId="41059"/>
    <cellStyle name="Migliaia 13 2 3 2 3" xfId="33106"/>
    <cellStyle name="Migliaia 13 2 3 2 4" xfId="38408"/>
    <cellStyle name="Migliaia 13 2 3 3" xfId="15300"/>
    <cellStyle name="Migliaia 13 2 3 3 2" xfId="33935"/>
    <cellStyle name="Migliaia 13 2 3 3 3" xfId="39237"/>
    <cellStyle name="Migliaia 13 2 3 3 4" xfId="28570"/>
    <cellStyle name="Migliaia 13 2 3 4" xfId="31462"/>
    <cellStyle name="Migliaia 13 2 3 5" xfId="36586"/>
    <cellStyle name="Migliaia 13 2 3 6" xfId="11488"/>
    <cellStyle name="Migliaia 13 2 4" xfId="2696"/>
    <cellStyle name="Migliaia 13 2 4 2" xfId="9323"/>
    <cellStyle name="Migliaia 13 2 4 2 2" xfId="33936"/>
    <cellStyle name="Migliaia 13 2 4 2 3" xfId="39238"/>
    <cellStyle name="Migliaia 13 2 4 3" xfId="14053"/>
    <cellStyle name="Migliaia 13 2 4 4" xfId="15301"/>
    <cellStyle name="Migliaia 13 2 4 4 2" xfId="36587"/>
    <cellStyle name="Migliaia 13 2 4 5" xfId="11489"/>
    <cellStyle name="Migliaia 13 2 5" xfId="8535"/>
    <cellStyle name="Migliaia 13 2 5 2" xfId="28571"/>
    <cellStyle name="Migliaia 13 2 5 2 2" xfId="33937"/>
    <cellStyle name="Migliaia 13 2 5 2 3" xfId="39239"/>
    <cellStyle name="Migliaia 13 2 5 3" xfId="31463"/>
    <cellStyle name="Migliaia 13 2 5 4" xfId="36588"/>
    <cellStyle name="Migliaia 13 2 6" xfId="15297"/>
    <cellStyle name="Migliaia 13 2 6 2" xfId="28572"/>
    <cellStyle name="Migliaia 13 2 6 2 2" xfId="33938"/>
    <cellStyle name="Migliaia 13 2 6 2 3" xfId="39240"/>
    <cellStyle name="Migliaia 13 2 6 3" xfId="31464"/>
    <cellStyle name="Migliaia 13 2 6 4" xfId="36589"/>
    <cellStyle name="Migliaia 13 2 6 5" xfId="19728"/>
    <cellStyle name="Migliaia 13 2 7" xfId="19725"/>
    <cellStyle name="Migliaia 13 3" xfId="248"/>
    <cellStyle name="Migliaia 13 3 10" xfId="19729"/>
    <cellStyle name="Migliaia 13 3 11" xfId="11490"/>
    <cellStyle name="Migliaia 13 3 2" xfId="1249"/>
    <cellStyle name="Migliaia 13 3 2 2" xfId="3445"/>
    <cellStyle name="Migliaia 13 3 2 2 2" xfId="7327"/>
    <cellStyle name="Migliaia 13 3 2 2 2 2" xfId="13802"/>
    <cellStyle name="Migliaia 13 3 2 2 2 2 2" xfId="17273"/>
    <cellStyle name="Migliaia 13 3 2 2 2 2 2 2" xfId="33939"/>
    <cellStyle name="Migliaia 13 3 2 2 2 2 3" xfId="39241"/>
    <cellStyle name="Migliaia 13 3 2 2 2 2 4" xfId="28573"/>
    <cellStyle name="Migliaia 13 3 2 2 2 3" xfId="31465"/>
    <cellStyle name="Migliaia 13 3 2 2 2 4" xfId="36590"/>
    <cellStyle name="Migliaia 13 3 2 2 2 5" xfId="43768"/>
    <cellStyle name="Migliaia 13 3 2 2 2 6" xfId="46318"/>
    <cellStyle name="Migliaia 13 3 2 2 2 7" xfId="49334"/>
    <cellStyle name="Migliaia 13 3 2 2 2 8" xfId="13074"/>
    <cellStyle name="Migliaia 13 3 2 2 3" xfId="7111"/>
    <cellStyle name="Migliaia 13 3 2 2 4" xfId="6044"/>
    <cellStyle name="Migliaia 13 3 2 2 4 2" xfId="16818"/>
    <cellStyle name="Migliaia 13 3 2 2 4 3" xfId="41654"/>
    <cellStyle name="Migliaia 13 3 2 2 4 4" xfId="45850"/>
    <cellStyle name="Migliaia 13 3 2 2 4 5" xfId="48866"/>
    <cellStyle name="Migliaia 13 3 2 2 5" xfId="15304"/>
    <cellStyle name="Migliaia 13 3 2 2 6" xfId="19731"/>
    <cellStyle name="Migliaia 13 3 2 3" xfId="2698"/>
    <cellStyle name="Migliaia 13 3 2 3 2" xfId="7659"/>
    <cellStyle name="Migliaia 13 3 2 3 2 2" xfId="33940"/>
    <cellStyle name="Migliaia 13 3 2 3 2 3" xfId="39242"/>
    <cellStyle name="Migliaia 13 3 2 3 2 4" xfId="28574"/>
    <cellStyle name="Migliaia 13 3 2 3 3" xfId="7328"/>
    <cellStyle name="Migliaia 13 3 2 3 4" xfId="15305"/>
    <cellStyle name="Migliaia 13 3 2 3 4 2" xfId="36591"/>
    <cellStyle name="Migliaia 13 3 2 3 5" xfId="11491"/>
    <cellStyle name="Migliaia 13 3 2 4" xfId="6678"/>
    <cellStyle name="Migliaia 13 3 2 4 2" xfId="13493"/>
    <cellStyle name="Migliaia 13 3 2 4 2 2" xfId="33941"/>
    <cellStyle name="Migliaia 13 3 2 4 2 3" xfId="39243"/>
    <cellStyle name="Migliaia 13 3 2 4 3" xfId="31466"/>
    <cellStyle name="Migliaia 13 3 2 4 4" xfId="36592"/>
    <cellStyle name="Migliaia 13 3 2 4 5" xfId="12573"/>
    <cellStyle name="Migliaia 13 3 2 5" xfId="12843"/>
    <cellStyle name="Migliaia 13 3 2 5 2" xfId="28575"/>
    <cellStyle name="Migliaia 13 3 2 5 2 2" xfId="33942"/>
    <cellStyle name="Migliaia 13 3 2 5 2 3" xfId="39244"/>
    <cellStyle name="Migliaia 13 3 2 5 3" xfId="31467"/>
    <cellStyle name="Migliaia 13 3 2 5 4" xfId="36593"/>
    <cellStyle name="Migliaia 13 3 2 6" xfId="15303"/>
    <cellStyle name="Migliaia 13 3 2 6 2" xfId="28576"/>
    <cellStyle name="Migliaia 13 3 2 6 2 2" xfId="33943"/>
    <cellStyle name="Migliaia 13 3 2 6 2 3" xfId="39245"/>
    <cellStyle name="Migliaia 13 3 2 6 3" xfId="31468"/>
    <cellStyle name="Migliaia 13 3 2 6 4" xfId="36594"/>
    <cellStyle name="Migliaia 13 3 2 6 5" xfId="19732"/>
    <cellStyle name="Migliaia 13 3 2 7" xfId="19730"/>
    <cellStyle name="Migliaia 13 3 3" xfId="1248"/>
    <cellStyle name="Migliaia 13 3 3 2" xfId="3444"/>
    <cellStyle name="Migliaia 13 3 3 2 2" xfId="5122"/>
    <cellStyle name="Migliaia 13 3 3 2 2 2" xfId="33945"/>
    <cellStyle name="Migliaia 13 3 3 2 2 3" xfId="39247"/>
    <cellStyle name="Migliaia 13 3 3 2 3" xfId="13602"/>
    <cellStyle name="Migliaia 13 3 3 2 4" xfId="15307"/>
    <cellStyle name="Migliaia 13 3 3 2 4 2" xfId="36596"/>
    <cellStyle name="Migliaia 13 3 3 2 5" xfId="11493"/>
    <cellStyle name="Migliaia 13 3 3 3" xfId="4874"/>
    <cellStyle name="Migliaia 13 3 3 3 2" xfId="28578"/>
    <cellStyle name="Migliaia 13 3 3 3 2 2" xfId="33946"/>
    <cellStyle name="Migliaia 13 3 3 3 2 3" xfId="39248"/>
    <cellStyle name="Migliaia 13 3 3 3 3" xfId="31470"/>
    <cellStyle name="Migliaia 13 3 3 3 4" xfId="36597"/>
    <cellStyle name="Migliaia 13 3 3 4" xfId="15306"/>
    <cellStyle name="Migliaia 13 3 3 4 2" xfId="28579"/>
    <cellStyle name="Migliaia 13 3 3 4 2 2" xfId="33947"/>
    <cellStyle name="Migliaia 13 3 3 4 2 3" xfId="39249"/>
    <cellStyle name="Migliaia 13 3 3 4 3" xfId="31471"/>
    <cellStyle name="Migliaia 13 3 3 4 4" xfId="36598"/>
    <cellStyle name="Migliaia 13 3 3 4 5" xfId="19733"/>
    <cellStyle name="Migliaia 13 3 3 5" xfId="19734"/>
    <cellStyle name="Migliaia 13 3 3 5 2" xfId="28580"/>
    <cellStyle name="Migliaia 13 3 3 5 2 2" xfId="33948"/>
    <cellStyle name="Migliaia 13 3 3 5 2 3" xfId="39250"/>
    <cellStyle name="Migliaia 13 3 3 5 3" xfId="31472"/>
    <cellStyle name="Migliaia 13 3 3 5 4" xfId="36599"/>
    <cellStyle name="Migliaia 13 3 3 6" xfId="28577"/>
    <cellStyle name="Migliaia 13 3 3 6 2" xfId="33944"/>
    <cellStyle name="Migliaia 13 3 3 6 3" xfId="39246"/>
    <cellStyle name="Migliaia 13 3 3 7" xfId="31469"/>
    <cellStyle name="Migliaia 13 3 3 8" xfId="36595"/>
    <cellStyle name="Migliaia 13 3 3 9" xfId="11492"/>
    <cellStyle name="Migliaia 13 3 4" xfId="2389"/>
    <cellStyle name="Migliaia 13 3 4 2" xfId="3901"/>
    <cellStyle name="Migliaia 13 3 4 2 2" xfId="9856"/>
    <cellStyle name="Migliaia 13 3 4 2 3" xfId="13556"/>
    <cellStyle name="Migliaia 13 3 4 2 4" xfId="15309"/>
    <cellStyle name="Migliaia 13 3 4 2 5" xfId="27755"/>
    <cellStyle name="Migliaia 13 3 4 2 6" xfId="11495"/>
    <cellStyle name="Migliaia 13 3 4 3" xfId="9104"/>
    <cellStyle name="Migliaia 13 3 4 3 2" xfId="30600"/>
    <cellStyle name="Migliaia 13 3 4 3 2 2" xfId="35758"/>
    <cellStyle name="Migliaia 13 3 4 3 2 3" xfId="41060"/>
    <cellStyle name="Migliaia 13 3 4 3 3" xfId="33107"/>
    <cellStyle name="Migliaia 13 3 4 3 4" xfId="38409"/>
    <cellStyle name="Migliaia 13 3 4 4" xfId="15308"/>
    <cellStyle name="Migliaia 13 3 4 4 2" xfId="33949"/>
    <cellStyle name="Migliaia 13 3 4 4 3" xfId="39251"/>
    <cellStyle name="Migliaia 13 3 4 4 4" xfId="28581"/>
    <cellStyle name="Migliaia 13 3 4 5" xfId="31473"/>
    <cellStyle name="Migliaia 13 3 4 6" xfId="36600"/>
    <cellStyle name="Migliaia 13 3 4 7" xfId="11494"/>
    <cellStyle name="Migliaia 13 3 5" xfId="3148"/>
    <cellStyle name="Migliaia 13 3 5 2" xfId="9621"/>
    <cellStyle name="Migliaia 13 3 5 2 2" xfId="30601"/>
    <cellStyle name="Migliaia 13 3 5 2 2 2" xfId="35759"/>
    <cellStyle name="Migliaia 13 3 5 2 2 3" xfId="41061"/>
    <cellStyle name="Migliaia 13 3 5 2 3" xfId="33108"/>
    <cellStyle name="Migliaia 13 3 5 2 4" xfId="38410"/>
    <cellStyle name="Migliaia 13 3 5 3" xfId="15310"/>
    <cellStyle name="Migliaia 13 3 5 3 2" xfId="33950"/>
    <cellStyle name="Migliaia 13 3 5 3 3" xfId="39252"/>
    <cellStyle name="Migliaia 13 3 5 3 4" xfId="28582"/>
    <cellStyle name="Migliaia 13 3 5 4" xfId="31474"/>
    <cellStyle name="Migliaia 13 3 5 5" xfId="36601"/>
    <cellStyle name="Migliaia 13 3 5 6" xfId="11496"/>
    <cellStyle name="Migliaia 13 3 6" xfId="2697"/>
    <cellStyle name="Migliaia 13 3 6 2" xfId="9324"/>
    <cellStyle name="Migliaia 13 3 6 2 2" xfId="33951"/>
    <cellStyle name="Migliaia 13 3 6 2 3" xfId="39253"/>
    <cellStyle name="Migliaia 13 3 6 3" xfId="14157"/>
    <cellStyle name="Migliaia 13 3 6 4" xfId="15311"/>
    <cellStyle name="Migliaia 13 3 6 4 2" xfId="36602"/>
    <cellStyle name="Migliaia 13 3 6 5" xfId="11497"/>
    <cellStyle name="Migliaia 13 3 7" xfId="6963"/>
    <cellStyle name="Migliaia 13 3 7 2" xfId="28583"/>
    <cellStyle name="Migliaia 13 3 7 2 2" xfId="33952"/>
    <cellStyle name="Migliaia 13 3 7 2 3" xfId="39254"/>
    <cellStyle name="Migliaia 13 3 7 3" xfId="31475"/>
    <cellStyle name="Migliaia 13 3 7 4" xfId="36603"/>
    <cellStyle name="Migliaia 13 3 8" xfId="12844"/>
    <cellStyle name="Migliaia 13 3 8 2" xfId="28584"/>
    <cellStyle name="Migliaia 13 3 8 2 2" xfId="33953"/>
    <cellStyle name="Migliaia 13 3 8 2 3" xfId="39255"/>
    <cellStyle name="Migliaia 13 3 8 3" xfId="31476"/>
    <cellStyle name="Migliaia 13 3 8 4" xfId="36604"/>
    <cellStyle name="Migliaia 13 3 8 5" xfId="19735"/>
    <cellStyle name="Migliaia 13 3 9" xfId="15302"/>
    <cellStyle name="Migliaia 13 4" xfId="1250"/>
    <cellStyle name="Migliaia 13 4 2" xfId="3446"/>
    <cellStyle name="Migliaia 13 4 2 2" xfId="4220"/>
    <cellStyle name="Migliaia 13 4 2 2 2" xfId="28585"/>
    <cellStyle name="Migliaia 13 4 2 2 2 2" xfId="33954"/>
    <cellStyle name="Migliaia 13 4 2 2 2 3" xfId="39256"/>
    <cellStyle name="Migliaia 13 4 2 2 3" xfId="31477"/>
    <cellStyle name="Migliaia 13 4 2 2 4" xfId="36605"/>
    <cellStyle name="Migliaia 13 4 2 3" xfId="7329"/>
    <cellStyle name="Migliaia 13 4 2 3 2" xfId="28586"/>
    <cellStyle name="Migliaia 13 4 2 3 2 2" xfId="33955"/>
    <cellStyle name="Migliaia 13 4 2 3 2 3" xfId="39257"/>
    <cellStyle name="Migliaia 13 4 2 3 3" xfId="31478"/>
    <cellStyle name="Migliaia 13 4 2 3 4" xfId="36606"/>
    <cellStyle name="Migliaia 13 4 2 4" xfId="6680"/>
    <cellStyle name="Migliaia 13 4 2 5" xfId="6046"/>
    <cellStyle name="Migliaia 13 4 2 5 2" xfId="16820"/>
    <cellStyle name="Migliaia 13 4 2 5 3" xfId="41655"/>
    <cellStyle name="Migliaia 13 4 2 5 4" xfId="45852"/>
    <cellStyle name="Migliaia 13 4 2 5 5" xfId="48868"/>
    <cellStyle name="Migliaia 13 4 2 6" xfId="15313"/>
    <cellStyle name="Migliaia 13 4 2 7" xfId="19737"/>
    <cellStyle name="Migliaia 13 4 3" xfId="4221"/>
    <cellStyle name="Migliaia 13 4 3 2" xfId="13603"/>
    <cellStyle name="Migliaia 13 4 3 2 2" xfId="33956"/>
    <cellStyle name="Migliaia 13 4 3 2 3" xfId="39258"/>
    <cellStyle name="Migliaia 13 4 3 3" xfId="31479"/>
    <cellStyle name="Migliaia 13 4 3 4" xfId="36607"/>
    <cellStyle name="Migliaia 13 4 3 5" xfId="12842"/>
    <cellStyle name="Migliaia 13 4 4" xfId="7330"/>
    <cellStyle name="Migliaia 13 4 4 2" xfId="28587"/>
    <cellStyle name="Migliaia 13 4 4 2 2" xfId="33957"/>
    <cellStyle name="Migliaia 13 4 4 2 3" xfId="39259"/>
    <cellStyle name="Migliaia 13 4 4 3" xfId="31480"/>
    <cellStyle name="Migliaia 13 4 4 4" xfId="36608"/>
    <cellStyle name="Migliaia 13 4 5" xfId="6679"/>
    <cellStyle name="Migliaia 13 4 5 2" xfId="28588"/>
    <cellStyle name="Migliaia 13 4 5 2 2" xfId="33958"/>
    <cellStyle name="Migliaia 13 4 5 2 3" xfId="39260"/>
    <cellStyle name="Migliaia 13 4 5 3" xfId="31481"/>
    <cellStyle name="Migliaia 13 4 5 4" xfId="36609"/>
    <cellStyle name="Migliaia 13 4 6" xfId="6045"/>
    <cellStyle name="Migliaia 13 4 6 2" xfId="16819"/>
    <cellStyle name="Migliaia 13 4 6 2 2" xfId="33959"/>
    <cellStyle name="Migliaia 13 4 6 2 3" xfId="39261"/>
    <cellStyle name="Migliaia 13 4 6 2 4" xfId="28589"/>
    <cellStyle name="Migliaia 13 4 6 3" xfId="31482"/>
    <cellStyle name="Migliaia 13 4 6 4" xfId="36610"/>
    <cellStyle name="Migliaia 13 4 6 5" xfId="19738"/>
    <cellStyle name="Migliaia 13 4 6 6" xfId="43737"/>
    <cellStyle name="Migliaia 13 4 6 7" xfId="45851"/>
    <cellStyle name="Migliaia 13 4 6 8" xfId="48867"/>
    <cellStyle name="Migliaia 13 4 7" xfId="15312"/>
    <cellStyle name="Migliaia 13 4 7 2" xfId="28590"/>
    <cellStyle name="Migliaia 13 4 7 2 2" xfId="33960"/>
    <cellStyle name="Migliaia 13 4 7 2 3" xfId="39262"/>
    <cellStyle name="Migliaia 13 4 7 3" xfId="31483"/>
    <cellStyle name="Migliaia 13 4 7 4" xfId="36611"/>
    <cellStyle name="Migliaia 13 4 7 5" xfId="19739"/>
    <cellStyle name="Migliaia 13 4 8" xfId="19736"/>
    <cellStyle name="Migliaia 13 5" xfId="1251"/>
    <cellStyle name="Migliaia 13 5 2" xfId="3447"/>
    <cellStyle name="Migliaia 13 5 2 2" xfId="13803"/>
    <cellStyle name="Migliaia 13 5 2 2 2" xfId="33961"/>
    <cellStyle name="Migliaia 13 5 2 2 3" xfId="39263"/>
    <cellStyle name="Migliaia 13 5 2 3" xfId="15315"/>
    <cellStyle name="Migliaia 13 5 2 3 2" xfId="31484"/>
    <cellStyle name="Migliaia 13 5 2 4" xfId="36612"/>
    <cellStyle name="Migliaia 13 5 2 5" xfId="11498"/>
    <cellStyle name="Migliaia 13 5 3" xfId="6681"/>
    <cellStyle name="Migliaia 13 5 3 2" xfId="28591"/>
    <cellStyle name="Migliaia 13 5 3 2 2" xfId="33962"/>
    <cellStyle name="Migliaia 13 5 3 2 3" xfId="39264"/>
    <cellStyle name="Migliaia 13 5 3 3" xfId="31485"/>
    <cellStyle name="Migliaia 13 5 3 4" xfId="36613"/>
    <cellStyle name="Migliaia 13 5 4" xfId="6047"/>
    <cellStyle name="Migliaia 13 5 4 2" xfId="16821"/>
    <cellStyle name="Migliaia 13 5 4 2 2" xfId="33963"/>
    <cellStyle name="Migliaia 13 5 4 2 3" xfId="39265"/>
    <cellStyle name="Migliaia 13 5 4 2 4" xfId="28592"/>
    <cellStyle name="Migliaia 13 5 4 3" xfId="31486"/>
    <cellStyle name="Migliaia 13 5 4 4" xfId="36614"/>
    <cellStyle name="Migliaia 13 5 4 5" xfId="19741"/>
    <cellStyle name="Migliaia 13 5 4 6" xfId="42749"/>
    <cellStyle name="Migliaia 13 5 4 7" xfId="45853"/>
    <cellStyle name="Migliaia 13 5 4 8" xfId="48869"/>
    <cellStyle name="Migliaia 13 5 5" xfId="15314"/>
    <cellStyle name="Migliaia 13 5 5 2" xfId="28593"/>
    <cellStyle name="Migliaia 13 5 5 2 2" xfId="33964"/>
    <cellStyle name="Migliaia 13 5 5 2 3" xfId="39266"/>
    <cellStyle name="Migliaia 13 5 5 3" xfId="31487"/>
    <cellStyle name="Migliaia 13 5 5 4" xfId="36615"/>
    <cellStyle name="Migliaia 13 5 5 5" xfId="19742"/>
    <cellStyle name="Migliaia 13 5 6" xfId="19743"/>
    <cellStyle name="Migliaia 13 5 6 2" xfId="28594"/>
    <cellStyle name="Migliaia 13 5 6 2 2" xfId="33965"/>
    <cellStyle name="Migliaia 13 5 6 2 3" xfId="39267"/>
    <cellStyle name="Migliaia 13 5 6 3" xfId="31488"/>
    <cellStyle name="Migliaia 13 5 6 4" xfId="36616"/>
    <cellStyle name="Migliaia 13 5 7" xfId="19740"/>
    <cellStyle name="Migliaia 13 6" xfId="1246"/>
    <cellStyle name="Migliaia 13 6 2" xfId="3442"/>
    <cellStyle name="Migliaia 13 6 2 2" xfId="5121"/>
    <cellStyle name="Migliaia 13 6 2 3" xfId="14108"/>
    <cellStyle name="Migliaia 13 6 2 4" xfId="15317"/>
    <cellStyle name="Migliaia 13 6 2 5" xfId="27756"/>
    <cellStyle name="Migliaia 13 6 2 6" xfId="11500"/>
    <cellStyle name="Migliaia 13 6 3" xfId="4873"/>
    <cellStyle name="Migliaia 13 6 3 2" xfId="30602"/>
    <cellStyle name="Migliaia 13 6 3 2 2" xfId="35760"/>
    <cellStyle name="Migliaia 13 6 3 2 3" xfId="41062"/>
    <cellStyle name="Migliaia 13 6 3 3" xfId="33109"/>
    <cellStyle name="Migliaia 13 6 3 4" xfId="38411"/>
    <cellStyle name="Migliaia 13 6 4" xfId="15316"/>
    <cellStyle name="Migliaia 13 6 4 2" xfId="33966"/>
    <cellStyle name="Migliaia 13 6 4 3" xfId="39268"/>
    <cellStyle name="Migliaia 13 6 4 4" xfId="28595"/>
    <cellStyle name="Migliaia 13 6 5" xfId="31489"/>
    <cellStyle name="Migliaia 13 6 6" xfId="36617"/>
    <cellStyle name="Migliaia 13 6 7" xfId="11499"/>
    <cellStyle name="Migliaia 13 7" xfId="3146"/>
    <cellStyle name="Migliaia 13 7 2" xfId="9619"/>
    <cellStyle name="Migliaia 13 7 2 2" xfId="30603"/>
    <cellStyle name="Migliaia 13 7 2 2 2" xfId="35761"/>
    <cellStyle name="Migliaia 13 7 2 2 3" xfId="41063"/>
    <cellStyle name="Migliaia 13 7 2 3" xfId="33110"/>
    <cellStyle name="Migliaia 13 7 2 4" xfId="38412"/>
    <cellStyle name="Migliaia 13 7 3" xfId="15318"/>
    <cellStyle name="Migliaia 13 7 3 2" xfId="33967"/>
    <cellStyle name="Migliaia 13 7 3 3" xfId="39269"/>
    <cellStyle name="Migliaia 13 7 3 4" xfId="28596"/>
    <cellStyle name="Migliaia 13 7 4" xfId="31490"/>
    <cellStyle name="Migliaia 13 7 5" xfId="36618"/>
    <cellStyle name="Migliaia 13 7 6" xfId="11501"/>
    <cellStyle name="Migliaia 13 8" xfId="2695"/>
    <cellStyle name="Migliaia 13 8 2" xfId="9322"/>
    <cellStyle name="Migliaia 13 8 2 2" xfId="30604"/>
    <cellStyle name="Migliaia 13 8 2 2 2" xfId="35762"/>
    <cellStyle name="Migliaia 13 8 2 2 3" xfId="41064"/>
    <cellStyle name="Migliaia 13 8 2 3" xfId="33111"/>
    <cellStyle name="Migliaia 13 8 2 4" xfId="38413"/>
    <cellStyle name="Migliaia 13 8 3" xfId="15319"/>
    <cellStyle name="Migliaia 13 8 3 2" xfId="33968"/>
    <cellStyle name="Migliaia 13 8 3 3" xfId="39270"/>
    <cellStyle name="Migliaia 13 8 3 4" xfId="28597"/>
    <cellStyle name="Migliaia 13 8 4" xfId="31491"/>
    <cellStyle name="Migliaia 13 8 5" xfId="36619"/>
    <cellStyle name="Migliaia 13 8 6" xfId="11502"/>
    <cellStyle name="Migliaia 13 9" xfId="12572"/>
    <cellStyle name="Migliaia 13 9 2" xfId="28598"/>
    <cellStyle name="Migliaia 13 9 2 2" xfId="33969"/>
    <cellStyle name="Migliaia 13 9 2 3" xfId="39271"/>
    <cellStyle name="Migliaia 13 9 3" xfId="31492"/>
    <cellStyle name="Migliaia 13 9 4" xfId="36620"/>
    <cellStyle name="Migliaia 14" xfId="249"/>
    <cellStyle name="Migliaia 14 10" xfId="15320"/>
    <cellStyle name="Migliaia 14 10 2" xfId="33970"/>
    <cellStyle name="Migliaia 14 10 3" xfId="39272"/>
    <cellStyle name="Migliaia 14 10 4" xfId="28599"/>
    <cellStyle name="Migliaia 14 11" xfId="31493"/>
    <cellStyle name="Migliaia 14 12" xfId="36621"/>
    <cellStyle name="Migliaia 14 2" xfId="250"/>
    <cellStyle name="Migliaia 14 2 2" xfId="1253"/>
    <cellStyle name="Migliaia 14 2 2 2" xfId="3449"/>
    <cellStyle name="Migliaia 14 2 2 2 2" xfId="9796"/>
    <cellStyle name="Migliaia 14 2 2 2 2 2" xfId="33971"/>
    <cellStyle name="Migliaia 14 2 2 2 2 3" xfId="39273"/>
    <cellStyle name="Migliaia 14 2 2 2 3" xfId="13804"/>
    <cellStyle name="Migliaia 14 2 2 2 4" xfId="15323"/>
    <cellStyle name="Migliaia 14 2 2 2 4 2" xfId="36622"/>
    <cellStyle name="Migliaia 14 2 2 2 5" xfId="11503"/>
    <cellStyle name="Migliaia 14 2 2 3" xfId="7023"/>
    <cellStyle name="Migliaia 14 2 2 3 2" xfId="30605"/>
    <cellStyle name="Migliaia 14 2 2 3 2 2" xfId="35763"/>
    <cellStyle name="Migliaia 14 2 2 3 2 3" xfId="41065"/>
    <cellStyle name="Migliaia 14 2 2 3 3" xfId="33112"/>
    <cellStyle name="Migliaia 14 2 2 3 4" xfId="38414"/>
    <cellStyle name="Migliaia 14 2 2 4" xfId="6048"/>
    <cellStyle name="Migliaia 14 2 2 4 2" xfId="16822"/>
    <cellStyle name="Migliaia 14 2 2 4 3" xfId="41656"/>
    <cellStyle name="Migliaia 14 2 2 4 4" xfId="45854"/>
    <cellStyle name="Migliaia 14 2 2 4 5" xfId="48870"/>
    <cellStyle name="Migliaia 14 2 2 5" xfId="15322"/>
    <cellStyle name="Migliaia 14 2 2 6" xfId="19745"/>
    <cellStyle name="Migliaia 14 2 3" xfId="3150"/>
    <cellStyle name="Migliaia 14 2 3 2" xfId="9623"/>
    <cellStyle name="Migliaia 14 2 3 2 2" xfId="30606"/>
    <cellStyle name="Migliaia 14 2 3 2 2 2" xfId="35764"/>
    <cellStyle name="Migliaia 14 2 3 2 2 3" xfId="41066"/>
    <cellStyle name="Migliaia 14 2 3 2 3" xfId="33113"/>
    <cellStyle name="Migliaia 14 2 3 2 4" xfId="38415"/>
    <cellStyle name="Migliaia 14 2 3 3" xfId="15324"/>
    <cellStyle name="Migliaia 14 2 3 3 2" xfId="33972"/>
    <cellStyle name="Migliaia 14 2 3 3 3" xfId="39274"/>
    <cellStyle name="Migliaia 14 2 3 3 4" xfId="28600"/>
    <cellStyle name="Migliaia 14 2 3 4" xfId="31494"/>
    <cellStyle name="Migliaia 14 2 3 5" xfId="36623"/>
    <cellStyle name="Migliaia 14 2 3 6" xfId="11504"/>
    <cellStyle name="Migliaia 14 2 4" xfId="2700"/>
    <cellStyle name="Migliaia 14 2 4 2" xfId="9326"/>
    <cellStyle name="Migliaia 14 2 4 2 2" xfId="33973"/>
    <cellStyle name="Migliaia 14 2 4 2 3" xfId="39275"/>
    <cellStyle name="Migliaia 14 2 4 3" xfId="13445"/>
    <cellStyle name="Migliaia 14 2 4 4" xfId="15325"/>
    <cellStyle name="Migliaia 14 2 4 4 2" xfId="36624"/>
    <cellStyle name="Migliaia 14 2 4 5" xfId="11505"/>
    <cellStyle name="Migliaia 14 2 5" xfId="8536"/>
    <cellStyle name="Migliaia 14 2 5 2" xfId="28601"/>
    <cellStyle name="Migliaia 14 2 5 2 2" xfId="33974"/>
    <cellStyle name="Migliaia 14 2 5 2 3" xfId="39276"/>
    <cellStyle name="Migliaia 14 2 5 3" xfId="31495"/>
    <cellStyle name="Migliaia 14 2 5 4" xfId="36625"/>
    <cellStyle name="Migliaia 14 2 6" xfId="15321"/>
    <cellStyle name="Migliaia 14 2 6 2" xfId="28602"/>
    <cellStyle name="Migliaia 14 2 6 2 2" xfId="33975"/>
    <cellStyle name="Migliaia 14 2 6 2 3" xfId="39277"/>
    <cellStyle name="Migliaia 14 2 6 3" xfId="31496"/>
    <cellStyle name="Migliaia 14 2 6 4" xfId="36626"/>
    <cellStyle name="Migliaia 14 2 6 5" xfId="19746"/>
    <cellStyle name="Migliaia 14 2 7" xfId="19744"/>
    <cellStyle name="Migliaia 14 3" xfId="251"/>
    <cellStyle name="Migliaia 14 3 10" xfId="19747"/>
    <cellStyle name="Migliaia 14 3 11" xfId="11506"/>
    <cellStyle name="Migliaia 14 3 2" xfId="1255"/>
    <cellStyle name="Migliaia 14 3 2 2" xfId="3451"/>
    <cellStyle name="Migliaia 14 3 2 2 2" xfId="7331"/>
    <cellStyle name="Migliaia 14 3 2 2 2 2" xfId="13805"/>
    <cellStyle name="Migliaia 14 3 2 2 2 2 2" xfId="17274"/>
    <cellStyle name="Migliaia 14 3 2 2 2 2 2 2" xfId="33976"/>
    <cellStyle name="Migliaia 14 3 2 2 2 2 3" xfId="39278"/>
    <cellStyle name="Migliaia 14 3 2 2 2 2 4" xfId="28603"/>
    <cellStyle name="Migliaia 14 3 2 2 2 3" xfId="31497"/>
    <cellStyle name="Migliaia 14 3 2 2 2 4" xfId="36627"/>
    <cellStyle name="Migliaia 14 3 2 2 2 5" xfId="42460"/>
    <cellStyle name="Migliaia 14 3 2 2 2 6" xfId="46319"/>
    <cellStyle name="Migliaia 14 3 2 2 2 7" xfId="49335"/>
    <cellStyle name="Migliaia 14 3 2 2 2 8" xfId="13075"/>
    <cellStyle name="Migliaia 14 3 2 2 3" xfId="7112"/>
    <cellStyle name="Migliaia 14 3 2 2 4" xfId="6049"/>
    <cellStyle name="Migliaia 14 3 2 2 4 2" xfId="16823"/>
    <cellStyle name="Migliaia 14 3 2 2 4 3" xfId="43342"/>
    <cellStyle name="Migliaia 14 3 2 2 4 4" xfId="45855"/>
    <cellStyle name="Migliaia 14 3 2 2 4 5" xfId="48871"/>
    <cellStyle name="Migliaia 14 3 2 2 5" xfId="15328"/>
    <cellStyle name="Migliaia 14 3 2 2 6" xfId="19749"/>
    <cellStyle name="Migliaia 14 3 2 3" xfId="2702"/>
    <cellStyle name="Migliaia 14 3 2 3 2" xfId="7658"/>
    <cellStyle name="Migliaia 14 3 2 3 2 2" xfId="33977"/>
    <cellStyle name="Migliaia 14 3 2 3 2 3" xfId="39279"/>
    <cellStyle name="Migliaia 14 3 2 3 2 4" xfId="28604"/>
    <cellStyle name="Migliaia 14 3 2 3 3" xfId="7332"/>
    <cellStyle name="Migliaia 14 3 2 3 4" xfId="15329"/>
    <cellStyle name="Migliaia 14 3 2 3 4 2" xfId="36628"/>
    <cellStyle name="Migliaia 14 3 2 3 5" xfId="11507"/>
    <cellStyle name="Migliaia 14 3 2 4" xfId="6682"/>
    <cellStyle name="Migliaia 14 3 2 4 2" xfId="13494"/>
    <cellStyle name="Migliaia 14 3 2 4 2 2" xfId="33978"/>
    <cellStyle name="Migliaia 14 3 2 4 2 3" xfId="39280"/>
    <cellStyle name="Migliaia 14 3 2 4 3" xfId="31498"/>
    <cellStyle name="Migliaia 14 3 2 4 4" xfId="36629"/>
    <cellStyle name="Migliaia 14 3 2 4 5" xfId="12575"/>
    <cellStyle name="Migliaia 14 3 2 5" xfId="12840"/>
    <cellStyle name="Migliaia 14 3 2 5 2" xfId="28605"/>
    <cellStyle name="Migliaia 14 3 2 5 2 2" xfId="33979"/>
    <cellStyle name="Migliaia 14 3 2 5 2 3" xfId="39281"/>
    <cellStyle name="Migliaia 14 3 2 5 3" xfId="31499"/>
    <cellStyle name="Migliaia 14 3 2 5 4" xfId="36630"/>
    <cellStyle name="Migliaia 14 3 2 6" xfId="15327"/>
    <cellStyle name="Migliaia 14 3 2 6 2" xfId="28606"/>
    <cellStyle name="Migliaia 14 3 2 6 2 2" xfId="33980"/>
    <cellStyle name="Migliaia 14 3 2 6 2 3" xfId="39282"/>
    <cellStyle name="Migliaia 14 3 2 6 3" xfId="31500"/>
    <cellStyle name="Migliaia 14 3 2 6 4" xfId="36631"/>
    <cellStyle name="Migliaia 14 3 2 6 5" xfId="19750"/>
    <cellStyle name="Migliaia 14 3 2 7" xfId="19748"/>
    <cellStyle name="Migliaia 14 3 3" xfId="1254"/>
    <cellStyle name="Migliaia 14 3 3 2" xfId="3450"/>
    <cellStyle name="Migliaia 14 3 3 2 2" xfId="5124"/>
    <cellStyle name="Migliaia 14 3 3 2 2 2" xfId="33982"/>
    <cellStyle name="Migliaia 14 3 3 2 2 3" xfId="39284"/>
    <cellStyle name="Migliaia 14 3 3 2 3" xfId="13604"/>
    <cellStyle name="Migliaia 14 3 3 2 4" xfId="15331"/>
    <cellStyle name="Migliaia 14 3 3 2 4 2" xfId="36633"/>
    <cellStyle name="Migliaia 14 3 3 2 5" xfId="11509"/>
    <cellStyle name="Migliaia 14 3 3 3" xfId="4876"/>
    <cellStyle name="Migliaia 14 3 3 3 2" xfId="28608"/>
    <cellStyle name="Migliaia 14 3 3 3 2 2" xfId="33983"/>
    <cellStyle name="Migliaia 14 3 3 3 2 3" xfId="39285"/>
    <cellStyle name="Migliaia 14 3 3 3 3" xfId="31502"/>
    <cellStyle name="Migliaia 14 3 3 3 4" xfId="36634"/>
    <cellStyle name="Migliaia 14 3 3 4" xfId="15330"/>
    <cellStyle name="Migliaia 14 3 3 4 2" xfId="28609"/>
    <cellStyle name="Migliaia 14 3 3 4 2 2" xfId="33984"/>
    <cellStyle name="Migliaia 14 3 3 4 2 3" xfId="39286"/>
    <cellStyle name="Migliaia 14 3 3 4 3" xfId="31503"/>
    <cellStyle name="Migliaia 14 3 3 4 4" xfId="36635"/>
    <cellStyle name="Migliaia 14 3 3 4 5" xfId="19751"/>
    <cellStyle name="Migliaia 14 3 3 5" xfId="19752"/>
    <cellStyle name="Migliaia 14 3 3 5 2" xfId="28610"/>
    <cellStyle name="Migliaia 14 3 3 5 2 2" xfId="33985"/>
    <cellStyle name="Migliaia 14 3 3 5 2 3" xfId="39287"/>
    <cellStyle name="Migliaia 14 3 3 5 3" xfId="31504"/>
    <cellStyle name="Migliaia 14 3 3 5 4" xfId="36636"/>
    <cellStyle name="Migliaia 14 3 3 6" xfId="28607"/>
    <cellStyle name="Migliaia 14 3 3 6 2" xfId="33981"/>
    <cellStyle name="Migliaia 14 3 3 6 3" xfId="39283"/>
    <cellStyle name="Migliaia 14 3 3 7" xfId="31501"/>
    <cellStyle name="Migliaia 14 3 3 8" xfId="36632"/>
    <cellStyle name="Migliaia 14 3 3 9" xfId="11508"/>
    <cellStyle name="Migliaia 14 3 4" xfId="2390"/>
    <cellStyle name="Migliaia 14 3 4 2" xfId="3902"/>
    <cellStyle name="Migliaia 14 3 4 2 2" xfId="9857"/>
    <cellStyle name="Migliaia 14 3 4 2 3" xfId="14022"/>
    <cellStyle name="Migliaia 14 3 4 2 4" xfId="15333"/>
    <cellStyle name="Migliaia 14 3 4 2 5" xfId="27757"/>
    <cellStyle name="Migliaia 14 3 4 2 6" xfId="11511"/>
    <cellStyle name="Migliaia 14 3 4 3" xfId="9105"/>
    <cellStyle name="Migliaia 14 3 4 3 2" xfId="30607"/>
    <cellStyle name="Migliaia 14 3 4 3 2 2" xfId="35765"/>
    <cellStyle name="Migliaia 14 3 4 3 2 3" xfId="41067"/>
    <cellStyle name="Migliaia 14 3 4 3 3" xfId="33114"/>
    <cellStyle name="Migliaia 14 3 4 3 4" xfId="38416"/>
    <cellStyle name="Migliaia 14 3 4 4" xfId="15332"/>
    <cellStyle name="Migliaia 14 3 4 4 2" xfId="33986"/>
    <cellStyle name="Migliaia 14 3 4 4 3" xfId="39288"/>
    <cellStyle name="Migliaia 14 3 4 4 4" xfId="28611"/>
    <cellStyle name="Migliaia 14 3 4 5" xfId="31505"/>
    <cellStyle name="Migliaia 14 3 4 6" xfId="36637"/>
    <cellStyle name="Migliaia 14 3 4 7" xfId="11510"/>
    <cellStyle name="Migliaia 14 3 5" xfId="3151"/>
    <cellStyle name="Migliaia 14 3 5 2" xfId="9624"/>
    <cellStyle name="Migliaia 14 3 5 2 2" xfId="30608"/>
    <cellStyle name="Migliaia 14 3 5 2 2 2" xfId="35766"/>
    <cellStyle name="Migliaia 14 3 5 2 2 3" xfId="41068"/>
    <cellStyle name="Migliaia 14 3 5 2 3" xfId="33115"/>
    <cellStyle name="Migliaia 14 3 5 2 4" xfId="38417"/>
    <cellStyle name="Migliaia 14 3 5 3" xfId="15334"/>
    <cellStyle name="Migliaia 14 3 5 3 2" xfId="33987"/>
    <cellStyle name="Migliaia 14 3 5 3 3" xfId="39289"/>
    <cellStyle name="Migliaia 14 3 5 3 4" xfId="28612"/>
    <cellStyle name="Migliaia 14 3 5 4" xfId="31506"/>
    <cellStyle name="Migliaia 14 3 5 5" xfId="36638"/>
    <cellStyle name="Migliaia 14 3 5 6" xfId="11512"/>
    <cellStyle name="Migliaia 14 3 6" xfId="2701"/>
    <cellStyle name="Migliaia 14 3 6 2" xfId="9327"/>
    <cellStyle name="Migliaia 14 3 6 2 2" xfId="33988"/>
    <cellStyle name="Migliaia 14 3 6 2 3" xfId="39290"/>
    <cellStyle name="Migliaia 14 3 6 3" xfId="14156"/>
    <cellStyle name="Migliaia 14 3 6 4" xfId="15335"/>
    <cellStyle name="Migliaia 14 3 6 4 2" xfId="36639"/>
    <cellStyle name="Migliaia 14 3 6 5" xfId="11513"/>
    <cellStyle name="Migliaia 14 3 7" xfId="6648"/>
    <cellStyle name="Migliaia 14 3 7 2" xfId="28613"/>
    <cellStyle name="Migliaia 14 3 7 2 2" xfId="33989"/>
    <cellStyle name="Migliaia 14 3 7 2 3" xfId="39291"/>
    <cellStyle name="Migliaia 14 3 7 3" xfId="31508"/>
    <cellStyle name="Migliaia 14 3 7 4" xfId="36640"/>
    <cellStyle name="Migliaia 14 3 8" xfId="12841"/>
    <cellStyle name="Migliaia 14 3 8 2" xfId="28614"/>
    <cellStyle name="Migliaia 14 3 8 2 2" xfId="33990"/>
    <cellStyle name="Migliaia 14 3 8 2 3" xfId="39292"/>
    <cellStyle name="Migliaia 14 3 8 3" xfId="31509"/>
    <cellStyle name="Migliaia 14 3 8 4" xfId="36641"/>
    <cellStyle name="Migliaia 14 3 8 5" xfId="19754"/>
    <cellStyle name="Migliaia 14 3 9" xfId="15326"/>
    <cellStyle name="Migliaia 14 4" xfId="1256"/>
    <cellStyle name="Migliaia 14 4 2" xfId="3452"/>
    <cellStyle name="Migliaia 14 4 2 2" xfId="4222"/>
    <cellStyle name="Migliaia 14 4 2 2 2" xfId="28615"/>
    <cellStyle name="Migliaia 14 4 2 2 2 2" xfId="33991"/>
    <cellStyle name="Migliaia 14 4 2 2 2 3" xfId="39293"/>
    <cellStyle name="Migliaia 14 4 2 2 3" xfId="31510"/>
    <cellStyle name="Migliaia 14 4 2 2 4" xfId="36642"/>
    <cellStyle name="Migliaia 14 4 2 3" xfId="7333"/>
    <cellStyle name="Migliaia 14 4 2 3 2" xfId="28616"/>
    <cellStyle name="Migliaia 14 4 2 3 2 2" xfId="33992"/>
    <cellStyle name="Migliaia 14 4 2 3 2 3" xfId="39294"/>
    <cellStyle name="Migliaia 14 4 2 3 3" xfId="31511"/>
    <cellStyle name="Migliaia 14 4 2 3 4" xfId="36643"/>
    <cellStyle name="Migliaia 14 4 2 4" xfId="6684"/>
    <cellStyle name="Migliaia 14 4 2 5" xfId="6051"/>
    <cellStyle name="Migliaia 14 4 2 5 2" xfId="16825"/>
    <cellStyle name="Migliaia 14 4 2 5 3" xfId="41658"/>
    <cellStyle name="Migliaia 14 4 2 5 4" xfId="45857"/>
    <cellStyle name="Migliaia 14 4 2 5 5" xfId="48873"/>
    <cellStyle name="Migliaia 14 4 2 6" xfId="15337"/>
    <cellStyle name="Migliaia 14 4 2 7" xfId="19756"/>
    <cellStyle name="Migliaia 14 4 3" xfId="4223"/>
    <cellStyle name="Migliaia 14 4 3 2" xfId="13605"/>
    <cellStyle name="Migliaia 14 4 3 2 2" xfId="33993"/>
    <cellStyle name="Migliaia 14 4 3 2 3" xfId="39295"/>
    <cellStyle name="Migliaia 14 4 3 3" xfId="31512"/>
    <cellStyle name="Migliaia 14 4 3 4" xfId="36644"/>
    <cellStyle name="Migliaia 14 4 3 5" xfId="12839"/>
    <cellStyle name="Migliaia 14 4 4" xfId="7334"/>
    <cellStyle name="Migliaia 14 4 4 2" xfId="28618"/>
    <cellStyle name="Migliaia 14 4 4 2 2" xfId="33994"/>
    <cellStyle name="Migliaia 14 4 4 2 3" xfId="39296"/>
    <cellStyle name="Migliaia 14 4 4 3" xfId="31513"/>
    <cellStyle name="Migliaia 14 4 4 4" xfId="36645"/>
    <cellStyle name="Migliaia 14 4 5" xfId="6683"/>
    <cellStyle name="Migliaia 14 4 5 2" xfId="28619"/>
    <cellStyle name="Migliaia 14 4 5 2 2" xfId="33995"/>
    <cellStyle name="Migliaia 14 4 5 2 3" xfId="39297"/>
    <cellStyle name="Migliaia 14 4 5 3" xfId="31514"/>
    <cellStyle name="Migliaia 14 4 5 4" xfId="36646"/>
    <cellStyle name="Migliaia 14 4 6" xfId="6050"/>
    <cellStyle name="Migliaia 14 4 6 2" xfId="16824"/>
    <cellStyle name="Migliaia 14 4 6 2 2" xfId="33996"/>
    <cellStyle name="Migliaia 14 4 6 2 3" xfId="39298"/>
    <cellStyle name="Migliaia 14 4 6 2 4" xfId="28620"/>
    <cellStyle name="Migliaia 14 4 6 3" xfId="31515"/>
    <cellStyle name="Migliaia 14 4 6 4" xfId="36647"/>
    <cellStyle name="Migliaia 14 4 6 5" xfId="19761"/>
    <cellStyle name="Migliaia 14 4 6 6" xfId="41657"/>
    <cellStyle name="Migliaia 14 4 6 7" xfId="45856"/>
    <cellStyle name="Migliaia 14 4 6 8" xfId="48872"/>
    <cellStyle name="Migliaia 14 4 7" xfId="15336"/>
    <cellStyle name="Migliaia 14 4 7 2" xfId="28621"/>
    <cellStyle name="Migliaia 14 4 7 2 2" xfId="33997"/>
    <cellStyle name="Migliaia 14 4 7 2 3" xfId="39299"/>
    <cellStyle name="Migliaia 14 4 7 3" xfId="31516"/>
    <cellStyle name="Migliaia 14 4 7 4" xfId="36648"/>
    <cellStyle name="Migliaia 14 4 7 5" xfId="19762"/>
    <cellStyle name="Migliaia 14 4 8" xfId="19755"/>
    <cellStyle name="Migliaia 14 5" xfId="1257"/>
    <cellStyle name="Migliaia 14 5 2" xfId="3453"/>
    <cellStyle name="Migliaia 14 5 2 2" xfId="13806"/>
    <cellStyle name="Migliaia 14 5 2 2 2" xfId="33998"/>
    <cellStyle name="Migliaia 14 5 2 2 3" xfId="39300"/>
    <cellStyle name="Migliaia 14 5 2 3" xfId="15339"/>
    <cellStyle name="Migliaia 14 5 2 3 2" xfId="31517"/>
    <cellStyle name="Migliaia 14 5 2 4" xfId="36649"/>
    <cellStyle name="Migliaia 14 5 2 5" xfId="11514"/>
    <cellStyle name="Migliaia 14 5 3" xfId="6685"/>
    <cellStyle name="Migliaia 14 5 3 2" xfId="28622"/>
    <cellStyle name="Migliaia 14 5 3 2 2" xfId="33999"/>
    <cellStyle name="Migliaia 14 5 3 2 3" xfId="39301"/>
    <cellStyle name="Migliaia 14 5 3 3" xfId="31518"/>
    <cellStyle name="Migliaia 14 5 3 4" xfId="36650"/>
    <cellStyle name="Migliaia 14 5 4" xfId="6052"/>
    <cellStyle name="Migliaia 14 5 4 2" xfId="16826"/>
    <cellStyle name="Migliaia 14 5 4 2 2" xfId="34000"/>
    <cellStyle name="Migliaia 14 5 4 2 3" xfId="39302"/>
    <cellStyle name="Migliaia 14 5 4 2 4" xfId="28623"/>
    <cellStyle name="Migliaia 14 5 4 3" xfId="31519"/>
    <cellStyle name="Migliaia 14 5 4 4" xfId="36651"/>
    <cellStyle name="Migliaia 14 5 4 5" xfId="19764"/>
    <cellStyle name="Migliaia 14 5 4 6" xfId="43045"/>
    <cellStyle name="Migliaia 14 5 4 7" xfId="45858"/>
    <cellStyle name="Migliaia 14 5 4 8" xfId="48874"/>
    <cellStyle name="Migliaia 14 5 5" xfId="15338"/>
    <cellStyle name="Migliaia 14 5 5 2" xfId="28624"/>
    <cellStyle name="Migliaia 14 5 5 2 2" xfId="34001"/>
    <cellStyle name="Migliaia 14 5 5 2 3" xfId="39303"/>
    <cellStyle name="Migliaia 14 5 5 3" xfId="31520"/>
    <cellStyle name="Migliaia 14 5 5 4" xfId="36652"/>
    <cellStyle name="Migliaia 14 5 5 5" xfId="19765"/>
    <cellStyle name="Migliaia 14 5 6" xfId="19766"/>
    <cellStyle name="Migliaia 14 5 6 2" xfId="28625"/>
    <cellStyle name="Migliaia 14 5 6 2 2" xfId="34002"/>
    <cellStyle name="Migliaia 14 5 6 2 3" xfId="39304"/>
    <cellStyle name="Migliaia 14 5 6 3" xfId="31521"/>
    <cellStyle name="Migliaia 14 5 6 4" xfId="36653"/>
    <cellStyle name="Migliaia 14 5 7" xfId="19763"/>
    <cellStyle name="Migliaia 14 6" xfId="1252"/>
    <cellStyle name="Migliaia 14 6 2" xfId="3448"/>
    <cellStyle name="Migliaia 14 6 2 2" xfId="5123"/>
    <cellStyle name="Migliaia 14 6 2 3" xfId="14107"/>
    <cellStyle name="Migliaia 14 6 2 4" xfId="15341"/>
    <cellStyle name="Migliaia 14 6 2 5" xfId="27758"/>
    <cellStyle name="Migliaia 14 6 2 6" xfId="11516"/>
    <cellStyle name="Migliaia 14 6 3" xfId="4875"/>
    <cellStyle name="Migliaia 14 6 3 2" xfId="30609"/>
    <cellStyle name="Migliaia 14 6 3 2 2" xfId="35767"/>
    <cellStyle name="Migliaia 14 6 3 2 3" xfId="41069"/>
    <cellStyle name="Migliaia 14 6 3 3" xfId="33116"/>
    <cellStyle name="Migliaia 14 6 3 4" xfId="38418"/>
    <cellStyle name="Migliaia 14 6 4" xfId="15340"/>
    <cellStyle name="Migliaia 14 6 4 2" xfId="34003"/>
    <cellStyle name="Migliaia 14 6 4 3" xfId="39305"/>
    <cellStyle name="Migliaia 14 6 4 4" xfId="28626"/>
    <cellStyle name="Migliaia 14 6 5" xfId="31522"/>
    <cellStyle name="Migliaia 14 6 6" xfId="36654"/>
    <cellStyle name="Migliaia 14 6 7" xfId="11515"/>
    <cellStyle name="Migliaia 14 7" xfId="3149"/>
    <cellStyle name="Migliaia 14 7 2" xfId="9622"/>
    <cellStyle name="Migliaia 14 7 2 2" xfId="30610"/>
    <cellStyle name="Migliaia 14 7 2 2 2" xfId="35768"/>
    <cellStyle name="Migliaia 14 7 2 2 3" xfId="41070"/>
    <cellStyle name="Migliaia 14 7 2 3" xfId="33117"/>
    <cellStyle name="Migliaia 14 7 2 4" xfId="38419"/>
    <cellStyle name="Migliaia 14 7 3" xfId="15342"/>
    <cellStyle name="Migliaia 14 7 3 2" xfId="34004"/>
    <cellStyle name="Migliaia 14 7 3 3" xfId="39306"/>
    <cellStyle name="Migliaia 14 7 3 4" xfId="28627"/>
    <cellStyle name="Migliaia 14 7 4" xfId="31523"/>
    <cellStyle name="Migliaia 14 7 5" xfId="36655"/>
    <cellStyle name="Migliaia 14 7 6" xfId="11517"/>
    <cellStyle name="Migliaia 14 8" xfId="2699"/>
    <cellStyle name="Migliaia 14 8 2" xfId="9325"/>
    <cellStyle name="Migliaia 14 8 2 2" xfId="30611"/>
    <cellStyle name="Migliaia 14 8 2 2 2" xfId="35769"/>
    <cellStyle name="Migliaia 14 8 2 2 3" xfId="41071"/>
    <cellStyle name="Migliaia 14 8 2 3" xfId="33118"/>
    <cellStyle name="Migliaia 14 8 2 4" xfId="38420"/>
    <cellStyle name="Migliaia 14 8 3" xfId="15343"/>
    <cellStyle name="Migliaia 14 8 3 2" xfId="34005"/>
    <cellStyle name="Migliaia 14 8 3 3" xfId="39307"/>
    <cellStyle name="Migliaia 14 8 3 4" xfId="28628"/>
    <cellStyle name="Migliaia 14 8 4" xfId="31524"/>
    <cellStyle name="Migliaia 14 8 5" xfId="36656"/>
    <cellStyle name="Migliaia 14 8 6" xfId="11518"/>
    <cellStyle name="Migliaia 14 9" xfId="12574"/>
    <cellStyle name="Migliaia 14 9 2" xfId="28629"/>
    <cellStyle name="Migliaia 14 9 2 2" xfId="34006"/>
    <cellStyle name="Migliaia 14 9 2 3" xfId="39308"/>
    <cellStyle name="Migliaia 14 9 3" xfId="31525"/>
    <cellStyle name="Migliaia 14 9 4" xfId="36657"/>
    <cellStyle name="Migliaia 15" xfId="252"/>
    <cellStyle name="Migliaia 15 10" xfId="15344"/>
    <cellStyle name="Migliaia 15 10 2" xfId="34007"/>
    <cellStyle name="Migliaia 15 10 3" xfId="39309"/>
    <cellStyle name="Migliaia 15 10 4" xfId="28630"/>
    <cellStyle name="Migliaia 15 11" xfId="31526"/>
    <cellStyle name="Migliaia 15 12" xfId="36658"/>
    <cellStyle name="Migliaia 15 2" xfId="253"/>
    <cellStyle name="Migliaia 15 2 2" xfId="1259"/>
    <cellStyle name="Migliaia 15 2 2 2" xfId="3455"/>
    <cellStyle name="Migliaia 15 2 2 2 2" xfId="9797"/>
    <cellStyle name="Migliaia 15 2 2 2 2 2" xfId="34008"/>
    <cellStyle name="Migliaia 15 2 2 2 2 3" xfId="39310"/>
    <cellStyle name="Migliaia 15 2 2 2 3" xfId="13807"/>
    <cellStyle name="Migliaia 15 2 2 2 4" xfId="15347"/>
    <cellStyle name="Migliaia 15 2 2 2 4 2" xfId="36659"/>
    <cellStyle name="Migliaia 15 2 2 2 5" xfId="11519"/>
    <cellStyle name="Migliaia 15 2 2 3" xfId="7024"/>
    <cellStyle name="Migliaia 15 2 2 3 2" xfId="30612"/>
    <cellStyle name="Migliaia 15 2 2 3 2 2" xfId="35770"/>
    <cellStyle name="Migliaia 15 2 2 3 2 3" xfId="41072"/>
    <cellStyle name="Migliaia 15 2 2 3 3" xfId="33119"/>
    <cellStyle name="Migliaia 15 2 2 3 4" xfId="38421"/>
    <cellStyle name="Migliaia 15 2 2 4" xfId="6053"/>
    <cellStyle name="Migliaia 15 2 2 4 2" xfId="16827"/>
    <cellStyle name="Migliaia 15 2 2 4 3" xfId="43044"/>
    <cellStyle name="Migliaia 15 2 2 4 4" xfId="45859"/>
    <cellStyle name="Migliaia 15 2 2 4 5" xfId="48875"/>
    <cellStyle name="Migliaia 15 2 2 5" xfId="15346"/>
    <cellStyle name="Migliaia 15 2 2 6" xfId="19770"/>
    <cellStyle name="Migliaia 15 2 3" xfId="3153"/>
    <cellStyle name="Migliaia 15 2 3 2" xfId="9626"/>
    <cellStyle name="Migliaia 15 2 3 2 2" xfId="30613"/>
    <cellStyle name="Migliaia 15 2 3 2 2 2" xfId="35771"/>
    <cellStyle name="Migliaia 15 2 3 2 2 3" xfId="41073"/>
    <cellStyle name="Migliaia 15 2 3 2 3" xfId="33120"/>
    <cellStyle name="Migliaia 15 2 3 2 4" xfId="38422"/>
    <cellStyle name="Migliaia 15 2 3 3" xfId="15348"/>
    <cellStyle name="Migliaia 15 2 3 3 2" xfId="34009"/>
    <cellStyle name="Migliaia 15 2 3 3 3" xfId="39311"/>
    <cellStyle name="Migliaia 15 2 3 3 4" xfId="28631"/>
    <cellStyle name="Migliaia 15 2 3 4" xfId="31527"/>
    <cellStyle name="Migliaia 15 2 3 5" xfId="36660"/>
    <cellStyle name="Migliaia 15 2 3 6" xfId="11520"/>
    <cellStyle name="Migliaia 15 2 4" xfId="2704"/>
    <cellStyle name="Migliaia 15 2 4 2" xfId="9329"/>
    <cellStyle name="Migliaia 15 2 4 2 2" xfId="34010"/>
    <cellStyle name="Migliaia 15 2 4 2 3" xfId="39312"/>
    <cellStyle name="Migliaia 15 2 4 3" xfId="13446"/>
    <cellStyle name="Migliaia 15 2 4 4" xfId="15349"/>
    <cellStyle name="Migliaia 15 2 4 4 2" xfId="36661"/>
    <cellStyle name="Migliaia 15 2 4 5" xfId="11521"/>
    <cellStyle name="Migliaia 15 2 5" xfId="8537"/>
    <cellStyle name="Migliaia 15 2 5 2" xfId="28633"/>
    <cellStyle name="Migliaia 15 2 5 2 2" xfId="34011"/>
    <cellStyle name="Migliaia 15 2 5 2 3" xfId="39313"/>
    <cellStyle name="Migliaia 15 2 5 3" xfId="31529"/>
    <cellStyle name="Migliaia 15 2 5 4" xfId="36662"/>
    <cellStyle name="Migliaia 15 2 6" xfId="15345"/>
    <cellStyle name="Migliaia 15 2 6 2" xfId="28634"/>
    <cellStyle name="Migliaia 15 2 6 2 2" xfId="34012"/>
    <cellStyle name="Migliaia 15 2 6 2 3" xfId="39314"/>
    <cellStyle name="Migliaia 15 2 6 3" xfId="31530"/>
    <cellStyle name="Migliaia 15 2 6 4" xfId="36663"/>
    <cellStyle name="Migliaia 15 2 6 5" xfId="19773"/>
    <cellStyle name="Migliaia 15 2 7" xfId="19769"/>
    <cellStyle name="Migliaia 15 3" xfId="254"/>
    <cellStyle name="Migliaia 15 3 10" xfId="19774"/>
    <cellStyle name="Migliaia 15 3 11" xfId="11522"/>
    <cellStyle name="Migliaia 15 3 2" xfId="1261"/>
    <cellStyle name="Migliaia 15 3 2 2" xfId="3457"/>
    <cellStyle name="Migliaia 15 3 2 2 2" xfId="7335"/>
    <cellStyle name="Migliaia 15 3 2 2 2 2" xfId="13808"/>
    <cellStyle name="Migliaia 15 3 2 2 2 2 2" xfId="17275"/>
    <cellStyle name="Migliaia 15 3 2 2 2 2 2 2" xfId="34013"/>
    <cellStyle name="Migliaia 15 3 2 2 2 2 3" xfId="39315"/>
    <cellStyle name="Migliaia 15 3 2 2 2 2 4" xfId="28635"/>
    <cellStyle name="Migliaia 15 3 2 2 2 3" xfId="31531"/>
    <cellStyle name="Migliaia 15 3 2 2 2 4" xfId="36664"/>
    <cellStyle name="Migliaia 15 3 2 2 2 5" xfId="43934"/>
    <cellStyle name="Migliaia 15 3 2 2 2 6" xfId="46320"/>
    <cellStyle name="Migliaia 15 3 2 2 2 7" xfId="49336"/>
    <cellStyle name="Migliaia 15 3 2 2 2 8" xfId="13076"/>
    <cellStyle name="Migliaia 15 3 2 2 3" xfId="7113"/>
    <cellStyle name="Migliaia 15 3 2 2 4" xfId="6054"/>
    <cellStyle name="Migliaia 15 3 2 2 4 2" xfId="16828"/>
    <cellStyle name="Migliaia 15 3 2 2 4 3" xfId="41659"/>
    <cellStyle name="Migliaia 15 3 2 2 4 4" xfId="45860"/>
    <cellStyle name="Migliaia 15 3 2 2 4 5" xfId="48876"/>
    <cellStyle name="Migliaia 15 3 2 2 5" xfId="15352"/>
    <cellStyle name="Migliaia 15 3 2 2 6" xfId="19776"/>
    <cellStyle name="Migliaia 15 3 2 3" xfId="2706"/>
    <cellStyle name="Migliaia 15 3 2 3 2" xfId="7851"/>
    <cellStyle name="Migliaia 15 3 2 3 2 2" xfId="34014"/>
    <cellStyle name="Migliaia 15 3 2 3 2 3" xfId="39316"/>
    <cellStyle name="Migliaia 15 3 2 3 2 4" xfId="28636"/>
    <cellStyle name="Migliaia 15 3 2 3 3" xfId="7336"/>
    <cellStyle name="Migliaia 15 3 2 3 4" xfId="15353"/>
    <cellStyle name="Migliaia 15 3 2 3 4 2" xfId="36665"/>
    <cellStyle name="Migliaia 15 3 2 3 5" xfId="11523"/>
    <cellStyle name="Migliaia 15 3 2 4" xfId="6686"/>
    <cellStyle name="Migliaia 15 3 2 4 2" xfId="13495"/>
    <cellStyle name="Migliaia 15 3 2 4 2 2" xfId="34015"/>
    <cellStyle name="Migliaia 15 3 2 4 2 3" xfId="39317"/>
    <cellStyle name="Migliaia 15 3 2 4 3" xfId="31533"/>
    <cellStyle name="Migliaia 15 3 2 4 4" xfId="36666"/>
    <cellStyle name="Migliaia 15 3 2 4 5" xfId="12577"/>
    <cellStyle name="Migliaia 15 3 2 5" xfId="12837"/>
    <cellStyle name="Migliaia 15 3 2 5 2" xfId="28637"/>
    <cellStyle name="Migliaia 15 3 2 5 2 2" xfId="34016"/>
    <cellStyle name="Migliaia 15 3 2 5 2 3" xfId="39318"/>
    <cellStyle name="Migliaia 15 3 2 5 3" xfId="31534"/>
    <cellStyle name="Migliaia 15 3 2 5 4" xfId="36667"/>
    <cellStyle name="Migliaia 15 3 2 6" xfId="15351"/>
    <cellStyle name="Migliaia 15 3 2 6 2" xfId="28638"/>
    <cellStyle name="Migliaia 15 3 2 6 2 2" xfId="34017"/>
    <cellStyle name="Migliaia 15 3 2 6 2 3" xfId="39319"/>
    <cellStyle name="Migliaia 15 3 2 6 3" xfId="31535"/>
    <cellStyle name="Migliaia 15 3 2 6 4" xfId="36668"/>
    <cellStyle name="Migliaia 15 3 2 6 5" xfId="19779"/>
    <cellStyle name="Migliaia 15 3 2 7" xfId="19775"/>
    <cellStyle name="Migliaia 15 3 3" xfId="1260"/>
    <cellStyle name="Migliaia 15 3 3 2" xfId="3456"/>
    <cellStyle name="Migliaia 15 3 3 2 2" xfId="5126"/>
    <cellStyle name="Migliaia 15 3 3 2 2 2" xfId="34019"/>
    <cellStyle name="Migliaia 15 3 3 2 2 3" xfId="39321"/>
    <cellStyle name="Migliaia 15 3 3 2 3" xfId="13606"/>
    <cellStyle name="Migliaia 15 3 3 2 4" xfId="15355"/>
    <cellStyle name="Migliaia 15 3 3 2 4 2" xfId="36670"/>
    <cellStyle name="Migliaia 15 3 3 2 5" xfId="11525"/>
    <cellStyle name="Migliaia 15 3 3 3" xfId="4878"/>
    <cellStyle name="Migliaia 15 3 3 3 2" xfId="28640"/>
    <cellStyle name="Migliaia 15 3 3 3 2 2" xfId="34020"/>
    <cellStyle name="Migliaia 15 3 3 3 2 3" xfId="39322"/>
    <cellStyle name="Migliaia 15 3 3 3 3" xfId="31537"/>
    <cellStyle name="Migliaia 15 3 3 3 4" xfId="36671"/>
    <cellStyle name="Migliaia 15 3 3 4" xfId="15354"/>
    <cellStyle name="Migliaia 15 3 3 4 2" xfId="28641"/>
    <cellStyle name="Migliaia 15 3 3 4 2 2" xfId="34021"/>
    <cellStyle name="Migliaia 15 3 3 4 2 3" xfId="39323"/>
    <cellStyle name="Migliaia 15 3 3 4 3" xfId="31538"/>
    <cellStyle name="Migliaia 15 3 3 4 4" xfId="36672"/>
    <cellStyle name="Migliaia 15 3 3 4 5" xfId="19780"/>
    <cellStyle name="Migliaia 15 3 3 5" xfId="19781"/>
    <cellStyle name="Migliaia 15 3 3 5 2" xfId="28642"/>
    <cellStyle name="Migliaia 15 3 3 5 2 2" xfId="34022"/>
    <cellStyle name="Migliaia 15 3 3 5 2 3" xfId="39324"/>
    <cellStyle name="Migliaia 15 3 3 5 3" xfId="31539"/>
    <cellStyle name="Migliaia 15 3 3 5 4" xfId="36673"/>
    <cellStyle name="Migliaia 15 3 3 6" xfId="28639"/>
    <cellStyle name="Migliaia 15 3 3 6 2" xfId="34018"/>
    <cellStyle name="Migliaia 15 3 3 6 3" xfId="39320"/>
    <cellStyle name="Migliaia 15 3 3 7" xfId="31536"/>
    <cellStyle name="Migliaia 15 3 3 8" xfId="36669"/>
    <cellStyle name="Migliaia 15 3 3 9" xfId="11524"/>
    <cellStyle name="Migliaia 15 3 4" xfId="2391"/>
    <cellStyle name="Migliaia 15 3 4 2" xfId="3903"/>
    <cellStyle name="Migliaia 15 3 4 2 2" xfId="9858"/>
    <cellStyle name="Migliaia 15 3 4 2 3" xfId="14023"/>
    <cellStyle name="Migliaia 15 3 4 2 4" xfId="15357"/>
    <cellStyle name="Migliaia 15 3 4 2 5" xfId="27761"/>
    <cellStyle name="Migliaia 15 3 4 2 6" xfId="11527"/>
    <cellStyle name="Migliaia 15 3 4 3" xfId="9106"/>
    <cellStyle name="Migliaia 15 3 4 3 2" xfId="30614"/>
    <cellStyle name="Migliaia 15 3 4 3 2 2" xfId="35772"/>
    <cellStyle name="Migliaia 15 3 4 3 2 3" xfId="41074"/>
    <cellStyle name="Migliaia 15 3 4 3 3" xfId="33121"/>
    <cellStyle name="Migliaia 15 3 4 3 4" xfId="38423"/>
    <cellStyle name="Migliaia 15 3 4 4" xfId="15356"/>
    <cellStyle name="Migliaia 15 3 4 4 2" xfId="34023"/>
    <cellStyle name="Migliaia 15 3 4 4 3" xfId="39325"/>
    <cellStyle name="Migliaia 15 3 4 4 4" xfId="28643"/>
    <cellStyle name="Migliaia 15 3 4 5" xfId="31540"/>
    <cellStyle name="Migliaia 15 3 4 6" xfId="36674"/>
    <cellStyle name="Migliaia 15 3 4 7" xfId="11526"/>
    <cellStyle name="Migliaia 15 3 5" xfId="3154"/>
    <cellStyle name="Migliaia 15 3 5 2" xfId="9627"/>
    <cellStyle name="Migliaia 15 3 5 2 2" xfId="30615"/>
    <cellStyle name="Migliaia 15 3 5 2 2 2" xfId="35773"/>
    <cellStyle name="Migliaia 15 3 5 2 2 3" xfId="41075"/>
    <cellStyle name="Migliaia 15 3 5 2 3" xfId="33122"/>
    <cellStyle name="Migliaia 15 3 5 2 4" xfId="38424"/>
    <cellStyle name="Migliaia 15 3 5 3" xfId="15358"/>
    <cellStyle name="Migliaia 15 3 5 3 2" xfId="34024"/>
    <cellStyle name="Migliaia 15 3 5 3 3" xfId="39326"/>
    <cellStyle name="Migliaia 15 3 5 3 4" xfId="28644"/>
    <cellStyle name="Migliaia 15 3 5 4" xfId="31541"/>
    <cellStyle name="Migliaia 15 3 5 5" xfId="36675"/>
    <cellStyle name="Migliaia 15 3 5 6" xfId="11528"/>
    <cellStyle name="Migliaia 15 3 6" xfId="2705"/>
    <cellStyle name="Migliaia 15 3 6 2" xfId="9330"/>
    <cellStyle name="Migliaia 15 3 6 2 2" xfId="34025"/>
    <cellStyle name="Migliaia 15 3 6 2 3" xfId="39327"/>
    <cellStyle name="Migliaia 15 3 6 3" xfId="14155"/>
    <cellStyle name="Migliaia 15 3 6 4" xfId="15359"/>
    <cellStyle name="Migliaia 15 3 6 4 2" xfId="36676"/>
    <cellStyle name="Migliaia 15 3 6 5" xfId="11529"/>
    <cellStyle name="Migliaia 15 3 7" xfId="7669"/>
    <cellStyle name="Migliaia 15 3 7 2" xfId="28645"/>
    <cellStyle name="Migliaia 15 3 7 2 2" xfId="34026"/>
    <cellStyle name="Migliaia 15 3 7 2 3" xfId="39328"/>
    <cellStyle name="Migliaia 15 3 7 3" xfId="31542"/>
    <cellStyle name="Migliaia 15 3 7 4" xfId="36677"/>
    <cellStyle name="Migliaia 15 3 8" xfId="12838"/>
    <cellStyle name="Migliaia 15 3 8 2" xfId="28646"/>
    <cellStyle name="Migliaia 15 3 8 2 2" xfId="34027"/>
    <cellStyle name="Migliaia 15 3 8 2 3" xfId="39329"/>
    <cellStyle name="Migliaia 15 3 8 3" xfId="31543"/>
    <cellStyle name="Migliaia 15 3 8 4" xfId="36678"/>
    <cellStyle name="Migliaia 15 3 8 5" xfId="19782"/>
    <cellStyle name="Migliaia 15 3 9" xfId="15350"/>
    <cellStyle name="Migliaia 15 4" xfId="1262"/>
    <cellStyle name="Migliaia 15 4 2" xfId="3458"/>
    <cellStyle name="Migliaia 15 4 2 2" xfId="4224"/>
    <cellStyle name="Migliaia 15 4 2 2 2" xfId="28647"/>
    <cellStyle name="Migliaia 15 4 2 2 2 2" xfId="34028"/>
    <cellStyle name="Migliaia 15 4 2 2 2 3" xfId="39330"/>
    <cellStyle name="Migliaia 15 4 2 2 3" xfId="31544"/>
    <cellStyle name="Migliaia 15 4 2 2 4" xfId="36679"/>
    <cellStyle name="Migliaia 15 4 2 3" xfId="7337"/>
    <cellStyle name="Migliaia 15 4 2 3 2" xfId="28648"/>
    <cellStyle name="Migliaia 15 4 2 3 2 2" xfId="34029"/>
    <cellStyle name="Migliaia 15 4 2 3 2 3" xfId="39331"/>
    <cellStyle name="Migliaia 15 4 2 3 3" xfId="31545"/>
    <cellStyle name="Migliaia 15 4 2 3 4" xfId="36680"/>
    <cellStyle name="Migliaia 15 4 2 4" xfId="6688"/>
    <cellStyle name="Migliaia 15 4 2 5" xfId="6056"/>
    <cellStyle name="Migliaia 15 4 2 5 2" xfId="16830"/>
    <cellStyle name="Migliaia 15 4 2 5 3" xfId="41660"/>
    <cellStyle name="Migliaia 15 4 2 5 4" xfId="45862"/>
    <cellStyle name="Migliaia 15 4 2 5 5" xfId="48878"/>
    <cellStyle name="Migliaia 15 4 2 6" xfId="15361"/>
    <cellStyle name="Migliaia 15 4 2 7" xfId="19784"/>
    <cellStyle name="Migliaia 15 4 3" xfId="4225"/>
    <cellStyle name="Migliaia 15 4 3 2" xfId="13607"/>
    <cellStyle name="Migliaia 15 4 3 2 2" xfId="34030"/>
    <cellStyle name="Migliaia 15 4 3 2 3" xfId="39332"/>
    <cellStyle name="Migliaia 15 4 3 3" xfId="31546"/>
    <cellStyle name="Migliaia 15 4 3 4" xfId="36681"/>
    <cellStyle name="Migliaia 15 4 3 5" xfId="12836"/>
    <cellStyle name="Migliaia 15 4 4" xfId="7338"/>
    <cellStyle name="Migliaia 15 4 4 2" xfId="28649"/>
    <cellStyle name="Migliaia 15 4 4 2 2" xfId="34031"/>
    <cellStyle name="Migliaia 15 4 4 2 3" xfId="39333"/>
    <cellStyle name="Migliaia 15 4 4 3" xfId="31547"/>
    <cellStyle name="Migliaia 15 4 4 4" xfId="36682"/>
    <cellStyle name="Migliaia 15 4 5" xfId="6687"/>
    <cellStyle name="Migliaia 15 4 5 2" xfId="28650"/>
    <cellStyle name="Migliaia 15 4 5 2 2" xfId="34032"/>
    <cellStyle name="Migliaia 15 4 5 2 3" xfId="39334"/>
    <cellStyle name="Migliaia 15 4 5 3" xfId="31548"/>
    <cellStyle name="Migliaia 15 4 5 4" xfId="36683"/>
    <cellStyle name="Migliaia 15 4 6" xfId="6055"/>
    <cellStyle name="Migliaia 15 4 6 2" xfId="16829"/>
    <cellStyle name="Migliaia 15 4 6 2 2" xfId="34033"/>
    <cellStyle name="Migliaia 15 4 6 2 3" xfId="39335"/>
    <cellStyle name="Migliaia 15 4 6 2 4" xfId="28651"/>
    <cellStyle name="Migliaia 15 4 6 3" xfId="31549"/>
    <cellStyle name="Migliaia 15 4 6 4" xfId="36684"/>
    <cellStyle name="Migliaia 15 4 6 5" xfId="19785"/>
    <cellStyle name="Migliaia 15 4 6 6" xfId="43620"/>
    <cellStyle name="Migliaia 15 4 6 7" xfId="45861"/>
    <cellStyle name="Migliaia 15 4 6 8" xfId="48877"/>
    <cellStyle name="Migliaia 15 4 7" xfId="15360"/>
    <cellStyle name="Migliaia 15 4 7 2" xfId="28652"/>
    <cellStyle name="Migliaia 15 4 7 2 2" xfId="34034"/>
    <cellStyle name="Migliaia 15 4 7 2 3" xfId="39336"/>
    <cellStyle name="Migliaia 15 4 7 3" xfId="31550"/>
    <cellStyle name="Migliaia 15 4 7 4" xfId="36685"/>
    <cellStyle name="Migliaia 15 4 7 5" xfId="19786"/>
    <cellStyle name="Migliaia 15 4 8" xfId="19783"/>
    <cellStyle name="Migliaia 15 5" xfId="1263"/>
    <cellStyle name="Migliaia 15 5 2" xfId="3459"/>
    <cellStyle name="Migliaia 15 5 2 2" xfId="13809"/>
    <cellStyle name="Migliaia 15 5 2 2 2" xfId="34035"/>
    <cellStyle name="Migliaia 15 5 2 2 3" xfId="39337"/>
    <cellStyle name="Migliaia 15 5 2 3" xfId="15363"/>
    <cellStyle name="Migliaia 15 5 2 3 2" xfId="31551"/>
    <cellStyle name="Migliaia 15 5 2 4" xfId="36686"/>
    <cellStyle name="Migliaia 15 5 2 5" xfId="11530"/>
    <cellStyle name="Migliaia 15 5 3" xfId="6689"/>
    <cellStyle name="Migliaia 15 5 3 2" xfId="28653"/>
    <cellStyle name="Migliaia 15 5 3 2 2" xfId="34036"/>
    <cellStyle name="Migliaia 15 5 3 2 3" xfId="39338"/>
    <cellStyle name="Migliaia 15 5 3 3" xfId="31552"/>
    <cellStyle name="Migliaia 15 5 3 4" xfId="36687"/>
    <cellStyle name="Migliaia 15 5 4" xfId="6057"/>
    <cellStyle name="Migliaia 15 5 4 2" xfId="16831"/>
    <cellStyle name="Migliaia 15 5 4 2 2" xfId="34037"/>
    <cellStyle name="Migliaia 15 5 4 2 3" xfId="39339"/>
    <cellStyle name="Migliaia 15 5 4 2 4" xfId="28654"/>
    <cellStyle name="Migliaia 15 5 4 3" xfId="31553"/>
    <cellStyle name="Migliaia 15 5 4 4" xfId="36688"/>
    <cellStyle name="Migliaia 15 5 4 5" xfId="19788"/>
    <cellStyle name="Migliaia 15 5 4 6" xfId="28538"/>
    <cellStyle name="Migliaia 15 5 4 7" xfId="45863"/>
    <cellStyle name="Migliaia 15 5 4 8" xfId="48879"/>
    <cellStyle name="Migliaia 15 5 5" xfId="15362"/>
    <cellStyle name="Migliaia 15 5 5 2" xfId="28655"/>
    <cellStyle name="Migliaia 15 5 5 2 2" xfId="34038"/>
    <cellStyle name="Migliaia 15 5 5 2 3" xfId="39340"/>
    <cellStyle name="Migliaia 15 5 5 3" xfId="31554"/>
    <cellStyle name="Migliaia 15 5 5 4" xfId="36689"/>
    <cellStyle name="Migliaia 15 5 5 5" xfId="19789"/>
    <cellStyle name="Migliaia 15 5 6" xfId="19790"/>
    <cellStyle name="Migliaia 15 5 6 2" xfId="28656"/>
    <cellStyle name="Migliaia 15 5 6 2 2" xfId="34039"/>
    <cellStyle name="Migliaia 15 5 6 2 3" xfId="39341"/>
    <cellStyle name="Migliaia 15 5 6 3" xfId="31555"/>
    <cellStyle name="Migliaia 15 5 6 4" xfId="36690"/>
    <cellStyle name="Migliaia 15 5 7" xfId="19787"/>
    <cellStyle name="Migliaia 15 6" xfId="1258"/>
    <cellStyle name="Migliaia 15 6 2" xfId="3454"/>
    <cellStyle name="Migliaia 15 6 2 2" xfId="5125"/>
    <cellStyle name="Migliaia 15 6 2 3" xfId="14106"/>
    <cellStyle name="Migliaia 15 6 2 4" xfId="15365"/>
    <cellStyle name="Migliaia 15 6 2 5" xfId="27762"/>
    <cellStyle name="Migliaia 15 6 2 6" xfId="11532"/>
    <cellStyle name="Migliaia 15 6 3" xfId="4877"/>
    <cellStyle name="Migliaia 15 6 3 2" xfId="30616"/>
    <cellStyle name="Migliaia 15 6 3 2 2" xfId="35774"/>
    <cellStyle name="Migliaia 15 6 3 2 3" xfId="41076"/>
    <cellStyle name="Migliaia 15 6 3 3" xfId="33123"/>
    <cellStyle name="Migliaia 15 6 3 4" xfId="38425"/>
    <cellStyle name="Migliaia 15 6 4" xfId="15364"/>
    <cellStyle name="Migliaia 15 6 4 2" xfId="34040"/>
    <cellStyle name="Migliaia 15 6 4 3" xfId="39342"/>
    <cellStyle name="Migliaia 15 6 4 4" xfId="28657"/>
    <cellStyle name="Migliaia 15 6 5" xfId="31556"/>
    <cellStyle name="Migliaia 15 6 6" xfId="36691"/>
    <cellStyle name="Migliaia 15 6 7" xfId="11531"/>
    <cellStyle name="Migliaia 15 7" xfId="3152"/>
    <cellStyle name="Migliaia 15 7 2" xfId="9625"/>
    <cellStyle name="Migliaia 15 7 2 2" xfId="30617"/>
    <cellStyle name="Migliaia 15 7 2 2 2" xfId="35775"/>
    <cellStyle name="Migliaia 15 7 2 2 3" xfId="41077"/>
    <cellStyle name="Migliaia 15 7 2 3" xfId="33124"/>
    <cellStyle name="Migliaia 15 7 2 4" xfId="38426"/>
    <cellStyle name="Migliaia 15 7 3" xfId="15366"/>
    <cellStyle name="Migliaia 15 7 3 2" xfId="34041"/>
    <cellStyle name="Migliaia 15 7 3 3" xfId="39343"/>
    <cellStyle name="Migliaia 15 7 3 4" xfId="28658"/>
    <cellStyle name="Migliaia 15 7 4" xfId="31557"/>
    <cellStyle name="Migliaia 15 7 5" xfId="36692"/>
    <cellStyle name="Migliaia 15 7 6" xfId="11533"/>
    <cellStyle name="Migliaia 15 8" xfId="2703"/>
    <cellStyle name="Migliaia 15 8 2" xfId="9328"/>
    <cellStyle name="Migliaia 15 8 2 2" xfId="30618"/>
    <cellStyle name="Migliaia 15 8 2 2 2" xfId="35776"/>
    <cellStyle name="Migliaia 15 8 2 2 3" xfId="41078"/>
    <cellStyle name="Migliaia 15 8 2 3" xfId="33125"/>
    <cellStyle name="Migliaia 15 8 2 4" xfId="38427"/>
    <cellStyle name="Migliaia 15 8 3" xfId="15367"/>
    <cellStyle name="Migliaia 15 8 3 2" xfId="34042"/>
    <cellStyle name="Migliaia 15 8 3 3" xfId="39344"/>
    <cellStyle name="Migliaia 15 8 3 4" xfId="28659"/>
    <cellStyle name="Migliaia 15 8 4" xfId="31558"/>
    <cellStyle name="Migliaia 15 8 5" xfId="36693"/>
    <cellStyle name="Migliaia 15 8 6" xfId="11534"/>
    <cellStyle name="Migliaia 15 9" xfId="12576"/>
    <cellStyle name="Migliaia 15 9 2" xfId="28660"/>
    <cellStyle name="Migliaia 15 9 2 2" xfId="34043"/>
    <cellStyle name="Migliaia 15 9 2 3" xfId="39345"/>
    <cellStyle name="Migliaia 15 9 3" xfId="31559"/>
    <cellStyle name="Migliaia 15 9 4" xfId="36694"/>
    <cellStyle name="Migliaia 16" xfId="255"/>
    <cellStyle name="Migliaia 16 10" xfId="15368"/>
    <cellStyle name="Migliaia 16 10 2" xfId="34044"/>
    <cellStyle name="Migliaia 16 10 3" xfId="39346"/>
    <cellStyle name="Migliaia 16 10 4" xfId="28661"/>
    <cellStyle name="Migliaia 16 11" xfId="31560"/>
    <cellStyle name="Migliaia 16 12" xfId="36695"/>
    <cellStyle name="Migliaia 16 2" xfId="256"/>
    <cellStyle name="Migliaia 16 2 2" xfId="1265"/>
    <cellStyle name="Migliaia 16 2 2 2" xfId="3461"/>
    <cellStyle name="Migliaia 16 2 2 2 2" xfId="9798"/>
    <cellStyle name="Migliaia 16 2 2 2 2 2" xfId="34045"/>
    <cellStyle name="Migliaia 16 2 2 2 2 3" xfId="39347"/>
    <cellStyle name="Migliaia 16 2 2 2 3" xfId="13810"/>
    <cellStyle name="Migliaia 16 2 2 2 4" xfId="15371"/>
    <cellStyle name="Migliaia 16 2 2 2 4 2" xfId="36696"/>
    <cellStyle name="Migliaia 16 2 2 2 5" xfId="11535"/>
    <cellStyle name="Migliaia 16 2 2 3" xfId="7025"/>
    <cellStyle name="Migliaia 16 2 2 3 2" xfId="30619"/>
    <cellStyle name="Migliaia 16 2 2 3 2 2" xfId="35777"/>
    <cellStyle name="Migliaia 16 2 2 3 2 3" xfId="41079"/>
    <cellStyle name="Migliaia 16 2 2 3 3" xfId="33126"/>
    <cellStyle name="Migliaia 16 2 2 3 4" xfId="38428"/>
    <cellStyle name="Migliaia 16 2 2 4" xfId="6058"/>
    <cellStyle name="Migliaia 16 2 2 4 2" xfId="16832"/>
    <cellStyle name="Migliaia 16 2 2 4 3" xfId="42564"/>
    <cellStyle name="Migliaia 16 2 2 4 4" xfId="45864"/>
    <cellStyle name="Migliaia 16 2 2 4 5" xfId="48880"/>
    <cellStyle name="Migliaia 16 2 2 5" xfId="15370"/>
    <cellStyle name="Migliaia 16 2 2 6" xfId="19792"/>
    <cellStyle name="Migliaia 16 2 3" xfId="3156"/>
    <cellStyle name="Migliaia 16 2 3 2" xfId="9629"/>
    <cellStyle name="Migliaia 16 2 3 2 2" xfId="30620"/>
    <cellStyle name="Migliaia 16 2 3 2 2 2" xfId="35778"/>
    <cellStyle name="Migliaia 16 2 3 2 2 3" xfId="41080"/>
    <cellStyle name="Migliaia 16 2 3 2 3" xfId="33127"/>
    <cellStyle name="Migliaia 16 2 3 2 4" xfId="38429"/>
    <cellStyle name="Migliaia 16 2 3 3" xfId="15372"/>
    <cellStyle name="Migliaia 16 2 3 3 2" xfId="34046"/>
    <cellStyle name="Migliaia 16 2 3 3 3" xfId="39348"/>
    <cellStyle name="Migliaia 16 2 3 3 4" xfId="28662"/>
    <cellStyle name="Migliaia 16 2 3 4" xfId="31561"/>
    <cellStyle name="Migliaia 16 2 3 5" xfId="36697"/>
    <cellStyle name="Migliaia 16 2 3 6" xfId="11536"/>
    <cellStyle name="Migliaia 16 2 4" xfId="2708"/>
    <cellStyle name="Migliaia 16 2 4 2" xfId="9332"/>
    <cellStyle name="Migliaia 16 2 4 2 2" xfId="34047"/>
    <cellStyle name="Migliaia 16 2 4 2 3" xfId="39349"/>
    <cellStyle name="Migliaia 16 2 4 3" xfId="13447"/>
    <cellStyle name="Migliaia 16 2 4 4" xfId="15373"/>
    <cellStyle name="Migliaia 16 2 4 4 2" xfId="36698"/>
    <cellStyle name="Migliaia 16 2 4 5" xfId="11537"/>
    <cellStyle name="Migliaia 16 2 5" xfId="8538"/>
    <cellStyle name="Migliaia 16 2 5 2" xfId="28663"/>
    <cellStyle name="Migliaia 16 2 5 2 2" xfId="34048"/>
    <cellStyle name="Migliaia 16 2 5 2 3" xfId="39350"/>
    <cellStyle name="Migliaia 16 2 5 3" xfId="31562"/>
    <cellStyle name="Migliaia 16 2 5 4" xfId="36699"/>
    <cellStyle name="Migliaia 16 2 6" xfId="15369"/>
    <cellStyle name="Migliaia 16 2 6 2" xfId="28664"/>
    <cellStyle name="Migliaia 16 2 6 2 2" xfId="34049"/>
    <cellStyle name="Migliaia 16 2 6 2 3" xfId="39351"/>
    <cellStyle name="Migliaia 16 2 6 3" xfId="31563"/>
    <cellStyle name="Migliaia 16 2 6 4" xfId="36700"/>
    <cellStyle name="Migliaia 16 2 6 5" xfId="19793"/>
    <cellStyle name="Migliaia 16 2 7" xfId="19791"/>
    <cellStyle name="Migliaia 16 3" xfId="257"/>
    <cellStyle name="Migliaia 16 3 10" xfId="19794"/>
    <cellStyle name="Migliaia 16 3 11" xfId="11538"/>
    <cellStyle name="Migliaia 16 3 2" xfId="1267"/>
    <cellStyle name="Migliaia 16 3 2 2" xfId="3463"/>
    <cellStyle name="Migliaia 16 3 2 2 2" xfId="7339"/>
    <cellStyle name="Migliaia 16 3 2 2 2 2" xfId="13811"/>
    <cellStyle name="Migliaia 16 3 2 2 2 2 2" xfId="17276"/>
    <cellStyle name="Migliaia 16 3 2 2 2 2 2 2" xfId="34050"/>
    <cellStyle name="Migliaia 16 3 2 2 2 2 3" xfId="39352"/>
    <cellStyle name="Migliaia 16 3 2 2 2 2 4" xfId="28665"/>
    <cellStyle name="Migliaia 16 3 2 2 2 3" xfId="31564"/>
    <cellStyle name="Migliaia 16 3 2 2 2 4" xfId="36701"/>
    <cellStyle name="Migliaia 16 3 2 2 2 5" xfId="42899"/>
    <cellStyle name="Migliaia 16 3 2 2 2 6" xfId="46321"/>
    <cellStyle name="Migliaia 16 3 2 2 2 7" xfId="49337"/>
    <cellStyle name="Migliaia 16 3 2 2 2 8" xfId="13077"/>
    <cellStyle name="Migliaia 16 3 2 2 3" xfId="7114"/>
    <cellStyle name="Migliaia 16 3 2 2 4" xfId="6059"/>
    <cellStyle name="Migliaia 16 3 2 2 4 2" xfId="16833"/>
    <cellStyle name="Migliaia 16 3 2 2 4 3" xfId="42750"/>
    <cellStyle name="Migliaia 16 3 2 2 4 4" xfId="45865"/>
    <cellStyle name="Migliaia 16 3 2 2 4 5" xfId="48881"/>
    <cellStyle name="Migliaia 16 3 2 2 5" xfId="15376"/>
    <cellStyle name="Migliaia 16 3 2 2 6" xfId="19796"/>
    <cellStyle name="Migliaia 16 3 2 3" xfId="2710"/>
    <cellStyle name="Migliaia 16 3 2 3 2" xfId="7850"/>
    <cellStyle name="Migliaia 16 3 2 3 2 2" xfId="34051"/>
    <cellStyle name="Migliaia 16 3 2 3 2 3" xfId="39353"/>
    <cellStyle name="Migliaia 16 3 2 3 2 4" xfId="28666"/>
    <cellStyle name="Migliaia 16 3 2 3 3" xfId="7340"/>
    <cellStyle name="Migliaia 16 3 2 3 4" xfId="15377"/>
    <cellStyle name="Migliaia 16 3 2 3 4 2" xfId="36702"/>
    <cellStyle name="Migliaia 16 3 2 3 5" xfId="11539"/>
    <cellStyle name="Migliaia 16 3 2 4" xfId="6690"/>
    <cellStyle name="Migliaia 16 3 2 4 2" xfId="13496"/>
    <cellStyle name="Migliaia 16 3 2 4 2 2" xfId="34052"/>
    <cellStyle name="Migliaia 16 3 2 4 2 3" xfId="39354"/>
    <cellStyle name="Migliaia 16 3 2 4 3" xfId="31565"/>
    <cellStyle name="Migliaia 16 3 2 4 4" xfId="36703"/>
    <cellStyle name="Migliaia 16 3 2 4 5" xfId="12579"/>
    <cellStyle name="Migliaia 16 3 2 5" xfId="12834"/>
    <cellStyle name="Migliaia 16 3 2 5 2" xfId="28667"/>
    <cellStyle name="Migliaia 16 3 2 5 2 2" xfId="34053"/>
    <cellStyle name="Migliaia 16 3 2 5 2 3" xfId="39355"/>
    <cellStyle name="Migliaia 16 3 2 5 3" xfId="31566"/>
    <cellStyle name="Migliaia 16 3 2 5 4" xfId="36704"/>
    <cellStyle name="Migliaia 16 3 2 6" xfId="15375"/>
    <cellStyle name="Migliaia 16 3 2 6 2" xfId="28668"/>
    <cellStyle name="Migliaia 16 3 2 6 2 2" xfId="34054"/>
    <cellStyle name="Migliaia 16 3 2 6 2 3" xfId="39356"/>
    <cellStyle name="Migliaia 16 3 2 6 3" xfId="31567"/>
    <cellStyle name="Migliaia 16 3 2 6 4" xfId="36705"/>
    <cellStyle name="Migliaia 16 3 2 6 5" xfId="19797"/>
    <cellStyle name="Migliaia 16 3 2 7" xfId="19795"/>
    <cellStyle name="Migliaia 16 3 3" xfId="1266"/>
    <cellStyle name="Migliaia 16 3 3 2" xfId="3462"/>
    <cellStyle name="Migliaia 16 3 3 2 2" xfId="5128"/>
    <cellStyle name="Migliaia 16 3 3 2 2 2" xfId="34056"/>
    <cellStyle name="Migliaia 16 3 3 2 2 3" xfId="39358"/>
    <cellStyle name="Migliaia 16 3 3 2 3" xfId="13608"/>
    <cellStyle name="Migliaia 16 3 3 2 4" xfId="15379"/>
    <cellStyle name="Migliaia 16 3 3 2 4 2" xfId="36707"/>
    <cellStyle name="Migliaia 16 3 3 2 5" xfId="11541"/>
    <cellStyle name="Migliaia 16 3 3 3" xfId="4880"/>
    <cellStyle name="Migliaia 16 3 3 3 2" xfId="28670"/>
    <cellStyle name="Migliaia 16 3 3 3 2 2" xfId="34057"/>
    <cellStyle name="Migliaia 16 3 3 3 2 3" xfId="39359"/>
    <cellStyle name="Migliaia 16 3 3 3 3" xfId="31569"/>
    <cellStyle name="Migliaia 16 3 3 3 4" xfId="36708"/>
    <cellStyle name="Migliaia 16 3 3 4" xfId="15378"/>
    <cellStyle name="Migliaia 16 3 3 4 2" xfId="28671"/>
    <cellStyle name="Migliaia 16 3 3 4 2 2" xfId="34058"/>
    <cellStyle name="Migliaia 16 3 3 4 2 3" xfId="39360"/>
    <cellStyle name="Migliaia 16 3 3 4 3" xfId="31570"/>
    <cellStyle name="Migliaia 16 3 3 4 4" xfId="36709"/>
    <cellStyle name="Migliaia 16 3 3 4 5" xfId="19798"/>
    <cellStyle name="Migliaia 16 3 3 5" xfId="19799"/>
    <cellStyle name="Migliaia 16 3 3 5 2" xfId="28672"/>
    <cellStyle name="Migliaia 16 3 3 5 2 2" xfId="34059"/>
    <cellStyle name="Migliaia 16 3 3 5 2 3" xfId="39361"/>
    <cellStyle name="Migliaia 16 3 3 5 3" xfId="31571"/>
    <cellStyle name="Migliaia 16 3 3 5 4" xfId="36710"/>
    <cellStyle name="Migliaia 16 3 3 6" xfId="28669"/>
    <cellStyle name="Migliaia 16 3 3 6 2" xfId="34055"/>
    <cellStyle name="Migliaia 16 3 3 6 3" xfId="39357"/>
    <cellStyle name="Migliaia 16 3 3 7" xfId="31568"/>
    <cellStyle name="Migliaia 16 3 3 8" xfId="36706"/>
    <cellStyle name="Migliaia 16 3 3 9" xfId="11540"/>
    <cellStyle name="Migliaia 16 3 4" xfId="2392"/>
    <cellStyle name="Migliaia 16 3 4 2" xfId="3904"/>
    <cellStyle name="Migliaia 16 3 4 2 2" xfId="9859"/>
    <cellStyle name="Migliaia 16 3 4 2 3" xfId="13465"/>
    <cellStyle name="Migliaia 16 3 4 2 4" xfId="15381"/>
    <cellStyle name="Migliaia 16 3 4 2 5" xfId="27763"/>
    <cellStyle name="Migliaia 16 3 4 2 6" xfId="11543"/>
    <cellStyle name="Migliaia 16 3 4 3" xfId="9107"/>
    <cellStyle name="Migliaia 16 3 4 3 2" xfId="30621"/>
    <cellStyle name="Migliaia 16 3 4 3 2 2" xfId="35779"/>
    <cellStyle name="Migliaia 16 3 4 3 2 3" xfId="41081"/>
    <cellStyle name="Migliaia 16 3 4 3 3" xfId="33128"/>
    <cellStyle name="Migliaia 16 3 4 3 4" xfId="38430"/>
    <cellStyle name="Migliaia 16 3 4 4" xfId="15380"/>
    <cellStyle name="Migliaia 16 3 4 4 2" xfId="34060"/>
    <cellStyle name="Migliaia 16 3 4 4 3" xfId="39362"/>
    <cellStyle name="Migliaia 16 3 4 4 4" xfId="28673"/>
    <cellStyle name="Migliaia 16 3 4 5" xfId="31572"/>
    <cellStyle name="Migliaia 16 3 4 6" xfId="36711"/>
    <cellStyle name="Migliaia 16 3 4 7" xfId="11542"/>
    <cellStyle name="Migliaia 16 3 5" xfId="3157"/>
    <cellStyle name="Migliaia 16 3 5 2" xfId="9630"/>
    <cellStyle name="Migliaia 16 3 5 2 2" xfId="30622"/>
    <cellStyle name="Migliaia 16 3 5 2 2 2" xfId="35780"/>
    <cellStyle name="Migliaia 16 3 5 2 2 3" xfId="41082"/>
    <cellStyle name="Migliaia 16 3 5 2 3" xfId="33129"/>
    <cellStyle name="Migliaia 16 3 5 2 4" xfId="38431"/>
    <cellStyle name="Migliaia 16 3 5 3" xfId="15382"/>
    <cellStyle name="Migliaia 16 3 5 3 2" xfId="34061"/>
    <cellStyle name="Migliaia 16 3 5 3 3" xfId="39363"/>
    <cellStyle name="Migliaia 16 3 5 3 4" xfId="28674"/>
    <cellStyle name="Migliaia 16 3 5 4" xfId="31573"/>
    <cellStyle name="Migliaia 16 3 5 5" xfId="36712"/>
    <cellStyle name="Migliaia 16 3 5 6" xfId="11544"/>
    <cellStyle name="Migliaia 16 3 6" xfId="2709"/>
    <cellStyle name="Migliaia 16 3 6 2" xfId="9333"/>
    <cellStyle name="Migliaia 16 3 6 2 2" xfId="34062"/>
    <cellStyle name="Migliaia 16 3 6 2 3" xfId="39364"/>
    <cellStyle name="Migliaia 16 3 6 3" xfId="14154"/>
    <cellStyle name="Migliaia 16 3 6 4" xfId="15383"/>
    <cellStyle name="Migliaia 16 3 6 4 2" xfId="36713"/>
    <cellStyle name="Migliaia 16 3 6 5" xfId="11545"/>
    <cellStyle name="Migliaia 16 3 7" xfId="7708"/>
    <cellStyle name="Migliaia 16 3 7 2" xfId="28675"/>
    <cellStyle name="Migliaia 16 3 7 2 2" xfId="34063"/>
    <cellStyle name="Migliaia 16 3 7 2 3" xfId="39365"/>
    <cellStyle name="Migliaia 16 3 7 3" xfId="31574"/>
    <cellStyle name="Migliaia 16 3 7 4" xfId="36714"/>
    <cellStyle name="Migliaia 16 3 8" xfId="12835"/>
    <cellStyle name="Migliaia 16 3 8 2" xfId="28676"/>
    <cellStyle name="Migliaia 16 3 8 2 2" xfId="34064"/>
    <cellStyle name="Migliaia 16 3 8 2 3" xfId="39366"/>
    <cellStyle name="Migliaia 16 3 8 3" xfId="31575"/>
    <cellStyle name="Migliaia 16 3 8 4" xfId="36715"/>
    <cellStyle name="Migliaia 16 3 8 5" xfId="19800"/>
    <cellStyle name="Migliaia 16 3 9" xfId="15374"/>
    <cellStyle name="Migliaia 16 4" xfId="1268"/>
    <cellStyle name="Migliaia 16 4 2" xfId="3464"/>
    <cellStyle name="Migliaia 16 4 2 2" xfId="4226"/>
    <cellStyle name="Migliaia 16 4 2 2 2" xfId="28677"/>
    <cellStyle name="Migliaia 16 4 2 2 2 2" xfId="34065"/>
    <cellStyle name="Migliaia 16 4 2 2 2 3" xfId="39367"/>
    <cellStyle name="Migliaia 16 4 2 2 3" xfId="31576"/>
    <cellStyle name="Migliaia 16 4 2 2 4" xfId="36716"/>
    <cellStyle name="Migliaia 16 4 2 3" xfId="7341"/>
    <cellStyle name="Migliaia 16 4 2 3 2" xfId="28678"/>
    <cellStyle name="Migliaia 16 4 2 3 2 2" xfId="34066"/>
    <cellStyle name="Migliaia 16 4 2 3 2 3" xfId="39368"/>
    <cellStyle name="Migliaia 16 4 2 3 3" xfId="31577"/>
    <cellStyle name="Migliaia 16 4 2 3 4" xfId="36717"/>
    <cellStyle name="Migliaia 16 4 2 4" xfId="6692"/>
    <cellStyle name="Migliaia 16 4 2 5" xfId="6061"/>
    <cellStyle name="Migliaia 16 4 2 5 2" xfId="16835"/>
    <cellStyle name="Migliaia 16 4 2 5 3" xfId="43918"/>
    <cellStyle name="Migliaia 16 4 2 5 4" xfId="45867"/>
    <cellStyle name="Migliaia 16 4 2 5 5" xfId="48883"/>
    <cellStyle name="Migliaia 16 4 2 6" xfId="15385"/>
    <cellStyle name="Migliaia 16 4 2 7" xfId="19802"/>
    <cellStyle name="Migliaia 16 4 3" xfId="4227"/>
    <cellStyle name="Migliaia 16 4 3 2" xfId="13609"/>
    <cellStyle name="Migliaia 16 4 3 2 2" xfId="34067"/>
    <cellStyle name="Migliaia 16 4 3 2 3" xfId="39369"/>
    <cellStyle name="Migliaia 16 4 3 3" xfId="31578"/>
    <cellStyle name="Migliaia 16 4 3 4" xfId="36718"/>
    <cellStyle name="Migliaia 16 4 3 5" xfId="12833"/>
    <cellStyle name="Migliaia 16 4 4" xfId="7342"/>
    <cellStyle name="Migliaia 16 4 4 2" xfId="28679"/>
    <cellStyle name="Migliaia 16 4 4 2 2" xfId="34068"/>
    <cellStyle name="Migliaia 16 4 4 2 3" xfId="39370"/>
    <cellStyle name="Migliaia 16 4 4 3" xfId="31579"/>
    <cellStyle name="Migliaia 16 4 4 4" xfId="36719"/>
    <cellStyle name="Migliaia 16 4 5" xfId="6691"/>
    <cellStyle name="Migliaia 16 4 5 2" xfId="28680"/>
    <cellStyle name="Migliaia 16 4 5 2 2" xfId="34069"/>
    <cellStyle name="Migliaia 16 4 5 2 3" xfId="39371"/>
    <cellStyle name="Migliaia 16 4 5 3" xfId="31580"/>
    <cellStyle name="Migliaia 16 4 5 4" xfId="36720"/>
    <cellStyle name="Migliaia 16 4 6" xfId="6060"/>
    <cellStyle name="Migliaia 16 4 6 2" xfId="16834"/>
    <cellStyle name="Migliaia 16 4 6 2 2" xfId="34070"/>
    <cellStyle name="Migliaia 16 4 6 2 3" xfId="39372"/>
    <cellStyle name="Migliaia 16 4 6 2 4" xfId="28681"/>
    <cellStyle name="Migliaia 16 4 6 3" xfId="31581"/>
    <cellStyle name="Migliaia 16 4 6 4" xfId="36721"/>
    <cellStyle name="Migliaia 16 4 6 5" xfId="19803"/>
    <cellStyle name="Migliaia 16 4 6 6" xfId="41661"/>
    <cellStyle name="Migliaia 16 4 6 7" xfId="45866"/>
    <cellStyle name="Migliaia 16 4 6 8" xfId="48882"/>
    <cellStyle name="Migliaia 16 4 7" xfId="15384"/>
    <cellStyle name="Migliaia 16 4 7 2" xfId="28682"/>
    <cellStyle name="Migliaia 16 4 7 2 2" xfId="34071"/>
    <cellStyle name="Migliaia 16 4 7 2 3" xfId="39373"/>
    <cellStyle name="Migliaia 16 4 7 3" xfId="31582"/>
    <cellStyle name="Migliaia 16 4 7 4" xfId="36722"/>
    <cellStyle name="Migliaia 16 4 7 5" xfId="19804"/>
    <cellStyle name="Migliaia 16 4 8" xfId="19801"/>
    <cellStyle name="Migliaia 16 5" xfId="1269"/>
    <cellStyle name="Migliaia 16 5 2" xfId="3465"/>
    <cellStyle name="Migliaia 16 5 2 2" xfId="13812"/>
    <cellStyle name="Migliaia 16 5 2 2 2" xfId="34072"/>
    <cellStyle name="Migliaia 16 5 2 2 3" xfId="39374"/>
    <cellStyle name="Migliaia 16 5 2 3" xfId="15387"/>
    <cellStyle name="Migliaia 16 5 2 3 2" xfId="31583"/>
    <cellStyle name="Migliaia 16 5 2 4" xfId="36723"/>
    <cellStyle name="Migliaia 16 5 2 5" xfId="11546"/>
    <cellStyle name="Migliaia 16 5 3" xfId="6693"/>
    <cellStyle name="Migliaia 16 5 3 2" xfId="28683"/>
    <cellStyle name="Migliaia 16 5 3 2 2" xfId="34073"/>
    <cellStyle name="Migliaia 16 5 3 2 3" xfId="39375"/>
    <cellStyle name="Migliaia 16 5 3 3" xfId="31584"/>
    <cellStyle name="Migliaia 16 5 3 4" xfId="36724"/>
    <cellStyle name="Migliaia 16 5 4" xfId="6062"/>
    <cellStyle name="Migliaia 16 5 4 2" xfId="16836"/>
    <cellStyle name="Migliaia 16 5 4 2 2" xfId="34074"/>
    <cellStyle name="Migliaia 16 5 4 2 3" xfId="39376"/>
    <cellStyle name="Migliaia 16 5 4 2 4" xfId="28684"/>
    <cellStyle name="Migliaia 16 5 4 3" xfId="31585"/>
    <cellStyle name="Migliaia 16 5 4 4" xfId="36725"/>
    <cellStyle name="Migliaia 16 5 4 5" xfId="19806"/>
    <cellStyle name="Migliaia 16 5 4 6" xfId="43343"/>
    <cellStyle name="Migliaia 16 5 4 7" xfId="45868"/>
    <cellStyle name="Migliaia 16 5 4 8" xfId="48884"/>
    <cellStyle name="Migliaia 16 5 5" xfId="15386"/>
    <cellStyle name="Migliaia 16 5 5 2" xfId="28685"/>
    <cellStyle name="Migliaia 16 5 5 2 2" xfId="34075"/>
    <cellStyle name="Migliaia 16 5 5 2 3" xfId="39377"/>
    <cellStyle name="Migliaia 16 5 5 3" xfId="31586"/>
    <cellStyle name="Migliaia 16 5 5 4" xfId="36726"/>
    <cellStyle name="Migliaia 16 5 5 5" xfId="19807"/>
    <cellStyle name="Migliaia 16 5 6" xfId="19808"/>
    <cellStyle name="Migliaia 16 5 6 2" xfId="28686"/>
    <cellStyle name="Migliaia 16 5 6 2 2" xfId="34076"/>
    <cellStyle name="Migliaia 16 5 6 2 3" xfId="39378"/>
    <cellStyle name="Migliaia 16 5 6 3" xfId="31587"/>
    <cellStyle name="Migliaia 16 5 6 4" xfId="36727"/>
    <cellStyle name="Migliaia 16 5 7" xfId="19805"/>
    <cellStyle name="Migliaia 16 6" xfId="1264"/>
    <cellStyle name="Migliaia 16 6 2" xfId="3460"/>
    <cellStyle name="Migliaia 16 6 2 2" xfId="5127"/>
    <cellStyle name="Migliaia 16 6 2 3" xfId="14105"/>
    <cellStyle name="Migliaia 16 6 2 4" xfId="15389"/>
    <cellStyle name="Migliaia 16 6 2 5" xfId="27764"/>
    <cellStyle name="Migliaia 16 6 2 6" xfId="11548"/>
    <cellStyle name="Migliaia 16 6 3" xfId="4879"/>
    <cellStyle name="Migliaia 16 6 3 2" xfId="30623"/>
    <cellStyle name="Migliaia 16 6 3 2 2" xfId="35781"/>
    <cellStyle name="Migliaia 16 6 3 2 3" xfId="41083"/>
    <cellStyle name="Migliaia 16 6 3 3" xfId="33130"/>
    <cellStyle name="Migliaia 16 6 3 4" xfId="38432"/>
    <cellStyle name="Migliaia 16 6 4" xfId="15388"/>
    <cellStyle name="Migliaia 16 6 4 2" xfId="34077"/>
    <cellStyle name="Migliaia 16 6 4 3" xfId="39379"/>
    <cellStyle name="Migliaia 16 6 4 4" xfId="28687"/>
    <cellStyle name="Migliaia 16 6 5" xfId="31588"/>
    <cellStyle name="Migliaia 16 6 6" xfId="36728"/>
    <cellStyle name="Migliaia 16 6 7" xfId="11547"/>
    <cellStyle name="Migliaia 16 7" xfId="3155"/>
    <cellStyle name="Migliaia 16 7 2" xfId="9628"/>
    <cellStyle name="Migliaia 16 7 2 2" xfId="30624"/>
    <cellStyle name="Migliaia 16 7 2 2 2" xfId="35782"/>
    <cellStyle name="Migliaia 16 7 2 2 3" xfId="41084"/>
    <cellStyle name="Migliaia 16 7 2 3" xfId="33131"/>
    <cellStyle name="Migliaia 16 7 2 4" xfId="38433"/>
    <cellStyle name="Migliaia 16 7 3" xfId="15390"/>
    <cellStyle name="Migliaia 16 7 3 2" xfId="34078"/>
    <cellStyle name="Migliaia 16 7 3 3" xfId="39380"/>
    <cellStyle name="Migliaia 16 7 3 4" xfId="28688"/>
    <cellStyle name="Migliaia 16 7 4" xfId="31589"/>
    <cellStyle name="Migliaia 16 7 5" xfId="36729"/>
    <cellStyle name="Migliaia 16 7 6" xfId="11549"/>
    <cellStyle name="Migliaia 16 8" xfId="2707"/>
    <cellStyle name="Migliaia 16 8 2" xfId="9331"/>
    <cellStyle name="Migliaia 16 8 2 2" xfId="30625"/>
    <cellStyle name="Migliaia 16 8 2 2 2" xfId="35783"/>
    <cellStyle name="Migliaia 16 8 2 2 3" xfId="41085"/>
    <cellStyle name="Migliaia 16 8 2 3" xfId="33132"/>
    <cellStyle name="Migliaia 16 8 2 4" xfId="38434"/>
    <cellStyle name="Migliaia 16 8 3" xfId="15391"/>
    <cellStyle name="Migliaia 16 8 3 2" xfId="34079"/>
    <cellStyle name="Migliaia 16 8 3 3" xfId="39381"/>
    <cellStyle name="Migliaia 16 8 3 4" xfId="28689"/>
    <cellStyle name="Migliaia 16 8 4" xfId="31590"/>
    <cellStyle name="Migliaia 16 8 5" xfId="36730"/>
    <cellStyle name="Migliaia 16 8 6" xfId="11550"/>
    <cellStyle name="Migliaia 16 9" xfId="12578"/>
    <cellStyle name="Migliaia 16 9 2" xfId="28690"/>
    <cellStyle name="Migliaia 16 9 2 2" xfId="34080"/>
    <cellStyle name="Migliaia 16 9 2 3" xfId="39382"/>
    <cellStyle name="Migliaia 16 9 3" xfId="31591"/>
    <cellStyle name="Migliaia 16 9 4" xfId="36731"/>
    <cellStyle name="Migliaia 17" xfId="258"/>
    <cellStyle name="Migliaia 17 10" xfId="15392"/>
    <cellStyle name="Migliaia 17 10 2" xfId="34081"/>
    <cellStyle name="Migliaia 17 10 3" xfId="39383"/>
    <cellStyle name="Migliaia 17 10 4" xfId="28691"/>
    <cellStyle name="Migliaia 17 11" xfId="31592"/>
    <cellStyle name="Migliaia 17 12" xfId="36732"/>
    <cellStyle name="Migliaia 17 2" xfId="259"/>
    <cellStyle name="Migliaia 17 2 2" xfId="1271"/>
    <cellStyle name="Migliaia 17 2 2 2" xfId="3467"/>
    <cellStyle name="Migliaia 17 2 2 2 2" xfId="9799"/>
    <cellStyle name="Migliaia 17 2 2 2 2 2" xfId="34082"/>
    <cellStyle name="Migliaia 17 2 2 2 2 3" xfId="39384"/>
    <cellStyle name="Migliaia 17 2 2 2 3" xfId="13813"/>
    <cellStyle name="Migliaia 17 2 2 2 4" xfId="15395"/>
    <cellStyle name="Migliaia 17 2 2 2 4 2" xfId="36733"/>
    <cellStyle name="Migliaia 17 2 2 2 5" xfId="11551"/>
    <cellStyle name="Migliaia 17 2 2 3" xfId="7026"/>
    <cellStyle name="Migliaia 17 2 2 3 2" xfId="30626"/>
    <cellStyle name="Migliaia 17 2 2 3 2 2" xfId="35784"/>
    <cellStyle name="Migliaia 17 2 2 3 2 3" xfId="41086"/>
    <cellStyle name="Migliaia 17 2 2 3 3" xfId="33133"/>
    <cellStyle name="Migliaia 17 2 2 3 4" xfId="38435"/>
    <cellStyle name="Migliaia 17 2 2 4" xfId="6063"/>
    <cellStyle name="Migliaia 17 2 2 4 2" xfId="16837"/>
    <cellStyle name="Migliaia 17 2 2 4 3" xfId="41662"/>
    <cellStyle name="Migliaia 17 2 2 4 4" xfId="45869"/>
    <cellStyle name="Migliaia 17 2 2 4 5" xfId="48885"/>
    <cellStyle name="Migliaia 17 2 2 5" xfId="15394"/>
    <cellStyle name="Migliaia 17 2 2 6" xfId="19810"/>
    <cellStyle name="Migliaia 17 2 3" xfId="3159"/>
    <cellStyle name="Migliaia 17 2 3 2" xfId="9632"/>
    <cellStyle name="Migliaia 17 2 3 2 2" xfId="30627"/>
    <cellStyle name="Migliaia 17 2 3 2 2 2" xfId="35785"/>
    <cellStyle name="Migliaia 17 2 3 2 2 3" xfId="41087"/>
    <cellStyle name="Migliaia 17 2 3 2 3" xfId="33134"/>
    <cellStyle name="Migliaia 17 2 3 2 4" xfId="38436"/>
    <cellStyle name="Migliaia 17 2 3 3" xfId="15396"/>
    <cellStyle name="Migliaia 17 2 3 3 2" xfId="34083"/>
    <cellStyle name="Migliaia 17 2 3 3 3" xfId="39385"/>
    <cellStyle name="Migliaia 17 2 3 3 4" xfId="28692"/>
    <cellStyle name="Migliaia 17 2 3 4" xfId="31593"/>
    <cellStyle name="Migliaia 17 2 3 5" xfId="36734"/>
    <cellStyle name="Migliaia 17 2 3 6" xfId="11552"/>
    <cellStyle name="Migliaia 17 2 4" xfId="2712"/>
    <cellStyle name="Migliaia 17 2 4 2" xfId="9335"/>
    <cellStyle name="Migliaia 17 2 4 2 2" xfId="34084"/>
    <cellStyle name="Migliaia 17 2 4 2 3" xfId="39386"/>
    <cellStyle name="Migliaia 17 2 4 3" xfId="13469"/>
    <cellStyle name="Migliaia 17 2 4 4" xfId="15397"/>
    <cellStyle name="Migliaia 17 2 4 4 2" xfId="36735"/>
    <cellStyle name="Migliaia 17 2 4 5" xfId="11553"/>
    <cellStyle name="Migliaia 17 2 5" xfId="8539"/>
    <cellStyle name="Migliaia 17 2 5 2" xfId="28693"/>
    <cellStyle name="Migliaia 17 2 5 2 2" xfId="34085"/>
    <cellStyle name="Migliaia 17 2 5 2 3" xfId="39387"/>
    <cellStyle name="Migliaia 17 2 5 3" xfId="31594"/>
    <cellStyle name="Migliaia 17 2 5 4" xfId="36736"/>
    <cellStyle name="Migliaia 17 2 6" xfId="15393"/>
    <cellStyle name="Migliaia 17 2 6 2" xfId="28694"/>
    <cellStyle name="Migliaia 17 2 6 2 2" xfId="34086"/>
    <cellStyle name="Migliaia 17 2 6 2 3" xfId="39388"/>
    <cellStyle name="Migliaia 17 2 6 3" xfId="31595"/>
    <cellStyle name="Migliaia 17 2 6 4" xfId="36737"/>
    <cellStyle name="Migliaia 17 2 6 5" xfId="19811"/>
    <cellStyle name="Migliaia 17 2 7" xfId="19809"/>
    <cellStyle name="Migliaia 17 3" xfId="260"/>
    <cellStyle name="Migliaia 17 3 10" xfId="19812"/>
    <cellStyle name="Migliaia 17 3 11" xfId="11554"/>
    <cellStyle name="Migliaia 17 3 2" xfId="1273"/>
    <cellStyle name="Migliaia 17 3 2 2" xfId="3469"/>
    <cellStyle name="Migliaia 17 3 2 2 2" xfId="7343"/>
    <cellStyle name="Migliaia 17 3 2 2 2 2" xfId="13814"/>
    <cellStyle name="Migliaia 17 3 2 2 2 2 2" xfId="17277"/>
    <cellStyle name="Migliaia 17 3 2 2 2 2 2 2" xfId="34087"/>
    <cellStyle name="Migliaia 17 3 2 2 2 2 3" xfId="39389"/>
    <cellStyle name="Migliaia 17 3 2 2 2 2 4" xfId="28695"/>
    <cellStyle name="Migliaia 17 3 2 2 2 3" xfId="31596"/>
    <cellStyle name="Migliaia 17 3 2 2 2 4" xfId="36738"/>
    <cellStyle name="Migliaia 17 3 2 2 2 5" xfId="42461"/>
    <cellStyle name="Migliaia 17 3 2 2 2 6" xfId="46322"/>
    <cellStyle name="Migliaia 17 3 2 2 2 7" xfId="49338"/>
    <cellStyle name="Migliaia 17 3 2 2 2 8" xfId="13078"/>
    <cellStyle name="Migliaia 17 3 2 2 3" xfId="7115"/>
    <cellStyle name="Migliaia 17 3 2 2 4" xfId="6064"/>
    <cellStyle name="Migliaia 17 3 2 2 4 2" xfId="16838"/>
    <cellStyle name="Migliaia 17 3 2 2 4 3" xfId="41663"/>
    <cellStyle name="Migliaia 17 3 2 2 4 4" xfId="45870"/>
    <cellStyle name="Migliaia 17 3 2 2 4 5" xfId="48886"/>
    <cellStyle name="Migliaia 17 3 2 2 5" xfId="15400"/>
    <cellStyle name="Migliaia 17 3 2 2 6" xfId="19814"/>
    <cellStyle name="Migliaia 17 3 2 3" xfId="2714"/>
    <cellStyle name="Migliaia 17 3 2 3 2" xfId="7849"/>
    <cellStyle name="Migliaia 17 3 2 3 2 2" xfId="34088"/>
    <cellStyle name="Migliaia 17 3 2 3 2 3" xfId="39390"/>
    <cellStyle name="Migliaia 17 3 2 3 2 4" xfId="28696"/>
    <cellStyle name="Migliaia 17 3 2 3 3" xfId="7344"/>
    <cellStyle name="Migliaia 17 3 2 3 4" xfId="15401"/>
    <cellStyle name="Migliaia 17 3 2 3 4 2" xfId="36739"/>
    <cellStyle name="Migliaia 17 3 2 3 5" xfId="11555"/>
    <cellStyle name="Migliaia 17 3 2 4" xfId="6694"/>
    <cellStyle name="Migliaia 17 3 2 4 2" xfId="13497"/>
    <cellStyle name="Migliaia 17 3 2 4 2 2" xfId="34089"/>
    <cellStyle name="Migliaia 17 3 2 4 2 3" xfId="39391"/>
    <cellStyle name="Migliaia 17 3 2 4 3" xfId="31597"/>
    <cellStyle name="Migliaia 17 3 2 4 4" xfId="36740"/>
    <cellStyle name="Migliaia 17 3 2 4 5" xfId="12581"/>
    <cellStyle name="Migliaia 17 3 2 5" xfId="12831"/>
    <cellStyle name="Migliaia 17 3 2 5 2" xfId="28697"/>
    <cellStyle name="Migliaia 17 3 2 5 2 2" xfId="34090"/>
    <cellStyle name="Migliaia 17 3 2 5 2 3" xfId="39392"/>
    <cellStyle name="Migliaia 17 3 2 5 3" xfId="31598"/>
    <cellStyle name="Migliaia 17 3 2 5 4" xfId="36741"/>
    <cellStyle name="Migliaia 17 3 2 6" xfId="15399"/>
    <cellStyle name="Migliaia 17 3 2 6 2" xfId="28698"/>
    <cellStyle name="Migliaia 17 3 2 6 2 2" xfId="34091"/>
    <cellStyle name="Migliaia 17 3 2 6 2 3" xfId="39393"/>
    <cellStyle name="Migliaia 17 3 2 6 3" xfId="31599"/>
    <cellStyle name="Migliaia 17 3 2 6 4" xfId="36742"/>
    <cellStyle name="Migliaia 17 3 2 6 5" xfId="19815"/>
    <cellStyle name="Migliaia 17 3 2 7" xfId="19813"/>
    <cellStyle name="Migliaia 17 3 3" xfId="1272"/>
    <cellStyle name="Migliaia 17 3 3 2" xfId="3468"/>
    <cellStyle name="Migliaia 17 3 3 2 2" xfId="5130"/>
    <cellStyle name="Migliaia 17 3 3 2 2 2" xfId="34093"/>
    <cellStyle name="Migliaia 17 3 3 2 2 3" xfId="39395"/>
    <cellStyle name="Migliaia 17 3 3 2 3" xfId="13610"/>
    <cellStyle name="Migliaia 17 3 3 2 4" xfId="15403"/>
    <cellStyle name="Migliaia 17 3 3 2 4 2" xfId="36744"/>
    <cellStyle name="Migliaia 17 3 3 2 5" xfId="11557"/>
    <cellStyle name="Migliaia 17 3 3 3" xfId="4882"/>
    <cellStyle name="Migliaia 17 3 3 3 2" xfId="28700"/>
    <cellStyle name="Migliaia 17 3 3 3 2 2" xfId="34094"/>
    <cellStyle name="Migliaia 17 3 3 3 2 3" xfId="39396"/>
    <cellStyle name="Migliaia 17 3 3 3 3" xfId="31601"/>
    <cellStyle name="Migliaia 17 3 3 3 4" xfId="36745"/>
    <cellStyle name="Migliaia 17 3 3 4" xfId="15402"/>
    <cellStyle name="Migliaia 17 3 3 4 2" xfId="28701"/>
    <cellStyle name="Migliaia 17 3 3 4 2 2" xfId="34095"/>
    <cellStyle name="Migliaia 17 3 3 4 2 3" xfId="39397"/>
    <cellStyle name="Migliaia 17 3 3 4 3" xfId="31602"/>
    <cellStyle name="Migliaia 17 3 3 4 4" xfId="36746"/>
    <cellStyle name="Migliaia 17 3 3 4 5" xfId="19816"/>
    <cellStyle name="Migliaia 17 3 3 5" xfId="19817"/>
    <cellStyle name="Migliaia 17 3 3 5 2" xfId="28702"/>
    <cellStyle name="Migliaia 17 3 3 5 2 2" xfId="34096"/>
    <cellStyle name="Migliaia 17 3 3 5 2 3" xfId="39398"/>
    <cellStyle name="Migliaia 17 3 3 5 3" xfId="31603"/>
    <cellStyle name="Migliaia 17 3 3 5 4" xfId="36747"/>
    <cellStyle name="Migliaia 17 3 3 6" xfId="28699"/>
    <cellStyle name="Migliaia 17 3 3 6 2" xfId="34092"/>
    <cellStyle name="Migliaia 17 3 3 6 3" xfId="39394"/>
    <cellStyle name="Migliaia 17 3 3 7" xfId="31600"/>
    <cellStyle name="Migliaia 17 3 3 8" xfId="36743"/>
    <cellStyle name="Migliaia 17 3 3 9" xfId="11556"/>
    <cellStyle name="Migliaia 17 3 4" xfId="2393"/>
    <cellStyle name="Migliaia 17 3 4 2" xfId="3905"/>
    <cellStyle name="Migliaia 17 3 4 2 2" xfId="9860"/>
    <cellStyle name="Migliaia 17 3 4 2 3" xfId="14062"/>
    <cellStyle name="Migliaia 17 3 4 2 4" xfId="15405"/>
    <cellStyle name="Migliaia 17 3 4 2 5" xfId="27765"/>
    <cellStyle name="Migliaia 17 3 4 2 6" xfId="11559"/>
    <cellStyle name="Migliaia 17 3 4 3" xfId="9108"/>
    <cellStyle name="Migliaia 17 3 4 3 2" xfId="30628"/>
    <cellStyle name="Migliaia 17 3 4 3 2 2" xfId="35786"/>
    <cellStyle name="Migliaia 17 3 4 3 2 3" xfId="41088"/>
    <cellStyle name="Migliaia 17 3 4 3 3" xfId="33135"/>
    <cellStyle name="Migliaia 17 3 4 3 4" xfId="38437"/>
    <cellStyle name="Migliaia 17 3 4 4" xfId="15404"/>
    <cellStyle name="Migliaia 17 3 4 4 2" xfId="34097"/>
    <cellStyle name="Migliaia 17 3 4 4 3" xfId="39399"/>
    <cellStyle name="Migliaia 17 3 4 4 4" xfId="28703"/>
    <cellStyle name="Migliaia 17 3 4 5" xfId="31604"/>
    <cellStyle name="Migliaia 17 3 4 6" xfId="36748"/>
    <cellStyle name="Migliaia 17 3 4 7" xfId="11558"/>
    <cellStyle name="Migliaia 17 3 5" xfId="3160"/>
    <cellStyle name="Migliaia 17 3 5 2" xfId="9633"/>
    <cellStyle name="Migliaia 17 3 5 2 2" xfId="30629"/>
    <cellStyle name="Migliaia 17 3 5 2 2 2" xfId="35787"/>
    <cellStyle name="Migliaia 17 3 5 2 2 3" xfId="41089"/>
    <cellStyle name="Migliaia 17 3 5 2 3" xfId="33136"/>
    <cellStyle name="Migliaia 17 3 5 2 4" xfId="38438"/>
    <cellStyle name="Migliaia 17 3 5 3" xfId="15406"/>
    <cellStyle name="Migliaia 17 3 5 3 2" xfId="34098"/>
    <cellStyle name="Migliaia 17 3 5 3 3" xfId="39400"/>
    <cellStyle name="Migliaia 17 3 5 3 4" xfId="28704"/>
    <cellStyle name="Migliaia 17 3 5 4" xfId="31605"/>
    <cellStyle name="Migliaia 17 3 5 5" xfId="36749"/>
    <cellStyle name="Migliaia 17 3 5 6" xfId="11560"/>
    <cellStyle name="Migliaia 17 3 6" xfId="2713"/>
    <cellStyle name="Migliaia 17 3 6 2" xfId="9336"/>
    <cellStyle name="Migliaia 17 3 6 2 2" xfId="34099"/>
    <cellStyle name="Migliaia 17 3 6 2 3" xfId="39401"/>
    <cellStyle name="Migliaia 17 3 6 3" xfId="13583"/>
    <cellStyle name="Migliaia 17 3 6 4" xfId="15407"/>
    <cellStyle name="Migliaia 17 3 6 4 2" xfId="36750"/>
    <cellStyle name="Migliaia 17 3 6 5" xfId="11561"/>
    <cellStyle name="Migliaia 17 3 7" xfId="7707"/>
    <cellStyle name="Migliaia 17 3 7 2" xfId="28705"/>
    <cellStyle name="Migliaia 17 3 7 2 2" xfId="34100"/>
    <cellStyle name="Migliaia 17 3 7 2 3" xfId="39402"/>
    <cellStyle name="Migliaia 17 3 7 3" xfId="31606"/>
    <cellStyle name="Migliaia 17 3 7 4" xfId="36751"/>
    <cellStyle name="Migliaia 17 3 8" xfId="12832"/>
    <cellStyle name="Migliaia 17 3 8 2" xfId="28706"/>
    <cellStyle name="Migliaia 17 3 8 2 2" xfId="34101"/>
    <cellStyle name="Migliaia 17 3 8 2 3" xfId="39403"/>
    <cellStyle name="Migliaia 17 3 8 3" xfId="31607"/>
    <cellStyle name="Migliaia 17 3 8 4" xfId="36752"/>
    <cellStyle name="Migliaia 17 3 8 5" xfId="19818"/>
    <cellStyle name="Migliaia 17 3 9" xfId="15398"/>
    <cellStyle name="Migliaia 17 4" xfId="1274"/>
    <cellStyle name="Migliaia 17 4 2" xfId="3470"/>
    <cellStyle name="Migliaia 17 4 2 2" xfId="4228"/>
    <cellStyle name="Migliaia 17 4 2 2 2" xfId="28707"/>
    <cellStyle name="Migliaia 17 4 2 2 2 2" xfId="34102"/>
    <cellStyle name="Migliaia 17 4 2 2 2 3" xfId="39404"/>
    <cellStyle name="Migliaia 17 4 2 2 3" xfId="31608"/>
    <cellStyle name="Migliaia 17 4 2 2 4" xfId="36753"/>
    <cellStyle name="Migliaia 17 4 2 3" xfId="7345"/>
    <cellStyle name="Migliaia 17 4 2 3 2" xfId="28708"/>
    <cellStyle name="Migliaia 17 4 2 3 2 2" xfId="34103"/>
    <cellStyle name="Migliaia 17 4 2 3 2 3" xfId="39405"/>
    <cellStyle name="Migliaia 17 4 2 3 3" xfId="31609"/>
    <cellStyle name="Migliaia 17 4 2 3 4" xfId="36754"/>
    <cellStyle name="Migliaia 17 4 2 4" xfId="6696"/>
    <cellStyle name="Migliaia 17 4 2 5" xfId="6066"/>
    <cellStyle name="Migliaia 17 4 2 5 2" xfId="16840"/>
    <cellStyle name="Migliaia 17 4 2 5 3" xfId="41665"/>
    <cellStyle name="Migliaia 17 4 2 5 4" xfId="45872"/>
    <cellStyle name="Migliaia 17 4 2 5 5" xfId="48888"/>
    <cellStyle name="Migliaia 17 4 2 6" xfId="15409"/>
    <cellStyle name="Migliaia 17 4 2 7" xfId="19820"/>
    <cellStyle name="Migliaia 17 4 3" xfId="4229"/>
    <cellStyle name="Migliaia 17 4 3 2" xfId="13611"/>
    <cellStyle name="Migliaia 17 4 3 2 2" xfId="34104"/>
    <cellStyle name="Migliaia 17 4 3 2 3" xfId="39406"/>
    <cellStyle name="Migliaia 17 4 3 3" xfId="31610"/>
    <cellStyle name="Migliaia 17 4 3 4" xfId="36755"/>
    <cellStyle name="Migliaia 17 4 3 5" xfId="12830"/>
    <cellStyle name="Migliaia 17 4 4" xfId="7346"/>
    <cellStyle name="Migliaia 17 4 4 2" xfId="28709"/>
    <cellStyle name="Migliaia 17 4 4 2 2" xfId="34105"/>
    <cellStyle name="Migliaia 17 4 4 2 3" xfId="39407"/>
    <cellStyle name="Migliaia 17 4 4 3" xfId="31611"/>
    <cellStyle name="Migliaia 17 4 4 4" xfId="36756"/>
    <cellStyle name="Migliaia 17 4 5" xfId="6695"/>
    <cellStyle name="Migliaia 17 4 5 2" xfId="28710"/>
    <cellStyle name="Migliaia 17 4 5 2 2" xfId="34106"/>
    <cellStyle name="Migliaia 17 4 5 2 3" xfId="39408"/>
    <cellStyle name="Migliaia 17 4 5 3" xfId="31612"/>
    <cellStyle name="Migliaia 17 4 5 4" xfId="36757"/>
    <cellStyle name="Migliaia 17 4 6" xfId="6065"/>
    <cellStyle name="Migliaia 17 4 6 2" xfId="16839"/>
    <cellStyle name="Migliaia 17 4 6 2 2" xfId="34107"/>
    <cellStyle name="Migliaia 17 4 6 2 3" xfId="39409"/>
    <cellStyle name="Migliaia 17 4 6 2 4" xfId="28711"/>
    <cellStyle name="Migliaia 17 4 6 3" xfId="31613"/>
    <cellStyle name="Migliaia 17 4 6 4" xfId="36758"/>
    <cellStyle name="Migliaia 17 4 6 5" xfId="19821"/>
    <cellStyle name="Migliaia 17 4 6 6" xfId="41664"/>
    <cellStyle name="Migliaia 17 4 6 7" xfId="45871"/>
    <cellStyle name="Migliaia 17 4 6 8" xfId="48887"/>
    <cellStyle name="Migliaia 17 4 7" xfId="15408"/>
    <cellStyle name="Migliaia 17 4 7 2" xfId="28712"/>
    <cellStyle name="Migliaia 17 4 7 2 2" xfId="34108"/>
    <cellStyle name="Migliaia 17 4 7 2 3" xfId="39410"/>
    <cellStyle name="Migliaia 17 4 7 3" xfId="31614"/>
    <cellStyle name="Migliaia 17 4 7 4" xfId="36759"/>
    <cellStyle name="Migliaia 17 4 7 5" xfId="19822"/>
    <cellStyle name="Migliaia 17 4 8" xfId="19819"/>
    <cellStyle name="Migliaia 17 5" xfId="1275"/>
    <cellStyle name="Migliaia 17 5 2" xfId="3471"/>
    <cellStyle name="Migliaia 17 5 2 2" xfId="13815"/>
    <cellStyle name="Migliaia 17 5 2 2 2" xfId="34109"/>
    <cellStyle name="Migliaia 17 5 2 2 3" xfId="39411"/>
    <cellStyle name="Migliaia 17 5 2 3" xfId="15411"/>
    <cellStyle name="Migliaia 17 5 2 3 2" xfId="31615"/>
    <cellStyle name="Migliaia 17 5 2 4" xfId="36760"/>
    <cellStyle name="Migliaia 17 5 2 5" xfId="11562"/>
    <cellStyle name="Migliaia 17 5 3" xfId="6697"/>
    <cellStyle name="Migliaia 17 5 3 2" xfId="28713"/>
    <cellStyle name="Migliaia 17 5 3 2 2" xfId="34110"/>
    <cellStyle name="Migliaia 17 5 3 2 3" xfId="39412"/>
    <cellStyle name="Migliaia 17 5 3 3" xfId="31616"/>
    <cellStyle name="Migliaia 17 5 3 4" xfId="36761"/>
    <cellStyle name="Migliaia 17 5 4" xfId="6067"/>
    <cellStyle name="Migliaia 17 5 4 2" xfId="16841"/>
    <cellStyle name="Migliaia 17 5 4 2 2" xfId="34111"/>
    <cellStyle name="Migliaia 17 5 4 2 3" xfId="39413"/>
    <cellStyle name="Migliaia 17 5 4 2 4" xfId="28714"/>
    <cellStyle name="Migliaia 17 5 4 3" xfId="31617"/>
    <cellStyle name="Migliaia 17 5 4 4" xfId="36762"/>
    <cellStyle name="Migliaia 17 5 4 5" xfId="19824"/>
    <cellStyle name="Migliaia 17 5 4 6" xfId="27748"/>
    <cellStyle name="Migliaia 17 5 4 7" xfId="45873"/>
    <cellStyle name="Migliaia 17 5 4 8" xfId="48889"/>
    <cellStyle name="Migliaia 17 5 5" xfId="15410"/>
    <cellStyle name="Migliaia 17 5 5 2" xfId="28715"/>
    <cellStyle name="Migliaia 17 5 5 2 2" xfId="34112"/>
    <cellStyle name="Migliaia 17 5 5 2 3" xfId="39414"/>
    <cellStyle name="Migliaia 17 5 5 3" xfId="31618"/>
    <cellStyle name="Migliaia 17 5 5 4" xfId="36763"/>
    <cellStyle name="Migliaia 17 5 5 5" xfId="19825"/>
    <cellStyle name="Migliaia 17 5 6" xfId="19826"/>
    <cellStyle name="Migliaia 17 5 6 2" xfId="28716"/>
    <cellStyle name="Migliaia 17 5 6 2 2" xfId="34113"/>
    <cellStyle name="Migliaia 17 5 6 2 3" xfId="39415"/>
    <cellStyle name="Migliaia 17 5 6 3" xfId="31619"/>
    <cellStyle name="Migliaia 17 5 6 4" xfId="36764"/>
    <cellStyle name="Migliaia 17 5 7" xfId="19823"/>
    <cellStyle name="Migliaia 17 6" xfId="1270"/>
    <cellStyle name="Migliaia 17 6 2" xfId="3466"/>
    <cellStyle name="Migliaia 17 6 2 2" xfId="5129"/>
    <cellStyle name="Migliaia 17 6 2 3" xfId="14104"/>
    <cellStyle name="Migliaia 17 6 2 4" xfId="15413"/>
    <cellStyle name="Migliaia 17 6 2 5" xfId="27766"/>
    <cellStyle name="Migliaia 17 6 2 6" xfId="11564"/>
    <cellStyle name="Migliaia 17 6 3" xfId="4881"/>
    <cellStyle name="Migliaia 17 6 3 2" xfId="30630"/>
    <cellStyle name="Migliaia 17 6 3 2 2" xfId="35788"/>
    <cellStyle name="Migliaia 17 6 3 2 3" xfId="41090"/>
    <cellStyle name="Migliaia 17 6 3 3" xfId="33137"/>
    <cellStyle name="Migliaia 17 6 3 4" xfId="38439"/>
    <cellStyle name="Migliaia 17 6 4" xfId="15412"/>
    <cellStyle name="Migliaia 17 6 4 2" xfId="34114"/>
    <cellStyle name="Migliaia 17 6 4 3" xfId="39416"/>
    <cellStyle name="Migliaia 17 6 4 4" xfId="28717"/>
    <cellStyle name="Migliaia 17 6 5" xfId="31620"/>
    <cellStyle name="Migliaia 17 6 6" xfId="36765"/>
    <cellStyle name="Migliaia 17 6 7" xfId="11563"/>
    <cellStyle name="Migliaia 17 7" xfId="3158"/>
    <cellStyle name="Migliaia 17 7 2" xfId="9631"/>
    <cellStyle name="Migliaia 17 7 2 2" xfId="30631"/>
    <cellStyle name="Migliaia 17 7 2 2 2" xfId="35789"/>
    <cellStyle name="Migliaia 17 7 2 2 3" xfId="41091"/>
    <cellStyle name="Migliaia 17 7 2 3" xfId="33138"/>
    <cellStyle name="Migliaia 17 7 2 4" xfId="38440"/>
    <cellStyle name="Migliaia 17 7 3" xfId="15414"/>
    <cellStyle name="Migliaia 17 7 3 2" xfId="34115"/>
    <cellStyle name="Migliaia 17 7 3 3" xfId="39417"/>
    <cellStyle name="Migliaia 17 7 3 4" xfId="28718"/>
    <cellStyle name="Migliaia 17 7 4" xfId="31621"/>
    <cellStyle name="Migliaia 17 7 5" xfId="36766"/>
    <cellStyle name="Migliaia 17 7 6" xfId="11565"/>
    <cellStyle name="Migliaia 17 8" xfId="2711"/>
    <cellStyle name="Migliaia 17 8 2" xfId="9334"/>
    <cellStyle name="Migliaia 17 8 2 2" xfId="30632"/>
    <cellStyle name="Migliaia 17 8 2 2 2" xfId="35790"/>
    <cellStyle name="Migliaia 17 8 2 2 3" xfId="41092"/>
    <cellStyle name="Migliaia 17 8 2 3" xfId="33139"/>
    <cellStyle name="Migliaia 17 8 2 4" xfId="38441"/>
    <cellStyle name="Migliaia 17 8 3" xfId="15415"/>
    <cellStyle name="Migliaia 17 8 3 2" xfId="34116"/>
    <cellStyle name="Migliaia 17 8 3 3" xfId="39418"/>
    <cellStyle name="Migliaia 17 8 3 4" xfId="28719"/>
    <cellStyle name="Migliaia 17 8 4" xfId="31622"/>
    <cellStyle name="Migliaia 17 8 5" xfId="36767"/>
    <cellStyle name="Migliaia 17 8 6" xfId="11566"/>
    <cellStyle name="Migliaia 17 9" xfId="12580"/>
    <cellStyle name="Migliaia 17 9 2" xfId="28720"/>
    <cellStyle name="Migliaia 17 9 2 2" xfId="34117"/>
    <cellStyle name="Migliaia 17 9 2 3" xfId="39419"/>
    <cellStyle name="Migliaia 17 9 3" xfId="31623"/>
    <cellStyle name="Migliaia 17 9 4" xfId="36768"/>
    <cellStyle name="Migliaia 18" xfId="261"/>
    <cellStyle name="Migliaia 18 10" xfId="15416"/>
    <cellStyle name="Migliaia 18 10 2" xfId="34118"/>
    <cellStyle name="Migliaia 18 10 3" xfId="39420"/>
    <cellStyle name="Migliaia 18 10 4" xfId="28721"/>
    <cellStyle name="Migliaia 18 11" xfId="31624"/>
    <cellStyle name="Migliaia 18 12" xfId="36769"/>
    <cellStyle name="Migliaia 18 2" xfId="262"/>
    <cellStyle name="Migliaia 18 2 2" xfId="1277"/>
    <cellStyle name="Migliaia 18 2 2 2" xfId="3473"/>
    <cellStyle name="Migliaia 18 2 2 2 2" xfId="9800"/>
    <cellStyle name="Migliaia 18 2 2 2 2 2" xfId="34119"/>
    <cellStyle name="Migliaia 18 2 2 2 2 3" xfId="39421"/>
    <cellStyle name="Migliaia 18 2 2 2 3" xfId="13816"/>
    <cellStyle name="Migliaia 18 2 2 2 4" xfId="15419"/>
    <cellStyle name="Migliaia 18 2 2 2 4 2" xfId="36770"/>
    <cellStyle name="Migliaia 18 2 2 2 5" xfId="11567"/>
    <cellStyle name="Migliaia 18 2 2 3" xfId="7027"/>
    <cellStyle name="Migliaia 18 2 2 3 2" xfId="30633"/>
    <cellStyle name="Migliaia 18 2 2 3 2 2" xfId="35791"/>
    <cellStyle name="Migliaia 18 2 2 3 2 3" xfId="41093"/>
    <cellStyle name="Migliaia 18 2 2 3 3" xfId="33140"/>
    <cellStyle name="Migliaia 18 2 2 3 4" xfId="38442"/>
    <cellStyle name="Migliaia 18 2 2 4" xfId="6068"/>
    <cellStyle name="Migliaia 18 2 2 4 2" xfId="16842"/>
    <cellStyle name="Migliaia 18 2 2 4 3" xfId="19692"/>
    <cellStyle name="Migliaia 18 2 2 4 4" xfId="45874"/>
    <cellStyle name="Migliaia 18 2 2 4 5" xfId="48890"/>
    <cellStyle name="Migliaia 18 2 2 5" xfId="15418"/>
    <cellStyle name="Migliaia 18 2 2 6" xfId="19828"/>
    <cellStyle name="Migliaia 18 2 3" xfId="3162"/>
    <cellStyle name="Migliaia 18 2 3 2" xfId="9635"/>
    <cellStyle name="Migliaia 18 2 3 2 2" xfId="30634"/>
    <cellStyle name="Migliaia 18 2 3 2 2 2" xfId="35792"/>
    <cellStyle name="Migliaia 18 2 3 2 2 3" xfId="41094"/>
    <cellStyle name="Migliaia 18 2 3 2 3" xfId="33141"/>
    <cellStyle name="Migliaia 18 2 3 2 4" xfId="38443"/>
    <cellStyle name="Migliaia 18 2 3 3" xfId="15420"/>
    <cellStyle name="Migliaia 18 2 3 3 2" xfId="34120"/>
    <cellStyle name="Migliaia 18 2 3 3 3" xfId="39422"/>
    <cellStyle name="Migliaia 18 2 3 3 4" xfId="28722"/>
    <cellStyle name="Migliaia 18 2 3 4" xfId="31625"/>
    <cellStyle name="Migliaia 18 2 3 5" xfId="36771"/>
    <cellStyle name="Migliaia 18 2 3 6" xfId="11568"/>
    <cellStyle name="Migliaia 18 2 4" xfId="2716"/>
    <cellStyle name="Migliaia 18 2 4 2" xfId="9338"/>
    <cellStyle name="Migliaia 18 2 4 2 2" xfId="34121"/>
    <cellStyle name="Migliaia 18 2 4 2 3" xfId="39423"/>
    <cellStyle name="Migliaia 18 2 4 3" xfId="13717"/>
    <cellStyle name="Migliaia 18 2 4 4" xfId="15421"/>
    <cellStyle name="Migliaia 18 2 4 4 2" xfId="36772"/>
    <cellStyle name="Migliaia 18 2 4 5" xfId="11569"/>
    <cellStyle name="Migliaia 18 2 5" xfId="8540"/>
    <cellStyle name="Migliaia 18 2 5 2" xfId="28723"/>
    <cellStyle name="Migliaia 18 2 5 2 2" xfId="34122"/>
    <cellStyle name="Migliaia 18 2 5 2 3" xfId="39424"/>
    <cellStyle name="Migliaia 18 2 5 3" xfId="31626"/>
    <cellStyle name="Migliaia 18 2 5 4" xfId="36773"/>
    <cellStyle name="Migliaia 18 2 6" xfId="15417"/>
    <cellStyle name="Migliaia 18 2 6 2" xfId="28724"/>
    <cellStyle name="Migliaia 18 2 6 2 2" xfId="34123"/>
    <cellStyle name="Migliaia 18 2 6 2 3" xfId="39425"/>
    <cellStyle name="Migliaia 18 2 6 3" xfId="31627"/>
    <cellStyle name="Migliaia 18 2 6 4" xfId="36774"/>
    <cellStyle name="Migliaia 18 2 6 5" xfId="19829"/>
    <cellStyle name="Migliaia 18 2 7" xfId="19827"/>
    <cellStyle name="Migliaia 18 3" xfId="263"/>
    <cellStyle name="Migliaia 18 3 10" xfId="19830"/>
    <cellStyle name="Migliaia 18 3 11" xfId="11570"/>
    <cellStyle name="Migliaia 18 3 2" xfId="1279"/>
    <cellStyle name="Migliaia 18 3 2 2" xfId="3475"/>
    <cellStyle name="Migliaia 18 3 2 2 2" xfId="7347"/>
    <cellStyle name="Migliaia 18 3 2 2 2 2" xfId="13817"/>
    <cellStyle name="Migliaia 18 3 2 2 2 2 2" xfId="17278"/>
    <cellStyle name="Migliaia 18 3 2 2 2 2 2 2" xfId="34124"/>
    <cellStyle name="Migliaia 18 3 2 2 2 2 3" xfId="39426"/>
    <cellStyle name="Migliaia 18 3 2 2 2 2 4" xfId="28725"/>
    <cellStyle name="Migliaia 18 3 2 2 2 3" xfId="31628"/>
    <cellStyle name="Migliaia 18 3 2 2 2 4" xfId="36775"/>
    <cellStyle name="Migliaia 18 3 2 2 2 5" xfId="43059"/>
    <cellStyle name="Migliaia 18 3 2 2 2 6" xfId="46323"/>
    <cellStyle name="Migliaia 18 3 2 2 2 7" xfId="49339"/>
    <cellStyle name="Migliaia 18 3 2 2 2 8" xfId="13079"/>
    <cellStyle name="Migliaia 18 3 2 2 3" xfId="7116"/>
    <cellStyle name="Migliaia 18 3 2 2 4" xfId="6069"/>
    <cellStyle name="Migliaia 18 3 2 2 4 2" xfId="16843"/>
    <cellStyle name="Migliaia 18 3 2 2 4 3" xfId="41666"/>
    <cellStyle name="Migliaia 18 3 2 2 4 4" xfId="45875"/>
    <cellStyle name="Migliaia 18 3 2 2 4 5" xfId="48891"/>
    <cellStyle name="Migliaia 18 3 2 2 5" xfId="15424"/>
    <cellStyle name="Migliaia 18 3 2 2 6" xfId="19832"/>
    <cellStyle name="Migliaia 18 3 2 3" xfId="2718"/>
    <cellStyle name="Migliaia 18 3 2 3 2" xfId="7657"/>
    <cellStyle name="Migliaia 18 3 2 3 2 2" xfId="34125"/>
    <cellStyle name="Migliaia 18 3 2 3 2 3" xfId="39427"/>
    <cellStyle name="Migliaia 18 3 2 3 2 4" xfId="28726"/>
    <cellStyle name="Migliaia 18 3 2 3 3" xfId="7348"/>
    <cellStyle name="Migliaia 18 3 2 3 4" xfId="15425"/>
    <cellStyle name="Migliaia 18 3 2 3 4 2" xfId="36776"/>
    <cellStyle name="Migliaia 18 3 2 3 5" xfId="11571"/>
    <cellStyle name="Migliaia 18 3 2 4" xfId="6698"/>
    <cellStyle name="Migliaia 18 3 2 4 2" xfId="13498"/>
    <cellStyle name="Migliaia 18 3 2 4 2 2" xfId="34126"/>
    <cellStyle name="Migliaia 18 3 2 4 2 3" xfId="39428"/>
    <cellStyle name="Migliaia 18 3 2 4 3" xfId="31629"/>
    <cellStyle name="Migliaia 18 3 2 4 4" xfId="36777"/>
    <cellStyle name="Migliaia 18 3 2 4 5" xfId="12583"/>
    <cellStyle name="Migliaia 18 3 2 5" xfId="12828"/>
    <cellStyle name="Migliaia 18 3 2 5 2" xfId="28727"/>
    <cellStyle name="Migliaia 18 3 2 5 2 2" xfId="34127"/>
    <cellStyle name="Migliaia 18 3 2 5 2 3" xfId="39429"/>
    <cellStyle name="Migliaia 18 3 2 5 3" xfId="31630"/>
    <cellStyle name="Migliaia 18 3 2 5 4" xfId="36778"/>
    <cellStyle name="Migliaia 18 3 2 6" xfId="15423"/>
    <cellStyle name="Migliaia 18 3 2 6 2" xfId="28728"/>
    <cellStyle name="Migliaia 18 3 2 6 2 2" xfId="34128"/>
    <cellStyle name="Migliaia 18 3 2 6 2 3" xfId="39430"/>
    <cellStyle name="Migliaia 18 3 2 6 3" xfId="31631"/>
    <cellStyle name="Migliaia 18 3 2 6 4" xfId="36779"/>
    <cellStyle name="Migliaia 18 3 2 6 5" xfId="19833"/>
    <cellStyle name="Migliaia 18 3 2 7" xfId="19831"/>
    <cellStyle name="Migliaia 18 3 3" xfId="1278"/>
    <cellStyle name="Migliaia 18 3 3 2" xfId="3474"/>
    <cellStyle name="Migliaia 18 3 3 2 2" xfId="5132"/>
    <cellStyle name="Migliaia 18 3 3 2 2 2" xfId="34130"/>
    <cellStyle name="Migliaia 18 3 3 2 2 3" xfId="39432"/>
    <cellStyle name="Migliaia 18 3 3 2 3" xfId="13612"/>
    <cellStyle name="Migliaia 18 3 3 2 4" xfId="15427"/>
    <cellStyle name="Migliaia 18 3 3 2 4 2" xfId="36781"/>
    <cellStyle name="Migliaia 18 3 3 2 5" xfId="11573"/>
    <cellStyle name="Migliaia 18 3 3 3" xfId="4884"/>
    <cellStyle name="Migliaia 18 3 3 3 2" xfId="28730"/>
    <cellStyle name="Migliaia 18 3 3 3 2 2" xfId="34131"/>
    <cellStyle name="Migliaia 18 3 3 3 2 3" xfId="39433"/>
    <cellStyle name="Migliaia 18 3 3 3 3" xfId="31633"/>
    <cellStyle name="Migliaia 18 3 3 3 4" xfId="36782"/>
    <cellStyle name="Migliaia 18 3 3 4" xfId="15426"/>
    <cellStyle name="Migliaia 18 3 3 4 2" xfId="28731"/>
    <cellStyle name="Migliaia 18 3 3 4 2 2" xfId="34132"/>
    <cellStyle name="Migliaia 18 3 3 4 2 3" xfId="39434"/>
    <cellStyle name="Migliaia 18 3 3 4 3" xfId="31634"/>
    <cellStyle name="Migliaia 18 3 3 4 4" xfId="36783"/>
    <cellStyle name="Migliaia 18 3 3 4 5" xfId="19834"/>
    <cellStyle name="Migliaia 18 3 3 5" xfId="19835"/>
    <cellStyle name="Migliaia 18 3 3 5 2" xfId="28732"/>
    <cellStyle name="Migliaia 18 3 3 5 2 2" xfId="34133"/>
    <cellStyle name="Migliaia 18 3 3 5 2 3" xfId="39435"/>
    <cellStyle name="Migliaia 18 3 3 5 3" xfId="31635"/>
    <cellStyle name="Migliaia 18 3 3 5 4" xfId="36784"/>
    <cellStyle name="Migliaia 18 3 3 6" xfId="28729"/>
    <cellStyle name="Migliaia 18 3 3 6 2" xfId="34129"/>
    <cellStyle name="Migliaia 18 3 3 6 3" xfId="39431"/>
    <cellStyle name="Migliaia 18 3 3 7" xfId="31632"/>
    <cellStyle name="Migliaia 18 3 3 8" xfId="36780"/>
    <cellStyle name="Migliaia 18 3 3 9" xfId="11572"/>
    <cellStyle name="Migliaia 18 3 4" xfId="2394"/>
    <cellStyle name="Migliaia 18 3 4 2" xfId="3906"/>
    <cellStyle name="Migliaia 18 3 4 2 2" xfId="9861"/>
    <cellStyle name="Migliaia 18 3 4 2 3" xfId="13476"/>
    <cellStyle name="Migliaia 18 3 4 2 4" xfId="15429"/>
    <cellStyle name="Migliaia 18 3 4 2 5" xfId="27767"/>
    <cellStyle name="Migliaia 18 3 4 2 6" xfId="11575"/>
    <cellStyle name="Migliaia 18 3 4 3" xfId="9109"/>
    <cellStyle name="Migliaia 18 3 4 3 2" xfId="30635"/>
    <cellStyle name="Migliaia 18 3 4 3 2 2" xfId="35793"/>
    <cellStyle name="Migliaia 18 3 4 3 2 3" xfId="41095"/>
    <cellStyle name="Migliaia 18 3 4 3 3" xfId="33142"/>
    <cellStyle name="Migliaia 18 3 4 3 4" xfId="38444"/>
    <cellStyle name="Migliaia 18 3 4 4" xfId="15428"/>
    <cellStyle name="Migliaia 18 3 4 4 2" xfId="34134"/>
    <cellStyle name="Migliaia 18 3 4 4 3" xfId="39436"/>
    <cellStyle name="Migliaia 18 3 4 4 4" xfId="28733"/>
    <cellStyle name="Migliaia 18 3 4 5" xfId="31636"/>
    <cellStyle name="Migliaia 18 3 4 6" xfId="36785"/>
    <cellStyle name="Migliaia 18 3 4 7" xfId="11574"/>
    <cellStyle name="Migliaia 18 3 5" xfId="3163"/>
    <cellStyle name="Migliaia 18 3 5 2" xfId="9636"/>
    <cellStyle name="Migliaia 18 3 5 2 2" xfId="30636"/>
    <cellStyle name="Migliaia 18 3 5 2 2 2" xfId="35794"/>
    <cellStyle name="Migliaia 18 3 5 2 2 3" xfId="41096"/>
    <cellStyle name="Migliaia 18 3 5 2 3" xfId="33143"/>
    <cellStyle name="Migliaia 18 3 5 2 4" xfId="38445"/>
    <cellStyle name="Migliaia 18 3 5 3" xfId="15430"/>
    <cellStyle name="Migliaia 18 3 5 3 2" xfId="34135"/>
    <cellStyle name="Migliaia 18 3 5 3 3" xfId="39437"/>
    <cellStyle name="Migliaia 18 3 5 3 4" xfId="28734"/>
    <cellStyle name="Migliaia 18 3 5 4" xfId="31637"/>
    <cellStyle name="Migliaia 18 3 5 5" xfId="36786"/>
    <cellStyle name="Migliaia 18 3 5 6" xfId="11576"/>
    <cellStyle name="Migliaia 18 3 6" xfId="2717"/>
    <cellStyle name="Migliaia 18 3 6 2" xfId="9339"/>
    <cellStyle name="Migliaia 18 3 6 2 2" xfId="34136"/>
    <cellStyle name="Migliaia 18 3 6 2 3" xfId="39438"/>
    <cellStyle name="Migliaia 18 3 6 3" xfId="14153"/>
    <cellStyle name="Migliaia 18 3 6 4" xfId="15431"/>
    <cellStyle name="Migliaia 18 3 6 4 2" xfId="36787"/>
    <cellStyle name="Migliaia 18 3 6 5" xfId="11577"/>
    <cellStyle name="Migliaia 18 3 7" xfId="6596"/>
    <cellStyle name="Migliaia 18 3 7 2" xfId="28735"/>
    <cellStyle name="Migliaia 18 3 7 2 2" xfId="34137"/>
    <cellStyle name="Migliaia 18 3 7 2 3" xfId="39439"/>
    <cellStyle name="Migliaia 18 3 7 3" xfId="31638"/>
    <cellStyle name="Migliaia 18 3 7 4" xfId="36788"/>
    <cellStyle name="Migliaia 18 3 8" xfId="12829"/>
    <cellStyle name="Migliaia 18 3 8 2" xfId="28736"/>
    <cellStyle name="Migliaia 18 3 8 2 2" xfId="34138"/>
    <cellStyle name="Migliaia 18 3 8 2 3" xfId="39440"/>
    <cellStyle name="Migliaia 18 3 8 3" xfId="31639"/>
    <cellStyle name="Migliaia 18 3 8 4" xfId="36789"/>
    <cellStyle name="Migliaia 18 3 8 5" xfId="19836"/>
    <cellStyle name="Migliaia 18 3 9" xfId="15422"/>
    <cellStyle name="Migliaia 18 4" xfId="1280"/>
    <cellStyle name="Migliaia 18 4 2" xfId="3476"/>
    <cellStyle name="Migliaia 18 4 2 2" xfId="4230"/>
    <cellStyle name="Migliaia 18 4 2 2 2" xfId="28737"/>
    <cellStyle name="Migliaia 18 4 2 2 2 2" xfId="34139"/>
    <cellStyle name="Migliaia 18 4 2 2 2 3" xfId="39441"/>
    <cellStyle name="Migliaia 18 4 2 2 3" xfId="31640"/>
    <cellStyle name="Migliaia 18 4 2 2 4" xfId="36790"/>
    <cellStyle name="Migliaia 18 4 2 3" xfId="7349"/>
    <cellStyle name="Migliaia 18 4 2 3 2" xfId="28738"/>
    <cellStyle name="Migliaia 18 4 2 3 2 2" xfId="34140"/>
    <cellStyle name="Migliaia 18 4 2 3 2 3" xfId="39442"/>
    <cellStyle name="Migliaia 18 4 2 3 3" xfId="31641"/>
    <cellStyle name="Migliaia 18 4 2 3 4" xfId="36791"/>
    <cellStyle name="Migliaia 18 4 2 4" xfId="6700"/>
    <cellStyle name="Migliaia 18 4 2 5" xfId="6071"/>
    <cellStyle name="Migliaia 18 4 2 5 2" xfId="16845"/>
    <cellStyle name="Migliaia 18 4 2 5 3" xfId="41667"/>
    <cellStyle name="Migliaia 18 4 2 5 4" xfId="45877"/>
    <cellStyle name="Migliaia 18 4 2 5 5" xfId="48893"/>
    <cellStyle name="Migliaia 18 4 2 6" xfId="15433"/>
    <cellStyle name="Migliaia 18 4 2 7" xfId="19838"/>
    <cellStyle name="Migliaia 18 4 3" xfId="4231"/>
    <cellStyle name="Migliaia 18 4 3 2" xfId="13613"/>
    <cellStyle name="Migliaia 18 4 3 2 2" xfId="34141"/>
    <cellStyle name="Migliaia 18 4 3 2 3" xfId="39443"/>
    <cellStyle name="Migliaia 18 4 3 3" xfId="31642"/>
    <cellStyle name="Migliaia 18 4 3 4" xfId="36792"/>
    <cellStyle name="Migliaia 18 4 3 5" xfId="12827"/>
    <cellStyle name="Migliaia 18 4 4" xfId="7350"/>
    <cellStyle name="Migliaia 18 4 4 2" xfId="28739"/>
    <cellStyle name="Migliaia 18 4 4 2 2" xfId="34142"/>
    <cellStyle name="Migliaia 18 4 4 2 3" xfId="39444"/>
    <cellStyle name="Migliaia 18 4 4 3" xfId="31643"/>
    <cellStyle name="Migliaia 18 4 4 4" xfId="36793"/>
    <cellStyle name="Migliaia 18 4 5" xfId="6699"/>
    <cellStyle name="Migliaia 18 4 5 2" xfId="28740"/>
    <cellStyle name="Migliaia 18 4 5 2 2" xfId="34143"/>
    <cellStyle name="Migliaia 18 4 5 2 3" xfId="39445"/>
    <cellStyle name="Migliaia 18 4 5 3" xfId="31644"/>
    <cellStyle name="Migliaia 18 4 5 4" xfId="36794"/>
    <cellStyle name="Migliaia 18 4 6" xfId="6070"/>
    <cellStyle name="Migliaia 18 4 6 2" xfId="16844"/>
    <cellStyle name="Migliaia 18 4 6 2 2" xfId="34144"/>
    <cellStyle name="Migliaia 18 4 6 2 3" xfId="39446"/>
    <cellStyle name="Migliaia 18 4 6 2 4" xfId="28741"/>
    <cellStyle name="Migliaia 18 4 6 3" xfId="31645"/>
    <cellStyle name="Migliaia 18 4 6 4" xfId="36795"/>
    <cellStyle name="Migliaia 18 4 6 5" xfId="19839"/>
    <cellStyle name="Migliaia 18 4 6 6" xfId="42751"/>
    <cellStyle name="Migliaia 18 4 6 7" xfId="45876"/>
    <cellStyle name="Migliaia 18 4 6 8" xfId="48892"/>
    <cellStyle name="Migliaia 18 4 7" xfId="15432"/>
    <cellStyle name="Migliaia 18 4 7 2" xfId="28742"/>
    <cellStyle name="Migliaia 18 4 7 2 2" xfId="34145"/>
    <cellStyle name="Migliaia 18 4 7 2 3" xfId="39447"/>
    <cellStyle name="Migliaia 18 4 7 3" xfId="31646"/>
    <cellStyle name="Migliaia 18 4 7 4" xfId="36796"/>
    <cellStyle name="Migliaia 18 4 7 5" xfId="19840"/>
    <cellStyle name="Migliaia 18 4 8" xfId="19837"/>
    <cellStyle name="Migliaia 18 5" xfId="1281"/>
    <cellStyle name="Migliaia 18 5 2" xfId="3477"/>
    <cellStyle name="Migliaia 18 5 2 2" xfId="13818"/>
    <cellStyle name="Migliaia 18 5 2 2 2" xfId="34146"/>
    <cellStyle name="Migliaia 18 5 2 2 3" xfId="39448"/>
    <cellStyle name="Migliaia 18 5 2 3" xfId="15435"/>
    <cellStyle name="Migliaia 18 5 2 3 2" xfId="31647"/>
    <cellStyle name="Migliaia 18 5 2 4" xfId="36797"/>
    <cellStyle name="Migliaia 18 5 2 5" xfId="11578"/>
    <cellStyle name="Migliaia 18 5 3" xfId="6701"/>
    <cellStyle name="Migliaia 18 5 3 2" xfId="28743"/>
    <cellStyle name="Migliaia 18 5 3 2 2" xfId="34147"/>
    <cellStyle name="Migliaia 18 5 3 2 3" xfId="39449"/>
    <cellStyle name="Migliaia 18 5 3 3" xfId="31648"/>
    <cellStyle name="Migliaia 18 5 3 4" xfId="36798"/>
    <cellStyle name="Migliaia 18 5 4" xfId="6072"/>
    <cellStyle name="Migliaia 18 5 4 2" xfId="16846"/>
    <cellStyle name="Migliaia 18 5 4 2 2" xfId="34148"/>
    <cellStyle name="Migliaia 18 5 4 2 3" xfId="39450"/>
    <cellStyle name="Migliaia 18 5 4 2 4" xfId="28744"/>
    <cellStyle name="Migliaia 18 5 4 3" xfId="31649"/>
    <cellStyle name="Migliaia 18 5 4 4" xfId="36799"/>
    <cellStyle name="Migliaia 18 5 4 5" xfId="19842"/>
    <cellStyle name="Migliaia 18 5 4 6" xfId="43344"/>
    <cellStyle name="Migliaia 18 5 4 7" xfId="45878"/>
    <cellStyle name="Migliaia 18 5 4 8" xfId="48894"/>
    <cellStyle name="Migliaia 18 5 5" xfId="15434"/>
    <cellStyle name="Migliaia 18 5 5 2" xfId="28745"/>
    <cellStyle name="Migliaia 18 5 5 2 2" xfId="34149"/>
    <cellStyle name="Migliaia 18 5 5 2 3" xfId="39451"/>
    <cellStyle name="Migliaia 18 5 5 3" xfId="31650"/>
    <cellStyle name="Migliaia 18 5 5 4" xfId="36800"/>
    <cellStyle name="Migliaia 18 5 5 5" xfId="19843"/>
    <cellStyle name="Migliaia 18 5 6" xfId="19844"/>
    <cellStyle name="Migliaia 18 5 6 2" xfId="28746"/>
    <cellStyle name="Migliaia 18 5 6 2 2" xfId="34150"/>
    <cellStyle name="Migliaia 18 5 6 2 3" xfId="39452"/>
    <cellStyle name="Migliaia 18 5 6 3" xfId="31651"/>
    <cellStyle name="Migliaia 18 5 6 4" xfId="36801"/>
    <cellStyle name="Migliaia 18 5 7" xfId="19841"/>
    <cellStyle name="Migliaia 18 6" xfId="1276"/>
    <cellStyle name="Migliaia 18 6 2" xfId="3472"/>
    <cellStyle name="Migliaia 18 6 2 2" xfId="5131"/>
    <cellStyle name="Migliaia 18 6 2 3" xfId="14103"/>
    <cellStyle name="Migliaia 18 6 2 4" xfId="15437"/>
    <cellStyle name="Migliaia 18 6 2 5" xfId="27768"/>
    <cellStyle name="Migliaia 18 6 2 6" xfId="11580"/>
    <cellStyle name="Migliaia 18 6 3" xfId="4883"/>
    <cellStyle name="Migliaia 18 6 3 2" xfId="30637"/>
    <cellStyle name="Migliaia 18 6 3 2 2" xfId="35795"/>
    <cellStyle name="Migliaia 18 6 3 2 3" xfId="41097"/>
    <cellStyle name="Migliaia 18 6 3 3" xfId="33144"/>
    <cellStyle name="Migliaia 18 6 3 4" xfId="38446"/>
    <cellStyle name="Migliaia 18 6 4" xfId="15436"/>
    <cellStyle name="Migliaia 18 6 4 2" xfId="34151"/>
    <cellStyle name="Migliaia 18 6 4 3" xfId="39453"/>
    <cellStyle name="Migliaia 18 6 4 4" xfId="28747"/>
    <cellStyle name="Migliaia 18 6 5" xfId="31652"/>
    <cellStyle name="Migliaia 18 6 6" xfId="36802"/>
    <cellStyle name="Migliaia 18 6 7" xfId="11579"/>
    <cellStyle name="Migliaia 18 7" xfId="3161"/>
    <cellStyle name="Migliaia 18 7 2" xfId="9634"/>
    <cellStyle name="Migliaia 18 7 2 2" xfId="30638"/>
    <cellStyle name="Migliaia 18 7 2 2 2" xfId="35796"/>
    <cellStyle name="Migliaia 18 7 2 2 3" xfId="41098"/>
    <cellStyle name="Migliaia 18 7 2 3" xfId="33145"/>
    <cellStyle name="Migliaia 18 7 2 4" xfId="38447"/>
    <cellStyle name="Migliaia 18 7 3" xfId="15438"/>
    <cellStyle name="Migliaia 18 7 3 2" xfId="34152"/>
    <cellStyle name="Migliaia 18 7 3 3" xfId="39454"/>
    <cellStyle name="Migliaia 18 7 3 4" xfId="28748"/>
    <cellStyle name="Migliaia 18 7 4" xfId="31653"/>
    <cellStyle name="Migliaia 18 7 5" xfId="36803"/>
    <cellStyle name="Migliaia 18 7 6" xfId="11581"/>
    <cellStyle name="Migliaia 18 8" xfId="2715"/>
    <cellStyle name="Migliaia 18 8 2" xfId="9337"/>
    <cellStyle name="Migliaia 18 8 2 2" xfId="30639"/>
    <cellStyle name="Migliaia 18 8 2 2 2" xfId="35797"/>
    <cellStyle name="Migliaia 18 8 2 2 3" xfId="41099"/>
    <cellStyle name="Migliaia 18 8 2 3" xfId="33146"/>
    <cellStyle name="Migliaia 18 8 2 4" xfId="38448"/>
    <cellStyle name="Migliaia 18 8 3" xfId="15439"/>
    <cellStyle name="Migliaia 18 8 3 2" xfId="34153"/>
    <cellStyle name="Migliaia 18 8 3 3" xfId="39455"/>
    <cellStyle name="Migliaia 18 8 3 4" xfId="28749"/>
    <cellStyle name="Migliaia 18 8 4" xfId="31654"/>
    <cellStyle name="Migliaia 18 8 5" xfId="36804"/>
    <cellStyle name="Migliaia 18 8 6" xfId="11582"/>
    <cellStyle name="Migliaia 18 9" xfId="12582"/>
    <cellStyle name="Migliaia 18 9 2" xfId="28750"/>
    <cellStyle name="Migliaia 18 9 2 2" xfId="34154"/>
    <cellStyle name="Migliaia 18 9 2 3" xfId="39456"/>
    <cellStyle name="Migliaia 18 9 3" xfId="31655"/>
    <cellStyle name="Migliaia 18 9 4" xfId="36805"/>
    <cellStyle name="Migliaia 19" xfId="264"/>
    <cellStyle name="Migliaia 19 10" xfId="15440"/>
    <cellStyle name="Migliaia 19 10 2" xfId="34155"/>
    <cellStyle name="Migliaia 19 10 3" xfId="39457"/>
    <cellStyle name="Migliaia 19 10 4" xfId="28751"/>
    <cellStyle name="Migliaia 19 11" xfId="31656"/>
    <cellStyle name="Migliaia 19 12" xfId="36806"/>
    <cellStyle name="Migliaia 19 2" xfId="265"/>
    <cellStyle name="Migliaia 19 2 2" xfId="1283"/>
    <cellStyle name="Migliaia 19 2 2 2" xfId="3479"/>
    <cellStyle name="Migliaia 19 2 2 2 2" xfId="9801"/>
    <cellStyle name="Migliaia 19 2 2 2 2 2" xfId="34156"/>
    <cellStyle name="Migliaia 19 2 2 2 2 3" xfId="39458"/>
    <cellStyle name="Migliaia 19 2 2 2 3" xfId="13819"/>
    <cellStyle name="Migliaia 19 2 2 2 4" xfId="15443"/>
    <cellStyle name="Migliaia 19 2 2 2 4 2" xfId="36807"/>
    <cellStyle name="Migliaia 19 2 2 2 5" xfId="11583"/>
    <cellStyle name="Migliaia 19 2 2 3" xfId="7028"/>
    <cellStyle name="Migliaia 19 2 2 3 2" xfId="30640"/>
    <cellStyle name="Migliaia 19 2 2 3 2 2" xfId="35798"/>
    <cellStyle name="Migliaia 19 2 2 3 2 3" xfId="41100"/>
    <cellStyle name="Migliaia 19 2 2 3 3" xfId="33147"/>
    <cellStyle name="Migliaia 19 2 2 3 4" xfId="38449"/>
    <cellStyle name="Migliaia 19 2 2 4" xfId="6073"/>
    <cellStyle name="Migliaia 19 2 2 4 2" xfId="16847"/>
    <cellStyle name="Migliaia 19 2 2 4 3" xfId="41668"/>
    <cellStyle name="Migliaia 19 2 2 4 4" xfId="45879"/>
    <cellStyle name="Migliaia 19 2 2 4 5" xfId="48895"/>
    <cellStyle name="Migliaia 19 2 2 5" xfId="15442"/>
    <cellStyle name="Migliaia 19 2 2 6" xfId="19846"/>
    <cellStyle name="Migliaia 19 2 3" xfId="3165"/>
    <cellStyle name="Migliaia 19 2 3 2" xfId="9638"/>
    <cellStyle name="Migliaia 19 2 3 2 2" xfId="30641"/>
    <cellStyle name="Migliaia 19 2 3 2 2 2" xfId="35799"/>
    <cellStyle name="Migliaia 19 2 3 2 2 3" xfId="41101"/>
    <cellStyle name="Migliaia 19 2 3 2 3" xfId="33148"/>
    <cellStyle name="Migliaia 19 2 3 2 4" xfId="38450"/>
    <cellStyle name="Migliaia 19 2 3 3" xfId="15444"/>
    <cellStyle name="Migliaia 19 2 3 3 2" xfId="34157"/>
    <cellStyle name="Migliaia 19 2 3 3 3" xfId="39459"/>
    <cellStyle name="Migliaia 19 2 3 3 4" xfId="28752"/>
    <cellStyle name="Migliaia 19 2 3 4" xfId="31657"/>
    <cellStyle name="Migliaia 19 2 3 5" xfId="36808"/>
    <cellStyle name="Migliaia 19 2 3 6" xfId="11584"/>
    <cellStyle name="Migliaia 19 2 4" xfId="2720"/>
    <cellStyle name="Migliaia 19 2 4 2" xfId="9341"/>
    <cellStyle name="Migliaia 19 2 4 2 2" xfId="34158"/>
    <cellStyle name="Migliaia 19 2 4 2 3" xfId="39460"/>
    <cellStyle name="Migliaia 19 2 4 3" xfId="14052"/>
    <cellStyle name="Migliaia 19 2 4 4" xfId="15445"/>
    <cellStyle name="Migliaia 19 2 4 4 2" xfId="36809"/>
    <cellStyle name="Migliaia 19 2 4 5" xfId="11585"/>
    <cellStyle name="Migliaia 19 2 5" xfId="8541"/>
    <cellStyle name="Migliaia 19 2 5 2" xfId="28753"/>
    <cellStyle name="Migliaia 19 2 5 2 2" xfId="34159"/>
    <cellStyle name="Migliaia 19 2 5 2 3" xfId="39461"/>
    <cellStyle name="Migliaia 19 2 5 3" xfId="31658"/>
    <cellStyle name="Migliaia 19 2 5 4" xfId="36810"/>
    <cellStyle name="Migliaia 19 2 6" xfId="15441"/>
    <cellStyle name="Migliaia 19 2 6 2" xfId="28754"/>
    <cellStyle name="Migliaia 19 2 6 2 2" xfId="34160"/>
    <cellStyle name="Migliaia 19 2 6 2 3" xfId="39462"/>
    <cellStyle name="Migliaia 19 2 6 3" xfId="31659"/>
    <cellStyle name="Migliaia 19 2 6 4" xfId="36811"/>
    <cellStyle name="Migliaia 19 2 6 5" xfId="19847"/>
    <cellStyle name="Migliaia 19 2 7" xfId="19845"/>
    <cellStyle name="Migliaia 19 3" xfId="266"/>
    <cellStyle name="Migliaia 19 3 10" xfId="19848"/>
    <cellStyle name="Migliaia 19 3 11" xfId="11586"/>
    <cellStyle name="Migliaia 19 3 2" xfId="1285"/>
    <cellStyle name="Migliaia 19 3 2 2" xfId="3481"/>
    <cellStyle name="Migliaia 19 3 2 2 2" xfId="7351"/>
    <cellStyle name="Migliaia 19 3 2 2 2 2" xfId="13820"/>
    <cellStyle name="Migliaia 19 3 2 2 2 2 2" xfId="17279"/>
    <cellStyle name="Migliaia 19 3 2 2 2 2 2 2" xfId="34161"/>
    <cellStyle name="Migliaia 19 3 2 2 2 2 3" xfId="39463"/>
    <cellStyle name="Migliaia 19 3 2 2 2 2 4" xfId="28755"/>
    <cellStyle name="Migliaia 19 3 2 2 2 3" xfId="31660"/>
    <cellStyle name="Migliaia 19 3 2 2 2 4" xfId="36812"/>
    <cellStyle name="Migliaia 19 3 2 2 2 5" xfId="43483"/>
    <cellStyle name="Migliaia 19 3 2 2 2 6" xfId="46324"/>
    <cellStyle name="Migliaia 19 3 2 2 2 7" xfId="49340"/>
    <cellStyle name="Migliaia 19 3 2 2 2 8" xfId="13080"/>
    <cellStyle name="Migliaia 19 3 2 2 3" xfId="7117"/>
    <cellStyle name="Migliaia 19 3 2 2 4" xfId="6074"/>
    <cellStyle name="Migliaia 19 3 2 2 4 2" xfId="16848"/>
    <cellStyle name="Migliaia 19 3 2 2 4 3" xfId="43919"/>
    <cellStyle name="Migliaia 19 3 2 2 4 4" xfId="45880"/>
    <cellStyle name="Migliaia 19 3 2 2 4 5" xfId="48896"/>
    <cellStyle name="Migliaia 19 3 2 2 5" xfId="15448"/>
    <cellStyle name="Migliaia 19 3 2 2 6" xfId="19850"/>
    <cellStyle name="Migliaia 19 3 2 3" xfId="2722"/>
    <cellStyle name="Migliaia 19 3 2 3 2" xfId="6529"/>
    <cellStyle name="Migliaia 19 3 2 3 2 2" xfId="34162"/>
    <cellStyle name="Migliaia 19 3 2 3 2 3" xfId="39464"/>
    <cellStyle name="Migliaia 19 3 2 3 2 4" xfId="28756"/>
    <cellStyle name="Migliaia 19 3 2 3 3" xfId="7352"/>
    <cellStyle name="Migliaia 19 3 2 3 4" xfId="15449"/>
    <cellStyle name="Migliaia 19 3 2 3 4 2" xfId="36813"/>
    <cellStyle name="Migliaia 19 3 2 3 5" xfId="11587"/>
    <cellStyle name="Migliaia 19 3 2 4" xfId="6702"/>
    <cellStyle name="Migliaia 19 3 2 4 2" xfId="13499"/>
    <cellStyle name="Migliaia 19 3 2 4 2 2" xfId="34163"/>
    <cellStyle name="Migliaia 19 3 2 4 2 3" xfId="39465"/>
    <cellStyle name="Migliaia 19 3 2 4 3" xfId="31661"/>
    <cellStyle name="Migliaia 19 3 2 4 4" xfId="36814"/>
    <cellStyle name="Migliaia 19 3 2 4 5" xfId="12585"/>
    <cellStyle name="Migliaia 19 3 2 5" xfId="12825"/>
    <cellStyle name="Migliaia 19 3 2 5 2" xfId="28757"/>
    <cellStyle name="Migliaia 19 3 2 5 2 2" xfId="34164"/>
    <cellStyle name="Migliaia 19 3 2 5 2 3" xfId="39466"/>
    <cellStyle name="Migliaia 19 3 2 5 3" xfId="31662"/>
    <cellStyle name="Migliaia 19 3 2 5 4" xfId="36815"/>
    <cellStyle name="Migliaia 19 3 2 6" xfId="15447"/>
    <cellStyle name="Migliaia 19 3 2 6 2" xfId="28758"/>
    <cellStyle name="Migliaia 19 3 2 6 2 2" xfId="34165"/>
    <cellStyle name="Migliaia 19 3 2 6 2 3" xfId="39467"/>
    <cellStyle name="Migliaia 19 3 2 6 3" xfId="31663"/>
    <cellStyle name="Migliaia 19 3 2 6 4" xfId="36816"/>
    <cellStyle name="Migliaia 19 3 2 6 5" xfId="19851"/>
    <cellStyle name="Migliaia 19 3 2 7" xfId="19849"/>
    <cellStyle name="Migliaia 19 3 3" xfId="1284"/>
    <cellStyle name="Migliaia 19 3 3 2" xfId="3480"/>
    <cellStyle name="Migliaia 19 3 3 2 2" xfId="5134"/>
    <cellStyle name="Migliaia 19 3 3 2 2 2" xfId="34167"/>
    <cellStyle name="Migliaia 19 3 3 2 2 3" xfId="39469"/>
    <cellStyle name="Migliaia 19 3 3 2 3" xfId="13614"/>
    <cellStyle name="Migliaia 19 3 3 2 4" xfId="15451"/>
    <cellStyle name="Migliaia 19 3 3 2 4 2" xfId="36818"/>
    <cellStyle name="Migliaia 19 3 3 2 5" xfId="11589"/>
    <cellStyle name="Migliaia 19 3 3 3" xfId="4886"/>
    <cellStyle name="Migliaia 19 3 3 3 2" xfId="28760"/>
    <cellStyle name="Migliaia 19 3 3 3 2 2" xfId="34168"/>
    <cellStyle name="Migliaia 19 3 3 3 2 3" xfId="39470"/>
    <cellStyle name="Migliaia 19 3 3 3 3" xfId="31665"/>
    <cellStyle name="Migliaia 19 3 3 3 4" xfId="36819"/>
    <cellStyle name="Migliaia 19 3 3 4" xfId="15450"/>
    <cellStyle name="Migliaia 19 3 3 4 2" xfId="28761"/>
    <cellStyle name="Migliaia 19 3 3 4 2 2" xfId="34169"/>
    <cellStyle name="Migliaia 19 3 3 4 2 3" xfId="39471"/>
    <cellStyle name="Migliaia 19 3 3 4 3" xfId="31666"/>
    <cellStyle name="Migliaia 19 3 3 4 4" xfId="36820"/>
    <cellStyle name="Migliaia 19 3 3 4 5" xfId="19852"/>
    <cellStyle name="Migliaia 19 3 3 5" xfId="19853"/>
    <cellStyle name="Migliaia 19 3 3 5 2" xfId="28762"/>
    <cellStyle name="Migliaia 19 3 3 5 2 2" xfId="34170"/>
    <cellStyle name="Migliaia 19 3 3 5 2 3" xfId="39472"/>
    <cellStyle name="Migliaia 19 3 3 5 3" xfId="31667"/>
    <cellStyle name="Migliaia 19 3 3 5 4" xfId="36821"/>
    <cellStyle name="Migliaia 19 3 3 6" xfId="28759"/>
    <cellStyle name="Migliaia 19 3 3 6 2" xfId="34166"/>
    <cellStyle name="Migliaia 19 3 3 6 3" xfId="39468"/>
    <cellStyle name="Migliaia 19 3 3 7" xfId="31664"/>
    <cellStyle name="Migliaia 19 3 3 8" xfId="36817"/>
    <cellStyle name="Migliaia 19 3 3 9" xfId="11588"/>
    <cellStyle name="Migliaia 19 3 4" xfId="2395"/>
    <cellStyle name="Migliaia 19 3 4 2" xfId="3907"/>
    <cellStyle name="Migliaia 19 3 4 2 2" xfId="9862"/>
    <cellStyle name="Migliaia 19 3 4 2 3" xfId="13557"/>
    <cellStyle name="Migliaia 19 3 4 2 4" xfId="15453"/>
    <cellStyle name="Migliaia 19 3 4 2 5" xfId="27769"/>
    <cellStyle name="Migliaia 19 3 4 2 6" xfId="11591"/>
    <cellStyle name="Migliaia 19 3 4 3" xfId="9110"/>
    <cellStyle name="Migliaia 19 3 4 3 2" xfId="30642"/>
    <cellStyle name="Migliaia 19 3 4 3 2 2" xfId="35800"/>
    <cellStyle name="Migliaia 19 3 4 3 2 3" xfId="41102"/>
    <cellStyle name="Migliaia 19 3 4 3 3" xfId="33149"/>
    <cellStyle name="Migliaia 19 3 4 3 4" xfId="38451"/>
    <cellStyle name="Migliaia 19 3 4 4" xfId="15452"/>
    <cellStyle name="Migliaia 19 3 4 4 2" xfId="34171"/>
    <cellStyle name="Migliaia 19 3 4 4 3" xfId="39473"/>
    <cellStyle name="Migliaia 19 3 4 4 4" xfId="28763"/>
    <cellStyle name="Migliaia 19 3 4 5" xfId="31668"/>
    <cellStyle name="Migliaia 19 3 4 6" xfId="36822"/>
    <cellStyle name="Migliaia 19 3 4 7" xfId="11590"/>
    <cellStyle name="Migliaia 19 3 5" xfId="3166"/>
    <cellStyle name="Migliaia 19 3 5 2" xfId="9639"/>
    <cellStyle name="Migliaia 19 3 5 2 2" xfId="30643"/>
    <cellStyle name="Migliaia 19 3 5 2 2 2" xfId="35801"/>
    <cellStyle name="Migliaia 19 3 5 2 2 3" xfId="41103"/>
    <cellStyle name="Migliaia 19 3 5 2 3" xfId="33150"/>
    <cellStyle name="Migliaia 19 3 5 2 4" xfId="38452"/>
    <cellStyle name="Migliaia 19 3 5 3" xfId="15454"/>
    <cellStyle name="Migliaia 19 3 5 3 2" xfId="34172"/>
    <cellStyle name="Migliaia 19 3 5 3 3" xfId="39474"/>
    <cellStyle name="Migliaia 19 3 5 3 4" xfId="28764"/>
    <cellStyle name="Migliaia 19 3 5 4" xfId="31669"/>
    <cellStyle name="Migliaia 19 3 5 5" xfId="36823"/>
    <cellStyle name="Migliaia 19 3 5 6" xfId="11592"/>
    <cellStyle name="Migliaia 19 3 6" xfId="2721"/>
    <cellStyle name="Migliaia 19 3 6 2" xfId="9342"/>
    <cellStyle name="Migliaia 19 3 6 2 2" xfId="34173"/>
    <cellStyle name="Migliaia 19 3 6 2 3" xfId="39475"/>
    <cellStyle name="Migliaia 19 3 6 3" xfId="13716"/>
    <cellStyle name="Migliaia 19 3 6 4" xfId="15455"/>
    <cellStyle name="Migliaia 19 3 6 4 2" xfId="36824"/>
    <cellStyle name="Migliaia 19 3 6 5" xfId="11593"/>
    <cellStyle name="Migliaia 19 3 7" xfId="6579"/>
    <cellStyle name="Migliaia 19 3 7 2" xfId="28765"/>
    <cellStyle name="Migliaia 19 3 7 2 2" xfId="34174"/>
    <cellStyle name="Migliaia 19 3 7 2 3" xfId="39476"/>
    <cellStyle name="Migliaia 19 3 7 3" xfId="31670"/>
    <cellStyle name="Migliaia 19 3 7 4" xfId="36825"/>
    <cellStyle name="Migliaia 19 3 8" xfId="12826"/>
    <cellStyle name="Migliaia 19 3 8 2" xfId="28766"/>
    <cellStyle name="Migliaia 19 3 8 2 2" xfId="34175"/>
    <cellStyle name="Migliaia 19 3 8 2 3" xfId="39477"/>
    <cellStyle name="Migliaia 19 3 8 3" xfId="31671"/>
    <cellStyle name="Migliaia 19 3 8 4" xfId="36826"/>
    <cellStyle name="Migliaia 19 3 8 5" xfId="19854"/>
    <cellStyle name="Migliaia 19 3 9" xfId="15446"/>
    <cellStyle name="Migliaia 19 4" xfId="1286"/>
    <cellStyle name="Migliaia 19 4 2" xfId="3482"/>
    <cellStyle name="Migliaia 19 4 2 2" xfId="4232"/>
    <cellStyle name="Migliaia 19 4 2 2 2" xfId="28767"/>
    <cellStyle name="Migliaia 19 4 2 2 2 2" xfId="34176"/>
    <cellStyle name="Migliaia 19 4 2 2 2 3" xfId="39478"/>
    <cellStyle name="Migliaia 19 4 2 2 3" xfId="31672"/>
    <cellStyle name="Migliaia 19 4 2 2 4" xfId="36827"/>
    <cellStyle name="Migliaia 19 4 2 3" xfId="7353"/>
    <cellStyle name="Migliaia 19 4 2 3 2" xfId="28768"/>
    <cellStyle name="Migliaia 19 4 2 3 2 2" xfId="34177"/>
    <cellStyle name="Migliaia 19 4 2 3 2 3" xfId="39479"/>
    <cellStyle name="Migliaia 19 4 2 3 3" xfId="31673"/>
    <cellStyle name="Migliaia 19 4 2 3 4" xfId="36828"/>
    <cellStyle name="Migliaia 19 4 2 4" xfId="6704"/>
    <cellStyle name="Migliaia 19 4 2 5" xfId="6076"/>
    <cellStyle name="Migliaia 19 4 2 5 2" xfId="16850"/>
    <cellStyle name="Migliaia 19 4 2 5 3" xfId="42959"/>
    <cellStyle name="Migliaia 19 4 2 5 4" xfId="45882"/>
    <cellStyle name="Migliaia 19 4 2 5 5" xfId="48898"/>
    <cellStyle name="Migliaia 19 4 2 6" xfId="15457"/>
    <cellStyle name="Migliaia 19 4 2 7" xfId="19856"/>
    <cellStyle name="Migliaia 19 4 3" xfId="4233"/>
    <cellStyle name="Migliaia 19 4 3 2" xfId="13615"/>
    <cellStyle name="Migliaia 19 4 3 2 2" xfId="34178"/>
    <cellStyle name="Migliaia 19 4 3 2 3" xfId="39480"/>
    <cellStyle name="Migliaia 19 4 3 3" xfId="31674"/>
    <cellStyle name="Migliaia 19 4 3 4" xfId="36829"/>
    <cellStyle name="Migliaia 19 4 3 5" xfId="12824"/>
    <cellStyle name="Migliaia 19 4 4" xfId="7354"/>
    <cellStyle name="Migliaia 19 4 4 2" xfId="28769"/>
    <cellStyle name="Migliaia 19 4 4 2 2" xfId="34179"/>
    <cellStyle name="Migliaia 19 4 4 2 3" xfId="39481"/>
    <cellStyle name="Migliaia 19 4 4 3" xfId="31675"/>
    <cellStyle name="Migliaia 19 4 4 4" xfId="36830"/>
    <cellStyle name="Migliaia 19 4 5" xfId="6703"/>
    <cellStyle name="Migliaia 19 4 5 2" xfId="28770"/>
    <cellStyle name="Migliaia 19 4 5 2 2" xfId="34180"/>
    <cellStyle name="Migliaia 19 4 5 2 3" xfId="39482"/>
    <cellStyle name="Migliaia 19 4 5 3" xfId="31676"/>
    <cellStyle name="Migliaia 19 4 5 4" xfId="36831"/>
    <cellStyle name="Migliaia 19 4 6" xfId="6075"/>
    <cellStyle name="Migliaia 19 4 6 2" xfId="16849"/>
    <cellStyle name="Migliaia 19 4 6 2 2" xfId="34181"/>
    <cellStyle name="Migliaia 19 4 6 2 3" xfId="39483"/>
    <cellStyle name="Migliaia 19 4 6 2 4" xfId="28771"/>
    <cellStyle name="Migliaia 19 4 6 3" xfId="31677"/>
    <cellStyle name="Migliaia 19 4 6 4" xfId="36832"/>
    <cellStyle name="Migliaia 19 4 6 5" xfId="19857"/>
    <cellStyle name="Migliaia 19 4 6 6" xfId="20800"/>
    <cellStyle name="Migliaia 19 4 6 7" xfId="45881"/>
    <cellStyle name="Migliaia 19 4 6 8" xfId="48897"/>
    <cellStyle name="Migliaia 19 4 7" xfId="15456"/>
    <cellStyle name="Migliaia 19 4 7 2" xfId="28772"/>
    <cellStyle name="Migliaia 19 4 7 2 2" xfId="34182"/>
    <cellStyle name="Migliaia 19 4 7 2 3" xfId="39484"/>
    <cellStyle name="Migliaia 19 4 7 3" xfId="31678"/>
    <cellStyle name="Migliaia 19 4 7 4" xfId="36833"/>
    <cellStyle name="Migliaia 19 4 7 5" xfId="19858"/>
    <cellStyle name="Migliaia 19 4 8" xfId="19855"/>
    <cellStyle name="Migliaia 19 5" xfId="1287"/>
    <cellStyle name="Migliaia 19 5 2" xfId="3483"/>
    <cellStyle name="Migliaia 19 5 2 2" xfId="13821"/>
    <cellStyle name="Migliaia 19 5 2 2 2" xfId="34183"/>
    <cellStyle name="Migliaia 19 5 2 2 3" xfId="39485"/>
    <cellStyle name="Migliaia 19 5 2 3" xfId="15459"/>
    <cellStyle name="Migliaia 19 5 2 3 2" xfId="31679"/>
    <cellStyle name="Migliaia 19 5 2 4" xfId="36834"/>
    <cellStyle name="Migliaia 19 5 2 5" xfId="11594"/>
    <cellStyle name="Migliaia 19 5 3" xfId="6705"/>
    <cellStyle name="Migliaia 19 5 3 2" xfId="28773"/>
    <cellStyle name="Migliaia 19 5 3 2 2" xfId="34184"/>
    <cellStyle name="Migliaia 19 5 3 2 3" xfId="39486"/>
    <cellStyle name="Migliaia 19 5 3 3" xfId="31680"/>
    <cellStyle name="Migliaia 19 5 3 4" xfId="36835"/>
    <cellStyle name="Migliaia 19 5 4" xfId="6077"/>
    <cellStyle name="Migliaia 19 5 4 2" xfId="16851"/>
    <cellStyle name="Migliaia 19 5 4 2 2" xfId="34185"/>
    <cellStyle name="Migliaia 19 5 4 2 3" xfId="39487"/>
    <cellStyle name="Migliaia 19 5 4 2 4" xfId="28774"/>
    <cellStyle name="Migliaia 19 5 4 3" xfId="31681"/>
    <cellStyle name="Migliaia 19 5 4 4" xfId="36836"/>
    <cellStyle name="Migliaia 19 5 4 5" xfId="19860"/>
    <cellStyle name="Migliaia 19 5 4 6" xfId="42090"/>
    <cellStyle name="Migliaia 19 5 4 7" xfId="45883"/>
    <cellStyle name="Migliaia 19 5 4 8" xfId="48899"/>
    <cellStyle name="Migliaia 19 5 5" xfId="15458"/>
    <cellStyle name="Migliaia 19 5 5 2" xfId="28775"/>
    <cellStyle name="Migliaia 19 5 5 2 2" xfId="34186"/>
    <cellStyle name="Migliaia 19 5 5 2 3" xfId="39488"/>
    <cellStyle name="Migliaia 19 5 5 3" xfId="31682"/>
    <cellStyle name="Migliaia 19 5 5 4" xfId="36837"/>
    <cellStyle name="Migliaia 19 5 5 5" xfId="19861"/>
    <cellStyle name="Migliaia 19 5 6" xfId="19862"/>
    <cellStyle name="Migliaia 19 5 6 2" xfId="28776"/>
    <cellStyle name="Migliaia 19 5 6 2 2" xfId="34187"/>
    <cellStyle name="Migliaia 19 5 6 2 3" xfId="39489"/>
    <cellStyle name="Migliaia 19 5 6 3" xfId="31683"/>
    <cellStyle name="Migliaia 19 5 6 4" xfId="36838"/>
    <cellStyle name="Migliaia 19 5 7" xfId="19859"/>
    <cellStyle name="Migliaia 19 6" xfId="1282"/>
    <cellStyle name="Migliaia 19 6 2" xfId="3478"/>
    <cellStyle name="Migliaia 19 6 2 2" xfId="5133"/>
    <cellStyle name="Migliaia 19 6 2 3" xfId="14102"/>
    <cellStyle name="Migliaia 19 6 2 4" xfId="15461"/>
    <cellStyle name="Migliaia 19 6 2 5" xfId="27770"/>
    <cellStyle name="Migliaia 19 6 2 6" xfId="11596"/>
    <cellStyle name="Migliaia 19 6 3" xfId="4885"/>
    <cellStyle name="Migliaia 19 6 3 2" xfId="30644"/>
    <cellStyle name="Migliaia 19 6 3 2 2" xfId="35802"/>
    <cellStyle name="Migliaia 19 6 3 2 3" xfId="41104"/>
    <cellStyle name="Migliaia 19 6 3 3" xfId="33151"/>
    <cellStyle name="Migliaia 19 6 3 4" xfId="38453"/>
    <cellStyle name="Migliaia 19 6 4" xfId="15460"/>
    <cellStyle name="Migliaia 19 6 4 2" xfId="34188"/>
    <cellStyle name="Migliaia 19 6 4 3" xfId="39490"/>
    <cellStyle name="Migliaia 19 6 4 4" xfId="28777"/>
    <cellStyle name="Migliaia 19 6 5" xfId="31684"/>
    <cellStyle name="Migliaia 19 6 6" xfId="36839"/>
    <cellStyle name="Migliaia 19 6 7" xfId="11595"/>
    <cellStyle name="Migliaia 19 7" xfId="3164"/>
    <cellStyle name="Migliaia 19 7 2" xfId="9637"/>
    <cellStyle name="Migliaia 19 7 2 2" xfId="30645"/>
    <cellStyle name="Migliaia 19 7 2 2 2" xfId="35803"/>
    <cellStyle name="Migliaia 19 7 2 2 3" xfId="41105"/>
    <cellStyle name="Migliaia 19 7 2 3" xfId="33152"/>
    <cellStyle name="Migliaia 19 7 2 4" xfId="38454"/>
    <cellStyle name="Migliaia 19 7 3" xfId="15462"/>
    <cellStyle name="Migliaia 19 7 3 2" xfId="34189"/>
    <cellStyle name="Migliaia 19 7 3 3" xfId="39491"/>
    <cellStyle name="Migliaia 19 7 3 4" xfId="28778"/>
    <cellStyle name="Migliaia 19 7 4" xfId="31685"/>
    <cellStyle name="Migliaia 19 7 5" xfId="36840"/>
    <cellStyle name="Migliaia 19 7 6" xfId="11597"/>
    <cellStyle name="Migliaia 19 8" xfId="2719"/>
    <cellStyle name="Migliaia 19 8 2" xfId="9340"/>
    <cellStyle name="Migliaia 19 8 2 2" xfId="30646"/>
    <cellStyle name="Migliaia 19 8 2 2 2" xfId="35804"/>
    <cellStyle name="Migliaia 19 8 2 2 3" xfId="41106"/>
    <cellStyle name="Migliaia 19 8 2 3" xfId="33153"/>
    <cellStyle name="Migliaia 19 8 2 4" xfId="38455"/>
    <cellStyle name="Migliaia 19 8 3" xfId="15463"/>
    <cellStyle name="Migliaia 19 8 3 2" xfId="34190"/>
    <cellStyle name="Migliaia 19 8 3 3" xfId="39492"/>
    <cellStyle name="Migliaia 19 8 3 4" xfId="28779"/>
    <cellStyle name="Migliaia 19 8 4" xfId="31686"/>
    <cellStyle name="Migliaia 19 8 5" xfId="36841"/>
    <cellStyle name="Migliaia 19 8 6" xfId="11598"/>
    <cellStyle name="Migliaia 19 9" xfId="12584"/>
    <cellStyle name="Migliaia 19 9 2" xfId="28780"/>
    <cellStyle name="Migliaia 19 9 2 2" xfId="34191"/>
    <cellStyle name="Migliaia 19 9 2 3" xfId="39493"/>
    <cellStyle name="Migliaia 19 9 3" xfId="31687"/>
    <cellStyle name="Migliaia 19 9 4" xfId="36842"/>
    <cellStyle name="Migliaia 2" xfId="267"/>
    <cellStyle name="Migliaia 2 10" xfId="12586"/>
    <cellStyle name="Migliaia 2 10 2" xfId="28782"/>
    <cellStyle name="Migliaia 2 10 2 2" xfId="34193"/>
    <cellStyle name="Migliaia 2 10 2 3" xfId="39495"/>
    <cellStyle name="Migliaia 2 10 3" xfId="31689"/>
    <cellStyle name="Migliaia 2 10 4" xfId="36844"/>
    <cellStyle name="Migliaia 2 11" xfId="15464"/>
    <cellStyle name="Migliaia 2 11 2" xfId="34192"/>
    <cellStyle name="Migliaia 2 11 3" xfId="39494"/>
    <cellStyle name="Migliaia 2 11 4" xfId="28781"/>
    <cellStyle name="Migliaia 2 12" xfId="31688"/>
    <cellStyle name="Migliaia 2 13" xfId="36843"/>
    <cellStyle name="Migliaia 2 2" xfId="268"/>
    <cellStyle name="Migliaia 2 2 2" xfId="1289"/>
    <cellStyle name="Migliaia 2 2 2 2" xfId="3485"/>
    <cellStyle name="Migliaia 2 2 2 2 2" xfId="7355"/>
    <cellStyle name="Migliaia 2 2 2 2 2 2" xfId="9802"/>
    <cellStyle name="Migliaia 2 2 2 2 2 2 2" xfId="35805"/>
    <cellStyle name="Migliaia 2 2 2 2 2 2 3" xfId="41107"/>
    <cellStyle name="Migliaia 2 2 2 2 2 3" xfId="13822"/>
    <cellStyle name="Migliaia 2 2 2 2 2 3 2" xfId="17280"/>
    <cellStyle name="Migliaia 2 2 2 2 2 3 3" xfId="33154"/>
    <cellStyle name="Migliaia 2 2 2 2 2 4" xfId="38456"/>
    <cellStyle name="Migliaia 2 2 2 2 2 5" xfId="41748"/>
    <cellStyle name="Migliaia 2 2 2 2 2 6" xfId="46325"/>
    <cellStyle name="Migliaia 2 2 2 2 2 7" xfId="49341"/>
    <cellStyle name="Migliaia 2 2 2 2 3" xfId="7750"/>
    <cellStyle name="Migliaia 2 2 2 2 4" xfId="6078"/>
    <cellStyle name="Migliaia 2 2 2 2 4 2" xfId="16852"/>
    <cellStyle name="Migliaia 2 2 2 2 4 3" xfId="43481"/>
    <cellStyle name="Migliaia 2 2 2 2 4 4" xfId="45884"/>
    <cellStyle name="Migliaia 2 2 2 2 4 5" xfId="48900"/>
    <cellStyle name="Migliaia 2 2 2 2 5" xfId="15467"/>
    <cellStyle name="Migliaia 2 2 2 2 6" xfId="19864"/>
    <cellStyle name="Migliaia 2 2 2 2 7" xfId="44328"/>
    <cellStyle name="Migliaia 2 2 2 2 8" xfId="45234"/>
    <cellStyle name="Migliaia 2 2 2 3" xfId="2725"/>
    <cellStyle name="Migliaia 2 2 2 3 2" xfId="9345"/>
    <cellStyle name="Migliaia 2 2 2 3 2 2" xfId="34195"/>
    <cellStyle name="Migliaia 2 2 2 3 2 3" xfId="39497"/>
    <cellStyle name="Migliaia 2 2 2 3 3" xfId="13823"/>
    <cellStyle name="Migliaia 2 2 2 3 4" xfId="15468"/>
    <cellStyle name="Migliaia 2 2 2 3 4 2" xfId="36846"/>
    <cellStyle name="Migliaia 2 2 2 3 5" xfId="11599"/>
    <cellStyle name="Migliaia 2 2 2 4" xfId="8853"/>
    <cellStyle name="Migliaia 2 2 2 4 2" xfId="30647"/>
    <cellStyle name="Migliaia 2 2 2 4 2 2" xfId="35806"/>
    <cellStyle name="Migliaia 2 2 2 4 2 3" xfId="41108"/>
    <cellStyle name="Migliaia 2 2 2 4 3" xfId="33155"/>
    <cellStyle name="Migliaia 2 2 2 4 4" xfId="38457"/>
    <cellStyle name="Migliaia 2 2 2 5" xfId="15466"/>
    <cellStyle name="Migliaia 2 2 2 6" xfId="19863"/>
    <cellStyle name="Migliaia 2 2 3" xfId="3168"/>
    <cellStyle name="Migliaia 2 2 3 2" xfId="7356"/>
    <cellStyle name="Migliaia 2 2 3 2 2" xfId="9641"/>
    <cellStyle name="Migliaia 2 2 3 2 2 2" xfId="34196"/>
    <cellStyle name="Migliaia 2 2 3 2 2 3" xfId="39498"/>
    <cellStyle name="Migliaia 2 2 3 2 3" xfId="13824"/>
    <cellStyle name="Migliaia 2 2 3 2 3 2" xfId="17281"/>
    <cellStyle name="Migliaia 2 2 3 2 3 3" xfId="31691"/>
    <cellStyle name="Migliaia 2 2 3 2 4" xfId="36847"/>
    <cellStyle name="Migliaia 2 2 3 2 5" xfId="29678"/>
    <cellStyle name="Migliaia 2 2 3 2 6" xfId="46326"/>
    <cellStyle name="Migliaia 2 2 3 2 7" xfId="49342"/>
    <cellStyle name="Migliaia 2 2 3 3" xfId="7790"/>
    <cellStyle name="Migliaia 2 2 3 4" xfId="6079"/>
    <cellStyle name="Migliaia 2 2 3 4 2" xfId="16853"/>
    <cellStyle name="Migliaia 2 2 3 4 3" xfId="27760"/>
    <cellStyle name="Migliaia 2 2 3 4 4" xfId="45885"/>
    <cellStyle name="Migliaia 2 2 3 4 5" xfId="48901"/>
    <cellStyle name="Migliaia 2 2 3 5" xfId="15469"/>
    <cellStyle name="Migliaia 2 2 3 6" xfId="19865"/>
    <cellStyle name="Migliaia 2 2 4" xfId="2724"/>
    <cellStyle name="Migliaia 2 2 4 2" xfId="9344"/>
    <cellStyle name="Migliaia 2 2 4 2 2" xfId="30648"/>
    <cellStyle name="Migliaia 2 2 4 2 2 2" xfId="35807"/>
    <cellStyle name="Migliaia 2 2 4 2 2 3" xfId="41109"/>
    <cellStyle name="Migliaia 2 2 4 2 3" xfId="33156"/>
    <cellStyle name="Migliaia 2 2 4 2 4" xfId="38458"/>
    <cellStyle name="Migliaia 2 2 4 3" xfId="15470"/>
    <cellStyle name="Migliaia 2 2 4 3 2" xfId="34197"/>
    <cellStyle name="Migliaia 2 2 4 3 3" xfId="39499"/>
    <cellStyle name="Migliaia 2 2 4 3 4" xfId="28784"/>
    <cellStyle name="Migliaia 2 2 4 4" xfId="31692"/>
    <cellStyle name="Migliaia 2 2 4 5" xfId="36848"/>
    <cellStyle name="Migliaia 2 2 4 6" xfId="11600"/>
    <cellStyle name="Migliaia 2 2 5" xfId="8542"/>
    <cellStyle name="Migliaia 2 2 5 2" xfId="28785"/>
    <cellStyle name="Migliaia 2 2 5 2 2" xfId="34198"/>
    <cellStyle name="Migliaia 2 2 5 2 3" xfId="39500"/>
    <cellStyle name="Migliaia 2 2 5 3" xfId="31693"/>
    <cellStyle name="Migliaia 2 2 5 4" xfId="36849"/>
    <cellStyle name="Migliaia 2 2 6" xfId="15465"/>
    <cellStyle name="Migliaia 2 2 6 2" xfId="34194"/>
    <cellStyle name="Migliaia 2 2 6 3" xfId="39496"/>
    <cellStyle name="Migliaia 2 2 6 4" xfId="28783"/>
    <cellStyle name="Migliaia 2 2 7" xfId="31690"/>
    <cellStyle name="Migliaia 2 2 8" xfId="36845"/>
    <cellStyle name="Migliaia 2 3" xfId="269"/>
    <cellStyle name="Migliaia 2 3 2" xfId="1290"/>
    <cellStyle name="Migliaia 2 3 2 2" xfId="3486"/>
    <cellStyle name="Migliaia 2 3 2 2 2" xfId="7357"/>
    <cellStyle name="Migliaia 2 3 2 2 2 2" xfId="9803"/>
    <cellStyle name="Migliaia 2 3 2 2 2 2 2" xfId="35808"/>
    <cellStyle name="Migliaia 2 3 2 2 2 2 3" xfId="41110"/>
    <cellStyle name="Migliaia 2 3 2 2 2 3" xfId="13825"/>
    <cellStyle name="Migliaia 2 3 2 2 2 3 2" xfId="17282"/>
    <cellStyle name="Migliaia 2 3 2 2 2 3 3" xfId="33157"/>
    <cellStyle name="Migliaia 2 3 2 2 2 4" xfId="38459"/>
    <cellStyle name="Migliaia 2 3 2 2 2 5" xfId="43551"/>
    <cellStyle name="Migliaia 2 3 2 2 2 6" xfId="46327"/>
    <cellStyle name="Migliaia 2 3 2 2 2 7" xfId="49343"/>
    <cellStyle name="Migliaia 2 3 2 2 3" xfId="7749"/>
    <cellStyle name="Migliaia 2 3 2 2 4" xfId="6080"/>
    <cellStyle name="Migliaia 2 3 2 2 4 2" xfId="16854"/>
    <cellStyle name="Migliaia 2 3 2 2 4 3" xfId="43686"/>
    <cellStyle name="Migliaia 2 3 2 2 4 4" xfId="45886"/>
    <cellStyle name="Migliaia 2 3 2 2 4 5" xfId="48902"/>
    <cellStyle name="Migliaia 2 3 2 2 5" xfId="15473"/>
    <cellStyle name="Migliaia 2 3 2 2 6" xfId="19867"/>
    <cellStyle name="Migliaia 2 3 2 2 7" xfId="44329"/>
    <cellStyle name="Migliaia 2 3 2 2 8" xfId="45235"/>
    <cellStyle name="Migliaia 2 3 2 3" xfId="2727"/>
    <cellStyle name="Migliaia 2 3 2 3 2" xfId="9347"/>
    <cellStyle name="Migliaia 2 3 2 3 2 2" xfId="34200"/>
    <cellStyle name="Migliaia 2 3 2 3 2 3" xfId="39502"/>
    <cellStyle name="Migliaia 2 3 2 3 3" xfId="13826"/>
    <cellStyle name="Migliaia 2 3 2 3 4" xfId="15474"/>
    <cellStyle name="Migliaia 2 3 2 3 4 2" xfId="36851"/>
    <cellStyle name="Migliaia 2 3 2 3 5" xfId="11601"/>
    <cellStyle name="Migliaia 2 3 2 4" xfId="8854"/>
    <cellStyle name="Migliaia 2 3 2 4 2" xfId="30649"/>
    <cellStyle name="Migliaia 2 3 2 4 2 2" xfId="35809"/>
    <cellStyle name="Migliaia 2 3 2 4 2 3" xfId="41111"/>
    <cellStyle name="Migliaia 2 3 2 4 3" xfId="33158"/>
    <cellStyle name="Migliaia 2 3 2 4 4" xfId="38460"/>
    <cellStyle name="Migliaia 2 3 2 5" xfId="15472"/>
    <cellStyle name="Migliaia 2 3 2 6" xfId="19866"/>
    <cellStyle name="Migliaia 2 3 3" xfId="3169"/>
    <cellStyle name="Migliaia 2 3 3 2" xfId="7358"/>
    <cellStyle name="Migliaia 2 3 3 2 2" xfId="9642"/>
    <cellStyle name="Migliaia 2 3 3 2 2 2" xfId="34201"/>
    <cellStyle name="Migliaia 2 3 3 2 2 3" xfId="39503"/>
    <cellStyle name="Migliaia 2 3 3 2 3" xfId="13827"/>
    <cellStyle name="Migliaia 2 3 3 2 3 2" xfId="17283"/>
    <cellStyle name="Migliaia 2 3 3 2 3 3" xfId="31695"/>
    <cellStyle name="Migliaia 2 3 3 2 4" xfId="36852"/>
    <cellStyle name="Migliaia 2 3 3 2 5" xfId="42194"/>
    <cellStyle name="Migliaia 2 3 3 2 6" xfId="46328"/>
    <cellStyle name="Migliaia 2 3 3 2 7" xfId="49344"/>
    <cellStyle name="Migliaia 2 3 3 3" xfId="7635"/>
    <cellStyle name="Migliaia 2 3 3 4" xfId="6081"/>
    <cellStyle name="Migliaia 2 3 3 4 2" xfId="16855"/>
    <cellStyle name="Migliaia 2 3 3 4 3" xfId="41669"/>
    <cellStyle name="Migliaia 2 3 3 4 4" xfId="45887"/>
    <cellStyle name="Migliaia 2 3 3 4 5" xfId="48903"/>
    <cellStyle name="Migliaia 2 3 3 5" xfId="15475"/>
    <cellStyle name="Migliaia 2 3 3 6" xfId="19868"/>
    <cellStyle name="Migliaia 2 3 4" xfId="2726"/>
    <cellStyle name="Migliaia 2 3 4 2" xfId="9346"/>
    <cellStyle name="Migliaia 2 3 4 2 2" xfId="30650"/>
    <cellStyle name="Migliaia 2 3 4 2 2 2" xfId="35810"/>
    <cellStyle name="Migliaia 2 3 4 2 2 3" xfId="41112"/>
    <cellStyle name="Migliaia 2 3 4 2 3" xfId="33159"/>
    <cellStyle name="Migliaia 2 3 4 2 4" xfId="38461"/>
    <cellStyle name="Migliaia 2 3 4 3" xfId="15476"/>
    <cellStyle name="Migliaia 2 3 4 3 2" xfId="34202"/>
    <cellStyle name="Migliaia 2 3 4 3 3" xfId="39504"/>
    <cellStyle name="Migliaia 2 3 4 3 4" xfId="28787"/>
    <cellStyle name="Migliaia 2 3 4 4" xfId="31696"/>
    <cellStyle name="Migliaia 2 3 4 5" xfId="36853"/>
    <cellStyle name="Migliaia 2 3 4 6" xfId="11602"/>
    <cellStyle name="Migliaia 2 3 5" xfId="8543"/>
    <cellStyle name="Migliaia 2 3 5 2" xfId="28788"/>
    <cellStyle name="Migliaia 2 3 5 2 2" xfId="34203"/>
    <cellStyle name="Migliaia 2 3 5 2 3" xfId="39505"/>
    <cellStyle name="Migliaia 2 3 5 3" xfId="31697"/>
    <cellStyle name="Migliaia 2 3 5 4" xfId="36854"/>
    <cellStyle name="Migliaia 2 3 6" xfId="15471"/>
    <cellStyle name="Migliaia 2 3 6 2" xfId="34199"/>
    <cellStyle name="Migliaia 2 3 6 3" xfId="39501"/>
    <cellStyle name="Migliaia 2 3 6 4" xfId="28786"/>
    <cellStyle name="Migliaia 2 3 7" xfId="31694"/>
    <cellStyle name="Migliaia 2 3 8" xfId="36850"/>
    <cellStyle name="Migliaia 2 4" xfId="270"/>
    <cellStyle name="Migliaia 2 4 10" xfId="19869"/>
    <cellStyle name="Migliaia 2 4 11" xfId="11603"/>
    <cellStyle name="Migliaia 2 4 2" xfId="1292"/>
    <cellStyle name="Migliaia 2 4 2 2" xfId="3488"/>
    <cellStyle name="Migliaia 2 4 2 2 2" xfId="7359"/>
    <cellStyle name="Migliaia 2 4 2 2 2 2" xfId="13828"/>
    <cellStyle name="Migliaia 2 4 2 2 2 2 2" xfId="17284"/>
    <cellStyle name="Migliaia 2 4 2 2 2 2 2 2" xfId="34204"/>
    <cellStyle name="Migliaia 2 4 2 2 2 2 3" xfId="39506"/>
    <cellStyle name="Migliaia 2 4 2 2 2 2 4" xfId="28789"/>
    <cellStyle name="Migliaia 2 4 2 2 2 3" xfId="31698"/>
    <cellStyle name="Migliaia 2 4 2 2 2 4" xfId="36855"/>
    <cellStyle name="Migliaia 2 4 2 2 2 5" xfId="27818"/>
    <cellStyle name="Migliaia 2 4 2 2 2 6" xfId="46329"/>
    <cellStyle name="Migliaia 2 4 2 2 2 7" xfId="49345"/>
    <cellStyle name="Migliaia 2 4 2 2 2 8" xfId="13081"/>
    <cellStyle name="Migliaia 2 4 2 2 3" xfId="6561"/>
    <cellStyle name="Migliaia 2 4 2 2 4" xfId="6082"/>
    <cellStyle name="Migliaia 2 4 2 2 4 2" xfId="16856"/>
    <cellStyle name="Migliaia 2 4 2 2 4 3" xfId="43622"/>
    <cellStyle name="Migliaia 2 4 2 2 4 4" xfId="45888"/>
    <cellStyle name="Migliaia 2 4 2 2 4 5" xfId="48904"/>
    <cellStyle name="Migliaia 2 4 2 2 5" xfId="15479"/>
    <cellStyle name="Migliaia 2 4 2 2 6" xfId="19871"/>
    <cellStyle name="Migliaia 2 4 2 3" xfId="2729"/>
    <cellStyle name="Migliaia 2 4 2 3 2" xfId="7083"/>
    <cellStyle name="Migliaia 2 4 2 3 2 2" xfId="34205"/>
    <cellStyle name="Migliaia 2 4 2 3 2 3" xfId="39507"/>
    <cellStyle name="Migliaia 2 4 2 3 2 4" xfId="28790"/>
    <cellStyle name="Migliaia 2 4 2 3 3" xfId="7360"/>
    <cellStyle name="Migliaia 2 4 2 3 4" xfId="15480"/>
    <cellStyle name="Migliaia 2 4 2 3 4 2" xfId="36856"/>
    <cellStyle name="Migliaia 2 4 2 3 5" xfId="11604"/>
    <cellStyle name="Migliaia 2 4 2 4" xfId="6706"/>
    <cellStyle name="Migliaia 2 4 2 4 2" xfId="13500"/>
    <cellStyle name="Migliaia 2 4 2 4 2 2" xfId="34206"/>
    <cellStyle name="Migliaia 2 4 2 4 2 3" xfId="39508"/>
    <cellStyle name="Migliaia 2 4 2 4 3" xfId="31699"/>
    <cellStyle name="Migliaia 2 4 2 4 4" xfId="36857"/>
    <cellStyle name="Migliaia 2 4 2 4 5" xfId="12587"/>
    <cellStyle name="Migliaia 2 4 2 5" xfId="12822"/>
    <cellStyle name="Migliaia 2 4 2 5 2" xfId="28791"/>
    <cellStyle name="Migliaia 2 4 2 5 2 2" xfId="34207"/>
    <cellStyle name="Migliaia 2 4 2 5 2 3" xfId="39509"/>
    <cellStyle name="Migliaia 2 4 2 5 3" xfId="31700"/>
    <cellStyle name="Migliaia 2 4 2 5 4" xfId="36858"/>
    <cellStyle name="Migliaia 2 4 2 6" xfId="15478"/>
    <cellStyle name="Migliaia 2 4 2 6 2" xfId="28792"/>
    <cellStyle name="Migliaia 2 4 2 6 2 2" xfId="34208"/>
    <cellStyle name="Migliaia 2 4 2 6 2 3" xfId="39510"/>
    <cellStyle name="Migliaia 2 4 2 6 3" xfId="31701"/>
    <cellStyle name="Migliaia 2 4 2 6 4" xfId="36859"/>
    <cellStyle name="Migliaia 2 4 2 6 5" xfId="19872"/>
    <cellStyle name="Migliaia 2 4 2 7" xfId="19870"/>
    <cellStyle name="Migliaia 2 4 3" xfId="1291"/>
    <cellStyle name="Migliaia 2 4 3 2" xfId="3487"/>
    <cellStyle name="Migliaia 2 4 3 2 2" xfId="5136"/>
    <cellStyle name="Migliaia 2 4 3 2 2 2" xfId="34210"/>
    <cellStyle name="Migliaia 2 4 3 2 2 3" xfId="39512"/>
    <cellStyle name="Migliaia 2 4 3 2 3" xfId="13616"/>
    <cellStyle name="Migliaia 2 4 3 2 4" xfId="15482"/>
    <cellStyle name="Migliaia 2 4 3 2 4 2" xfId="36861"/>
    <cellStyle name="Migliaia 2 4 3 2 5" xfId="11606"/>
    <cellStyle name="Migliaia 2 4 3 3" xfId="4888"/>
    <cellStyle name="Migliaia 2 4 3 3 2" xfId="28795"/>
    <cellStyle name="Migliaia 2 4 3 3 2 2" xfId="34211"/>
    <cellStyle name="Migliaia 2 4 3 3 2 3" xfId="39513"/>
    <cellStyle name="Migliaia 2 4 3 3 3" xfId="31704"/>
    <cellStyle name="Migliaia 2 4 3 3 4" xfId="36862"/>
    <cellStyle name="Migliaia 2 4 3 4" xfId="15481"/>
    <cellStyle name="Migliaia 2 4 3 4 2" xfId="28796"/>
    <cellStyle name="Migliaia 2 4 3 4 2 2" xfId="34212"/>
    <cellStyle name="Migliaia 2 4 3 4 2 3" xfId="39514"/>
    <cellStyle name="Migliaia 2 4 3 4 3" xfId="31705"/>
    <cellStyle name="Migliaia 2 4 3 4 4" xfId="36863"/>
    <cellStyle name="Migliaia 2 4 3 4 5" xfId="19875"/>
    <cellStyle name="Migliaia 2 4 3 5" xfId="19876"/>
    <cellStyle name="Migliaia 2 4 3 5 2" xfId="28797"/>
    <cellStyle name="Migliaia 2 4 3 5 2 2" xfId="34213"/>
    <cellStyle name="Migliaia 2 4 3 5 2 3" xfId="39515"/>
    <cellStyle name="Migliaia 2 4 3 5 3" xfId="31706"/>
    <cellStyle name="Migliaia 2 4 3 5 4" xfId="36864"/>
    <cellStyle name="Migliaia 2 4 3 6" xfId="28793"/>
    <cellStyle name="Migliaia 2 4 3 6 2" xfId="34209"/>
    <cellStyle name="Migliaia 2 4 3 6 3" xfId="39511"/>
    <cellStyle name="Migliaia 2 4 3 7" xfId="31702"/>
    <cellStyle name="Migliaia 2 4 3 8" xfId="36860"/>
    <cellStyle name="Migliaia 2 4 3 9" xfId="11605"/>
    <cellStyle name="Migliaia 2 4 4" xfId="2396"/>
    <cellStyle name="Migliaia 2 4 4 2" xfId="3908"/>
    <cellStyle name="Migliaia 2 4 4 2 2" xfId="9863"/>
    <cellStyle name="Migliaia 2 4 4 2 3" xfId="14021"/>
    <cellStyle name="Migliaia 2 4 4 2 4" xfId="15484"/>
    <cellStyle name="Migliaia 2 4 4 2 5" xfId="27771"/>
    <cellStyle name="Migliaia 2 4 4 2 6" xfId="11608"/>
    <cellStyle name="Migliaia 2 4 4 3" xfId="9111"/>
    <cellStyle name="Migliaia 2 4 4 3 2" xfId="30651"/>
    <cellStyle name="Migliaia 2 4 4 3 2 2" xfId="35811"/>
    <cellStyle name="Migliaia 2 4 4 3 2 3" xfId="41113"/>
    <cellStyle name="Migliaia 2 4 4 3 3" xfId="33160"/>
    <cellStyle name="Migliaia 2 4 4 3 4" xfId="38462"/>
    <cellStyle name="Migliaia 2 4 4 4" xfId="15483"/>
    <cellStyle name="Migliaia 2 4 4 4 2" xfId="34214"/>
    <cellStyle name="Migliaia 2 4 4 4 3" xfId="39516"/>
    <cellStyle name="Migliaia 2 4 4 4 4" xfId="28798"/>
    <cellStyle name="Migliaia 2 4 4 5" xfId="31707"/>
    <cellStyle name="Migliaia 2 4 4 6" xfId="36865"/>
    <cellStyle name="Migliaia 2 4 4 7" xfId="11607"/>
    <cellStyle name="Migliaia 2 4 5" xfId="3170"/>
    <cellStyle name="Migliaia 2 4 5 2" xfId="9643"/>
    <cellStyle name="Migliaia 2 4 5 2 2" xfId="30652"/>
    <cellStyle name="Migliaia 2 4 5 2 2 2" xfId="35812"/>
    <cellStyle name="Migliaia 2 4 5 2 2 3" xfId="41114"/>
    <cellStyle name="Migliaia 2 4 5 2 3" xfId="33161"/>
    <cellStyle name="Migliaia 2 4 5 2 4" xfId="38463"/>
    <cellStyle name="Migliaia 2 4 5 3" xfId="15485"/>
    <cellStyle name="Migliaia 2 4 5 3 2" xfId="34215"/>
    <cellStyle name="Migliaia 2 4 5 3 3" xfId="39517"/>
    <cellStyle name="Migliaia 2 4 5 3 4" xfId="28799"/>
    <cellStyle name="Migliaia 2 4 5 4" xfId="31708"/>
    <cellStyle name="Migliaia 2 4 5 5" xfId="36866"/>
    <cellStyle name="Migliaia 2 4 5 6" xfId="11609"/>
    <cellStyle name="Migliaia 2 4 6" xfId="2728"/>
    <cellStyle name="Migliaia 2 4 6 2" xfId="9348"/>
    <cellStyle name="Migliaia 2 4 6 2 2" xfId="34216"/>
    <cellStyle name="Migliaia 2 4 6 2 3" xfId="39518"/>
    <cellStyle name="Migliaia 2 4 6 3" xfId="14152"/>
    <cellStyle name="Migliaia 2 4 6 4" xfId="15486"/>
    <cellStyle name="Migliaia 2 4 6 4 2" xfId="36867"/>
    <cellStyle name="Migliaia 2 4 6 5" xfId="11610"/>
    <cellStyle name="Migliaia 2 4 7" xfId="7671"/>
    <cellStyle name="Migliaia 2 4 7 2" xfId="28801"/>
    <cellStyle name="Migliaia 2 4 7 2 2" xfId="34217"/>
    <cellStyle name="Migliaia 2 4 7 2 3" xfId="39519"/>
    <cellStyle name="Migliaia 2 4 7 3" xfId="31710"/>
    <cellStyle name="Migliaia 2 4 7 4" xfId="36868"/>
    <cellStyle name="Migliaia 2 4 8" xfId="12823"/>
    <cellStyle name="Migliaia 2 4 8 2" xfId="28802"/>
    <cellStyle name="Migliaia 2 4 8 2 2" xfId="34218"/>
    <cellStyle name="Migliaia 2 4 8 2 3" xfId="39520"/>
    <cellStyle name="Migliaia 2 4 8 3" xfId="31711"/>
    <cellStyle name="Migliaia 2 4 8 4" xfId="36869"/>
    <cellStyle name="Migliaia 2 4 8 5" xfId="19881"/>
    <cellStyle name="Migliaia 2 4 9" xfId="15477"/>
    <cellStyle name="Migliaia 2 5" xfId="1293"/>
    <cellStyle name="Migliaia 2 5 2" xfId="3489"/>
    <cellStyle name="Migliaia 2 5 2 2" xfId="4234"/>
    <cellStyle name="Migliaia 2 5 2 2 2" xfId="28803"/>
    <cellStyle name="Migliaia 2 5 2 2 2 2" xfId="34219"/>
    <cellStyle name="Migliaia 2 5 2 2 2 3" xfId="39521"/>
    <cellStyle name="Migliaia 2 5 2 2 3" xfId="31712"/>
    <cellStyle name="Migliaia 2 5 2 2 4" xfId="36870"/>
    <cellStyle name="Migliaia 2 5 2 3" xfId="7361"/>
    <cellStyle name="Migliaia 2 5 2 3 2" xfId="28804"/>
    <cellStyle name="Migliaia 2 5 2 3 2 2" xfId="34220"/>
    <cellStyle name="Migliaia 2 5 2 3 2 3" xfId="39522"/>
    <cellStyle name="Migliaia 2 5 2 3 3" xfId="31713"/>
    <cellStyle name="Migliaia 2 5 2 3 4" xfId="36871"/>
    <cellStyle name="Migliaia 2 5 2 4" xfId="6708"/>
    <cellStyle name="Migliaia 2 5 2 5" xfId="6084"/>
    <cellStyle name="Migliaia 2 5 2 5 2" xfId="16858"/>
    <cellStyle name="Migliaia 2 5 2 5 3" xfId="43540"/>
    <cellStyle name="Migliaia 2 5 2 5 4" xfId="45890"/>
    <cellStyle name="Migliaia 2 5 2 5 5" xfId="48906"/>
    <cellStyle name="Migliaia 2 5 2 6" xfId="15488"/>
    <cellStyle name="Migliaia 2 5 2 7" xfId="19883"/>
    <cellStyle name="Migliaia 2 5 3" xfId="4235"/>
    <cellStyle name="Migliaia 2 5 3 2" xfId="13617"/>
    <cellStyle name="Migliaia 2 5 3 2 2" xfId="34221"/>
    <cellStyle name="Migliaia 2 5 3 2 3" xfId="39523"/>
    <cellStyle name="Migliaia 2 5 3 3" xfId="31714"/>
    <cellStyle name="Migliaia 2 5 3 4" xfId="36872"/>
    <cellStyle name="Migliaia 2 5 3 5" xfId="12821"/>
    <cellStyle name="Migliaia 2 5 4" xfId="7362"/>
    <cellStyle name="Migliaia 2 5 4 2" xfId="28806"/>
    <cellStyle name="Migliaia 2 5 4 2 2" xfId="34222"/>
    <cellStyle name="Migliaia 2 5 4 2 3" xfId="39524"/>
    <cellStyle name="Migliaia 2 5 4 3" xfId="31715"/>
    <cellStyle name="Migliaia 2 5 4 4" xfId="36873"/>
    <cellStyle name="Migliaia 2 5 5" xfId="6707"/>
    <cellStyle name="Migliaia 2 5 5 2" xfId="28807"/>
    <cellStyle name="Migliaia 2 5 5 2 2" xfId="34223"/>
    <cellStyle name="Migliaia 2 5 5 2 3" xfId="39525"/>
    <cellStyle name="Migliaia 2 5 5 3" xfId="31716"/>
    <cellStyle name="Migliaia 2 5 5 4" xfId="36874"/>
    <cellStyle name="Migliaia 2 5 6" xfId="6083"/>
    <cellStyle name="Migliaia 2 5 6 2" xfId="16857"/>
    <cellStyle name="Migliaia 2 5 6 2 2" xfId="34224"/>
    <cellStyle name="Migliaia 2 5 6 2 3" xfId="39526"/>
    <cellStyle name="Migliaia 2 5 6 2 4" xfId="28808"/>
    <cellStyle name="Migliaia 2 5 6 3" xfId="31717"/>
    <cellStyle name="Migliaia 2 5 6 4" xfId="36875"/>
    <cellStyle name="Migliaia 2 5 6 5" xfId="19889"/>
    <cellStyle name="Migliaia 2 5 6 6" xfId="42439"/>
    <cellStyle name="Migliaia 2 5 6 7" xfId="45889"/>
    <cellStyle name="Migliaia 2 5 6 8" xfId="48905"/>
    <cellStyle name="Migliaia 2 5 7" xfId="15487"/>
    <cellStyle name="Migliaia 2 5 7 2" xfId="28809"/>
    <cellStyle name="Migliaia 2 5 7 2 2" xfId="34225"/>
    <cellStyle name="Migliaia 2 5 7 2 3" xfId="39527"/>
    <cellStyle name="Migliaia 2 5 7 3" xfId="31718"/>
    <cellStyle name="Migliaia 2 5 7 4" xfId="36876"/>
    <cellStyle name="Migliaia 2 5 7 5" xfId="19890"/>
    <cellStyle name="Migliaia 2 5 8" xfId="19882"/>
    <cellStyle name="Migliaia 2 6" xfId="1294"/>
    <cellStyle name="Migliaia 2 6 2" xfId="3490"/>
    <cellStyle name="Migliaia 2 6 2 2" xfId="13829"/>
    <cellStyle name="Migliaia 2 6 2 2 2" xfId="34226"/>
    <cellStyle name="Migliaia 2 6 2 2 3" xfId="39528"/>
    <cellStyle name="Migliaia 2 6 2 3" xfId="15490"/>
    <cellStyle name="Migliaia 2 6 2 3 2" xfId="31719"/>
    <cellStyle name="Migliaia 2 6 2 4" xfId="36877"/>
    <cellStyle name="Migliaia 2 6 2 5" xfId="11611"/>
    <cellStyle name="Migliaia 2 6 3" xfId="6709"/>
    <cellStyle name="Migliaia 2 6 3 2" xfId="28811"/>
    <cellStyle name="Migliaia 2 6 3 2 2" xfId="34227"/>
    <cellStyle name="Migliaia 2 6 3 2 3" xfId="39529"/>
    <cellStyle name="Migliaia 2 6 3 3" xfId="31720"/>
    <cellStyle name="Migliaia 2 6 3 4" xfId="36878"/>
    <cellStyle name="Migliaia 2 6 4" xfId="6085"/>
    <cellStyle name="Migliaia 2 6 4 2" xfId="16859"/>
    <cellStyle name="Migliaia 2 6 4 2 2" xfId="34228"/>
    <cellStyle name="Migliaia 2 6 4 2 3" xfId="39530"/>
    <cellStyle name="Migliaia 2 6 4 2 4" xfId="28812"/>
    <cellStyle name="Migliaia 2 6 4 3" xfId="31721"/>
    <cellStyle name="Migliaia 2 6 4 4" xfId="36879"/>
    <cellStyle name="Migliaia 2 6 4 5" xfId="19894"/>
    <cellStyle name="Migliaia 2 6 4 6" xfId="42091"/>
    <cellStyle name="Migliaia 2 6 4 7" xfId="45891"/>
    <cellStyle name="Migliaia 2 6 4 8" xfId="48907"/>
    <cellStyle name="Migliaia 2 6 5" xfId="15489"/>
    <cellStyle name="Migliaia 2 6 5 2" xfId="28813"/>
    <cellStyle name="Migliaia 2 6 5 2 2" xfId="34229"/>
    <cellStyle name="Migliaia 2 6 5 2 3" xfId="39531"/>
    <cellStyle name="Migliaia 2 6 5 3" xfId="31722"/>
    <cellStyle name="Migliaia 2 6 5 4" xfId="36880"/>
    <cellStyle name="Migliaia 2 6 5 5" xfId="19895"/>
    <cellStyle name="Migliaia 2 6 6" xfId="19896"/>
    <cellStyle name="Migliaia 2 6 6 2" xfId="28814"/>
    <cellStyle name="Migliaia 2 6 6 2 2" xfId="34230"/>
    <cellStyle name="Migliaia 2 6 6 2 3" xfId="39532"/>
    <cellStyle name="Migliaia 2 6 6 3" xfId="31723"/>
    <cellStyle name="Migliaia 2 6 6 4" xfId="36881"/>
    <cellStyle name="Migliaia 2 6 7" xfId="19891"/>
    <cellStyle name="Migliaia 2 7" xfId="1288"/>
    <cellStyle name="Migliaia 2 7 2" xfId="3484"/>
    <cellStyle name="Migliaia 2 7 2 2" xfId="5135"/>
    <cellStyle name="Migliaia 2 7 2 3" xfId="14101"/>
    <cellStyle name="Migliaia 2 7 2 4" xfId="15492"/>
    <cellStyle name="Migliaia 2 7 2 5" xfId="27774"/>
    <cellStyle name="Migliaia 2 7 2 6" xfId="11613"/>
    <cellStyle name="Migliaia 2 7 3" xfId="4887"/>
    <cellStyle name="Migliaia 2 7 3 2" xfId="30653"/>
    <cellStyle name="Migliaia 2 7 3 2 2" xfId="35813"/>
    <cellStyle name="Migliaia 2 7 3 2 3" xfId="41115"/>
    <cellStyle name="Migliaia 2 7 3 3" xfId="33162"/>
    <cellStyle name="Migliaia 2 7 3 4" xfId="38464"/>
    <cellStyle name="Migliaia 2 7 4" xfId="15491"/>
    <cellStyle name="Migliaia 2 7 4 2" xfId="34231"/>
    <cellStyle name="Migliaia 2 7 4 3" xfId="39533"/>
    <cellStyle name="Migliaia 2 7 4 4" xfId="28815"/>
    <cellStyle name="Migliaia 2 7 5" xfId="31724"/>
    <cellStyle name="Migliaia 2 7 6" xfId="36882"/>
    <cellStyle name="Migliaia 2 7 7" xfId="11612"/>
    <cellStyle name="Migliaia 2 8" xfId="3167"/>
    <cellStyle name="Migliaia 2 8 2" xfId="9640"/>
    <cellStyle name="Migliaia 2 8 2 2" xfId="30654"/>
    <cellStyle name="Migliaia 2 8 2 2 2" xfId="35814"/>
    <cellStyle name="Migliaia 2 8 2 2 3" xfId="41116"/>
    <cellStyle name="Migliaia 2 8 2 3" xfId="33163"/>
    <cellStyle name="Migliaia 2 8 2 4" xfId="38465"/>
    <cellStyle name="Migliaia 2 8 3" xfId="15493"/>
    <cellStyle name="Migliaia 2 8 3 2" xfId="34232"/>
    <cellStyle name="Migliaia 2 8 3 3" xfId="39534"/>
    <cellStyle name="Migliaia 2 8 3 4" xfId="28816"/>
    <cellStyle name="Migliaia 2 8 4" xfId="31725"/>
    <cellStyle name="Migliaia 2 8 5" xfId="36883"/>
    <cellStyle name="Migliaia 2 8 6" xfId="11614"/>
    <cellStyle name="Migliaia 2 9" xfId="2723"/>
    <cellStyle name="Migliaia 2 9 2" xfId="9343"/>
    <cellStyle name="Migliaia 2 9 2 2" xfId="30655"/>
    <cellStyle name="Migliaia 2 9 2 2 2" xfId="35815"/>
    <cellStyle name="Migliaia 2 9 2 2 3" xfId="41117"/>
    <cellStyle name="Migliaia 2 9 2 3" xfId="33164"/>
    <cellStyle name="Migliaia 2 9 2 4" xfId="38466"/>
    <cellStyle name="Migliaia 2 9 3" xfId="15494"/>
    <cellStyle name="Migliaia 2 9 3 2" xfId="34233"/>
    <cellStyle name="Migliaia 2 9 3 3" xfId="39535"/>
    <cellStyle name="Migliaia 2 9 3 4" xfId="28817"/>
    <cellStyle name="Migliaia 2 9 4" xfId="31726"/>
    <cellStyle name="Migliaia 2 9 5" xfId="36884"/>
    <cellStyle name="Migliaia 2 9 6" xfId="11615"/>
    <cellStyle name="Migliaia 2_Domestico_reg&amp;naz" xfId="271"/>
    <cellStyle name="Migliaia 20" xfId="272"/>
    <cellStyle name="Migliaia 20 10" xfId="15495"/>
    <cellStyle name="Migliaia 20 10 2" xfId="34234"/>
    <cellStyle name="Migliaia 20 10 3" xfId="39536"/>
    <cellStyle name="Migliaia 20 10 4" xfId="28818"/>
    <cellStyle name="Migliaia 20 11" xfId="31727"/>
    <cellStyle name="Migliaia 20 12" xfId="36885"/>
    <cellStyle name="Migliaia 20 2" xfId="273"/>
    <cellStyle name="Migliaia 20 2 2" xfId="1296"/>
    <cellStyle name="Migliaia 20 2 2 2" xfId="3492"/>
    <cellStyle name="Migliaia 20 2 2 2 2" xfId="9804"/>
    <cellStyle name="Migliaia 20 2 2 2 2 2" xfId="34235"/>
    <cellStyle name="Migliaia 20 2 2 2 2 3" xfId="39537"/>
    <cellStyle name="Migliaia 20 2 2 2 3" xfId="13830"/>
    <cellStyle name="Migliaia 20 2 2 2 4" xfId="15498"/>
    <cellStyle name="Migliaia 20 2 2 2 4 2" xfId="36886"/>
    <cellStyle name="Migliaia 20 2 2 2 5" xfId="11616"/>
    <cellStyle name="Migliaia 20 2 2 3" xfId="7029"/>
    <cellStyle name="Migliaia 20 2 2 3 2" xfId="30656"/>
    <cellStyle name="Migliaia 20 2 2 3 2 2" xfId="35816"/>
    <cellStyle name="Migliaia 20 2 2 3 2 3" xfId="41118"/>
    <cellStyle name="Migliaia 20 2 2 3 3" xfId="33165"/>
    <cellStyle name="Migliaia 20 2 2 3 4" xfId="38467"/>
    <cellStyle name="Migliaia 20 2 2 4" xfId="6086"/>
    <cellStyle name="Migliaia 20 2 2 4 2" xfId="16860"/>
    <cellStyle name="Migliaia 20 2 2 4 3" xfId="29231"/>
    <cellStyle name="Migliaia 20 2 2 4 4" xfId="45892"/>
    <cellStyle name="Migliaia 20 2 2 4 5" xfId="48908"/>
    <cellStyle name="Migliaia 20 2 2 5" xfId="15497"/>
    <cellStyle name="Migliaia 20 2 2 6" xfId="19902"/>
    <cellStyle name="Migliaia 20 2 3" xfId="3172"/>
    <cellStyle name="Migliaia 20 2 3 2" xfId="9645"/>
    <cellStyle name="Migliaia 20 2 3 2 2" xfId="30657"/>
    <cellStyle name="Migliaia 20 2 3 2 2 2" xfId="35817"/>
    <cellStyle name="Migliaia 20 2 3 2 2 3" xfId="41119"/>
    <cellStyle name="Migliaia 20 2 3 2 3" xfId="33166"/>
    <cellStyle name="Migliaia 20 2 3 2 4" xfId="38468"/>
    <cellStyle name="Migliaia 20 2 3 3" xfId="15499"/>
    <cellStyle name="Migliaia 20 2 3 3 2" xfId="34236"/>
    <cellStyle name="Migliaia 20 2 3 3 3" xfId="39538"/>
    <cellStyle name="Migliaia 20 2 3 3 4" xfId="28820"/>
    <cellStyle name="Migliaia 20 2 3 4" xfId="31729"/>
    <cellStyle name="Migliaia 20 2 3 5" xfId="36887"/>
    <cellStyle name="Migliaia 20 2 3 6" xfId="11617"/>
    <cellStyle name="Migliaia 20 2 4" xfId="2731"/>
    <cellStyle name="Migliaia 20 2 4 2" xfId="9350"/>
    <cellStyle name="Migliaia 20 2 4 2 2" xfId="34237"/>
    <cellStyle name="Migliaia 20 2 4 2 3" xfId="39539"/>
    <cellStyle name="Migliaia 20 2 4 3" xfId="14151"/>
    <cellStyle name="Migliaia 20 2 4 4" xfId="15500"/>
    <cellStyle name="Migliaia 20 2 4 4 2" xfId="36888"/>
    <cellStyle name="Migliaia 20 2 4 5" xfId="11618"/>
    <cellStyle name="Migliaia 20 2 5" xfId="8544"/>
    <cellStyle name="Migliaia 20 2 5 2" xfId="28821"/>
    <cellStyle name="Migliaia 20 2 5 2 2" xfId="34238"/>
    <cellStyle name="Migliaia 20 2 5 2 3" xfId="39540"/>
    <cellStyle name="Migliaia 20 2 5 3" xfId="31730"/>
    <cellStyle name="Migliaia 20 2 5 4" xfId="36889"/>
    <cellStyle name="Migliaia 20 2 6" xfId="15496"/>
    <cellStyle name="Migliaia 20 2 6 2" xfId="28822"/>
    <cellStyle name="Migliaia 20 2 6 2 2" xfId="34239"/>
    <cellStyle name="Migliaia 20 2 6 2 3" xfId="39541"/>
    <cellStyle name="Migliaia 20 2 6 3" xfId="31731"/>
    <cellStyle name="Migliaia 20 2 6 4" xfId="36890"/>
    <cellStyle name="Migliaia 20 2 6 5" xfId="19905"/>
    <cellStyle name="Migliaia 20 2 7" xfId="19901"/>
    <cellStyle name="Migliaia 20 3" xfId="274"/>
    <cellStyle name="Migliaia 20 3 10" xfId="19906"/>
    <cellStyle name="Migliaia 20 3 11" xfId="11619"/>
    <cellStyle name="Migliaia 20 3 2" xfId="1298"/>
    <cellStyle name="Migliaia 20 3 2 2" xfId="3494"/>
    <cellStyle name="Migliaia 20 3 2 2 2" xfId="7363"/>
    <cellStyle name="Migliaia 20 3 2 2 2 2" xfId="13831"/>
    <cellStyle name="Migliaia 20 3 2 2 2 2 2" xfId="17285"/>
    <cellStyle name="Migliaia 20 3 2 2 2 2 2 2" xfId="34240"/>
    <cellStyle name="Migliaia 20 3 2 2 2 2 3" xfId="39542"/>
    <cellStyle name="Migliaia 20 3 2 2 2 2 4" xfId="28823"/>
    <cellStyle name="Migliaia 20 3 2 2 2 3" xfId="31732"/>
    <cellStyle name="Migliaia 20 3 2 2 2 4" xfId="36891"/>
    <cellStyle name="Migliaia 20 3 2 2 2 5" xfId="28859"/>
    <cellStyle name="Migliaia 20 3 2 2 2 6" xfId="46330"/>
    <cellStyle name="Migliaia 20 3 2 2 2 7" xfId="49346"/>
    <cellStyle name="Migliaia 20 3 2 2 2 8" xfId="13082"/>
    <cellStyle name="Migliaia 20 3 2 2 3" xfId="7098"/>
    <cellStyle name="Migliaia 20 3 2 2 4" xfId="6087"/>
    <cellStyle name="Migliaia 20 3 2 2 4 2" xfId="16861"/>
    <cellStyle name="Migliaia 20 3 2 2 4 3" xfId="42512"/>
    <cellStyle name="Migliaia 20 3 2 2 4 4" xfId="45893"/>
    <cellStyle name="Migliaia 20 3 2 2 4 5" xfId="48909"/>
    <cellStyle name="Migliaia 20 3 2 2 5" xfId="15503"/>
    <cellStyle name="Migliaia 20 3 2 2 6" xfId="19908"/>
    <cellStyle name="Migliaia 20 3 2 3" xfId="2733"/>
    <cellStyle name="Migliaia 20 3 2 3 2" xfId="7656"/>
    <cellStyle name="Migliaia 20 3 2 3 2 2" xfId="34241"/>
    <cellStyle name="Migliaia 20 3 2 3 2 3" xfId="39543"/>
    <cellStyle name="Migliaia 20 3 2 3 2 4" xfId="28824"/>
    <cellStyle name="Migliaia 20 3 2 3 3" xfId="7364"/>
    <cellStyle name="Migliaia 20 3 2 3 4" xfId="15504"/>
    <cellStyle name="Migliaia 20 3 2 3 4 2" xfId="36892"/>
    <cellStyle name="Migliaia 20 3 2 3 5" xfId="11620"/>
    <cellStyle name="Migliaia 20 3 2 4" xfId="6710"/>
    <cellStyle name="Migliaia 20 3 2 4 2" xfId="13501"/>
    <cellStyle name="Migliaia 20 3 2 4 2 2" xfId="34242"/>
    <cellStyle name="Migliaia 20 3 2 4 2 3" xfId="39544"/>
    <cellStyle name="Migliaia 20 3 2 4 3" xfId="31733"/>
    <cellStyle name="Migliaia 20 3 2 4 4" xfId="36893"/>
    <cellStyle name="Migliaia 20 3 2 4 5" xfId="12589"/>
    <cellStyle name="Migliaia 20 3 2 5" xfId="12819"/>
    <cellStyle name="Migliaia 20 3 2 5 2" xfId="28825"/>
    <cellStyle name="Migliaia 20 3 2 5 2 2" xfId="34243"/>
    <cellStyle name="Migliaia 20 3 2 5 2 3" xfId="39545"/>
    <cellStyle name="Migliaia 20 3 2 5 3" xfId="31734"/>
    <cellStyle name="Migliaia 20 3 2 5 4" xfId="36894"/>
    <cellStyle name="Migliaia 20 3 2 6" xfId="15502"/>
    <cellStyle name="Migliaia 20 3 2 6 2" xfId="28826"/>
    <cellStyle name="Migliaia 20 3 2 6 2 2" xfId="34244"/>
    <cellStyle name="Migliaia 20 3 2 6 2 3" xfId="39546"/>
    <cellStyle name="Migliaia 20 3 2 6 3" xfId="31735"/>
    <cellStyle name="Migliaia 20 3 2 6 4" xfId="36895"/>
    <cellStyle name="Migliaia 20 3 2 6 5" xfId="19909"/>
    <cellStyle name="Migliaia 20 3 2 7" xfId="19907"/>
    <cellStyle name="Migliaia 20 3 3" xfId="1297"/>
    <cellStyle name="Migliaia 20 3 3 2" xfId="3493"/>
    <cellStyle name="Migliaia 20 3 3 2 2" xfId="5138"/>
    <cellStyle name="Migliaia 20 3 3 2 2 2" xfId="34246"/>
    <cellStyle name="Migliaia 20 3 3 2 2 3" xfId="39548"/>
    <cellStyle name="Migliaia 20 3 3 2 3" xfId="13618"/>
    <cellStyle name="Migliaia 20 3 3 2 4" xfId="15506"/>
    <cellStyle name="Migliaia 20 3 3 2 4 2" xfId="36897"/>
    <cellStyle name="Migliaia 20 3 3 2 5" xfId="11622"/>
    <cellStyle name="Migliaia 20 3 3 3" xfId="4890"/>
    <cellStyle name="Migliaia 20 3 3 3 2" xfId="28828"/>
    <cellStyle name="Migliaia 20 3 3 3 2 2" xfId="34247"/>
    <cellStyle name="Migliaia 20 3 3 3 2 3" xfId="39549"/>
    <cellStyle name="Migliaia 20 3 3 3 3" xfId="31737"/>
    <cellStyle name="Migliaia 20 3 3 3 4" xfId="36898"/>
    <cellStyle name="Migliaia 20 3 3 4" xfId="15505"/>
    <cellStyle name="Migliaia 20 3 3 4 2" xfId="28829"/>
    <cellStyle name="Migliaia 20 3 3 4 2 2" xfId="34248"/>
    <cellStyle name="Migliaia 20 3 3 4 2 3" xfId="39550"/>
    <cellStyle name="Migliaia 20 3 3 4 3" xfId="31738"/>
    <cellStyle name="Migliaia 20 3 3 4 4" xfId="36899"/>
    <cellStyle name="Migliaia 20 3 3 4 5" xfId="19910"/>
    <cellStyle name="Migliaia 20 3 3 5" xfId="19911"/>
    <cellStyle name="Migliaia 20 3 3 5 2" xfId="28830"/>
    <cellStyle name="Migliaia 20 3 3 5 2 2" xfId="34249"/>
    <cellStyle name="Migliaia 20 3 3 5 2 3" xfId="39551"/>
    <cellStyle name="Migliaia 20 3 3 5 3" xfId="31739"/>
    <cellStyle name="Migliaia 20 3 3 5 4" xfId="36900"/>
    <cellStyle name="Migliaia 20 3 3 6" xfId="28827"/>
    <cellStyle name="Migliaia 20 3 3 6 2" xfId="34245"/>
    <cellStyle name="Migliaia 20 3 3 6 3" xfId="39547"/>
    <cellStyle name="Migliaia 20 3 3 7" xfId="31736"/>
    <cellStyle name="Migliaia 20 3 3 8" xfId="36896"/>
    <cellStyle name="Migliaia 20 3 3 9" xfId="11621"/>
    <cellStyle name="Migliaia 20 3 4" xfId="2397"/>
    <cellStyle name="Migliaia 20 3 4 2" xfId="3909"/>
    <cellStyle name="Migliaia 20 3 4 2 2" xfId="9864"/>
    <cellStyle name="Migliaia 20 3 4 2 3" xfId="13577"/>
    <cellStyle name="Migliaia 20 3 4 2 4" xfId="15508"/>
    <cellStyle name="Migliaia 20 3 4 2 5" xfId="27780"/>
    <cellStyle name="Migliaia 20 3 4 2 6" xfId="11624"/>
    <cellStyle name="Migliaia 20 3 4 3" xfId="9112"/>
    <cellStyle name="Migliaia 20 3 4 3 2" xfId="30658"/>
    <cellStyle name="Migliaia 20 3 4 3 2 2" xfId="35818"/>
    <cellStyle name="Migliaia 20 3 4 3 2 3" xfId="41120"/>
    <cellStyle name="Migliaia 20 3 4 3 3" xfId="33167"/>
    <cellStyle name="Migliaia 20 3 4 3 4" xfId="38469"/>
    <cellStyle name="Migliaia 20 3 4 4" xfId="15507"/>
    <cellStyle name="Migliaia 20 3 4 4 2" xfId="34250"/>
    <cellStyle name="Migliaia 20 3 4 4 3" xfId="39552"/>
    <cellStyle name="Migliaia 20 3 4 4 4" xfId="28831"/>
    <cellStyle name="Migliaia 20 3 4 5" xfId="31740"/>
    <cellStyle name="Migliaia 20 3 4 6" xfId="36901"/>
    <cellStyle name="Migliaia 20 3 4 7" xfId="11623"/>
    <cellStyle name="Migliaia 20 3 5" xfId="3173"/>
    <cellStyle name="Migliaia 20 3 5 2" xfId="9646"/>
    <cellStyle name="Migliaia 20 3 5 2 2" xfId="30659"/>
    <cellStyle name="Migliaia 20 3 5 2 2 2" xfId="35819"/>
    <cellStyle name="Migliaia 20 3 5 2 2 3" xfId="41121"/>
    <cellStyle name="Migliaia 20 3 5 2 3" xfId="33168"/>
    <cellStyle name="Migliaia 20 3 5 2 4" xfId="38470"/>
    <cellStyle name="Migliaia 20 3 5 3" xfId="15509"/>
    <cellStyle name="Migliaia 20 3 5 3 2" xfId="34251"/>
    <cellStyle name="Migliaia 20 3 5 3 3" xfId="39553"/>
    <cellStyle name="Migliaia 20 3 5 3 4" xfId="28832"/>
    <cellStyle name="Migliaia 20 3 5 4" xfId="31741"/>
    <cellStyle name="Migliaia 20 3 5 5" xfId="36902"/>
    <cellStyle name="Migliaia 20 3 5 6" xfId="11625"/>
    <cellStyle name="Migliaia 20 3 6" xfId="2732"/>
    <cellStyle name="Migliaia 20 3 6 2" xfId="9351"/>
    <cellStyle name="Migliaia 20 3 6 2 2" xfId="34252"/>
    <cellStyle name="Migliaia 20 3 6 2 3" xfId="39554"/>
    <cellStyle name="Migliaia 20 3 6 3" xfId="14150"/>
    <cellStyle name="Migliaia 20 3 6 4" xfId="15510"/>
    <cellStyle name="Migliaia 20 3 6 4 2" xfId="36903"/>
    <cellStyle name="Migliaia 20 3 6 5" xfId="11626"/>
    <cellStyle name="Migliaia 20 3 7" xfId="6945"/>
    <cellStyle name="Migliaia 20 3 7 2" xfId="28833"/>
    <cellStyle name="Migliaia 20 3 7 2 2" xfId="34253"/>
    <cellStyle name="Migliaia 20 3 7 2 3" xfId="39555"/>
    <cellStyle name="Migliaia 20 3 7 3" xfId="31742"/>
    <cellStyle name="Migliaia 20 3 7 4" xfId="36904"/>
    <cellStyle name="Migliaia 20 3 8" xfId="12820"/>
    <cellStyle name="Migliaia 20 3 8 2" xfId="28834"/>
    <cellStyle name="Migliaia 20 3 8 2 2" xfId="34254"/>
    <cellStyle name="Migliaia 20 3 8 2 3" xfId="39556"/>
    <cellStyle name="Migliaia 20 3 8 3" xfId="31743"/>
    <cellStyle name="Migliaia 20 3 8 4" xfId="36905"/>
    <cellStyle name="Migliaia 20 3 8 5" xfId="19912"/>
    <cellStyle name="Migliaia 20 3 9" xfId="15501"/>
    <cellStyle name="Migliaia 20 4" xfId="1299"/>
    <cellStyle name="Migliaia 20 4 2" xfId="3495"/>
    <cellStyle name="Migliaia 20 4 2 2" xfId="4236"/>
    <cellStyle name="Migliaia 20 4 2 2 2" xfId="28835"/>
    <cellStyle name="Migliaia 20 4 2 2 2 2" xfId="34255"/>
    <cellStyle name="Migliaia 20 4 2 2 2 3" xfId="39557"/>
    <cellStyle name="Migliaia 20 4 2 2 3" xfId="31744"/>
    <cellStyle name="Migliaia 20 4 2 2 4" xfId="36906"/>
    <cellStyle name="Migliaia 20 4 2 3" xfId="7365"/>
    <cellStyle name="Migliaia 20 4 2 3 2" xfId="28836"/>
    <cellStyle name="Migliaia 20 4 2 3 2 2" xfId="34256"/>
    <cellStyle name="Migliaia 20 4 2 3 2 3" xfId="39558"/>
    <cellStyle name="Migliaia 20 4 2 3 3" xfId="31745"/>
    <cellStyle name="Migliaia 20 4 2 3 4" xfId="36907"/>
    <cellStyle name="Migliaia 20 4 2 4" xfId="6712"/>
    <cellStyle name="Migliaia 20 4 2 5" xfId="6089"/>
    <cellStyle name="Migliaia 20 4 2 5 2" xfId="16863"/>
    <cellStyle name="Migliaia 20 4 2 5 3" xfId="43046"/>
    <cellStyle name="Migliaia 20 4 2 5 4" xfId="45895"/>
    <cellStyle name="Migliaia 20 4 2 5 5" xfId="48911"/>
    <cellStyle name="Migliaia 20 4 2 6" xfId="15512"/>
    <cellStyle name="Migliaia 20 4 2 7" xfId="19914"/>
    <cellStyle name="Migliaia 20 4 3" xfId="4237"/>
    <cellStyle name="Migliaia 20 4 3 2" xfId="13619"/>
    <cellStyle name="Migliaia 20 4 3 2 2" xfId="34257"/>
    <cellStyle name="Migliaia 20 4 3 2 3" xfId="39559"/>
    <cellStyle name="Migliaia 20 4 3 3" xfId="31746"/>
    <cellStyle name="Migliaia 20 4 3 4" xfId="36908"/>
    <cellStyle name="Migliaia 20 4 3 5" xfId="12818"/>
    <cellStyle name="Migliaia 20 4 4" xfId="7366"/>
    <cellStyle name="Migliaia 20 4 4 2" xfId="28837"/>
    <cellStyle name="Migliaia 20 4 4 2 2" xfId="34258"/>
    <cellStyle name="Migliaia 20 4 4 2 3" xfId="39560"/>
    <cellStyle name="Migliaia 20 4 4 3" xfId="31747"/>
    <cellStyle name="Migliaia 20 4 4 4" xfId="36909"/>
    <cellStyle name="Migliaia 20 4 5" xfId="6711"/>
    <cellStyle name="Migliaia 20 4 5 2" xfId="28838"/>
    <cellStyle name="Migliaia 20 4 5 2 2" xfId="34259"/>
    <cellStyle name="Migliaia 20 4 5 2 3" xfId="39561"/>
    <cellStyle name="Migliaia 20 4 5 3" xfId="31748"/>
    <cellStyle name="Migliaia 20 4 5 4" xfId="36910"/>
    <cellStyle name="Migliaia 20 4 6" xfId="6088"/>
    <cellStyle name="Migliaia 20 4 6 2" xfId="16862"/>
    <cellStyle name="Migliaia 20 4 6 2 2" xfId="34260"/>
    <cellStyle name="Migliaia 20 4 6 2 3" xfId="39562"/>
    <cellStyle name="Migliaia 20 4 6 2 4" xfId="28839"/>
    <cellStyle name="Migliaia 20 4 6 3" xfId="31749"/>
    <cellStyle name="Migliaia 20 4 6 4" xfId="36911"/>
    <cellStyle name="Migliaia 20 4 6 5" xfId="19915"/>
    <cellStyle name="Migliaia 20 4 6 6" xfId="19442"/>
    <cellStyle name="Migliaia 20 4 6 7" xfId="45894"/>
    <cellStyle name="Migliaia 20 4 6 8" xfId="48910"/>
    <cellStyle name="Migliaia 20 4 7" xfId="15511"/>
    <cellStyle name="Migliaia 20 4 7 2" xfId="28840"/>
    <cellStyle name="Migliaia 20 4 7 2 2" xfId="34261"/>
    <cellStyle name="Migliaia 20 4 7 2 3" xfId="39563"/>
    <cellStyle name="Migliaia 20 4 7 3" xfId="31750"/>
    <cellStyle name="Migliaia 20 4 7 4" xfId="36912"/>
    <cellStyle name="Migliaia 20 4 7 5" xfId="19916"/>
    <cellStyle name="Migliaia 20 4 8" xfId="19913"/>
    <cellStyle name="Migliaia 20 5" xfId="1300"/>
    <cellStyle name="Migliaia 20 5 2" xfId="3496"/>
    <cellStyle name="Migliaia 20 5 2 2" xfId="13832"/>
    <cellStyle name="Migliaia 20 5 2 2 2" xfId="34262"/>
    <cellStyle name="Migliaia 20 5 2 2 3" xfId="39564"/>
    <cellStyle name="Migliaia 20 5 2 3" xfId="15514"/>
    <cellStyle name="Migliaia 20 5 2 3 2" xfId="31751"/>
    <cellStyle name="Migliaia 20 5 2 4" xfId="36913"/>
    <cellStyle name="Migliaia 20 5 2 5" xfId="11627"/>
    <cellStyle name="Migliaia 20 5 3" xfId="6713"/>
    <cellStyle name="Migliaia 20 5 3 2" xfId="28841"/>
    <cellStyle name="Migliaia 20 5 3 2 2" xfId="34263"/>
    <cellStyle name="Migliaia 20 5 3 2 3" xfId="39565"/>
    <cellStyle name="Migliaia 20 5 3 3" xfId="31752"/>
    <cellStyle name="Migliaia 20 5 3 4" xfId="36914"/>
    <cellStyle name="Migliaia 20 5 4" xfId="6090"/>
    <cellStyle name="Migliaia 20 5 4 2" xfId="16864"/>
    <cellStyle name="Migliaia 20 5 4 2 2" xfId="34264"/>
    <cellStyle name="Migliaia 20 5 4 2 3" xfId="39566"/>
    <cellStyle name="Migliaia 20 5 4 2 4" xfId="28842"/>
    <cellStyle name="Migliaia 20 5 4 3" xfId="31753"/>
    <cellStyle name="Migliaia 20 5 4 4" xfId="36915"/>
    <cellStyle name="Migliaia 20 5 4 5" xfId="19918"/>
    <cellStyle name="Migliaia 20 5 4 6" xfId="41670"/>
    <cellStyle name="Migliaia 20 5 4 7" xfId="45896"/>
    <cellStyle name="Migliaia 20 5 4 8" xfId="48912"/>
    <cellStyle name="Migliaia 20 5 5" xfId="15513"/>
    <cellStyle name="Migliaia 20 5 5 2" xfId="28843"/>
    <cellStyle name="Migliaia 20 5 5 2 2" xfId="34265"/>
    <cellStyle name="Migliaia 20 5 5 2 3" xfId="39567"/>
    <cellStyle name="Migliaia 20 5 5 3" xfId="31754"/>
    <cellStyle name="Migliaia 20 5 5 4" xfId="36916"/>
    <cellStyle name="Migliaia 20 5 5 5" xfId="19919"/>
    <cellStyle name="Migliaia 20 5 6" xfId="19920"/>
    <cellStyle name="Migliaia 20 5 6 2" xfId="28844"/>
    <cellStyle name="Migliaia 20 5 6 2 2" xfId="34266"/>
    <cellStyle name="Migliaia 20 5 6 2 3" xfId="39568"/>
    <cellStyle name="Migliaia 20 5 6 3" xfId="31755"/>
    <cellStyle name="Migliaia 20 5 6 4" xfId="36917"/>
    <cellStyle name="Migliaia 20 5 7" xfId="19917"/>
    <cellStyle name="Migliaia 20 6" xfId="1295"/>
    <cellStyle name="Migliaia 20 6 2" xfId="3491"/>
    <cellStyle name="Migliaia 20 6 2 2" xfId="5137"/>
    <cellStyle name="Migliaia 20 6 2 3" xfId="14100"/>
    <cellStyle name="Migliaia 20 6 2 4" xfId="15516"/>
    <cellStyle name="Migliaia 20 6 2 5" xfId="27781"/>
    <cellStyle name="Migliaia 20 6 2 6" xfId="11629"/>
    <cellStyle name="Migliaia 20 6 3" xfId="4889"/>
    <cellStyle name="Migliaia 20 6 3 2" xfId="30660"/>
    <cellStyle name="Migliaia 20 6 3 2 2" xfId="35820"/>
    <cellStyle name="Migliaia 20 6 3 2 3" xfId="41122"/>
    <cellStyle name="Migliaia 20 6 3 3" xfId="33169"/>
    <cellStyle name="Migliaia 20 6 3 4" xfId="38471"/>
    <cellStyle name="Migliaia 20 6 4" xfId="15515"/>
    <cellStyle name="Migliaia 20 6 4 2" xfId="34267"/>
    <cellStyle name="Migliaia 20 6 4 3" xfId="39569"/>
    <cellStyle name="Migliaia 20 6 4 4" xfId="28845"/>
    <cellStyle name="Migliaia 20 6 5" xfId="31756"/>
    <cellStyle name="Migliaia 20 6 6" xfId="36918"/>
    <cellStyle name="Migliaia 20 6 7" xfId="11628"/>
    <cellStyle name="Migliaia 20 7" xfId="3171"/>
    <cellStyle name="Migliaia 20 7 2" xfId="9644"/>
    <cellStyle name="Migliaia 20 7 2 2" xfId="30661"/>
    <cellStyle name="Migliaia 20 7 2 2 2" xfId="35821"/>
    <cellStyle name="Migliaia 20 7 2 2 3" xfId="41123"/>
    <cellStyle name="Migliaia 20 7 2 3" xfId="33170"/>
    <cellStyle name="Migliaia 20 7 2 4" xfId="38472"/>
    <cellStyle name="Migliaia 20 7 3" xfId="15517"/>
    <cellStyle name="Migliaia 20 7 3 2" xfId="34268"/>
    <cellStyle name="Migliaia 20 7 3 3" xfId="39570"/>
    <cellStyle name="Migliaia 20 7 3 4" xfId="28846"/>
    <cellStyle name="Migliaia 20 7 4" xfId="31757"/>
    <cellStyle name="Migliaia 20 7 5" xfId="36919"/>
    <cellStyle name="Migliaia 20 7 6" xfId="11630"/>
    <cellStyle name="Migliaia 20 8" xfId="2730"/>
    <cellStyle name="Migliaia 20 8 2" xfId="9349"/>
    <cellStyle name="Migliaia 20 8 2 2" xfId="30662"/>
    <cellStyle name="Migliaia 20 8 2 2 2" xfId="35822"/>
    <cellStyle name="Migliaia 20 8 2 2 3" xfId="41124"/>
    <cellStyle name="Migliaia 20 8 2 3" xfId="33171"/>
    <cellStyle name="Migliaia 20 8 2 4" xfId="38473"/>
    <cellStyle name="Migliaia 20 8 3" xfId="15518"/>
    <cellStyle name="Migliaia 20 8 3 2" xfId="34269"/>
    <cellStyle name="Migliaia 20 8 3 3" xfId="39571"/>
    <cellStyle name="Migliaia 20 8 3 4" xfId="28847"/>
    <cellStyle name="Migliaia 20 8 4" xfId="31758"/>
    <cellStyle name="Migliaia 20 8 5" xfId="36920"/>
    <cellStyle name="Migliaia 20 8 6" xfId="11631"/>
    <cellStyle name="Migliaia 20 9" xfId="12588"/>
    <cellStyle name="Migliaia 20 9 2" xfId="28848"/>
    <cellStyle name="Migliaia 20 9 2 2" xfId="34270"/>
    <cellStyle name="Migliaia 20 9 2 3" xfId="39572"/>
    <cellStyle name="Migliaia 20 9 3" xfId="31759"/>
    <cellStyle name="Migliaia 20 9 4" xfId="36921"/>
    <cellStyle name="Migliaia 21" xfId="275"/>
    <cellStyle name="Migliaia 21 10" xfId="15519"/>
    <cellStyle name="Migliaia 21 10 2" xfId="34271"/>
    <cellStyle name="Migliaia 21 10 3" xfId="39573"/>
    <cellStyle name="Migliaia 21 10 4" xfId="28849"/>
    <cellStyle name="Migliaia 21 11" xfId="31760"/>
    <cellStyle name="Migliaia 21 12" xfId="36922"/>
    <cellStyle name="Migliaia 21 2" xfId="276"/>
    <cellStyle name="Migliaia 21 2 2" xfId="1302"/>
    <cellStyle name="Migliaia 21 2 2 2" xfId="3498"/>
    <cellStyle name="Migliaia 21 2 2 2 2" xfId="9805"/>
    <cellStyle name="Migliaia 21 2 2 2 2 2" xfId="34272"/>
    <cellStyle name="Migliaia 21 2 2 2 2 3" xfId="39574"/>
    <cellStyle name="Migliaia 21 2 2 2 3" xfId="13833"/>
    <cellStyle name="Migliaia 21 2 2 2 4" xfId="15522"/>
    <cellStyle name="Migliaia 21 2 2 2 4 2" xfId="36923"/>
    <cellStyle name="Migliaia 21 2 2 2 5" xfId="11632"/>
    <cellStyle name="Migliaia 21 2 2 3" xfId="7030"/>
    <cellStyle name="Migliaia 21 2 2 3 2" xfId="30663"/>
    <cellStyle name="Migliaia 21 2 2 3 2 2" xfId="35823"/>
    <cellStyle name="Migliaia 21 2 2 3 2 3" xfId="41125"/>
    <cellStyle name="Migliaia 21 2 2 3 3" xfId="33172"/>
    <cellStyle name="Migliaia 21 2 2 3 4" xfId="38474"/>
    <cellStyle name="Migliaia 21 2 2 4" xfId="6091"/>
    <cellStyle name="Migliaia 21 2 2 4 2" xfId="16865"/>
    <cellStyle name="Migliaia 21 2 2 4 3" xfId="41671"/>
    <cellStyle name="Migliaia 21 2 2 4 4" xfId="45897"/>
    <cellStyle name="Migliaia 21 2 2 4 5" xfId="48913"/>
    <cellStyle name="Migliaia 21 2 2 5" xfId="15521"/>
    <cellStyle name="Migliaia 21 2 2 6" xfId="19926"/>
    <cellStyle name="Migliaia 21 2 3" xfId="3175"/>
    <cellStyle name="Migliaia 21 2 3 2" xfId="9648"/>
    <cellStyle name="Migliaia 21 2 3 2 2" xfId="30664"/>
    <cellStyle name="Migliaia 21 2 3 2 2 2" xfId="35824"/>
    <cellStyle name="Migliaia 21 2 3 2 2 3" xfId="41126"/>
    <cellStyle name="Migliaia 21 2 3 2 3" xfId="33173"/>
    <cellStyle name="Migliaia 21 2 3 2 4" xfId="38475"/>
    <cellStyle name="Migliaia 21 2 3 3" xfId="15523"/>
    <cellStyle name="Migliaia 21 2 3 3 2" xfId="34273"/>
    <cellStyle name="Migliaia 21 2 3 3 3" xfId="39575"/>
    <cellStyle name="Migliaia 21 2 3 3 4" xfId="28851"/>
    <cellStyle name="Migliaia 21 2 3 4" xfId="31762"/>
    <cellStyle name="Migliaia 21 2 3 5" xfId="36924"/>
    <cellStyle name="Migliaia 21 2 3 6" xfId="11633"/>
    <cellStyle name="Migliaia 21 2 4" xfId="2735"/>
    <cellStyle name="Migliaia 21 2 4 2" xfId="9353"/>
    <cellStyle name="Migliaia 21 2 4 2 2" xfId="34274"/>
    <cellStyle name="Migliaia 21 2 4 2 3" xfId="39576"/>
    <cellStyle name="Migliaia 21 2 4 3" xfId="13584"/>
    <cellStyle name="Migliaia 21 2 4 4" xfId="15524"/>
    <cellStyle name="Migliaia 21 2 4 4 2" xfId="36925"/>
    <cellStyle name="Migliaia 21 2 4 5" xfId="11634"/>
    <cellStyle name="Migliaia 21 2 5" xfId="8545"/>
    <cellStyle name="Migliaia 21 2 5 2" xfId="28852"/>
    <cellStyle name="Migliaia 21 2 5 2 2" xfId="34275"/>
    <cellStyle name="Migliaia 21 2 5 2 3" xfId="39577"/>
    <cellStyle name="Migliaia 21 2 5 3" xfId="31763"/>
    <cellStyle name="Migliaia 21 2 5 4" xfId="36926"/>
    <cellStyle name="Migliaia 21 2 6" xfId="15520"/>
    <cellStyle name="Migliaia 21 2 6 2" xfId="28853"/>
    <cellStyle name="Migliaia 21 2 6 2 2" xfId="34276"/>
    <cellStyle name="Migliaia 21 2 6 2 3" xfId="39578"/>
    <cellStyle name="Migliaia 21 2 6 3" xfId="31764"/>
    <cellStyle name="Migliaia 21 2 6 4" xfId="36927"/>
    <cellStyle name="Migliaia 21 2 6 5" xfId="19928"/>
    <cellStyle name="Migliaia 21 2 7" xfId="19925"/>
    <cellStyle name="Migliaia 21 3" xfId="277"/>
    <cellStyle name="Migliaia 21 3 10" xfId="19929"/>
    <cellStyle name="Migliaia 21 3 11" xfId="11635"/>
    <cellStyle name="Migliaia 21 3 2" xfId="1304"/>
    <cellStyle name="Migliaia 21 3 2 2" xfId="3500"/>
    <cellStyle name="Migliaia 21 3 2 2 2" xfId="7367"/>
    <cellStyle name="Migliaia 21 3 2 2 2 2" xfId="13834"/>
    <cellStyle name="Migliaia 21 3 2 2 2 2 2" xfId="17286"/>
    <cellStyle name="Migliaia 21 3 2 2 2 2 2 2" xfId="34277"/>
    <cellStyle name="Migliaia 21 3 2 2 2 2 3" xfId="39579"/>
    <cellStyle name="Migliaia 21 3 2 2 2 2 4" xfId="28854"/>
    <cellStyle name="Migliaia 21 3 2 2 2 3" xfId="31765"/>
    <cellStyle name="Migliaia 21 3 2 2 2 4" xfId="36928"/>
    <cellStyle name="Migliaia 21 3 2 2 2 5" xfId="41749"/>
    <cellStyle name="Migliaia 21 3 2 2 2 6" xfId="46331"/>
    <cellStyle name="Migliaia 21 3 2 2 2 7" xfId="49347"/>
    <cellStyle name="Migliaia 21 3 2 2 2 8" xfId="13083"/>
    <cellStyle name="Migliaia 21 3 2 2 3" xfId="6562"/>
    <cellStyle name="Migliaia 21 3 2 2 4" xfId="6092"/>
    <cellStyle name="Migliaia 21 3 2 2 4 2" xfId="16866"/>
    <cellStyle name="Migliaia 21 3 2 2 4 3" xfId="41672"/>
    <cellStyle name="Migliaia 21 3 2 2 4 4" xfId="45898"/>
    <cellStyle name="Migliaia 21 3 2 2 4 5" xfId="48914"/>
    <cellStyle name="Migliaia 21 3 2 2 5" xfId="15527"/>
    <cellStyle name="Migliaia 21 3 2 2 6" xfId="19931"/>
    <cellStyle name="Migliaia 21 3 2 3" xfId="2737"/>
    <cellStyle name="Migliaia 21 3 2 3 2" xfId="7848"/>
    <cellStyle name="Migliaia 21 3 2 3 2 2" xfId="34278"/>
    <cellStyle name="Migliaia 21 3 2 3 2 3" xfId="39580"/>
    <cellStyle name="Migliaia 21 3 2 3 2 4" xfId="28855"/>
    <cellStyle name="Migliaia 21 3 2 3 3" xfId="7368"/>
    <cellStyle name="Migliaia 21 3 2 3 4" xfId="15528"/>
    <cellStyle name="Migliaia 21 3 2 3 4 2" xfId="36929"/>
    <cellStyle name="Migliaia 21 3 2 3 5" xfId="11636"/>
    <cellStyle name="Migliaia 21 3 2 4" xfId="6714"/>
    <cellStyle name="Migliaia 21 3 2 4 2" xfId="13502"/>
    <cellStyle name="Migliaia 21 3 2 4 2 2" xfId="34279"/>
    <cellStyle name="Migliaia 21 3 2 4 2 3" xfId="39581"/>
    <cellStyle name="Migliaia 21 3 2 4 3" xfId="31766"/>
    <cellStyle name="Migliaia 21 3 2 4 4" xfId="36930"/>
    <cellStyle name="Migliaia 21 3 2 4 5" xfId="12591"/>
    <cellStyle name="Migliaia 21 3 2 5" xfId="12816"/>
    <cellStyle name="Migliaia 21 3 2 5 2" xfId="28856"/>
    <cellStyle name="Migliaia 21 3 2 5 2 2" xfId="34280"/>
    <cellStyle name="Migliaia 21 3 2 5 2 3" xfId="39582"/>
    <cellStyle name="Migliaia 21 3 2 5 3" xfId="31767"/>
    <cellStyle name="Migliaia 21 3 2 5 4" xfId="36931"/>
    <cellStyle name="Migliaia 21 3 2 6" xfId="15526"/>
    <cellStyle name="Migliaia 21 3 2 6 2" xfId="28857"/>
    <cellStyle name="Migliaia 21 3 2 6 2 2" xfId="34281"/>
    <cellStyle name="Migliaia 21 3 2 6 2 3" xfId="39583"/>
    <cellStyle name="Migliaia 21 3 2 6 3" xfId="31768"/>
    <cellStyle name="Migliaia 21 3 2 6 4" xfId="36932"/>
    <cellStyle name="Migliaia 21 3 2 6 5" xfId="19934"/>
    <cellStyle name="Migliaia 21 3 2 7" xfId="19930"/>
    <cellStyle name="Migliaia 21 3 3" xfId="1303"/>
    <cellStyle name="Migliaia 21 3 3 2" xfId="3499"/>
    <cellStyle name="Migliaia 21 3 3 2 2" xfId="5140"/>
    <cellStyle name="Migliaia 21 3 3 2 2 2" xfId="34283"/>
    <cellStyle name="Migliaia 21 3 3 2 2 3" xfId="39585"/>
    <cellStyle name="Migliaia 21 3 3 2 3" xfId="13620"/>
    <cellStyle name="Migliaia 21 3 3 2 4" xfId="15530"/>
    <cellStyle name="Migliaia 21 3 3 2 4 2" xfId="36934"/>
    <cellStyle name="Migliaia 21 3 3 2 5" xfId="11638"/>
    <cellStyle name="Migliaia 21 3 3 3" xfId="4892"/>
    <cellStyle name="Migliaia 21 3 3 3 2" xfId="28860"/>
    <cellStyle name="Migliaia 21 3 3 3 2 2" xfId="34284"/>
    <cellStyle name="Migliaia 21 3 3 3 2 3" xfId="39586"/>
    <cellStyle name="Migliaia 21 3 3 3 3" xfId="31771"/>
    <cellStyle name="Migliaia 21 3 3 3 4" xfId="36935"/>
    <cellStyle name="Migliaia 21 3 3 4" xfId="15529"/>
    <cellStyle name="Migliaia 21 3 3 4 2" xfId="28861"/>
    <cellStyle name="Migliaia 21 3 3 4 2 2" xfId="34285"/>
    <cellStyle name="Migliaia 21 3 3 4 2 3" xfId="39587"/>
    <cellStyle name="Migliaia 21 3 3 4 3" xfId="31772"/>
    <cellStyle name="Migliaia 21 3 3 4 4" xfId="36936"/>
    <cellStyle name="Migliaia 21 3 3 4 5" xfId="19936"/>
    <cellStyle name="Migliaia 21 3 3 5" xfId="19937"/>
    <cellStyle name="Migliaia 21 3 3 5 2" xfId="28862"/>
    <cellStyle name="Migliaia 21 3 3 5 2 2" xfId="34286"/>
    <cellStyle name="Migliaia 21 3 3 5 2 3" xfId="39588"/>
    <cellStyle name="Migliaia 21 3 3 5 3" xfId="31773"/>
    <cellStyle name="Migliaia 21 3 3 5 4" xfId="36937"/>
    <cellStyle name="Migliaia 21 3 3 6" xfId="28858"/>
    <cellStyle name="Migliaia 21 3 3 6 2" xfId="34282"/>
    <cellStyle name="Migliaia 21 3 3 6 3" xfId="39584"/>
    <cellStyle name="Migliaia 21 3 3 7" xfId="31769"/>
    <cellStyle name="Migliaia 21 3 3 8" xfId="36933"/>
    <cellStyle name="Migliaia 21 3 3 9" xfId="11637"/>
    <cellStyle name="Migliaia 21 3 4" xfId="2398"/>
    <cellStyle name="Migliaia 21 3 4 2" xfId="3910"/>
    <cellStyle name="Migliaia 21 3 4 2 2" xfId="9865"/>
    <cellStyle name="Migliaia 21 3 4 2 3" xfId="13472"/>
    <cellStyle name="Migliaia 21 3 4 2 4" xfId="15532"/>
    <cellStyle name="Migliaia 21 3 4 2 5" xfId="27786"/>
    <cellStyle name="Migliaia 21 3 4 2 6" xfId="11640"/>
    <cellStyle name="Migliaia 21 3 4 3" xfId="9113"/>
    <cellStyle name="Migliaia 21 3 4 3 2" xfId="30665"/>
    <cellStyle name="Migliaia 21 3 4 3 2 2" xfId="35825"/>
    <cellStyle name="Migliaia 21 3 4 3 2 3" xfId="41127"/>
    <cellStyle name="Migliaia 21 3 4 3 3" xfId="33174"/>
    <cellStyle name="Migliaia 21 3 4 3 4" xfId="38476"/>
    <cellStyle name="Migliaia 21 3 4 4" xfId="15531"/>
    <cellStyle name="Migliaia 21 3 4 4 2" xfId="34287"/>
    <cellStyle name="Migliaia 21 3 4 4 3" xfId="39589"/>
    <cellStyle name="Migliaia 21 3 4 4 4" xfId="28863"/>
    <cellStyle name="Migliaia 21 3 4 5" xfId="31774"/>
    <cellStyle name="Migliaia 21 3 4 6" xfId="36938"/>
    <cellStyle name="Migliaia 21 3 4 7" xfId="11639"/>
    <cellStyle name="Migliaia 21 3 5" xfId="3176"/>
    <cellStyle name="Migliaia 21 3 5 2" xfId="9649"/>
    <cellStyle name="Migliaia 21 3 5 2 2" xfId="30666"/>
    <cellStyle name="Migliaia 21 3 5 2 2 2" xfId="35826"/>
    <cellStyle name="Migliaia 21 3 5 2 2 3" xfId="41128"/>
    <cellStyle name="Migliaia 21 3 5 2 3" xfId="33175"/>
    <cellStyle name="Migliaia 21 3 5 2 4" xfId="38477"/>
    <cellStyle name="Migliaia 21 3 5 3" xfId="15533"/>
    <cellStyle name="Migliaia 21 3 5 3 2" xfId="34288"/>
    <cellStyle name="Migliaia 21 3 5 3 3" xfId="39590"/>
    <cellStyle name="Migliaia 21 3 5 3 4" xfId="28864"/>
    <cellStyle name="Migliaia 21 3 5 4" xfId="31775"/>
    <cellStyle name="Migliaia 21 3 5 5" xfId="36939"/>
    <cellStyle name="Migliaia 21 3 5 6" xfId="11641"/>
    <cellStyle name="Migliaia 21 3 6" xfId="2736"/>
    <cellStyle name="Migliaia 21 3 6 2" xfId="9354"/>
    <cellStyle name="Migliaia 21 3 6 2 2" xfId="34289"/>
    <cellStyle name="Migliaia 21 3 6 2 3" xfId="39591"/>
    <cellStyle name="Migliaia 21 3 6 3" xfId="14149"/>
    <cellStyle name="Migliaia 21 3 6 4" xfId="15534"/>
    <cellStyle name="Migliaia 21 3 6 4 2" xfId="36940"/>
    <cellStyle name="Migliaia 21 3 6 5" xfId="11642"/>
    <cellStyle name="Migliaia 21 3 7" xfId="6555"/>
    <cellStyle name="Migliaia 21 3 7 2" xfId="28865"/>
    <cellStyle name="Migliaia 21 3 7 2 2" xfId="34290"/>
    <cellStyle name="Migliaia 21 3 7 2 3" xfId="39592"/>
    <cellStyle name="Migliaia 21 3 7 3" xfId="31776"/>
    <cellStyle name="Migliaia 21 3 7 4" xfId="36941"/>
    <cellStyle name="Migliaia 21 3 8" xfId="12817"/>
    <cellStyle name="Migliaia 21 3 8 2" xfId="28866"/>
    <cellStyle name="Migliaia 21 3 8 2 2" xfId="34291"/>
    <cellStyle name="Migliaia 21 3 8 2 3" xfId="39593"/>
    <cellStyle name="Migliaia 21 3 8 3" xfId="31777"/>
    <cellStyle name="Migliaia 21 3 8 4" xfId="36942"/>
    <cellStyle name="Migliaia 21 3 8 5" xfId="19939"/>
    <cellStyle name="Migliaia 21 3 9" xfId="15525"/>
    <cellStyle name="Migliaia 21 4" xfId="1305"/>
    <cellStyle name="Migliaia 21 4 2" xfId="3501"/>
    <cellStyle name="Migliaia 21 4 2 2" xfId="4238"/>
    <cellStyle name="Migliaia 21 4 2 2 2" xfId="28867"/>
    <cellStyle name="Migliaia 21 4 2 2 2 2" xfId="34292"/>
    <cellStyle name="Migliaia 21 4 2 2 2 3" xfId="39594"/>
    <cellStyle name="Migliaia 21 4 2 2 3" xfId="31778"/>
    <cellStyle name="Migliaia 21 4 2 2 4" xfId="36943"/>
    <cellStyle name="Migliaia 21 4 2 3" xfId="7369"/>
    <cellStyle name="Migliaia 21 4 2 3 2" xfId="28868"/>
    <cellStyle name="Migliaia 21 4 2 3 2 2" xfId="34293"/>
    <cellStyle name="Migliaia 21 4 2 3 2 3" xfId="39595"/>
    <cellStyle name="Migliaia 21 4 2 3 3" xfId="31779"/>
    <cellStyle name="Migliaia 21 4 2 3 4" xfId="36944"/>
    <cellStyle name="Migliaia 21 4 2 4" xfId="6716"/>
    <cellStyle name="Migliaia 21 4 2 5" xfId="6094"/>
    <cellStyle name="Migliaia 21 4 2 5 2" xfId="16868"/>
    <cellStyle name="Migliaia 21 4 2 5 3" xfId="41673"/>
    <cellStyle name="Migliaia 21 4 2 5 4" xfId="45900"/>
    <cellStyle name="Migliaia 21 4 2 5 5" xfId="48916"/>
    <cellStyle name="Migliaia 21 4 2 6" xfId="15536"/>
    <cellStyle name="Migliaia 21 4 2 7" xfId="19941"/>
    <cellStyle name="Migliaia 21 4 3" xfId="4239"/>
    <cellStyle name="Migliaia 21 4 3 2" xfId="13621"/>
    <cellStyle name="Migliaia 21 4 3 2 2" xfId="34294"/>
    <cellStyle name="Migliaia 21 4 3 2 3" xfId="39596"/>
    <cellStyle name="Migliaia 21 4 3 3" xfId="31780"/>
    <cellStyle name="Migliaia 21 4 3 4" xfId="36945"/>
    <cellStyle name="Migliaia 21 4 3 5" xfId="12815"/>
    <cellStyle name="Migliaia 21 4 4" xfId="7370"/>
    <cellStyle name="Migliaia 21 4 4 2" xfId="28869"/>
    <cellStyle name="Migliaia 21 4 4 2 2" xfId="34295"/>
    <cellStyle name="Migliaia 21 4 4 2 3" xfId="39597"/>
    <cellStyle name="Migliaia 21 4 4 3" xfId="31781"/>
    <cellStyle name="Migliaia 21 4 4 4" xfId="36946"/>
    <cellStyle name="Migliaia 21 4 5" xfId="6715"/>
    <cellStyle name="Migliaia 21 4 5 2" xfId="28870"/>
    <cellStyle name="Migliaia 21 4 5 2 2" xfId="34296"/>
    <cellStyle name="Migliaia 21 4 5 2 3" xfId="39598"/>
    <cellStyle name="Migliaia 21 4 5 3" xfId="31782"/>
    <cellStyle name="Migliaia 21 4 5 4" xfId="36947"/>
    <cellStyle name="Migliaia 21 4 6" xfId="6093"/>
    <cellStyle name="Migliaia 21 4 6 2" xfId="16867"/>
    <cellStyle name="Migliaia 21 4 6 2 2" xfId="34297"/>
    <cellStyle name="Migliaia 21 4 6 2 3" xfId="39599"/>
    <cellStyle name="Migliaia 21 4 6 2 4" xfId="28871"/>
    <cellStyle name="Migliaia 21 4 6 3" xfId="31783"/>
    <cellStyle name="Migliaia 21 4 6 4" xfId="36948"/>
    <cellStyle name="Migliaia 21 4 6 5" xfId="19944"/>
    <cellStyle name="Migliaia 21 4 6 6" xfId="42752"/>
    <cellStyle name="Migliaia 21 4 6 7" xfId="45899"/>
    <cellStyle name="Migliaia 21 4 6 8" xfId="48915"/>
    <cellStyle name="Migliaia 21 4 7" xfId="15535"/>
    <cellStyle name="Migliaia 21 4 7 2" xfId="28872"/>
    <cellStyle name="Migliaia 21 4 7 2 2" xfId="34298"/>
    <cellStyle name="Migliaia 21 4 7 2 3" xfId="39600"/>
    <cellStyle name="Migliaia 21 4 7 3" xfId="31784"/>
    <cellStyle name="Migliaia 21 4 7 4" xfId="36949"/>
    <cellStyle name="Migliaia 21 4 7 5" xfId="19945"/>
    <cellStyle name="Migliaia 21 4 8" xfId="19940"/>
    <cellStyle name="Migliaia 21 5" xfId="1306"/>
    <cellStyle name="Migliaia 21 5 2" xfId="3502"/>
    <cellStyle name="Migliaia 21 5 2 2" xfId="13835"/>
    <cellStyle name="Migliaia 21 5 2 2 2" xfId="34299"/>
    <cellStyle name="Migliaia 21 5 2 2 3" xfId="39601"/>
    <cellStyle name="Migliaia 21 5 2 3" xfId="15538"/>
    <cellStyle name="Migliaia 21 5 2 3 2" xfId="31785"/>
    <cellStyle name="Migliaia 21 5 2 4" xfId="36950"/>
    <cellStyle name="Migliaia 21 5 2 5" xfId="11643"/>
    <cellStyle name="Migliaia 21 5 3" xfId="6717"/>
    <cellStyle name="Migliaia 21 5 3 2" xfId="28873"/>
    <cellStyle name="Migliaia 21 5 3 2 2" xfId="34300"/>
    <cellStyle name="Migliaia 21 5 3 2 3" xfId="39602"/>
    <cellStyle name="Migliaia 21 5 3 3" xfId="31786"/>
    <cellStyle name="Migliaia 21 5 3 4" xfId="36951"/>
    <cellStyle name="Migliaia 21 5 4" xfId="6095"/>
    <cellStyle name="Migliaia 21 5 4 2" xfId="16869"/>
    <cellStyle name="Migliaia 21 5 4 2 2" xfId="34301"/>
    <cellStyle name="Migliaia 21 5 4 2 3" xfId="39603"/>
    <cellStyle name="Migliaia 21 5 4 2 4" xfId="28874"/>
    <cellStyle name="Migliaia 21 5 4 3" xfId="31787"/>
    <cellStyle name="Migliaia 21 5 4 4" xfId="36952"/>
    <cellStyle name="Migliaia 21 5 4 5" xfId="19947"/>
    <cellStyle name="Migliaia 21 5 4 6" xfId="43345"/>
    <cellStyle name="Migliaia 21 5 4 7" xfId="45901"/>
    <cellStyle name="Migliaia 21 5 4 8" xfId="48917"/>
    <cellStyle name="Migliaia 21 5 5" xfId="15537"/>
    <cellStyle name="Migliaia 21 5 5 2" xfId="28875"/>
    <cellStyle name="Migliaia 21 5 5 2 2" xfId="34302"/>
    <cellStyle name="Migliaia 21 5 5 2 3" xfId="39604"/>
    <cellStyle name="Migliaia 21 5 5 3" xfId="31788"/>
    <cellStyle name="Migliaia 21 5 5 4" xfId="36953"/>
    <cellStyle name="Migliaia 21 5 5 5" xfId="19948"/>
    <cellStyle name="Migliaia 21 5 6" xfId="19949"/>
    <cellStyle name="Migliaia 21 5 6 2" xfId="28876"/>
    <cellStyle name="Migliaia 21 5 6 2 2" xfId="34303"/>
    <cellStyle name="Migliaia 21 5 6 2 3" xfId="39605"/>
    <cellStyle name="Migliaia 21 5 6 3" xfId="31789"/>
    <cellStyle name="Migliaia 21 5 6 4" xfId="36954"/>
    <cellStyle name="Migliaia 21 5 7" xfId="19946"/>
    <cellStyle name="Migliaia 21 6" xfId="1301"/>
    <cellStyle name="Migliaia 21 6 2" xfId="3497"/>
    <cellStyle name="Migliaia 21 6 2 2" xfId="5139"/>
    <cellStyle name="Migliaia 21 6 2 3" xfId="14099"/>
    <cellStyle name="Migliaia 21 6 2 4" xfId="15540"/>
    <cellStyle name="Migliaia 21 6 2 5" xfId="27788"/>
    <cellStyle name="Migliaia 21 6 2 6" xfId="11645"/>
    <cellStyle name="Migliaia 21 6 3" xfId="4891"/>
    <cellStyle name="Migliaia 21 6 3 2" xfId="30667"/>
    <cellStyle name="Migliaia 21 6 3 2 2" xfId="35827"/>
    <cellStyle name="Migliaia 21 6 3 2 3" xfId="41129"/>
    <cellStyle name="Migliaia 21 6 3 3" xfId="33176"/>
    <cellStyle name="Migliaia 21 6 3 4" xfId="38478"/>
    <cellStyle name="Migliaia 21 6 4" xfId="15539"/>
    <cellStyle name="Migliaia 21 6 4 2" xfId="34304"/>
    <cellStyle name="Migliaia 21 6 4 3" xfId="39606"/>
    <cellStyle name="Migliaia 21 6 4 4" xfId="28877"/>
    <cellStyle name="Migliaia 21 6 5" xfId="31790"/>
    <cellStyle name="Migliaia 21 6 6" xfId="36955"/>
    <cellStyle name="Migliaia 21 6 7" xfId="11644"/>
    <cellStyle name="Migliaia 21 7" xfId="3174"/>
    <cellStyle name="Migliaia 21 7 2" xfId="9647"/>
    <cellStyle name="Migliaia 21 7 2 2" xfId="30668"/>
    <cellStyle name="Migliaia 21 7 2 2 2" xfId="35828"/>
    <cellStyle name="Migliaia 21 7 2 2 3" xfId="41130"/>
    <cellStyle name="Migliaia 21 7 2 3" xfId="33177"/>
    <cellStyle name="Migliaia 21 7 2 4" xfId="38479"/>
    <cellStyle name="Migliaia 21 7 3" xfId="15541"/>
    <cellStyle name="Migliaia 21 7 3 2" xfId="34305"/>
    <cellStyle name="Migliaia 21 7 3 3" xfId="39607"/>
    <cellStyle name="Migliaia 21 7 3 4" xfId="28878"/>
    <cellStyle name="Migliaia 21 7 4" xfId="31791"/>
    <cellStyle name="Migliaia 21 7 5" xfId="36956"/>
    <cellStyle name="Migliaia 21 7 6" xfId="11646"/>
    <cellStyle name="Migliaia 21 8" xfId="2734"/>
    <cellStyle name="Migliaia 21 8 2" xfId="9352"/>
    <cellStyle name="Migliaia 21 8 2 2" xfId="30669"/>
    <cellStyle name="Migliaia 21 8 2 2 2" xfId="35829"/>
    <cellStyle name="Migliaia 21 8 2 2 3" xfId="41131"/>
    <cellStyle name="Migliaia 21 8 2 3" xfId="33178"/>
    <cellStyle name="Migliaia 21 8 2 4" xfId="38480"/>
    <cellStyle name="Migliaia 21 8 3" xfId="15542"/>
    <cellStyle name="Migliaia 21 8 3 2" xfId="34306"/>
    <cellStyle name="Migliaia 21 8 3 3" xfId="39608"/>
    <cellStyle name="Migliaia 21 8 3 4" xfId="28879"/>
    <cellStyle name="Migliaia 21 8 4" xfId="31792"/>
    <cellStyle name="Migliaia 21 8 5" xfId="36957"/>
    <cellStyle name="Migliaia 21 8 6" xfId="11647"/>
    <cellStyle name="Migliaia 21 9" xfId="12590"/>
    <cellStyle name="Migliaia 21 9 2" xfId="28880"/>
    <cellStyle name="Migliaia 21 9 2 2" xfId="34307"/>
    <cellStyle name="Migliaia 21 9 2 3" xfId="39609"/>
    <cellStyle name="Migliaia 21 9 3" xfId="31793"/>
    <cellStyle name="Migliaia 21 9 4" xfId="36958"/>
    <cellStyle name="Migliaia 22" xfId="278"/>
    <cellStyle name="Migliaia 22 10" xfId="15543"/>
    <cellStyle name="Migliaia 22 10 2" xfId="34308"/>
    <cellStyle name="Migliaia 22 10 3" xfId="39610"/>
    <cellStyle name="Migliaia 22 10 4" xfId="28881"/>
    <cellStyle name="Migliaia 22 11" xfId="31794"/>
    <cellStyle name="Migliaia 22 12" xfId="36959"/>
    <cellStyle name="Migliaia 22 2" xfId="279"/>
    <cellStyle name="Migliaia 22 2 2" xfId="1308"/>
    <cellStyle name="Migliaia 22 2 2 2" xfId="3504"/>
    <cellStyle name="Migliaia 22 2 2 2 2" xfId="9806"/>
    <cellStyle name="Migliaia 22 2 2 2 2 2" xfId="34309"/>
    <cellStyle name="Migliaia 22 2 2 2 2 3" xfId="39611"/>
    <cellStyle name="Migliaia 22 2 2 2 3" xfId="13836"/>
    <cellStyle name="Migliaia 22 2 2 2 4" xfId="15546"/>
    <cellStyle name="Migliaia 22 2 2 2 4 2" xfId="36960"/>
    <cellStyle name="Migliaia 22 2 2 2 5" xfId="11648"/>
    <cellStyle name="Migliaia 22 2 2 3" xfId="7031"/>
    <cellStyle name="Migliaia 22 2 2 3 2" xfId="30670"/>
    <cellStyle name="Migliaia 22 2 2 3 2 2" xfId="35830"/>
    <cellStyle name="Migliaia 22 2 2 3 2 3" xfId="41132"/>
    <cellStyle name="Migliaia 22 2 2 3 3" xfId="33179"/>
    <cellStyle name="Migliaia 22 2 2 3 4" xfId="38481"/>
    <cellStyle name="Migliaia 22 2 2 4" xfId="6096"/>
    <cellStyle name="Migliaia 22 2 2 4 2" xfId="16870"/>
    <cellStyle name="Migliaia 22 2 2 4 3" xfId="41674"/>
    <cellStyle name="Migliaia 22 2 2 4 4" xfId="45902"/>
    <cellStyle name="Migliaia 22 2 2 4 5" xfId="48918"/>
    <cellStyle name="Migliaia 22 2 2 5" xfId="15545"/>
    <cellStyle name="Migliaia 22 2 2 6" xfId="19954"/>
    <cellStyle name="Migliaia 22 2 3" xfId="3178"/>
    <cellStyle name="Migliaia 22 2 3 2" xfId="9651"/>
    <cellStyle name="Migliaia 22 2 3 2 2" xfId="30671"/>
    <cellStyle name="Migliaia 22 2 3 2 2 2" xfId="35831"/>
    <cellStyle name="Migliaia 22 2 3 2 2 3" xfId="41133"/>
    <cellStyle name="Migliaia 22 2 3 2 3" xfId="33180"/>
    <cellStyle name="Migliaia 22 2 3 2 4" xfId="38482"/>
    <cellStyle name="Migliaia 22 2 3 3" xfId="15547"/>
    <cellStyle name="Migliaia 22 2 3 3 2" xfId="34310"/>
    <cellStyle name="Migliaia 22 2 3 3 3" xfId="39612"/>
    <cellStyle name="Migliaia 22 2 3 3 4" xfId="28882"/>
    <cellStyle name="Migliaia 22 2 3 4" xfId="31795"/>
    <cellStyle name="Migliaia 22 2 3 5" xfId="36961"/>
    <cellStyle name="Migliaia 22 2 3 6" xfId="11649"/>
    <cellStyle name="Migliaia 22 2 4" xfId="2739"/>
    <cellStyle name="Migliaia 22 2 4 2" xfId="9356"/>
    <cellStyle name="Migliaia 22 2 4 2 2" xfId="34311"/>
    <cellStyle name="Migliaia 22 2 4 2 3" xfId="39613"/>
    <cellStyle name="Migliaia 22 2 4 3" xfId="14148"/>
    <cellStyle name="Migliaia 22 2 4 4" xfId="15548"/>
    <cellStyle name="Migliaia 22 2 4 4 2" xfId="36962"/>
    <cellStyle name="Migliaia 22 2 4 5" xfId="11650"/>
    <cellStyle name="Migliaia 22 2 5" xfId="8546"/>
    <cellStyle name="Migliaia 22 2 5 2" xfId="28883"/>
    <cellStyle name="Migliaia 22 2 5 2 2" xfId="34312"/>
    <cellStyle name="Migliaia 22 2 5 2 3" xfId="39614"/>
    <cellStyle name="Migliaia 22 2 5 3" xfId="31796"/>
    <cellStyle name="Migliaia 22 2 5 4" xfId="36963"/>
    <cellStyle name="Migliaia 22 2 6" xfId="15544"/>
    <cellStyle name="Migliaia 22 2 6 2" xfId="28884"/>
    <cellStyle name="Migliaia 22 2 6 2 2" xfId="34313"/>
    <cellStyle name="Migliaia 22 2 6 2 3" xfId="39615"/>
    <cellStyle name="Migliaia 22 2 6 3" xfId="31797"/>
    <cellStyle name="Migliaia 22 2 6 4" xfId="36964"/>
    <cellStyle name="Migliaia 22 2 6 5" xfId="19955"/>
    <cellStyle name="Migliaia 22 2 7" xfId="19953"/>
    <cellStyle name="Migliaia 22 3" xfId="280"/>
    <cellStyle name="Migliaia 22 3 10" xfId="19956"/>
    <cellStyle name="Migliaia 22 3 11" xfId="11651"/>
    <cellStyle name="Migliaia 22 3 2" xfId="1310"/>
    <cellStyle name="Migliaia 22 3 2 2" xfId="3506"/>
    <cellStyle name="Migliaia 22 3 2 2 2" xfId="7371"/>
    <cellStyle name="Migliaia 22 3 2 2 2 2" xfId="13837"/>
    <cellStyle name="Migliaia 22 3 2 2 2 2 2" xfId="17287"/>
    <cellStyle name="Migliaia 22 3 2 2 2 2 2 2" xfId="34314"/>
    <cellStyle name="Migliaia 22 3 2 2 2 2 3" xfId="39616"/>
    <cellStyle name="Migliaia 22 3 2 2 2 2 4" xfId="28885"/>
    <cellStyle name="Migliaia 22 3 2 2 2 3" xfId="31798"/>
    <cellStyle name="Migliaia 22 3 2 2 2 4" xfId="36965"/>
    <cellStyle name="Migliaia 22 3 2 2 2 5" xfId="43204"/>
    <cellStyle name="Migliaia 22 3 2 2 2 6" xfId="46332"/>
    <cellStyle name="Migliaia 22 3 2 2 2 7" xfId="49348"/>
    <cellStyle name="Migliaia 22 3 2 2 2 8" xfId="13084"/>
    <cellStyle name="Migliaia 22 3 2 2 3" xfId="7099"/>
    <cellStyle name="Migliaia 22 3 2 2 4" xfId="6097"/>
    <cellStyle name="Migliaia 22 3 2 2 4 2" xfId="16871"/>
    <cellStyle name="Migliaia 22 3 2 2 4 3" xfId="43920"/>
    <cellStyle name="Migliaia 22 3 2 2 4 4" xfId="45903"/>
    <cellStyle name="Migliaia 22 3 2 2 4 5" xfId="48919"/>
    <cellStyle name="Migliaia 22 3 2 2 5" xfId="15551"/>
    <cellStyle name="Migliaia 22 3 2 2 6" xfId="19958"/>
    <cellStyle name="Migliaia 22 3 2 3" xfId="2741"/>
    <cellStyle name="Migliaia 22 3 2 3 2" xfId="7847"/>
    <cellStyle name="Migliaia 22 3 2 3 2 2" xfId="34315"/>
    <cellStyle name="Migliaia 22 3 2 3 2 3" xfId="39617"/>
    <cellStyle name="Migliaia 22 3 2 3 2 4" xfId="28886"/>
    <cellStyle name="Migliaia 22 3 2 3 3" xfId="7372"/>
    <cellStyle name="Migliaia 22 3 2 3 4" xfId="15552"/>
    <cellStyle name="Migliaia 22 3 2 3 4 2" xfId="36966"/>
    <cellStyle name="Migliaia 22 3 2 3 5" xfId="11652"/>
    <cellStyle name="Migliaia 22 3 2 4" xfId="6718"/>
    <cellStyle name="Migliaia 22 3 2 4 2" xfId="13503"/>
    <cellStyle name="Migliaia 22 3 2 4 2 2" xfId="34316"/>
    <cellStyle name="Migliaia 22 3 2 4 2 3" xfId="39618"/>
    <cellStyle name="Migliaia 22 3 2 4 3" xfId="31799"/>
    <cellStyle name="Migliaia 22 3 2 4 4" xfId="36967"/>
    <cellStyle name="Migliaia 22 3 2 4 5" xfId="12593"/>
    <cellStyle name="Migliaia 22 3 2 5" xfId="12813"/>
    <cellStyle name="Migliaia 22 3 2 5 2" xfId="28887"/>
    <cellStyle name="Migliaia 22 3 2 5 2 2" xfId="34317"/>
    <cellStyle name="Migliaia 22 3 2 5 2 3" xfId="39619"/>
    <cellStyle name="Migliaia 22 3 2 5 3" xfId="31800"/>
    <cellStyle name="Migliaia 22 3 2 5 4" xfId="36968"/>
    <cellStyle name="Migliaia 22 3 2 6" xfId="15550"/>
    <cellStyle name="Migliaia 22 3 2 6 2" xfId="28888"/>
    <cellStyle name="Migliaia 22 3 2 6 2 2" xfId="34318"/>
    <cellStyle name="Migliaia 22 3 2 6 2 3" xfId="39620"/>
    <cellStyle name="Migliaia 22 3 2 6 3" xfId="31801"/>
    <cellStyle name="Migliaia 22 3 2 6 4" xfId="36969"/>
    <cellStyle name="Migliaia 22 3 2 6 5" xfId="19959"/>
    <cellStyle name="Migliaia 22 3 2 7" xfId="19957"/>
    <cellStyle name="Migliaia 22 3 3" xfId="1309"/>
    <cellStyle name="Migliaia 22 3 3 2" xfId="3505"/>
    <cellStyle name="Migliaia 22 3 3 2 2" xfId="5142"/>
    <cellStyle name="Migliaia 22 3 3 2 2 2" xfId="34320"/>
    <cellStyle name="Migliaia 22 3 3 2 2 3" xfId="39622"/>
    <cellStyle name="Migliaia 22 3 3 2 3" xfId="13622"/>
    <cellStyle name="Migliaia 22 3 3 2 4" xfId="15554"/>
    <cellStyle name="Migliaia 22 3 3 2 4 2" xfId="36971"/>
    <cellStyle name="Migliaia 22 3 3 2 5" xfId="11654"/>
    <cellStyle name="Migliaia 22 3 3 3" xfId="4894"/>
    <cellStyle name="Migliaia 22 3 3 3 2" xfId="28890"/>
    <cellStyle name="Migliaia 22 3 3 3 2 2" xfId="34321"/>
    <cellStyle name="Migliaia 22 3 3 3 2 3" xfId="39623"/>
    <cellStyle name="Migliaia 22 3 3 3 3" xfId="31803"/>
    <cellStyle name="Migliaia 22 3 3 3 4" xfId="36972"/>
    <cellStyle name="Migliaia 22 3 3 4" xfId="15553"/>
    <cellStyle name="Migliaia 22 3 3 4 2" xfId="28891"/>
    <cellStyle name="Migliaia 22 3 3 4 2 2" xfId="34322"/>
    <cellStyle name="Migliaia 22 3 3 4 2 3" xfId="39624"/>
    <cellStyle name="Migliaia 22 3 3 4 3" xfId="31804"/>
    <cellStyle name="Migliaia 22 3 3 4 4" xfId="36973"/>
    <cellStyle name="Migliaia 22 3 3 4 5" xfId="19960"/>
    <cellStyle name="Migliaia 22 3 3 5" xfId="19961"/>
    <cellStyle name="Migliaia 22 3 3 5 2" xfId="28892"/>
    <cellStyle name="Migliaia 22 3 3 5 2 2" xfId="34323"/>
    <cellStyle name="Migliaia 22 3 3 5 2 3" xfId="39625"/>
    <cellStyle name="Migliaia 22 3 3 5 3" xfId="31805"/>
    <cellStyle name="Migliaia 22 3 3 5 4" xfId="36974"/>
    <cellStyle name="Migliaia 22 3 3 6" xfId="28889"/>
    <cellStyle name="Migliaia 22 3 3 6 2" xfId="34319"/>
    <cellStyle name="Migliaia 22 3 3 6 3" xfId="39621"/>
    <cellStyle name="Migliaia 22 3 3 7" xfId="31802"/>
    <cellStyle name="Migliaia 22 3 3 8" xfId="36970"/>
    <cellStyle name="Migliaia 22 3 3 9" xfId="11653"/>
    <cellStyle name="Migliaia 22 3 4" xfId="2399"/>
    <cellStyle name="Migliaia 22 3 4 2" xfId="3911"/>
    <cellStyle name="Migliaia 22 3 4 2 2" xfId="9866"/>
    <cellStyle name="Migliaia 22 3 4 2 3" xfId="13558"/>
    <cellStyle name="Migliaia 22 3 4 2 4" xfId="15556"/>
    <cellStyle name="Migliaia 22 3 4 2 5" xfId="27791"/>
    <cellStyle name="Migliaia 22 3 4 2 6" xfId="11656"/>
    <cellStyle name="Migliaia 22 3 4 3" xfId="9114"/>
    <cellStyle name="Migliaia 22 3 4 3 2" xfId="30672"/>
    <cellStyle name="Migliaia 22 3 4 3 2 2" xfId="35832"/>
    <cellStyle name="Migliaia 22 3 4 3 2 3" xfId="41134"/>
    <cellStyle name="Migliaia 22 3 4 3 3" xfId="33181"/>
    <cellStyle name="Migliaia 22 3 4 3 4" xfId="38483"/>
    <cellStyle name="Migliaia 22 3 4 4" xfId="15555"/>
    <cellStyle name="Migliaia 22 3 4 4 2" xfId="34324"/>
    <cellStyle name="Migliaia 22 3 4 4 3" xfId="39626"/>
    <cellStyle name="Migliaia 22 3 4 4 4" xfId="28893"/>
    <cellStyle name="Migliaia 22 3 4 5" xfId="31806"/>
    <cellStyle name="Migliaia 22 3 4 6" xfId="36975"/>
    <cellStyle name="Migliaia 22 3 4 7" xfId="11655"/>
    <cellStyle name="Migliaia 22 3 5" xfId="3179"/>
    <cellStyle name="Migliaia 22 3 5 2" xfId="9652"/>
    <cellStyle name="Migliaia 22 3 5 2 2" xfId="30673"/>
    <cellStyle name="Migliaia 22 3 5 2 2 2" xfId="35833"/>
    <cellStyle name="Migliaia 22 3 5 2 2 3" xfId="41135"/>
    <cellStyle name="Migliaia 22 3 5 2 3" xfId="33182"/>
    <cellStyle name="Migliaia 22 3 5 2 4" xfId="38484"/>
    <cellStyle name="Migliaia 22 3 5 3" xfId="15557"/>
    <cellStyle name="Migliaia 22 3 5 3 2" xfId="34325"/>
    <cellStyle name="Migliaia 22 3 5 3 3" xfId="39627"/>
    <cellStyle name="Migliaia 22 3 5 3 4" xfId="28894"/>
    <cellStyle name="Migliaia 22 3 5 4" xfId="31807"/>
    <cellStyle name="Migliaia 22 3 5 5" xfId="36976"/>
    <cellStyle name="Migliaia 22 3 5 6" xfId="11657"/>
    <cellStyle name="Migliaia 22 3 6" xfId="2740"/>
    <cellStyle name="Migliaia 22 3 6 2" xfId="9357"/>
    <cellStyle name="Migliaia 22 3 6 2 2" xfId="34326"/>
    <cellStyle name="Migliaia 22 3 6 2 3" xfId="39628"/>
    <cellStyle name="Migliaia 22 3 6 3" xfId="14051"/>
    <cellStyle name="Migliaia 22 3 6 4" xfId="15558"/>
    <cellStyle name="Migliaia 22 3 6 4 2" xfId="36977"/>
    <cellStyle name="Migliaia 22 3 6 5" xfId="11658"/>
    <cellStyle name="Migliaia 22 3 7" xfId="6933"/>
    <cellStyle name="Migliaia 22 3 7 2" xfId="28895"/>
    <cellStyle name="Migliaia 22 3 7 2 2" xfId="34327"/>
    <cellStyle name="Migliaia 22 3 7 2 3" xfId="39629"/>
    <cellStyle name="Migliaia 22 3 7 3" xfId="31808"/>
    <cellStyle name="Migliaia 22 3 7 4" xfId="36978"/>
    <cellStyle name="Migliaia 22 3 8" xfId="12814"/>
    <cellStyle name="Migliaia 22 3 8 2" xfId="28896"/>
    <cellStyle name="Migliaia 22 3 8 2 2" xfId="34328"/>
    <cellStyle name="Migliaia 22 3 8 2 3" xfId="39630"/>
    <cellStyle name="Migliaia 22 3 8 3" xfId="31809"/>
    <cellStyle name="Migliaia 22 3 8 4" xfId="36979"/>
    <cellStyle name="Migliaia 22 3 8 5" xfId="19962"/>
    <cellStyle name="Migliaia 22 3 9" xfId="15549"/>
    <cellStyle name="Migliaia 22 4" xfId="1311"/>
    <cellStyle name="Migliaia 22 4 2" xfId="3507"/>
    <cellStyle name="Migliaia 22 4 2 2" xfId="4240"/>
    <cellStyle name="Migliaia 22 4 2 2 2" xfId="28897"/>
    <cellStyle name="Migliaia 22 4 2 2 2 2" xfId="34329"/>
    <cellStyle name="Migliaia 22 4 2 2 2 3" xfId="39631"/>
    <cellStyle name="Migliaia 22 4 2 2 3" xfId="31810"/>
    <cellStyle name="Migliaia 22 4 2 2 4" xfId="36980"/>
    <cellStyle name="Migliaia 22 4 2 3" xfId="7373"/>
    <cellStyle name="Migliaia 22 4 2 3 2" xfId="28898"/>
    <cellStyle name="Migliaia 22 4 2 3 2 2" xfId="34330"/>
    <cellStyle name="Migliaia 22 4 2 3 2 3" xfId="39632"/>
    <cellStyle name="Migliaia 22 4 2 3 3" xfId="31811"/>
    <cellStyle name="Migliaia 22 4 2 3 4" xfId="36981"/>
    <cellStyle name="Migliaia 22 4 2 4" xfId="6720"/>
    <cellStyle name="Migliaia 22 4 2 5" xfId="6099"/>
    <cellStyle name="Migliaia 22 4 2 5 2" xfId="16873"/>
    <cellStyle name="Migliaia 22 4 2 5 3" xfId="31837"/>
    <cellStyle name="Migliaia 22 4 2 5 4" xfId="45905"/>
    <cellStyle name="Migliaia 22 4 2 5 5" xfId="48921"/>
    <cellStyle name="Migliaia 22 4 2 6" xfId="15560"/>
    <cellStyle name="Migliaia 22 4 2 7" xfId="19964"/>
    <cellStyle name="Migliaia 22 4 3" xfId="4241"/>
    <cellStyle name="Migliaia 22 4 3 2" xfId="13623"/>
    <cellStyle name="Migliaia 22 4 3 2 2" xfId="34331"/>
    <cellStyle name="Migliaia 22 4 3 2 3" xfId="39633"/>
    <cellStyle name="Migliaia 22 4 3 3" xfId="31812"/>
    <cellStyle name="Migliaia 22 4 3 4" xfId="36982"/>
    <cellStyle name="Migliaia 22 4 3 5" xfId="12812"/>
    <cellStyle name="Migliaia 22 4 4" xfId="7374"/>
    <cellStyle name="Migliaia 22 4 4 2" xfId="28899"/>
    <cellStyle name="Migliaia 22 4 4 2 2" xfId="34332"/>
    <cellStyle name="Migliaia 22 4 4 2 3" xfId="39634"/>
    <cellStyle name="Migliaia 22 4 4 3" xfId="31813"/>
    <cellStyle name="Migliaia 22 4 4 4" xfId="36983"/>
    <cellStyle name="Migliaia 22 4 5" xfId="6719"/>
    <cellStyle name="Migliaia 22 4 5 2" xfId="28900"/>
    <cellStyle name="Migliaia 22 4 5 2 2" xfId="34333"/>
    <cellStyle name="Migliaia 22 4 5 2 3" xfId="39635"/>
    <cellStyle name="Migliaia 22 4 5 3" xfId="31814"/>
    <cellStyle name="Migliaia 22 4 5 4" xfId="36984"/>
    <cellStyle name="Migliaia 22 4 6" xfId="6098"/>
    <cellStyle name="Migliaia 22 4 6 2" xfId="16872"/>
    <cellStyle name="Migliaia 22 4 6 2 2" xfId="34334"/>
    <cellStyle name="Migliaia 22 4 6 2 3" xfId="39636"/>
    <cellStyle name="Migliaia 22 4 6 2 4" xfId="28901"/>
    <cellStyle name="Migliaia 22 4 6 3" xfId="31815"/>
    <cellStyle name="Migliaia 22 4 6 4" xfId="36985"/>
    <cellStyle name="Migliaia 22 4 6 5" xfId="19965"/>
    <cellStyle name="Migliaia 22 4 6 6" xfId="20796"/>
    <cellStyle name="Migliaia 22 4 6 7" xfId="45904"/>
    <cellStyle name="Migliaia 22 4 6 8" xfId="48920"/>
    <cellStyle name="Migliaia 22 4 7" xfId="15559"/>
    <cellStyle name="Migliaia 22 4 7 2" xfId="28902"/>
    <cellStyle name="Migliaia 22 4 7 2 2" xfId="34335"/>
    <cellStyle name="Migliaia 22 4 7 2 3" xfId="39637"/>
    <cellStyle name="Migliaia 22 4 7 3" xfId="31816"/>
    <cellStyle name="Migliaia 22 4 7 4" xfId="36986"/>
    <cellStyle name="Migliaia 22 4 7 5" xfId="19966"/>
    <cellStyle name="Migliaia 22 4 8" xfId="19963"/>
    <cellStyle name="Migliaia 22 5" xfId="1312"/>
    <cellStyle name="Migliaia 22 5 2" xfId="3508"/>
    <cellStyle name="Migliaia 22 5 2 2" xfId="13838"/>
    <cellStyle name="Migliaia 22 5 2 2 2" xfId="34336"/>
    <cellStyle name="Migliaia 22 5 2 2 3" xfId="39638"/>
    <cellStyle name="Migliaia 22 5 2 3" xfId="15562"/>
    <cellStyle name="Migliaia 22 5 2 3 2" xfId="31817"/>
    <cellStyle name="Migliaia 22 5 2 4" xfId="36987"/>
    <cellStyle name="Migliaia 22 5 2 5" xfId="11659"/>
    <cellStyle name="Migliaia 22 5 3" xfId="6721"/>
    <cellStyle name="Migliaia 22 5 3 2" xfId="28903"/>
    <cellStyle name="Migliaia 22 5 3 2 2" xfId="34337"/>
    <cellStyle name="Migliaia 22 5 3 2 3" xfId="39639"/>
    <cellStyle name="Migliaia 22 5 3 3" xfId="31818"/>
    <cellStyle name="Migliaia 22 5 3 4" xfId="36988"/>
    <cellStyle name="Migliaia 22 5 4" xfId="6100"/>
    <cellStyle name="Migliaia 22 5 4 2" xfId="16874"/>
    <cellStyle name="Migliaia 22 5 4 2 2" xfId="34338"/>
    <cellStyle name="Migliaia 22 5 4 2 3" xfId="39640"/>
    <cellStyle name="Migliaia 22 5 4 2 4" xfId="28904"/>
    <cellStyle name="Migliaia 22 5 4 3" xfId="31819"/>
    <cellStyle name="Migliaia 22 5 4 4" xfId="36989"/>
    <cellStyle name="Migliaia 22 5 4 5" xfId="19968"/>
    <cellStyle name="Migliaia 22 5 4 6" xfId="42092"/>
    <cellStyle name="Migliaia 22 5 4 7" xfId="45906"/>
    <cellStyle name="Migliaia 22 5 4 8" xfId="48922"/>
    <cellStyle name="Migliaia 22 5 5" xfId="15561"/>
    <cellStyle name="Migliaia 22 5 5 2" xfId="28905"/>
    <cellStyle name="Migliaia 22 5 5 2 2" xfId="34339"/>
    <cellStyle name="Migliaia 22 5 5 2 3" xfId="39641"/>
    <cellStyle name="Migliaia 22 5 5 3" xfId="31820"/>
    <cellStyle name="Migliaia 22 5 5 4" xfId="36990"/>
    <cellStyle name="Migliaia 22 5 5 5" xfId="19969"/>
    <cellStyle name="Migliaia 22 5 6" xfId="19970"/>
    <cellStyle name="Migliaia 22 5 6 2" xfId="28906"/>
    <cellStyle name="Migliaia 22 5 6 2 2" xfId="34340"/>
    <cellStyle name="Migliaia 22 5 6 2 3" xfId="39642"/>
    <cellStyle name="Migliaia 22 5 6 3" xfId="31821"/>
    <cellStyle name="Migliaia 22 5 6 4" xfId="36991"/>
    <cellStyle name="Migliaia 22 5 7" xfId="19967"/>
    <cellStyle name="Migliaia 22 6" xfId="1307"/>
    <cellStyle name="Migliaia 22 6 2" xfId="3503"/>
    <cellStyle name="Migliaia 22 6 2 2" xfId="5141"/>
    <cellStyle name="Migliaia 22 6 2 3" xfId="14098"/>
    <cellStyle name="Migliaia 22 6 2 4" xfId="15564"/>
    <cellStyle name="Migliaia 22 6 2 5" xfId="27792"/>
    <cellStyle name="Migliaia 22 6 2 6" xfId="11661"/>
    <cellStyle name="Migliaia 22 6 3" xfId="4893"/>
    <cellStyle name="Migliaia 22 6 3 2" xfId="30674"/>
    <cellStyle name="Migliaia 22 6 3 2 2" xfId="35834"/>
    <cellStyle name="Migliaia 22 6 3 2 3" xfId="41136"/>
    <cellStyle name="Migliaia 22 6 3 3" xfId="33183"/>
    <cellStyle name="Migliaia 22 6 3 4" xfId="38485"/>
    <cellStyle name="Migliaia 22 6 4" xfId="15563"/>
    <cellStyle name="Migliaia 22 6 4 2" xfId="34341"/>
    <cellStyle name="Migliaia 22 6 4 3" xfId="39643"/>
    <cellStyle name="Migliaia 22 6 4 4" xfId="28907"/>
    <cellStyle name="Migliaia 22 6 5" xfId="31822"/>
    <cellStyle name="Migliaia 22 6 6" xfId="36992"/>
    <cellStyle name="Migliaia 22 6 7" xfId="11660"/>
    <cellStyle name="Migliaia 22 7" xfId="3177"/>
    <cellStyle name="Migliaia 22 7 2" xfId="9650"/>
    <cellStyle name="Migliaia 22 7 2 2" xfId="30675"/>
    <cellStyle name="Migliaia 22 7 2 2 2" xfId="35835"/>
    <cellStyle name="Migliaia 22 7 2 2 3" xfId="41137"/>
    <cellStyle name="Migliaia 22 7 2 3" xfId="33184"/>
    <cellStyle name="Migliaia 22 7 2 4" xfId="38486"/>
    <cellStyle name="Migliaia 22 7 3" xfId="15565"/>
    <cellStyle name="Migliaia 22 7 3 2" xfId="34342"/>
    <cellStyle name="Migliaia 22 7 3 3" xfId="39644"/>
    <cellStyle name="Migliaia 22 7 3 4" xfId="28908"/>
    <cellStyle name="Migliaia 22 7 4" xfId="31823"/>
    <cellStyle name="Migliaia 22 7 5" xfId="36993"/>
    <cellStyle name="Migliaia 22 7 6" xfId="11662"/>
    <cellStyle name="Migliaia 22 8" xfId="2738"/>
    <cellStyle name="Migliaia 22 8 2" xfId="9355"/>
    <cellStyle name="Migliaia 22 8 2 2" xfId="30676"/>
    <cellStyle name="Migliaia 22 8 2 2 2" xfId="35836"/>
    <cellStyle name="Migliaia 22 8 2 2 3" xfId="41138"/>
    <cellStyle name="Migliaia 22 8 2 3" xfId="33185"/>
    <cellStyle name="Migliaia 22 8 2 4" xfId="38487"/>
    <cellStyle name="Migliaia 22 8 3" xfId="15566"/>
    <cellStyle name="Migliaia 22 8 3 2" xfId="34343"/>
    <cellStyle name="Migliaia 22 8 3 3" xfId="39645"/>
    <cellStyle name="Migliaia 22 8 3 4" xfId="28909"/>
    <cellStyle name="Migliaia 22 8 4" xfId="31824"/>
    <cellStyle name="Migliaia 22 8 5" xfId="36994"/>
    <cellStyle name="Migliaia 22 8 6" xfId="11663"/>
    <cellStyle name="Migliaia 22 9" xfId="12592"/>
    <cellStyle name="Migliaia 22 9 2" xfId="28910"/>
    <cellStyle name="Migliaia 22 9 2 2" xfId="34344"/>
    <cellStyle name="Migliaia 22 9 2 3" xfId="39646"/>
    <cellStyle name="Migliaia 22 9 3" xfId="31825"/>
    <cellStyle name="Migliaia 22 9 4" xfId="36995"/>
    <cellStyle name="Migliaia 23" xfId="281"/>
    <cellStyle name="Migliaia 23 10" xfId="15567"/>
    <cellStyle name="Migliaia 23 10 2" xfId="34345"/>
    <cellStyle name="Migliaia 23 10 3" xfId="39647"/>
    <cellStyle name="Migliaia 23 10 4" xfId="28911"/>
    <cellStyle name="Migliaia 23 11" xfId="31826"/>
    <cellStyle name="Migliaia 23 12" xfId="36996"/>
    <cellStyle name="Migliaia 23 2" xfId="282"/>
    <cellStyle name="Migliaia 23 2 2" xfId="1314"/>
    <cellStyle name="Migliaia 23 2 2 2" xfId="3510"/>
    <cellStyle name="Migliaia 23 2 2 2 2" xfId="9807"/>
    <cellStyle name="Migliaia 23 2 2 2 2 2" xfId="34346"/>
    <cellStyle name="Migliaia 23 2 2 2 2 3" xfId="39648"/>
    <cellStyle name="Migliaia 23 2 2 2 3" xfId="13839"/>
    <cellStyle name="Migliaia 23 2 2 2 4" xfId="15570"/>
    <cellStyle name="Migliaia 23 2 2 2 4 2" xfId="36997"/>
    <cellStyle name="Migliaia 23 2 2 2 5" xfId="11664"/>
    <cellStyle name="Migliaia 23 2 2 3" xfId="7032"/>
    <cellStyle name="Migliaia 23 2 2 3 2" xfId="30677"/>
    <cellStyle name="Migliaia 23 2 2 3 2 2" xfId="35837"/>
    <cellStyle name="Migliaia 23 2 2 3 2 3" xfId="41139"/>
    <cellStyle name="Migliaia 23 2 2 3 3" xfId="33186"/>
    <cellStyle name="Migliaia 23 2 2 3 4" xfId="38488"/>
    <cellStyle name="Migliaia 23 2 2 4" xfId="6101"/>
    <cellStyle name="Migliaia 23 2 2 4 2" xfId="16875"/>
    <cellStyle name="Migliaia 23 2 2 4 3" xfId="42481"/>
    <cellStyle name="Migliaia 23 2 2 4 4" xfId="45907"/>
    <cellStyle name="Migliaia 23 2 2 4 5" xfId="48923"/>
    <cellStyle name="Migliaia 23 2 2 5" xfId="15569"/>
    <cellStyle name="Migliaia 23 2 2 6" xfId="19974"/>
    <cellStyle name="Migliaia 23 2 3" xfId="3181"/>
    <cellStyle name="Migliaia 23 2 3 2" xfId="9654"/>
    <cellStyle name="Migliaia 23 2 3 2 2" xfId="30678"/>
    <cellStyle name="Migliaia 23 2 3 2 2 2" xfId="35838"/>
    <cellStyle name="Migliaia 23 2 3 2 2 3" xfId="41140"/>
    <cellStyle name="Migliaia 23 2 3 2 3" xfId="33187"/>
    <cellStyle name="Migliaia 23 2 3 2 4" xfId="38489"/>
    <cellStyle name="Migliaia 23 2 3 3" xfId="15571"/>
    <cellStyle name="Migliaia 23 2 3 3 2" xfId="34347"/>
    <cellStyle name="Migliaia 23 2 3 3 3" xfId="39649"/>
    <cellStyle name="Migliaia 23 2 3 3 4" xfId="28912"/>
    <cellStyle name="Migliaia 23 2 3 4" xfId="31827"/>
    <cellStyle name="Migliaia 23 2 3 5" xfId="36998"/>
    <cellStyle name="Migliaia 23 2 3 6" xfId="11665"/>
    <cellStyle name="Migliaia 23 2 4" xfId="2743"/>
    <cellStyle name="Migliaia 23 2 4 2" xfId="9359"/>
    <cellStyle name="Migliaia 23 2 4 2 2" xfId="34348"/>
    <cellStyle name="Migliaia 23 2 4 2 3" xfId="39650"/>
    <cellStyle name="Migliaia 23 2 4 3" xfId="13448"/>
    <cellStyle name="Migliaia 23 2 4 4" xfId="15572"/>
    <cellStyle name="Migliaia 23 2 4 4 2" xfId="36999"/>
    <cellStyle name="Migliaia 23 2 4 5" xfId="11666"/>
    <cellStyle name="Migliaia 23 2 5" xfId="8547"/>
    <cellStyle name="Migliaia 23 2 5 2" xfId="28913"/>
    <cellStyle name="Migliaia 23 2 5 2 2" xfId="34349"/>
    <cellStyle name="Migliaia 23 2 5 2 3" xfId="39651"/>
    <cellStyle name="Migliaia 23 2 5 3" xfId="31829"/>
    <cellStyle name="Migliaia 23 2 5 4" xfId="37000"/>
    <cellStyle name="Migliaia 23 2 6" xfId="15568"/>
    <cellStyle name="Migliaia 23 2 6 2" xfId="28914"/>
    <cellStyle name="Migliaia 23 2 6 2 2" xfId="34350"/>
    <cellStyle name="Migliaia 23 2 6 2 3" xfId="39652"/>
    <cellStyle name="Migliaia 23 2 6 3" xfId="31830"/>
    <cellStyle name="Migliaia 23 2 6 4" xfId="37001"/>
    <cellStyle name="Migliaia 23 2 6 5" xfId="19977"/>
    <cellStyle name="Migliaia 23 2 7" xfId="19973"/>
    <cellStyle name="Migliaia 23 3" xfId="283"/>
    <cellStyle name="Migliaia 23 3 10" xfId="19978"/>
    <cellStyle name="Migliaia 23 3 11" xfId="11667"/>
    <cellStyle name="Migliaia 23 3 2" xfId="1316"/>
    <cellStyle name="Migliaia 23 3 2 2" xfId="3512"/>
    <cellStyle name="Migliaia 23 3 2 2 2" xfId="7375"/>
    <cellStyle name="Migliaia 23 3 2 2 2 2" xfId="13840"/>
    <cellStyle name="Migliaia 23 3 2 2 2 2 2" xfId="17288"/>
    <cellStyle name="Migliaia 23 3 2 2 2 2 2 2" xfId="34351"/>
    <cellStyle name="Migliaia 23 3 2 2 2 2 3" xfId="39653"/>
    <cellStyle name="Migliaia 23 3 2 2 2 2 4" xfId="28915"/>
    <cellStyle name="Migliaia 23 3 2 2 2 3" xfId="31831"/>
    <cellStyle name="Migliaia 23 3 2 2 2 4" xfId="37002"/>
    <cellStyle name="Migliaia 23 3 2 2 2 5" xfId="43264"/>
    <cellStyle name="Migliaia 23 3 2 2 2 6" xfId="46333"/>
    <cellStyle name="Migliaia 23 3 2 2 2 7" xfId="49349"/>
    <cellStyle name="Migliaia 23 3 2 2 2 8" xfId="13085"/>
    <cellStyle name="Migliaia 23 3 2 2 3" xfId="6563"/>
    <cellStyle name="Migliaia 23 3 2 2 4" xfId="6102"/>
    <cellStyle name="Migliaia 23 3 2 2 4 2" xfId="16876"/>
    <cellStyle name="Migliaia 23 3 2 2 4 3" xfId="42856"/>
    <cellStyle name="Migliaia 23 3 2 2 4 4" xfId="45908"/>
    <cellStyle name="Migliaia 23 3 2 2 4 5" xfId="48924"/>
    <cellStyle name="Migliaia 23 3 2 2 5" xfId="15575"/>
    <cellStyle name="Migliaia 23 3 2 2 6" xfId="19980"/>
    <cellStyle name="Migliaia 23 3 2 3" xfId="2745"/>
    <cellStyle name="Migliaia 23 3 2 3 2" xfId="7846"/>
    <cellStyle name="Migliaia 23 3 2 3 2 2" xfId="34352"/>
    <cellStyle name="Migliaia 23 3 2 3 2 3" xfId="39654"/>
    <cellStyle name="Migliaia 23 3 2 3 2 4" xfId="28916"/>
    <cellStyle name="Migliaia 23 3 2 3 3" xfId="7376"/>
    <cellStyle name="Migliaia 23 3 2 3 4" xfId="15576"/>
    <cellStyle name="Migliaia 23 3 2 3 4 2" xfId="37003"/>
    <cellStyle name="Migliaia 23 3 2 3 5" xfId="11668"/>
    <cellStyle name="Migliaia 23 3 2 4" xfId="6722"/>
    <cellStyle name="Migliaia 23 3 2 4 2" xfId="13504"/>
    <cellStyle name="Migliaia 23 3 2 4 2 2" xfId="34353"/>
    <cellStyle name="Migliaia 23 3 2 4 2 3" xfId="39655"/>
    <cellStyle name="Migliaia 23 3 2 4 3" xfId="31833"/>
    <cellStyle name="Migliaia 23 3 2 4 4" xfId="37004"/>
    <cellStyle name="Migliaia 23 3 2 4 5" xfId="12595"/>
    <cellStyle name="Migliaia 23 3 2 5" xfId="12810"/>
    <cellStyle name="Migliaia 23 3 2 5 2" xfId="28917"/>
    <cellStyle name="Migliaia 23 3 2 5 2 2" xfId="34354"/>
    <cellStyle name="Migliaia 23 3 2 5 2 3" xfId="39656"/>
    <cellStyle name="Migliaia 23 3 2 5 3" xfId="31834"/>
    <cellStyle name="Migliaia 23 3 2 5 4" xfId="37005"/>
    <cellStyle name="Migliaia 23 3 2 6" xfId="15574"/>
    <cellStyle name="Migliaia 23 3 2 6 2" xfId="28918"/>
    <cellStyle name="Migliaia 23 3 2 6 2 2" xfId="34355"/>
    <cellStyle name="Migliaia 23 3 2 6 2 3" xfId="39657"/>
    <cellStyle name="Migliaia 23 3 2 6 3" xfId="31835"/>
    <cellStyle name="Migliaia 23 3 2 6 4" xfId="37006"/>
    <cellStyle name="Migliaia 23 3 2 6 5" xfId="19983"/>
    <cellStyle name="Migliaia 23 3 2 7" xfId="19979"/>
    <cellStyle name="Migliaia 23 3 3" xfId="1315"/>
    <cellStyle name="Migliaia 23 3 3 2" xfId="3511"/>
    <cellStyle name="Migliaia 23 3 3 2 2" xfId="5144"/>
    <cellStyle name="Migliaia 23 3 3 2 2 2" xfId="34357"/>
    <cellStyle name="Migliaia 23 3 3 2 2 3" xfId="39659"/>
    <cellStyle name="Migliaia 23 3 3 2 3" xfId="13624"/>
    <cellStyle name="Migliaia 23 3 3 2 4" xfId="15578"/>
    <cellStyle name="Migliaia 23 3 3 2 4 2" xfId="37008"/>
    <cellStyle name="Migliaia 23 3 3 2 5" xfId="11670"/>
    <cellStyle name="Migliaia 23 3 3 3" xfId="4896"/>
    <cellStyle name="Migliaia 23 3 3 3 2" xfId="28921"/>
    <cellStyle name="Migliaia 23 3 3 3 2 2" xfId="34358"/>
    <cellStyle name="Migliaia 23 3 3 3 2 3" xfId="39660"/>
    <cellStyle name="Migliaia 23 3 3 3 3" xfId="31838"/>
    <cellStyle name="Migliaia 23 3 3 3 4" xfId="37009"/>
    <cellStyle name="Migliaia 23 3 3 4" xfId="15577"/>
    <cellStyle name="Migliaia 23 3 3 4 2" xfId="28922"/>
    <cellStyle name="Migliaia 23 3 3 4 2 2" xfId="34359"/>
    <cellStyle name="Migliaia 23 3 3 4 2 3" xfId="39661"/>
    <cellStyle name="Migliaia 23 3 3 4 3" xfId="31839"/>
    <cellStyle name="Migliaia 23 3 3 4 4" xfId="37010"/>
    <cellStyle name="Migliaia 23 3 3 4 5" xfId="19985"/>
    <cellStyle name="Migliaia 23 3 3 5" xfId="19986"/>
    <cellStyle name="Migliaia 23 3 3 5 2" xfId="28923"/>
    <cellStyle name="Migliaia 23 3 3 5 2 2" xfId="34360"/>
    <cellStyle name="Migliaia 23 3 3 5 2 3" xfId="39662"/>
    <cellStyle name="Migliaia 23 3 3 5 3" xfId="31840"/>
    <cellStyle name="Migliaia 23 3 3 5 4" xfId="37011"/>
    <cellStyle name="Migliaia 23 3 3 6" xfId="28919"/>
    <cellStyle name="Migliaia 23 3 3 6 2" xfId="34356"/>
    <cellStyle name="Migliaia 23 3 3 6 3" xfId="39658"/>
    <cellStyle name="Migliaia 23 3 3 7" xfId="31836"/>
    <cellStyle name="Migliaia 23 3 3 8" xfId="37007"/>
    <cellStyle name="Migliaia 23 3 3 9" xfId="11669"/>
    <cellStyle name="Migliaia 23 3 4" xfId="2400"/>
    <cellStyle name="Migliaia 23 3 4 2" xfId="3912"/>
    <cellStyle name="Migliaia 23 3 4 2 2" xfId="9867"/>
    <cellStyle name="Migliaia 23 3 4 2 3" xfId="14019"/>
    <cellStyle name="Migliaia 23 3 4 2 4" xfId="15580"/>
    <cellStyle name="Migliaia 23 3 4 2 5" xfId="27793"/>
    <cellStyle name="Migliaia 23 3 4 2 6" xfId="11672"/>
    <cellStyle name="Migliaia 23 3 4 3" xfId="9115"/>
    <cellStyle name="Migliaia 23 3 4 3 2" xfId="30679"/>
    <cellStyle name="Migliaia 23 3 4 3 2 2" xfId="35839"/>
    <cellStyle name="Migliaia 23 3 4 3 2 3" xfId="41141"/>
    <cellStyle name="Migliaia 23 3 4 3 3" xfId="33188"/>
    <cellStyle name="Migliaia 23 3 4 3 4" xfId="38490"/>
    <cellStyle name="Migliaia 23 3 4 4" xfId="15579"/>
    <cellStyle name="Migliaia 23 3 4 4 2" xfId="34361"/>
    <cellStyle name="Migliaia 23 3 4 4 3" xfId="39663"/>
    <cellStyle name="Migliaia 23 3 4 4 4" xfId="28924"/>
    <cellStyle name="Migliaia 23 3 4 5" xfId="31841"/>
    <cellStyle name="Migliaia 23 3 4 6" xfId="37012"/>
    <cellStyle name="Migliaia 23 3 4 7" xfId="11671"/>
    <cellStyle name="Migliaia 23 3 5" xfId="3182"/>
    <cellStyle name="Migliaia 23 3 5 2" xfId="9655"/>
    <cellStyle name="Migliaia 23 3 5 2 2" xfId="30680"/>
    <cellStyle name="Migliaia 23 3 5 2 2 2" xfId="35840"/>
    <cellStyle name="Migliaia 23 3 5 2 2 3" xfId="41142"/>
    <cellStyle name="Migliaia 23 3 5 2 3" xfId="33189"/>
    <cellStyle name="Migliaia 23 3 5 2 4" xfId="38491"/>
    <cellStyle name="Migliaia 23 3 5 3" xfId="15581"/>
    <cellStyle name="Migliaia 23 3 5 3 2" xfId="34362"/>
    <cellStyle name="Migliaia 23 3 5 3 3" xfId="39664"/>
    <cellStyle name="Migliaia 23 3 5 3 4" xfId="28925"/>
    <cellStyle name="Migliaia 23 3 5 4" xfId="31842"/>
    <cellStyle name="Migliaia 23 3 5 5" xfId="37013"/>
    <cellStyle name="Migliaia 23 3 5 6" xfId="11673"/>
    <cellStyle name="Migliaia 23 3 6" xfId="2744"/>
    <cellStyle name="Migliaia 23 3 6 2" xfId="9360"/>
    <cellStyle name="Migliaia 23 3 6 2 2" xfId="34363"/>
    <cellStyle name="Migliaia 23 3 6 2 3" xfId="39665"/>
    <cellStyle name="Migliaia 23 3 6 3" xfId="13986"/>
    <cellStyle name="Migliaia 23 3 6 4" xfId="15582"/>
    <cellStyle name="Migliaia 23 3 6 4 2" xfId="37014"/>
    <cellStyle name="Migliaia 23 3 6 5" xfId="11674"/>
    <cellStyle name="Migliaia 23 3 7" xfId="7672"/>
    <cellStyle name="Migliaia 23 3 7 2" xfId="28926"/>
    <cellStyle name="Migliaia 23 3 7 2 2" xfId="34364"/>
    <cellStyle name="Migliaia 23 3 7 2 3" xfId="39666"/>
    <cellStyle name="Migliaia 23 3 7 3" xfId="31843"/>
    <cellStyle name="Migliaia 23 3 7 4" xfId="37015"/>
    <cellStyle name="Migliaia 23 3 8" xfId="12811"/>
    <cellStyle name="Migliaia 23 3 8 2" xfId="28927"/>
    <cellStyle name="Migliaia 23 3 8 2 2" xfId="34365"/>
    <cellStyle name="Migliaia 23 3 8 2 3" xfId="39667"/>
    <cellStyle name="Migliaia 23 3 8 3" xfId="31844"/>
    <cellStyle name="Migliaia 23 3 8 4" xfId="37016"/>
    <cellStyle name="Migliaia 23 3 8 5" xfId="19989"/>
    <cellStyle name="Migliaia 23 3 9" xfId="15573"/>
    <cellStyle name="Migliaia 23 4" xfId="1317"/>
    <cellStyle name="Migliaia 23 4 2" xfId="3513"/>
    <cellStyle name="Migliaia 23 4 2 2" xfId="4242"/>
    <cellStyle name="Migliaia 23 4 2 2 2" xfId="28928"/>
    <cellStyle name="Migliaia 23 4 2 2 2 2" xfId="34366"/>
    <cellStyle name="Migliaia 23 4 2 2 2 3" xfId="39668"/>
    <cellStyle name="Migliaia 23 4 2 2 3" xfId="31845"/>
    <cellStyle name="Migliaia 23 4 2 2 4" xfId="37017"/>
    <cellStyle name="Migliaia 23 4 2 3" xfId="7377"/>
    <cellStyle name="Migliaia 23 4 2 3 2" xfId="28929"/>
    <cellStyle name="Migliaia 23 4 2 3 2 2" xfId="34367"/>
    <cellStyle name="Migliaia 23 4 2 3 2 3" xfId="39669"/>
    <cellStyle name="Migliaia 23 4 2 3 3" xfId="31846"/>
    <cellStyle name="Migliaia 23 4 2 3 4" xfId="37018"/>
    <cellStyle name="Migliaia 23 4 2 4" xfId="6724"/>
    <cellStyle name="Migliaia 23 4 2 5" xfId="6104"/>
    <cellStyle name="Migliaia 23 4 2 5 2" xfId="16878"/>
    <cellStyle name="Migliaia 23 4 2 5 3" xfId="41675"/>
    <cellStyle name="Migliaia 23 4 2 5 4" xfId="45910"/>
    <cellStyle name="Migliaia 23 4 2 5 5" xfId="48926"/>
    <cellStyle name="Migliaia 23 4 2 6" xfId="15584"/>
    <cellStyle name="Migliaia 23 4 2 7" xfId="19991"/>
    <cellStyle name="Migliaia 23 4 3" xfId="4243"/>
    <cellStyle name="Migliaia 23 4 3 2" xfId="13625"/>
    <cellStyle name="Migliaia 23 4 3 2 2" xfId="34368"/>
    <cellStyle name="Migliaia 23 4 3 2 3" xfId="39670"/>
    <cellStyle name="Migliaia 23 4 3 3" xfId="31847"/>
    <cellStyle name="Migliaia 23 4 3 4" xfId="37019"/>
    <cellStyle name="Migliaia 23 4 3 5" xfId="12809"/>
    <cellStyle name="Migliaia 23 4 4" xfId="7378"/>
    <cellStyle name="Migliaia 23 4 4 2" xfId="28930"/>
    <cellStyle name="Migliaia 23 4 4 2 2" xfId="34369"/>
    <cellStyle name="Migliaia 23 4 4 2 3" xfId="39671"/>
    <cellStyle name="Migliaia 23 4 4 3" xfId="31848"/>
    <cellStyle name="Migliaia 23 4 4 4" xfId="37020"/>
    <cellStyle name="Migliaia 23 4 5" xfId="6723"/>
    <cellStyle name="Migliaia 23 4 5 2" xfId="28931"/>
    <cellStyle name="Migliaia 23 4 5 2 2" xfId="34370"/>
    <cellStyle name="Migliaia 23 4 5 2 3" xfId="39672"/>
    <cellStyle name="Migliaia 23 4 5 3" xfId="31849"/>
    <cellStyle name="Migliaia 23 4 5 4" xfId="37021"/>
    <cellStyle name="Migliaia 23 4 6" xfId="6103"/>
    <cellStyle name="Migliaia 23 4 6 2" xfId="16877"/>
    <cellStyle name="Migliaia 23 4 6 2 2" xfId="34371"/>
    <cellStyle name="Migliaia 23 4 6 2 3" xfId="39673"/>
    <cellStyle name="Migliaia 23 4 6 2 4" xfId="28932"/>
    <cellStyle name="Migliaia 23 4 6 3" xfId="31850"/>
    <cellStyle name="Migliaia 23 4 6 4" xfId="37022"/>
    <cellStyle name="Migliaia 23 4 6 5" xfId="19992"/>
    <cellStyle name="Migliaia 23 4 6 6" xfId="42812"/>
    <cellStyle name="Migliaia 23 4 6 7" xfId="45909"/>
    <cellStyle name="Migliaia 23 4 6 8" xfId="48925"/>
    <cellStyle name="Migliaia 23 4 7" xfId="15583"/>
    <cellStyle name="Migliaia 23 4 7 2" xfId="28933"/>
    <cellStyle name="Migliaia 23 4 7 2 2" xfId="34372"/>
    <cellStyle name="Migliaia 23 4 7 2 3" xfId="39674"/>
    <cellStyle name="Migliaia 23 4 7 3" xfId="31851"/>
    <cellStyle name="Migliaia 23 4 7 4" xfId="37023"/>
    <cellStyle name="Migliaia 23 4 7 5" xfId="19993"/>
    <cellStyle name="Migliaia 23 4 8" xfId="19990"/>
    <cellStyle name="Migliaia 23 5" xfId="1318"/>
    <cellStyle name="Migliaia 23 5 2" xfId="3514"/>
    <cellStyle name="Migliaia 23 5 2 2" xfId="13841"/>
    <cellStyle name="Migliaia 23 5 2 2 2" xfId="34373"/>
    <cellStyle name="Migliaia 23 5 2 2 3" xfId="39675"/>
    <cellStyle name="Migliaia 23 5 2 3" xfId="15586"/>
    <cellStyle name="Migliaia 23 5 2 3 2" xfId="31852"/>
    <cellStyle name="Migliaia 23 5 2 4" xfId="37024"/>
    <cellStyle name="Migliaia 23 5 2 5" xfId="11675"/>
    <cellStyle name="Migliaia 23 5 3" xfId="6725"/>
    <cellStyle name="Migliaia 23 5 3 2" xfId="28934"/>
    <cellStyle name="Migliaia 23 5 3 2 2" xfId="34374"/>
    <cellStyle name="Migliaia 23 5 3 2 3" xfId="39676"/>
    <cellStyle name="Migliaia 23 5 3 3" xfId="31853"/>
    <cellStyle name="Migliaia 23 5 3 4" xfId="37025"/>
    <cellStyle name="Migliaia 23 5 4" xfId="6105"/>
    <cellStyle name="Migliaia 23 5 4 2" xfId="16879"/>
    <cellStyle name="Migliaia 23 5 4 2 2" xfId="34375"/>
    <cellStyle name="Migliaia 23 5 4 2 3" xfId="39677"/>
    <cellStyle name="Migliaia 23 5 4 2 4" xfId="28935"/>
    <cellStyle name="Migliaia 23 5 4 3" xfId="31854"/>
    <cellStyle name="Migliaia 23 5 4 4" xfId="37026"/>
    <cellStyle name="Migliaia 23 5 4 5" xfId="19995"/>
    <cellStyle name="Migliaia 23 5 4 6" xfId="43047"/>
    <cellStyle name="Migliaia 23 5 4 7" xfId="45911"/>
    <cellStyle name="Migliaia 23 5 4 8" xfId="48927"/>
    <cellStyle name="Migliaia 23 5 5" xfId="15585"/>
    <cellStyle name="Migliaia 23 5 5 2" xfId="28936"/>
    <cellStyle name="Migliaia 23 5 5 2 2" xfId="34376"/>
    <cellStyle name="Migliaia 23 5 5 2 3" xfId="39678"/>
    <cellStyle name="Migliaia 23 5 5 3" xfId="31855"/>
    <cellStyle name="Migliaia 23 5 5 4" xfId="37027"/>
    <cellStyle name="Migliaia 23 5 5 5" xfId="19996"/>
    <cellStyle name="Migliaia 23 5 6" xfId="19997"/>
    <cellStyle name="Migliaia 23 5 6 2" xfId="28937"/>
    <cellStyle name="Migliaia 23 5 6 2 2" xfId="34377"/>
    <cellStyle name="Migliaia 23 5 6 2 3" xfId="39679"/>
    <cellStyle name="Migliaia 23 5 6 3" xfId="31856"/>
    <cellStyle name="Migliaia 23 5 6 4" xfId="37028"/>
    <cellStyle name="Migliaia 23 5 7" xfId="19994"/>
    <cellStyle name="Migliaia 23 6" xfId="1313"/>
    <cellStyle name="Migliaia 23 6 2" xfId="3509"/>
    <cellStyle name="Migliaia 23 6 2 2" xfId="5143"/>
    <cellStyle name="Migliaia 23 6 2 3" xfId="14097"/>
    <cellStyle name="Migliaia 23 6 2 4" xfId="15588"/>
    <cellStyle name="Migliaia 23 6 2 5" xfId="27795"/>
    <cellStyle name="Migliaia 23 6 2 6" xfId="11677"/>
    <cellStyle name="Migliaia 23 6 3" xfId="4895"/>
    <cellStyle name="Migliaia 23 6 3 2" xfId="30681"/>
    <cellStyle name="Migliaia 23 6 3 2 2" xfId="35841"/>
    <cellStyle name="Migliaia 23 6 3 2 3" xfId="41143"/>
    <cellStyle name="Migliaia 23 6 3 3" xfId="33190"/>
    <cellStyle name="Migliaia 23 6 3 4" xfId="38492"/>
    <cellStyle name="Migliaia 23 6 4" xfId="15587"/>
    <cellStyle name="Migliaia 23 6 4 2" xfId="34378"/>
    <cellStyle name="Migliaia 23 6 4 3" xfId="39680"/>
    <cellStyle name="Migliaia 23 6 4 4" xfId="28938"/>
    <cellStyle name="Migliaia 23 6 5" xfId="31857"/>
    <cellStyle name="Migliaia 23 6 6" xfId="37029"/>
    <cellStyle name="Migliaia 23 6 7" xfId="11676"/>
    <cellStyle name="Migliaia 23 7" xfId="3180"/>
    <cellStyle name="Migliaia 23 7 2" xfId="9653"/>
    <cellStyle name="Migliaia 23 7 2 2" xfId="30682"/>
    <cellStyle name="Migliaia 23 7 2 2 2" xfId="35842"/>
    <cellStyle name="Migliaia 23 7 2 2 3" xfId="41144"/>
    <cellStyle name="Migliaia 23 7 2 3" xfId="33191"/>
    <cellStyle name="Migliaia 23 7 2 4" xfId="38493"/>
    <cellStyle name="Migliaia 23 7 3" xfId="15589"/>
    <cellStyle name="Migliaia 23 7 3 2" xfId="34379"/>
    <cellStyle name="Migliaia 23 7 3 3" xfId="39681"/>
    <cellStyle name="Migliaia 23 7 3 4" xfId="28939"/>
    <cellStyle name="Migliaia 23 7 4" xfId="31858"/>
    <cellStyle name="Migliaia 23 7 5" xfId="37030"/>
    <cellStyle name="Migliaia 23 7 6" xfId="11678"/>
    <cellStyle name="Migliaia 23 8" xfId="2742"/>
    <cellStyle name="Migliaia 23 8 2" xfId="9358"/>
    <cellStyle name="Migliaia 23 8 2 2" xfId="30683"/>
    <cellStyle name="Migliaia 23 8 2 2 2" xfId="35843"/>
    <cellStyle name="Migliaia 23 8 2 2 3" xfId="41145"/>
    <cellStyle name="Migliaia 23 8 2 3" xfId="33192"/>
    <cellStyle name="Migliaia 23 8 2 4" xfId="38494"/>
    <cellStyle name="Migliaia 23 8 3" xfId="15590"/>
    <cellStyle name="Migliaia 23 8 3 2" xfId="34380"/>
    <cellStyle name="Migliaia 23 8 3 3" xfId="39682"/>
    <cellStyle name="Migliaia 23 8 3 4" xfId="28940"/>
    <cellStyle name="Migliaia 23 8 4" xfId="31859"/>
    <cellStyle name="Migliaia 23 8 5" xfId="37031"/>
    <cellStyle name="Migliaia 23 8 6" xfId="11679"/>
    <cellStyle name="Migliaia 23 9" xfId="12594"/>
    <cellStyle name="Migliaia 23 9 2" xfId="28941"/>
    <cellStyle name="Migliaia 23 9 2 2" xfId="34381"/>
    <cellStyle name="Migliaia 23 9 2 3" xfId="39683"/>
    <cellStyle name="Migliaia 23 9 3" xfId="31860"/>
    <cellStyle name="Migliaia 23 9 4" xfId="37032"/>
    <cellStyle name="Migliaia 24" xfId="284"/>
    <cellStyle name="Migliaia 24 10" xfId="15591"/>
    <cellStyle name="Migliaia 24 10 2" xfId="34382"/>
    <cellStyle name="Migliaia 24 10 3" xfId="39684"/>
    <cellStyle name="Migliaia 24 10 4" xfId="28942"/>
    <cellStyle name="Migliaia 24 11" xfId="31861"/>
    <cellStyle name="Migliaia 24 12" xfId="37033"/>
    <cellStyle name="Migliaia 24 2" xfId="285"/>
    <cellStyle name="Migliaia 24 2 2" xfId="1320"/>
    <cellStyle name="Migliaia 24 2 2 2" xfId="3516"/>
    <cellStyle name="Migliaia 24 2 2 2 2" xfId="9808"/>
    <cellStyle name="Migliaia 24 2 2 2 2 2" xfId="34383"/>
    <cellStyle name="Migliaia 24 2 2 2 2 3" xfId="39685"/>
    <cellStyle name="Migliaia 24 2 2 2 3" xfId="13842"/>
    <cellStyle name="Migliaia 24 2 2 2 4" xfId="15594"/>
    <cellStyle name="Migliaia 24 2 2 2 4 2" xfId="37034"/>
    <cellStyle name="Migliaia 24 2 2 2 5" xfId="11680"/>
    <cellStyle name="Migliaia 24 2 2 3" xfId="7033"/>
    <cellStyle name="Migliaia 24 2 2 3 2" xfId="30684"/>
    <cellStyle name="Migliaia 24 2 2 3 2 2" xfId="35844"/>
    <cellStyle name="Migliaia 24 2 2 3 2 3" xfId="41146"/>
    <cellStyle name="Migliaia 24 2 2 3 3" xfId="33193"/>
    <cellStyle name="Migliaia 24 2 2 3 4" xfId="38495"/>
    <cellStyle name="Migliaia 24 2 2 4" xfId="6106"/>
    <cellStyle name="Migliaia 24 2 2 4 2" xfId="16880"/>
    <cellStyle name="Migliaia 24 2 2 4 3" xfId="32973"/>
    <cellStyle name="Migliaia 24 2 2 4 4" xfId="45912"/>
    <cellStyle name="Migliaia 24 2 2 4 5" xfId="48928"/>
    <cellStyle name="Migliaia 24 2 2 5" xfId="15593"/>
    <cellStyle name="Migliaia 24 2 2 6" xfId="19999"/>
    <cellStyle name="Migliaia 24 2 3" xfId="3184"/>
    <cellStyle name="Migliaia 24 2 3 2" xfId="9657"/>
    <cellStyle name="Migliaia 24 2 3 2 2" xfId="30685"/>
    <cellStyle name="Migliaia 24 2 3 2 2 2" xfId="35845"/>
    <cellStyle name="Migliaia 24 2 3 2 2 3" xfId="41147"/>
    <cellStyle name="Migliaia 24 2 3 2 3" xfId="33194"/>
    <cellStyle name="Migliaia 24 2 3 2 4" xfId="38496"/>
    <cellStyle name="Migliaia 24 2 3 3" xfId="15595"/>
    <cellStyle name="Migliaia 24 2 3 3 2" xfId="34384"/>
    <cellStyle name="Migliaia 24 2 3 3 3" xfId="39686"/>
    <cellStyle name="Migliaia 24 2 3 3 4" xfId="28943"/>
    <cellStyle name="Migliaia 24 2 3 4" xfId="31862"/>
    <cellStyle name="Migliaia 24 2 3 5" xfId="37035"/>
    <cellStyle name="Migliaia 24 2 3 6" xfId="11681"/>
    <cellStyle name="Migliaia 24 2 4" xfId="2747"/>
    <cellStyle name="Migliaia 24 2 4 2" xfId="9362"/>
    <cellStyle name="Migliaia 24 2 4 2 2" xfId="34385"/>
    <cellStyle name="Migliaia 24 2 4 2 3" xfId="39687"/>
    <cellStyle name="Migliaia 24 2 4 3" xfId="14050"/>
    <cellStyle name="Migliaia 24 2 4 4" xfId="15596"/>
    <cellStyle name="Migliaia 24 2 4 4 2" xfId="37036"/>
    <cellStyle name="Migliaia 24 2 4 5" xfId="11682"/>
    <cellStyle name="Migliaia 24 2 5" xfId="8548"/>
    <cellStyle name="Migliaia 24 2 5 2" xfId="28944"/>
    <cellStyle name="Migliaia 24 2 5 2 2" xfId="34386"/>
    <cellStyle name="Migliaia 24 2 5 2 3" xfId="39688"/>
    <cellStyle name="Migliaia 24 2 5 3" xfId="31863"/>
    <cellStyle name="Migliaia 24 2 5 4" xfId="37037"/>
    <cellStyle name="Migliaia 24 2 6" xfId="15592"/>
    <cellStyle name="Migliaia 24 2 6 2" xfId="28945"/>
    <cellStyle name="Migliaia 24 2 6 2 2" xfId="34387"/>
    <cellStyle name="Migliaia 24 2 6 2 3" xfId="39689"/>
    <cellStyle name="Migliaia 24 2 6 3" xfId="31864"/>
    <cellStyle name="Migliaia 24 2 6 4" xfId="37038"/>
    <cellStyle name="Migliaia 24 2 6 5" xfId="20000"/>
    <cellStyle name="Migliaia 24 2 7" xfId="19998"/>
    <cellStyle name="Migliaia 24 3" xfId="286"/>
    <cellStyle name="Migliaia 24 3 10" xfId="20001"/>
    <cellStyle name="Migliaia 24 3 11" xfId="11683"/>
    <cellStyle name="Migliaia 24 3 2" xfId="1322"/>
    <cellStyle name="Migliaia 24 3 2 2" xfId="3518"/>
    <cellStyle name="Migliaia 24 3 2 2 2" xfId="7379"/>
    <cellStyle name="Migliaia 24 3 2 2 2 2" xfId="13843"/>
    <cellStyle name="Migliaia 24 3 2 2 2 2 2" xfId="17289"/>
    <cellStyle name="Migliaia 24 3 2 2 2 2 2 2" xfId="34388"/>
    <cellStyle name="Migliaia 24 3 2 2 2 2 3" xfId="39690"/>
    <cellStyle name="Migliaia 24 3 2 2 2 2 4" xfId="28946"/>
    <cellStyle name="Migliaia 24 3 2 2 2 3" xfId="31865"/>
    <cellStyle name="Migliaia 24 3 2 2 2 4" xfId="37039"/>
    <cellStyle name="Migliaia 24 3 2 2 2 5" xfId="41750"/>
    <cellStyle name="Migliaia 24 3 2 2 2 6" xfId="46334"/>
    <cellStyle name="Migliaia 24 3 2 2 2 7" xfId="49350"/>
    <cellStyle name="Migliaia 24 3 2 2 2 8" xfId="13086"/>
    <cellStyle name="Migliaia 24 3 2 2 3" xfId="7100"/>
    <cellStyle name="Migliaia 24 3 2 2 4" xfId="6107"/>
    <cellStyle name="Migliaia 24 3 2 2 4 2" xfId="16881"/>
    <cellStyle name="Migliaia 24 3 2 2 4 3" xfId="42491"/>
    <cellStyle name="Migliaia 24 3 2 2 4 4" xfId="45913"/>
    <cellStyle name="Migliaia 24 3 2 2 4 5" xfId="48929"/>
    <cellStyle name="Migliaia 24 3 2 2 5" xfId="15599"/>
    <cellStyle name="Migliaia 24 3 2 2 6" xfId="20003"/>
    <cellStyle name="Migliaia 24 3 2 3" xfId="2749"/>
    <cellStyle name="Migliaia 24 3 2 3 2" xfId="7845"/>
    <cellStyle name="Migliaia 24 3 2 3 2 2" xfId="34389"/>
    <cellStyle name="Migliaia 24 3 2 3 2 3" xfId="39691"/>
    <cellStyle name="Migliaia 24 3 2 3 2 4" xfId="28947"/>
    <cellStyle name="Migliaia 24 3 2 3 3" xfId="7380"/>
    <cellStyle name="Migliaia 24 3 2 3 4" xfId="15600"/>
    <cellStyle name="Migliaia 24 3 2 3 4 2" xfId="37040"/>
    <cellStyle name="Migliaia 24 3 2 3 5" xfId="11684"/>
    <cellStyle name="Migliaia 24 3 2 4" xfId="6726"/>
    <cellStyle name="Migliaia 24 3 2 4 2" xfId="13505"/>
    <cellStyle name="Migliaia 24 3 2 4 2 2" xfId="34390"/>
    <cellStyle name="Migliaia 24 3 2 4 2 3" xfId="39692"/>
    <cellStyle name="Migliaia 24 3 2 4 3" xfId="31866"/>
    <cellStyle name="Migliaia 24 3 2 4 4" xfId="37041"/>
    <cellStyle name="Migliaia 24 3 2 4 5" xfId="12597"/>
    <cellStyle name="Migliaia 24 3 2 5" xfId="12807"/>
    <cellStyle name="Migliaia 24 3 2 5 2" xfId="28948"/>
    <cellStyle name="Migliaia 24 3 2 5 2 2" xfId="34391"/>
    <cellStyle name="Migliaia 24 3 2 5 2 3" xfId="39693"/>
    <cellStyle name="Migliaia 24 3 2 5 3" xfId="31867"/>
    <cellStyle name="Migliaia 24 3 2 5 4" xfId="37042"/>
    <cellStyle name="Migliaia 24 3 2 6" xfId="15598"/>
    <cellStyle name="Migliaia 24 3 2 6 2" xfId="28949"/>
    <cellStyle name="Migliaia 24 3 2 6 2 2" xfId="34392"/>
    <cellStyle name="Migliaia 24 3 2 6 2 3" xfId="39694"/>
    <cellStyle name="Migliaia 24 3 2 6 3" xfId="31868"/>
    <cellStyle name="Migliaia 24 3 2 6 4" xfId="37043"/>
    <cellStyle name="Migliaia 24 3 2 6 5" xfId="20004"/>
    <cellStyle name="Migliaia 24 3 2 7" xfId="20002"/>
    <cellStyle name="Migliaia 24 3 3" xfId="1321"/>
    <cellStyle name="Migliaia 24 3 3 2" xfId="3517"/>
    <cellStyle name="Migliaia 24 3 3 2 2" xfId="5146"/>
    <cellStyle name="Migliaia 24 3 3 2 2 2" xfId="34394"/>
    <cellStyle name="Migliaia 24 3 3 2 2 3" xfId="39696"/>
    <cellStyle name="Migliaia 24 3 3 2 3" xfId="13626"/>
    <cellStyle name="Migliaia 24 3 3 2 4" xfId="15602"/>
    <cellStyle name="Migliaia 24 3 3 2 4 2" xfId="37045"/>
    <cellStyle name="Migliaia 24 3 3 2 5" xfId="11686"/>
    <cellStyle name="Migliaia 24 3 3 3" xfId="4898"/>
    <cellStyle name="Migliaia 24 3 3 3 2" xfId="28951"/>
    <cellStyle name="Migliaia 24 3 3 3 2 2" xfId="34395"/>
    <cellStyle name="Migliaia 24 3 3 3 2 3" xfId="39697"/>
    <cellStyle name="Migliaia 24 3 3 3 3" xfId="31870"/>
    <cellStyle name="Migliaia 24 3 3 3 4" xfId="37046"/>
    <cellStyle name="Migliaia 24 3 3 4" xfId="15601"/>
    <cellStyle name="Migliaia 24 3 3 4 2" xfId="28952"/>
    <cellStyle name="Migliaia 24 3 3 4 2 2" xfId="34396"/>
    <cellStyle name="Migliaia 24 3 3 4 2 3" xfId="39698"/>
    <cellStyle name="Migliaia 24 3 3 4 3" xfId="31871"/>
    <cellStyle name="Migliaia 24 3 3 4 4" xfId="37047"/>
    <cellStyle name="Migliaia 24 3 3 4 5" xfId="20005"/>
    <cellStyle name="Migliaia 24 3 3 5" xfId="20006"/>
    <cellStyle name="Migliaia 24 3 3 5 2" xfId="28953"/>
    <cellStyle name="Migliaia 24 3 3 5 2 2" xfId="34397"/>
    <cellStyle name="Migliaia 24 3 3 5 2 3" xfId="39699"/>
    <cellStyle name="Migliaia 24 3 3 5 3" xfId="31872"/>
    <cellStyle name="Migliaia 24 3 3 5 4" xfId="37048"/>
    <cellStyle name="Migliaia 24 3 3 6" xfId="28950"/>
    <cellStyle name="Migliaia 24 3 3 6 2" xfId="34393"/>
    <cellStyle name="Migliaia 24 3 3 6 3" xfId="39695"/>
    <cellStyle name="Migliaia 24 3 3 7" xfId="31869"/>
    <cellStyle name="Migliaia 24 3 3 8" xfId="37044"/>
    <cellStyle name="Migliaia 24 3 3 9" xfId="11685"/>
    <cellStyle name="Migliaia 24 3 4" xfId="2401"/>
    <cellStyle name="Migliaia 24 3 4 2" xfId="3913"/>
    <cellStyle name="Migliaia 24 3 4 2 2" xfId="9868"/>
    <cellStyle name="Migliaia 24 3 4 2 3" xfId="14020"/>
    <cellStyle name="Migliaia 24 3 4 2 4" xfId="15604"/>
    <cellStyle name="Migliaia 24 3 4 2 5" xfId="27796"/>
    <cellStyle name="Migliaia 24 3 4 2 6" xfId="11688"/>
    <cellStyle name="Migliaia 24 3 4 3" xfId="9116"/>
    <cellStyle name="Migliaia 24 3 4 3 2" xfId="30686"/>
    <cellStyle name="Migliaia 24 3 4 3 2 2" xfId="35846"/>
    <cellStyle name="Migliaia 24 3 4 3 2 3" xfId="41148"/>
    <cellStyle name="Migliaia 24 3 4 3 3" xfId="33195"/>
    <cellStyle name="Migliaia 24 3 4 3 4" xfId="38497"/>
    <cellStyle name="Migliaia 24 3 4 4" xfId="15603"/>
    <cellStyle name="Migliaia 24 3 4 4 2" xfId="34398"/>
    <cellStyle name="Migliaia 24 3 4 4 3" xfId="39700"/>
    <cellStyle name="Migliaia 24 3 4 4 4" xfId="28954"/>
    <cellStyle name="Migliaia 24 3 4 5" xfId="31873"/>
    <cellStyle name="Migliaia 24 3 4 6" xfId="37049"/>
    <cellStyle name="Migliaia 24 3 4 7" xfId="11687"/>
    <cellStyle name="Migliaia 24 3 5" xfId="3185"/>
    <cellStyle name="Migliaia 24 3 5 2" xfId="9658"/>
    <cellStyle name="Migliaia 24 3 5 2 2" xfId="30687"/>
    <cellStyle name="Migliaia 24 3 5 2 2 2" xfId="35847"/>
    <cellStyle name="Migliaia 24 3 5 2 2 3" xfId="41149"/>
    <cellStyle name="Migliaia 24 3 5 2 3" xfId="33196"/>
    <cellStyle name="Migliaia 24 3 5 2 4" xfId="38498"/>
    <cellStyle name="Migliaia 24 3 5 3" xfId="15605"/>
    <cellStyle name="Migliaia 24 3 5 3 2" xfId="34399"/>
    <cellStyle name="Migliaia 24 3 5 3 3" xfId="39701"/>
    <cellStyle name="Migliaia 24 3 5 3 4" xfId="28955"/>
    <cellStyle name="Migliaia 24 3 5 4" xfId="31874"/>
    <cellStyle name="Migliaia 24 3 5 5" xfId="37050"/>
    <cellStyle name="Migliaia 24 3 5 6" xfId="11689"/>
    <cellStyle name="Migliaia 24 3 6" xfId="2748"/>
    <cellStyle name="Migliaia 24 3 6 2" xfId="9363"/>
    <cellStyle name="Migliaia 24 3 6 2 2" xfId="34400"/>
    <cellStyle name="Migliaia 24 3 6 2 3" xfId="39702"/>
    <cellStyle name="Migliaia 24 3 6 3" xfId="13449"/>
    <cellStyle name="Migliaia 24 3 6 4" xfId="15606"/>
    <cellStyle name="Migliaia 24 3 6 4 2" xfId="37051"/>
    <cellStyle name="Migliaia 24 3 6 5" xfId="11690"/>
    <cellStyle name="Migliaia 24 3 7" xfId="7709"/>
    <cellStyle name="Migliaia 24 3 7 2" xfId="28956"/>
    <cellStyle name="Migliaia 24 3 7 2 2" xfId="34401"/>
    <cellStyle name="Migliaia 24 3 7 2 3" xfId="39703"/>
    <cellStyle name="Migliaia 24 3 7 3" xfId="31875"/>
    <cellStyle name="Migliaia 24 3 7 4" xfId="37052"/>
    <cellStyle name="Migliaia 24 3 8" xfId="12808"/>
    <cellStyle name="Migliaia 24 3 8 2" xfId="28957"/>
    <cellStyle name="Migliaia 24 3 8 2 2" xfId="34402"/>
    <cellStyle name="Migliaia 24 3 8 2 3" xfId="39704"/>
    <cellStyle name="Migliaia 24 3 8 3" xfId="31876"/>
    <cellStyle name="Migliaia 24 3 8 4" xfId="37053"/>
    <cellStyle name="Migliaia 24 3 8 5" xfId="20007"/>
    <cellStyle name="Migliaia 24 3 9" xfId="15597"/>
    <cellStyle name="Migliaia 24 4" xfId="1323"/>
    <cellStyle name="Migliaia 24 4 2" xfId="3519"/>
    <cellStyle name="Migliaia 24 4 2 2" xfId="4244"/>
    <cellStyle name="Migliaia 24 4 2 2 2" xfId="28958"/>
    <cellStyle name="Migliaia 24 4 2 2 2 2" xfId="34403"/>
    <cellStyle name="Migliaia 24 4 2 2 2 3" xfId="39705"/>
    <cellStyle name="Migliaia 24 4 2 2 3" xfId="31877"/>
    <cellStyle name="Migliaia 24 4 2 2 4" xfId="37054"/>
    <cellStyle name="Migliaia 24 4 2 3" xfId="7381"/>
    <cellStyle name="Migliaia 24 4 2 3 2" xfId="28959"/>
    <cellStyle name="Migliaia 24 4 2 3 2 2" xfId="34404"/>
    <cellStyle name="Migliaia 24 4 2 3 2 3" xfId="39706"/>
    <cellStyle name="Migliaia 24 4 2 3 3" xfId="31878"/>
    <cellStyle name="Migliaia 24 4 2 3 4" xfId="37055"/>
    <cellStyle name="Migliaia 24 4 2 4" xfId="6728"/>
    <cellStyle name="Migliaia 24 4 2 5" xfId="6109"/>
    <cellStyle name="Migliaia 24 4 2 5 2" xfId="16883"/>
    <cellStyle name="Migliaia 24 4 2 5 3" xfId="42835"/>
    <cellStyle name="Migliaia 24 4 2 5 4" xfId="45915"/>
    <cellStyle name="Migliaia 24 4 2 5 5" xfId="48931"/>
    <cellStyle name="Migliaia 24 4 2 6" xfId="15608"/>
    <cellStyle name="Migliaia 24 4 2 7" xfId="20009"/>
    <cellStyle name="Migliaia 24 4 3" xfId="4245"/>
    <cellStyle name="Migliaia 24 4 3 2" xfId="13627"/>
    <cellStyle name="Migliaia 24 4 3 2 2" xfId="34405"/>
    <cellStyle name="Migliaia 24 4 3 2 3" xfId="39707"/>
    <cellStyle name="Migliaia 24 4 3 3" xfId="31879"/>
    <cellStyle name="Migliaia 24 4 3 4" xfId="37056"/>
    <cellStyle name="Migliaia 24 4 3 5" xfId="12806"/>
    <cellStyle name="Migliaia 24 4 4" xfId="7382"/>
    <cellStyle name="Migliaia 24 4 4 2" xfId="28960"/>
    <cellStyle name="Migliaia 24 4 4 2 2" xfId="34406"/>
    <cellStyle name="Migliaia 24 4 4 2 3" xfId="39708"/>
    <cellStyle name="Migliaia 24 4 4 3" xfId="31880"/>
    <cellStyle name="Migliaia 24 4 4 4" xfId="37057"/>
    <cellStyle name="Migliaia 24 4 5" xfId="6727"/>
    <cellStyle name="Migliaia 24 4 5 2" xfId="28961"/>
    <cellStyle name="Migliaia 24 4 5 2 2" xfId="34407"/>
    <cellStyle name="Migliaia 24 4 5 2 3" xfId="39709"/>
    <cellStyle name="Migliaia 24 4 5 3" xfId="31881"/>
    <cellStyle name="Migliaia 24 4 5 4" xfId="37058"/>
    <cellStyle name="Migliaia 24 4 6" xfId="6108"/>
    <cellStyle name="Migliaia 24 4 6 2" xfId="16882"/>
    <cellStyle name="Migliaia 24 4 6 2 2" xfId="34408"/>
    <cellStyle name="Migliaia 24 4 6 2 3" xfId="39710"/>
    <cellStyle name="Migliaia 24 4 6 2 4" xfId="28962"/>
    <cellStyle name="Migliaia 24 4 6 3" xfId="31882"/>
    <cellStyle name="Migliaia 24 4 6 4" xfId="37059"/>
    <cellStyle name="Migliaia 24 4 6 5" xfId="20010"/>
    <cellStyle name="Migliaia 24 4 6 6" xfId="42093"/>
    <cellStyle name="Migliaia 24 4 6 7" xfId="45914"/>
    <cellStyle name="Migliaia 24 4 6 8" xfId="48930"/>
    <cellStyle name="Migliaia 24 4 7" xfId="15607"/>
    <cellStyle name="Migliaia 24 4 7 2" xfId="28963"/>
    <cellStyle name="Migliaia 24 4 7 2 2" xfId="34409"/>
    <cellStyle name="Migliaia 24 4 7 2 3" xfId="39711"/>
    <cellStyle name="Migliaia 24 4 7 3" xfId="31883"/>
    <cellStyle name="Migliaia 24 4 7 4" xfId="37060"/>
    <cellStyle name="Migliaia 24 4 7 5" xfId="20011"/>
    <cellStyle name="Migliaia 24 4 8" xfId="20008"/>
    <cellStyle name="Migliaia 24 5" xfId="1324"/>
    <cellStyle name="Migliaia 24 5 2" xfId="3520"/>
    <cellStyle name="Migliaia 24 5 2 2" xfId="13844"/>
    <cellStyle name="Migliaia 24 5 2 2 2" xfId="34410"/>
    <cellStyle name="Migliaia 24 5 2 2 3" xfId="39712"/>
    <cellStyle name="Migliaia 24 5 2 3" xfId="15610"/>
    <cellStyle name="Migliaia 24 5 2 3 2" xfId="31884"/>
    <cellStyle name="Migliaia 24 5 2 4" xfId="37061"/>
    <cellStyle name="Migliaia 24 5 2 5" xfId="11691"/>
    <cellStyle name="Migliaia 24 5 3" xfId="6729"/>
    <cellStyle name="Migliaia 24 5 3 2" xfId="28964"/>
    <cellStyle name="Migliaia 24 5 3 2 2" xfId="34411"/>
    <cellStyle name="Migliaia 24 5 3 2 3" xfId="39713"/>
    <cellStyle name="Migliaia 24 5 3 3" xfId="31885"/>
    <cellStyle name="Migliaia 24 5 3 4" xfId="37062"/>
    <cellStyle name="Migliaia 24 5 4" xfId="6110"/>
    <cellStyle name="Migliaia 24 5 4 2" xfId="16884"/>
    <cellStyle name="Migliaia 24 5 4 2 2" xfId="34412"/>
    <cellStyle name="Migliaia 24 5 4 2 3" xfId="39714"/>
    <cellStyle name="Migliaia 24 5 4 2 4" xfId="28965"/>
    <cellStyle name="Migliaia 24 5 4 3" xfId="31886"/>
    <cellStyle name="Migliaia 24 5 4 4" xfId="37063"/>
    <cellStyle name="Migliaia 24 5 4 5" xfId="20013"/>
    <cellStyle name="Migliaia 24 5 4 6" xfId="43447"/>
    <cellStyle name="Migliaia 24 5 4 7" xfId="45916"/>
    <cellStyle name="Migliaia 24 5 4 8" xfId="48932"/>
    <cellStyle name="Migliaia 24 5 5" xfId="15609"/>
    <cellStyle name="Migliaia 24 5 5 2" xfId="28966"/>
    <cellStyle name="Migliaia 24 5 5 2 2" xfId="34413"/>
    <cellStyle name="Migliaia 24 5 5 2 3" xfId="39715"/>
    <cellStyle name="Migliaia 24 5 5 3" xfId="31887"/>
    <cellStyle name="Migliaia 24 5 5 4" xfId="37064"/>
    <cellStyle name="Migliaia 24 5 5 5" xfId="20014"/>
    <cellStyle name="Migliaia 24 5 6" xfId="20015"/>
    <cellStyle name="Migliaia 24 5 6 2" xfId="28967"/>
    <cellStyle name="Migliaia 24 5 6 2 2" xfId="34414"/>
    <cellStyle name="Migliaia 24 5 6 2 3" xfId="39716"/>
    <cellStyle name="Migliaia 24 5 6 3" xfId="31888"/>
    <cellStyle name="Migliaia 24 5 6 4" xfId="37065"/>
    <cellStyle name="Migliaia 24 5 7" xfId="20012"/>
    <cellStyle name="Migliaia 24 6" xfId="1319"/>
    <cellStyle name="Migliaia 24 6 2" xfId="3515"/>
    <cellStyle name="Migliaia 24 6 2 2" xfId="5145"/>
    <cellStyle name="Migliaia 24 6 2 3" xfId="14096"/>
    <cellStyle name="Migliaia 24 6 2 4" xfId="15612"/>
    <cellStyle name="Migliaia 24 6 2 5" xfId="27797"/>
    <cellStyle name="Migliaia 24 6 2 6" xfId="11693"/>
    <cellStyle name="Migliaia 24 6 3" xfId="4897"/>
    <cellStyle name="Migliaia 24 6 3 2" xfId="30688"/>
    <cellStyle name="Migliaia 24 6 3 2 2" xfId="35848"/>
    <cellStyle name="Migliaia 24 6 3 2 3" xfId="41150"/>
    <cellStyle name="Migliaia 24 6 3 3" xfId="33197"/>
    <cellStyle name="Migliaia 24 6 3 4" xfId="38499"/>
    <cellStyle name="Migliaia 24 6 4" xfId="15611"/>
    <cellStyle name="Migliaia 24 6 4 2" xfId="34415"/>
    <cellStyle name="Migliaia 24 6 4 3" xfId="39717"/>
    <cellStyle name="Migliaia 24 6 4 4" xfId="28968"/>
    <cellStyle name="Migliaia 24 6 5" xfId="31889"/>
    <cellStyle name="Migliaia 24 6 6" xfId="37066"/>
    <cellStyle name="Migliaia 24 6 7" xfId="11692"/>
    <cellStyle name="Migliaia 24 7" xfId="3183"/>
    <cellStyle name="Migliaia 24 7 2" xfId="9656"/>
    <cellStyle name="Migliaia 24 7 2 2" xfId="30689"/>
    <cellStyle name="Migliaia 24 7 2 2 2" xfId="35849"/>
    <cellStyle name="Migliaia 24 7 2 2 3" xfId="41151"/>
    <cellStyle name="Migliaia 24 7 2 3" xfId="33198"/>
    <cellStyle name="Migliaia 24 7 2 4" xfId="38500"/>
    <cellStyle name="Migliaia 24 7 3" xfId="15613"/>
    <cellStyle name="Migliaia 24 7 3 2" xfId="34416"/>
    <cellStyle name="Migliaia 24 7 3 3" xfId="39718"/>
    <cellStyle name="Migliaia 24 7 3 4" xfId="28969"/>
    <cellStyle name="Migliaia 24 7 4" xfId="31890"/>
    <cellStyle name="Migliaia 24 7 5" xfId="37067"/>
    <cellStyle name="Migliaia 24 7 6" xfId="11694"/>
    <cellStyle name="Migliaia 24 8" xfId="2746"/>
    <cellStyle name="Migliaia 24 8 2" xfId="9361"/>
    <cellStyle name="Migliaia 24 8 2 2" xfId="30690"/>
    <cellStyle name="Migliaia 24 8 2 2 2" xfId="35850"/>
    <cellStyle name="Migliaia 24 8 2 2 3" xfId="41152"/>
    <cellStyle name="Migliaia 24 8 2 3" xfId="33199"/>
    <cellStyle name="Migliaia 24 8 2 4" xfId="38501"/>
    <cellStyle name="Migliaia 24 8 3" xfId="15614"/>
    <cellStyle name="Migliaia 24 8 3 2" xfId="34417"/>
    <cellStyle name="Migliaia 24 8 3 3" xfId="39719"/>
    <cellStyle name="Migliaia 24 8 3 4" xfId="28970"/>
    <cellStyle name="Migliaia 24 8 4" xfId="31891"/>
    <cellStyle name="Migliaia 24 8 5" xfId="37068"/>
    <cellStyle name="Migliaia 24 8 6" xfId="11695"/>
    <cellStyle name="Migliaia 24 9" xfId="12596"/>
    <cellStyle name="Migliaia 24 9 2" xfId="28971"/>
    <cellStyle name="Migliaia 24 9 2 2" xfId="34418"/>
    <cellStyle name="Migliaia 24 9 2 3" xfId="39720"/>
    <cellStyle name="Migliaia 24 9 3" xfId="31892"/>
    <cellStyle name="Migliaia 24 9 4" xfId="37069"/>
    <cellStyle name="Migliaia 25" xfId="287"/>
    <cellStyle name="Migliaia 25 10" xfId="15615"/>
    <cellStyle name="Migliaia 25 10 2" xfId="34419"/>
    <cellStyle name="Migliaia 25 10 3" xfId="39721"/>
    <cellStyle name="Migliaia 25 10 4" xfId="28972"/>
    <cellStyle name="Migliaia 25 11" xfId="31893"/>
    <cellStyle name="Migliaia 25 12" xfId="37070"/>
    <cellStyle name="Migliaia 25 2" xfId="288"/>
    <cellStyle name="Migliaia 25 2 2" xfId="1326"/>
    <cellStyle name="Migliaia 25 2 2 2" xfId="3522"/>
    <cellStyle name="Migliaia 25 2 2 2 2" xfId="9809"/>
    <cellStyle name="Migliaia 25 2 2 2 2 2" xfId="34420"/>
    <cellStyle name="Migliaia 25 2 2 2 2 3" xfId="39722"/>
    <cellStyle name="Migliaia 25 2 2 2 3" xfId="13845"/>
    <cellStyle name="Migliaia 25 2 2 2 4" xfId="15618"/>
    <cellStyle name="Migliaia 25 2 2 2 4 2" xfId="37071"/>
    <cellStyle name="Migliaia 25 2 2 2 5" xfId="11696"/>
    <cellStyle name="Migliaia 25 2 2 3" xfId="7034"/>
    <cellStyle name="Migliaia 25 2 2 3 2" xfId="30691"/>
    <cellStyle name="Migliaia 25 2 2 3 2 2" xfId="35851"/>
    <cellStyle name="Migliaia 25 2 2 3 2 3" xfId="41153"/>
    <cellStyle name="Migliaia 25 2 2 3 3" xfId="33200"/>
    <cellStyle name="Migliaia 25 2 2 3 4" xfId="38502"/>
    <cellStyle name="Migliaia 25 2 2 4" xfId="6111"/>
    <cellStyle name="Migliaia 25 2 2 4 2" xfId="16885"/>
    <cellStyle name="Migliaia 25 2 2 4 3" xfId="43407"/>
    <cellStyle name="Migliaia 25 2 2 4 4" xfId="45917"/>
    <cellStyle name="Migliaia 25 2 2 4 5" xfId="48933"/>
    <cellStyle name="Migliaia 25 2 2 5" xfId="15617"/>
    <cellStyle name="Migliaia 25 2 2 6" xfId="20017"/>
    <cellStyle name="Migliaia 25 2 3" xfId="3187"/>
    <cellStyle name="Migliaia 25 2 3 2" xfId="9660"/>
    <cellStyle name="Migliaia 25 2 3 2 2" xfId="30692"/>
    <cellStyle name="Migliaia 25 2 3 2 2 2" xfId="35852"/>
    <cellStyle name="Migliaia 25 2 3 2 2 3" xfId="41154"/>
    <cellStyle name="Migliaia 25 2 3 2 3" xfId="33201"/>
    <cellStyle name="Migliaia 25 2 3 2 4" xfId="38503"/>
    <cellStyle name="Migliaia 25 2 3 3" xfId="15619"/>
    <cellStyle name="Migliaia 25 2 3 3 2" xfId="34421"/>
    <cellStyle name="Migliaia 25 2 3 3 3" xfId="39723"/>
    <cellStyle name="Migliaia 25 2 3 3 4" xfId="28973"/>
    <cellStyle name="Migliaia 25 2 3 4" xfId="31894"/>
    <cellStyle name="Migliaia 25 2 3 5" xfId="37072"/>
    <cellStyle name="Migliaia 25 2 3 6" xfId="11697"/>
    <cellStyle name="Migliaia 25 2 4" xfId="2751"/>
    <cellStyle name="Migliaia 25 2 4 2" xfId="9365"/>
    <cellStyle name="Migliaia 25 2 4 2 2" xfId="34422"/>
    <cellStyle name="Migliaia 25 2 4 2 3" xfId="39724"/>
    <cellStyle name="Migliaia 25 2 4 3" xfId="13987"/>
    <cellStyle name="Migliaia 25 2 4 4" xfId="15620"/>
    <cellStyle name="Migliaia 25 2 4 4 2" xfId="37073"/>
    <cellStyle name="Migliaia 25 2 4 5" xfId="11698"/>
    <cellStyle name="Migliaia 25 2 5" xfId="8549"/>
    <cellStyle name="Migliaia 25 2 5 2" xfId="28974"/>
    <cellStyle name="Migliaia 25 2 5 2 2" xfId="34423"/>
    <cellStyle name="Migliaia 25 2 5 2 3" xfId="39725"/>
    <cellStyle name="Migliaia 25 2 5 3" xfId="31895"/>
    <cellStyle name="Migliaia 25 2 5 4" xfId="37074"/>
    <cellStyle name="Migliaia 25 2 6" xfId="15616"/>
    <cellStyle name="Migliaia 25 2 6 2" xfId="28975"/>
    <cellStyle name="Migliaia 25 2 6 2 2" xfId="34424"/>
    <cellStyle name="Migliaia 25 2 6 2 3" xfId="39726"/>
    <cellStyle name="Migliaia 25 2 6 3" xfId="31896"/>
    <cellStyle name="Migliaia 25 2 6 4" xfId="37075"/>
    <cellStyle name="Migliaia 25 2 6 5" xfId="20018"/>
    <cellStyle name="Migliaia 25 2 7" xfId="20016"/>
    <cellStyle name="Migliaia 25 3" xfId="289"/>
    <cellStyle name="Migliaia 25 3 10" xfId="20019"/>
    <cellStyle name="Migliaia 25 3 11" xfId="11699"/>
    <cellStyle name="Migliaia 25 3 2" xfId="1328"/>
    <cellStyle name="Migliaia 25 3 2 2" xfId="3524"/>
    <cellStyle name="Migliaia 25 3 2 2 2" xfId="7383"/>
    <cellStyle name="Migliaia 25 3 2 2 2 2" xfId="13846"/>
    <cellStyle name="Migliaia 25 3 2 2 2 2 2" xfId="17290"/>
    <cellStyle name="Migliaia 25 3 2 2 2 2 2 2" xfId="34425"/>
    <cellStyle name="Migliaia 25 3 2 2 2 2 3" xfId="39727"/>
    <cellStyle name="Migliaia 25 3 2 2 2 2 4" xfId="28976"/>
    <cellStyle name="Migliaia 25 3 2 2 2 3" xfId="31897"/>
    <cellStyle name="Migliaia 25 3 2 2 2 4" xfId="37076"/>
    <cellStyle name="Migliaia 25 3 2 2 2 5" xfId="42913"/>
    <cellStyle name="Migliaia 25 3 2 2 2 6" xfId="46335"/>
    <cellStyle name="Migliaia 25 3 2 2 2 7" xfId="49351"/>
    <cellStyle name="Migliaia 25 3 2 2 2 8" xfId="13087"/>
    <cellStyle name="Migliaia 25 3 2 2 3" xfId="6564"/>
    <cellStyle name="Migliaia 25 3 2 2 4" xfId="6112"/>
    <cellStyle name="Migliaia 25 3 2 2 4 2" xfId="16886"/>
    <cellStyle name="Migliaia 25 3 2 2 4 3" xfId="41676"/>
    <cellStyle name="Migliaia 25 3 2 2 4 4" xfId="45918"/>
    <cellStyle name="Migliaia 25 3 2 2 4 5" xfId="48934"/>
    <cellStyle name="Migliaia 25 3 2 2 5" xfId="15623"/>
    <cellStyle name="Migliaia 25 3 2 2 6" xfId="20021"/>
    <cellStyle name="Migliaia 25 3 2 3" xfId="2753"/>
    <cellStyle name="Migliaia 25 3 2 3 2" xfId="7844"/>
    <cellStyle name="Migliaia 25 3 2 3 2 2" xfId="34426"/>
    <cellStyle name="Migliaia 25 3 2 3 2 3" xfId="39728"/>
    <cellStyle name="Migliaia 25 3 2 3 2 4" xfId="28977"/>
    <cellStyle name="Migliaia 25 3 2 3 3" xfId="7384"/>
    <cellStyle name="Migliaia 25 3 2 3 4" xfId="15624"/>
    <cellStyle name="Migliaia 25 3 2 3 4 2" xfId="37077"/>
    <cellStyle name="Migliaia 25 3 2 3 5" xfId="11700"/>
    <cellStyle name="Migliaia 25 3 2 4" xfId="6730"/>
    <cellStyle name="Migliaia 25 3 2 4 2" xfId="13506"/>
    <cellStyle name="Migliaia 25 3 2 4 2 2" xfId="34427"/>
    <cellStyle name="Migliaia 25 3 2 4 2 3" xfId="39729"/>
    <cellStyle name="Migliaia 25 3 2 4 3" xfId="31898"/>
    <cellStyle name="Migliaia 25 3 2 4 4" xfId="37078"/>
    <cellStyle name="Migliaia 25 3 2 4 5" xfId="12599"/>
    <cellStyle name="Migliaia 25 3 2 5" xfId="12804"/>
    <cellStyle name="Migliaia 25 3 2 5 2" xfId="28978"/>
    <cellStyle name="Migliaia 25 3 2 5 2 2" xfId="34428"/>
    <cellStyle name="Migliaia 25 3 2 5 2 3" xfId="39730"/>
    <cellStyle name="Migliaia 25 3 2 5 3" xfId="31899"/>
    <cellStyle name="Migliaia 25 3 2 5 4" xfId="37079"/>
    <cellStyle name="Migliaia 25 3 2 6" xfId="15622"/>
    <cellStyle name="Migliaia 25 3 2 6 2" xfId="28979"/>
    <cellStyle name="Migliaia 25 3 2 6 2 2" xfId="34429"/>
    <cellStyle name="Migliaia 25 3 2 6 2 3" xfId="39731"/>
    <cellStyle name="Migliaia 25 3 2 6 3" xfId="31900"/>
    <cellStyle name="Migliaia 25 3 2 6 4" xfId="37080"/>
    <cellStyle name="Migliaia 25 3 2 6 5" xfId="20022"/>
    <cellStyle name="Migliaia 25 3 2 7" xfId="20020"/>
    <cellStyle name="Migliaia 25 3 3" xfId="1327"/>
    <cellStyle name="Migliaia 25 3 3 2" xfId="3523"/>
    <cellStyle name="Migliaia 25 3 3 2 2" xfId="5148"/>
    <cellStyle name="Migliaia 25 3 3 2 2 2" xfId="34431"/>
    <cellStyle name="Migliaia 25 3 3 2 2 3" xfId="39733"/>
    <cellStyle name="Migliaia 25 3 3 2 3" xfId="13628"/>
    <cellStyle name="Migliaia 25 3 3 2 4" xfId="15626"/>
    <cellStyle name="Migliaia 25 3 3 2 4 2" xfId="37082"/>
    <cellStyle name="Migliaia 25 3 3 2 5" xfId="11702"/>
    <cellStyle name="Migliaia 25 3 3 3" xfId="4900"/>
    <cellStyle name="Migliaia 25 3 3 3 2" xfId="28981"/>
    <cellStyle name="Migliaia 25 3 3 3 2 2" xfId="34432"/>
    <cellStyle name="Migliaia 25 3 3 3 2 3" xfId="39734"/>
    <cellStyle name="Migliaia 25 3 3 3 3" xfId="31902"/>
    <cellStyle name="Migliaia 25 3 3 3 4" xfId="37083"/>
    <cellStyle name="Migliaia 25 3 3 4" xfId="15625"/>
    <cellStyle name="Migliaia 25 3 3 4 2" xfId="28982"/>
    <cellStyle name="Migliaia 25 3 3 4 2 2" xfId="34433"/>
    <cellStyle name="Migliaia 25 3 3 4 2 3" xfId="39735"/>
    <cellStyle name="Migliaia 25 3 3 4 3" xfId="31903"/>
    <cellStyle name="Migliaia 25 3 3 4 4" xfId="37084"/>
    <cellStyle name="Migliaia 25 3 3 4 5" xfId="20023"/>
    <cellStyle name="Migliaia 25 3 3 5" xfId="20024"/>
    <cellStyle name="Migliaia 25 3 3 5 2" xfId="28983"/>
    <cellStyle name="Migliaia 25 3 3 5 2 2" xfId="34434"/>
    <cellStyle name="Migliaia 25 3 3 5 2 3" xfId="39736"/>
    <cellStyle name="Migliaia 25 3 3 5 3" xfId="31904"/>
    <cellStyle name="Migliaia 25 3 3 5 4" xfId="37085"/>
    <cellStyle name="Migliaia 25 3 3 6" xfId="28980"/>
    <cellStyle name="Migliaia 25 3 3 6 2" xfId="34430"/>
    <cellStyle name="Migliaia 25 3 3 6 3" xfId="39732"/>
    <cellStyle name="Migliaia 25 3 3 7" xfId="31901"/>
    <cellStyle name="Migliaia 25 3 3 8" xfId="37081"/>
    <cellStyle name="Migliaia 25 3 3 9" xfId="11701"/>
    <cellStyle name="Migliaia 25 3 4" xfId="2402"/>
    <cellStyle name="Migliaia 25 3 4 2" xfId="3914"/>
    <cellStyle name="Migliaia 25 3 4 2 2" xfId="9869"/>
    <cellStyle name="Migliaia 25 3 4 2 3" xfId="13990"/>
    <cellStyle name="Migliaia 25 3 4 2 4" xfId="15628"/>
    <cellStyle name="Migliaia 25 3 4 2 5" xfId="27798"/>
    <cellStyle name="Migliaia 25 3 4 2 6" xfId="11704"/>
    <cellStyle name="Migliaia 25 3 4 3" xfId="9117"/>
    <cellStyle name="Migliaia 25 3 4 3 2" xfId="30693"/>
    <cellStyle name="Migliaia 25 3 4 3 2 2" xfId="35853"/>
    <cellStyle name="Migliaia 25 3 4 3 2 3" xfId="41155"/>
    <cellStyle name="Migliaia 25 3 4 3 3" xfId="33202"/>
    <cellStyle name="Migliaia 25 3 4 3 4" xfId="38504"/>
    <cellStyle name="Migliaia 25 3 4 4" xfId="15627"/>
    <cellStyle name="Migliaia 25 3 4 4 2" xfId="34435"/>
    <cellStyle name="Migliaia 25 3 4 4 3" xfId="39737"/>
    <cellStyle name="Migliaia 25 3 4 4 4" xfId="28984"/>
    <cellStyle name="Migliaia 25 3 4 5" xfId="31905"/>
    <cellStyle name="Migliaia 25 3 4 6" xfId="37086"/>
    <cellStyle name="Migliaia 25 3 4 7" xfId="11703"/>
    <cellStyle name="Migliaia 25 3 5" xfId="3188"/>
    <cellStyle name="Migliaia 25 3 5 2" xfId="9661"/>
    <cellStyle name="Migliaia 25 3 5 2 2" xfId="30694"/>
    <cellStyle name="Migliaia 25 3 5 2 2 2" xfId="35854"/>
    <cellStyle name="Migliaia 25 3 5 2 2 3" xfId="41156"/>
    <cellStyle name="Migliaia 25 3 5 2 3" xfId="33203"/>
    <cellStyle name="Migliaia 25 3 5 2 4" xfId="38505"/>
    <cellStyle name="Migliaia 25 3 5 3" xfId="15629"/>
    <cellStyle name="Migliaia 25 3 5 3 2" xfId="34436"/>
    <cellStyle name="Migliaia 25 3 5 3 3" xfId="39738"/>
    <cellStyle name="Migliaia 25 3 5 3 4" xfId="28985"/>
    <cellStyle name="Migliaia 25 3 5 4" xfId="31906"/>
    <cellStyle name="Migliaia 25 3 5 5" xfId="37087"/>
    <cellStyle name="Migliaia 25 3 5 6" xfId="11705"/>
    <cellStyle name="Migliaia 25 3 6" xfId="2752"/>
    <cellStyle name="Migliaia 25 3 6 2" xfId="9366"/>
    <cellStyle name="Migliaia 25 3 6 2 2" xfId="34437"/>
    <cellStyle name="Migliaia 25 3 6 2 3" xfId="39739"/>
    <cellStyle name="Migliaia 25 3 6 3" xfId="13450"/>
    <cellStyle name="Migliaia 25 3 6 4" xfId="15630"/>
    <cellStyle name="Migliaia 25 3 6 4 2" xfId="37088"/>
    <cellStyle name="Migliaia 25 3 6 5" xfId="11706"/>
    <cellStyle name="Migliaia 25 3 7" xfId="7670"/>
    <cellStyle name="Migliaia 25 3 7 2" xfId="28986"/>
    <cellStyle name="Migliaia 25 3 7 2 2" xfId="34438"/>
    <cellStyle name="Migliaia 25 3 7 2 3" xfId="39740"/>
    <cellStyle name="Migliaia 25 3 7 3" xfId="31907"/>
    <cellStyle name="Migliaia 25 3 7 4" xfId="37089"/>
    <cellStyle name="Migliaia 25 3 8" xfId="12805"/>
    <cellStyle name="Migliaia 25 3 8 2" xfId="28987"/>
    <cellStyle name="Migliaia 25 3 8 2 2" xfId="34439"/>
    <cellStyle name="Migliaia 25 3 8 2 3" xfId="39741"/>
    <cellStyle name="Migliaia 25 3 8 3" xfId="31908"/>
    <cellStyle name="Migliaia 25 3 8 4" xfId="37090"/>
    <cellStyle name="Migliaia 25 3 8 5" xfId="20025"/>
    <cellStyle name="Migliaia 25 3 9" xfId="15621"/>
    <cellStyle name="Migliaia 25 4" xfId="1329"/>
    <cellStyle name="Migliaia 25 4 2" xfId="3525"/>
    <cellStyle name="Migliaia 25 4 2 2" xfId="4246"/>
    <cellStyle name="Migliaia 25 4 2 2 2" xfId="28988"/>
    <cellStyle name="Migliaia 25 4 2 2 2 2" xfId="34440"/>
    <cellStyle name="Migliaia 25 4 2 2 2 3" xfId="39742"/>
    <cellStyle name="Migliaia 25 4 2 2 3" xfId="31909"/>
    <cellStyle name="Migliaia 25 4 2 2 4" xfId="37091"/>
    <cellStyle name="Migliaia 25 4 2 3" xfId="7385"/>
    <cellStyle name="Migliaia 25 4 2 3 2" xfId="28989"/>
    <cellStyle name="Migliaia 25 4 2 3 2 2" xfId="34441"/>
    <cellStyle name="Migliaia 25 4 2 3 2 3" xfId="39743"/>
    <cellStyle name="Migliaia 25 4 2 3 3" xfId="31910"/>
    <cellStyle name="Migliaia 25 4 2 3 4" xfId="37092"/>
    <cellStyle name="Migliaia 25 4 2 4" xfId="6732"/>
    <cellStyle name="Migliaia 25 4 2 5" xfId="6114"/>
    <cellStyle name="Migliaia 25 4 2 5 2" xfId="16888"/>
    <cellStyle name="Migliaia 25 4 2 5 3" xfId="29997"/>
    <cellStyle name="Migliaia 25 4 2 5 4" xfId="45920"/>
    <cellStyle name="Migliaia 25 4 2 5 5" xfId="48936"/>
    <cellStyle name="Migliaia 25 4 2 6" xfId="15632"/>
    <cellStyle name="Migliaia 25 4 2 7" xfId="20027"/>
    <cellStyle name="Migliaia 25 4 3" xfId="4247"/>
    <cellStyle name="Migliaia 25 4 3 2" xfId="13629"/>
    <cellStyle name="Migliaia 25 4 3 2 2" xfId="34442"/>
    <cellStyle name="Migliaia 25 4 3 2 3" xfId="39744"/>
    <cellStyle name="Migliaia 25 4 3 3" xfId="31911"/>
    <cellStyle name="Migliaia 25 4 3 4" xfId="37093"/>
    <cellStyle name="Migliaia 25 4 3 5" xfId="12803"/>
    <cellStyle name="Migliaia 25 4 4" xfId="7386"/>
    <cellStyle name="Migliaia 25 4 4 2" xfId="28990"/>
    <cellStyle name="Migliaia 25 4 4 2 2" xfId="34443"/>
    <cellStyle name="Migliaia 25 4 4 2 3" xfId="39745"/>
    <cellStyle name="Migliaia 25 4 4 3" xfId="31912"/>
    <cellStyle name="Migliaia 25 4 4 4" xfId="37094"/>
    <cellStyle name="Migliaia 25 4 5" xfId="6731"/>
    <cellStyle name="Migliaia 25 4 5 2" xfId="28991"/>
    <cellStyle name="Migliaia 25 4 5 2 2" xfId="34444"/>
    <cellStyle name="Migliaia 25 4 5 2 3" xfId="39746"/>
    <cellStyle name="Migliaia 25 4 5 3" xfId="31913"/>
    <cellStyle name="Migliaia 25 4 5 4" xfId="37095"/>
    <cellStyle name="Migliaia 25 4 6" xfId="6113"/>
    <cellStyle name="Migliaia 25 4 6 2" xfId="16887"/>
    <cellStyle name="Migliaia 25 4 6 2 2" xfId="34445"/>
    <cellStyle name="Migliaia 25 4 6 2 3" xfId="39747"/>
    <cellStyle name="Migliaia 25 4 6 2 4" xfId="28992"/>
    <cellStyle name="Migliaia 25 4 6 3" xfId="31914"/>
    <cellStyle name="Migliaia 25 4 6 4" xfId="37096"/>
    <cellStyle name="Migliaia 25 4 6 5" xfId="20028"/>
    <cellStyle name="Migliaia 25 4 6 6" xfId="43623"/>
    <cellStyle name="Migliaia 25 4 6 7" xfId="45919"/>
    <cellStyle name="Migliaia 25 4 6 8" xfId="48935"/>
    <cellStyle name="Migliaia 25 4 7" xfId="15631"/>
    <cellStyle name="Migliaia 25 4 7 2" xfId="28993"/>
    <cellStyle name="Migliaia 25 4 7 2 2" xfId="34446"/>
    <cellStyle name="Migliaia 25 4 7 2 3" xfId="39748"/>
    <cellStyle name="Migliaia 25 4 7 3" xfId="31915"/>
    <cellStyle name="Migliaia 25 4 7 4" xfId="37097"/>
    <cellStyle name="Migliaia 25 4 7 5" xfId="20029"/>
    <cellStyle name="Migliaia 25 4 8" xfId="20026"/>
    <cellStyle name="Migliaia 25 5" xfId="1330"/>
    <cellStyle name="Migliaia 25 5 2" xfId="3526"/>
    <cellStyle name="Migliaia 25 5 2 2" xfId="13847"/>
    <cellStyle name="Migliaia 25 5 2 2 2" xfId="34447"/>
    <cellStyle name="Migliaia 25 5 2 2 3" xfId="39749"/>
    <cellStyle name="Migliaia 25 5 2 3" xfId="15634"/>
    <cellStyle name="Migliaia 25 5 2 3 2" xfId="31916"/>
    <cellStyle name="Migliaia 25 5 2 4" xfId="37098"/>
    <cellStyle name="Migliaia 25 5 2 5" xfId="11707"/>
    <cellStyle name="Migliaia 25 5 3" xfId="6733"/>
    <cellStyle name="Migliaia 25 5 3 2" xfId="28994"/>
    <cellStyle name="Migliaia 25 5 3 2 2" xfId="34448"/>
    <cellStyle name="Migliaia 25 5 3 2 3" xfId="39750"/>
    <cellStyle name="Migliaia 25 5 3 3" xfId="31917"/>
    <cellStyle name="Migliaia 25 5 3 4" xfId="37099"/>
    <cellStyle name="Migliaia 25 5 4" xfId="6115"/>
    <cellStyle name="Migliaia 25 5 4 2" xfId="16889"/>
    <cellStyle name="Migliaia 25 5 4 2 2" xfId="34449"/>
    <cellStyle name="Migliaia 25 5 4 2 3" xfId="39751"/>
    <cellStyle name="Migliaia 25 5 4 2 4" xfId="28995"/>
    <cellStyle name="Migliaia 25 5 4 3" xfId="31918"/>
    <cellStyle name="Migliaia 25 5 4 4" xfId="37100"/>
    <cellStyle name="Migliaia 25 5 4 5" xfId="20031"/>
    <cellStyle name="Migliaia 25 5 4 6" xfId="42841"/>
    <cellStyle name="Migliaia 25 5 4 7" xfId="45921"/>
    <cellStyle name="Migliaia 25 5 4 8" xfId="48937"/>
    <cellStyle name="Migliaia 25 5 5" xfId="15633"/>
    <cellStyle name="Migliaia 25 5 5 2" xfId="28996"/>
    <cellStyle name="Migliaia 25 5 5 2 2" xfId="34450"/>
    <cellStyle name="Migliaia 25 5 5 2 3" xfId="39752"/>
    <cellStyle name="Migliaia 25 5 5 3" xfId="31919"/>
    <cellStyle name="Migliaia 25 5 5 4" xfId="37101"/>
    <cellStyle name="Migliaia 25 5 5 5" xfId="20032"/>
    <cellStyle name="Migliaia 25 5 6" xfId="20033"/>
    <cellStyle name="Migliaia 25 5 6 2" xfId="28997"/>
    <cellStyle name="Migliaia 25 5 6 2 2" xfId="34451"/>
    <cellStyle name="Migliaia 25 5 6 2 3" xfId="39753"/>
    <cellStyle name="Migliaia 25 5 6 3" xfId="31920"/>
    <cellStyle name="Migliaia 25 5 6 4" xfId="37102"/>
    <cellStyle name="Migliaia 25 5 7" xfId="20030"/>
    <cellStyle name="Migliaia 25 6" xfId="1325"/>
    <cellStyle name="Migliaia 25 6 2" xfId="3521"/>
    <cellStyle name="Migliaia 25 6 2 2" xfId="5147"/>
    <cellStyle name="Migliaia 25 6 2 3" xfId="14095"/>
    <cellStyle name="Migliaia 25 6 2 4" xfId="15636"/>
    <cellStyle name="Migliaia 25 6 2 5" xfId="27799"/>
    <cellStyle name="Migliaia 25 6 2 6" xfId="11709"/>
    <cellStyle name="Migliaia 25 6 3" xfId="4899"/>
    <cellStyle name="Migliaia 25 6 3 2" xfId="30695"/>
    <cellStyle name="Migliaia 25 6 3 2 2" xfId="35855"/>
    <cellStyle name="Migliaia 25 6 3 2 3" xfId="41157"/>
    <cellStyle name="Migliaia 25 6 3 3" xfId="33204"/>
    <cellStyle name="Migliaia 25 6 3 4" xfId="38506"/>
    <cellStyle name="Migliaia 25 6 4" xfId="15635"/>
    <cellStyle name="Migliaia 25 6 4 2" xfId="34452"/>
    <cellStyle name="Migliaia 25 6 4 3" xfId="39754"/>
    <cellStyle name="Migliaia 25 6 4 4" xfId="28998"/>
    <cellStyle name="Migliaia 25 6 5" xfId="31921"/>
    <cellStyle name="Migliaia 25 6 6" xfId="37103"/>
    <cellStyle name="Migliaia 25 6 7" xfId="11708"/>
    <cellStyle name="Migliaia 25 7" xfId="3186"/>
    <cellStyle name="Migliaia 25 7 2" xfId="9659"/>
    <cellStyle name="Migliaia 25 7 2 2" xfId="30696"/>
    <cellStyle name="Migliaia 25 7 2 2 2" xfId="35856"/>
    <cellStyle name="Migliaia 25 7 2 2 3" xfId="41158"/>
    <cellStyle name="Migliaia 25 7 2 3" xfId="33205"/>
    <cellStyle name="Migliaia 25 7 2 4" xfId="38507"/>
    <cellStyle name="Migliaia 25 7 3" xfId="15637"/>
    <cellStyle name="Migliaia 25 7 3 2" xfId="34453"/>
    <cellStyle name="Migliaia 25 7 3 3" xfId="39755"/>
    <cellStyle name="Migliaia 25 7 3 4" xfId="28999"/>
    <cellStyle name="Migliaia 25 7 4" xfId="31922"/>
    <cellStyle name="Migliaia 25 7 5" xfId="37104"/>
    <cellStyle name="Migliaia 25 7 6" xfId="11710"/>
    <cellStyle name="Migliaia 25 8" xfId="2750"/>
    <cellStyle name="Migliaia 25 8 2" xfId="9364"/>
    <cellStyle name="Migliaia 25 8 2 2" xfId="30697"/>
    <cellStyle name="Migliaia 25 8 2 2 2" xfId="35857"/>
    <cellStyle name="Migliaia 25 8 2 2 3" xfId="41159"/>
    <cellStyle name="Migliaia 25 8 2 3" xfId="33206"/>
    <cellStyle name="Migliaia 25 8 2 4" xfId="38508"/>
    <cellStyle name="Migliaia 25 8 3" xfId="15638"/>
    <cellStyle name="Migliaia 25 8 3 2" xfId="34454"/>
    <cellStyle name="Migliaia 25 8 3 3" xfId="39756"/>
    <cellStyle name="Migliaia 25 8 3 4" xfId="29000"/>
    <cellStyle name="Migliaia 25 8 4" xfId="31923"/>
    <cellStyle name="Migliaia 25 8 5" xfId="37105"/>
    <cellStyle name="Migliaia 25 8 6" xfId="11711"/>
    <cellStyle name="Migliaia 25 9" xfId="12598"/>
    <cellStyle name="Migliaia 25 9 2" xfId="29001"/>
    <cellStyle name="Migliaia 25 9 2 2" xfId="34455"/>
    <cellStyle name="Migliaia 25 9 2 3" xfId="39757"/>
    <cellStyle name="Migliaia 25 9 3" xfId="31924"/>
    <cellStyle name="Migliaia 25 9 4" xfId="37106"/>
    <cellStyle name="Migliaia 26" xfId="290"/>
    <cellStyle name="Migliaia 26 10" xfId="15639"/>
    <cellStyle name="Migliaia 26 10 2" xfId="34456"/>
    <cellStyle name="Migliaia 26 10 3" xfId="39758"/>
    <cellStyle name="Migliaia 26 10 4" xfId="29002"/>
    <cellStyle name="Migliaia 26 11" xfId="31925"/>
    <cellStyle name="Migliaia 26 12" xfId="37107"/>
    <cellStyle name="Migliaia 26 2" xfId="291"/>
    <cellStyle name="Migliaia 26 2 2" xfId="1332"/>
    <cellStyle name="Migliaia 26 2 2 2" xfId="3528"/>
    <cellStyle name="Migliaia 26 2 2 2 2" xfId="9810"/>
    <cellStyle name="Migliaia 26 2 2 2 2 2" xfId="34457"/>
    <cellStyle name="Migliaia 26 2 2 2 2 3" xfId="39759"/>
    <cellStyle name="Migliaia 26 2 2 2 3" xfId="13848"/>
    <cellStyle name="Migliaia 26 2 2 2 4" xfId="15642"/>
    <cellStyle name="Migliaia 26 2 2 2 4 2" xfId="37108"/>
    <cellStyle name="Migliaia 26 2 2 2 5" xfId="11712"/>
    <cellStyle name="Migliaia 26 2 2 3" xfId="7035"/>
    <cellStyle name="Migliaia 26 2 2 3 2" xfId="30698"/>
    <cellStyle name="Migliaia 26 2 2 3 2 2" xfId="35858"/>
    <cellStyle name="Migliaia 26 2 2 3 2 3" xfId="41160"/>
    <cellStyle name="Migliaia 26 2 2 3 3" xfId="33207"/>
    <cellStyle name="Migliaia 26 2 2 3 4" xfId="38509"/>
    <cellStyle name="Migliaia 26 2 2 4" xfId="6116"/>
    <cellStyle name="Migliaia 26 2 2 4 2" xfId="16890"/>
    <cellStyle name="Migliaia 26 2 2 4 3" xfId="42094"/>
    <cellStyle name="Migliaia 26 2 2 4 4" xfId="45922"/>
    <cellStyle name="Migliaia 26 2 2 4 5" xfId="48938"/>
    <cellStyle name="Migliaia 26 2 2 5" xfId="15641"/>
    <cellStyle name="Migliaia 26 2 2 6" xfId="20035"/>
    <cellStyle name="Migliaia 26 2 3" xfId="3190"/>
    <cellStyle name="Migliaia 26 2 3 2" xfId="9663"/>
    <cellStyle name="Migliaia 26 2 3 2 2" xfId="30699"/>
    <cellStyle name="Migliaia 26 2 3 2 2 2" xfId="35859"/>
    <cellStyle name="Migliaia 26 2 3 2 2 3" xfId="41161"/>
    <cellStyle name="Migliaia 26 2 3 2 3" xfId="33208"/>
    <cellStyle name="Migliaia 26 2 3 2 4" xfId="38510"/>
    <cellStyle name="Migliaia 26 2 3 3" xfId="15643"/>
    <cellStyle name="Migliaia 26 2 3 3 2" xfId="34458"/>
    <cellStyle name="Migliaia 26 2 3 3 3" xfId="39760"/>
    <cellStyle name="Migliaia 26 2 3 3 4" xfId="29003"/>
    <cellStyle name="Migliaia 26 2 3 4" xfId="31926"/>
    <cellStyle name="Migliaia 26 2 3 5" xfId="37109"/>
    <cellStyle name="Migliaia 26 2 3 6" xfId="11713"/>
    <cellStyle name="Migliaia 26 2 4" xfId="2755"/>
    <cellStyle name="Migliaia 26 2 4 2" xfId="9368"/>
    <cellStyle name="Migliaia 26 2 4 2 2" xfId="34459"/>
    <cellStyle name="Migliaia 26 2 4 2 3" xfId="39761"/>
    <cellStyle name="Migliaia 26 2 4 3" xfId="14049"/>
    <cellStyle name="Migliaia 26 2 4 4" xfId="15644"/>
    <cellStyle name="Migliaia 26 2 4 4 2" xfId="37110"/>
    <cellStyle name="Migliaia 26 2 4 5" xfId="11714"/>
    <cellStyle name="Migliaia 26 2 5" xfId="8550"/>
    <cellStyle name="Migliaia 26 2 5 2" xfId="29004"/>
    <cellStyle name="Migliaia 26 2 5 2 2" xfId="34460"/>
    <cellStyle name="Migliaia 26 2 5 2 3" xfId="39762"/>
    <cellStyle name="Migliaia 26 2 5 3" xfId="31927"/>
    <cellStyle name="Migliaia 26 2 5 4" xfId="37111"/>
    <cellStyle name="Migliaia 26 2 6" xfId="15640"/>
    <cellStyle name="Migliaia 26 2 6 2" xfId="29005"/>
    <cellStyle name="Migliaia 26 2 6 2 2" xfId="34461"/>
    <cellStyle name="Migliaia 26 2 6 2 3" xfId="39763"/>
    <cellStyle name="Migliaia 26 2 6 3" xfId="31928"/>
    <cellStyle name="Migliaia 26 2 6 4" xfId="37112"/>
    <cellStyle name="Migliaia 26 2 6 5" xfId="20036"/>
    <cellStyle name="Migliaia 26 2 7" xfId="20034"/>
    <cellStyle name="Migliaia 26 3" xfId="292"/>
    <cellStyle name="Migliaia 26 3 10" xfId="20037"/>
    <cellStyle name="Migliaia 26 3 11" xfId="11715"/>
    <cellStyle name="Migliaia 26 3 2" xfId="1334"/>
    <cellStyle name="Migliaia 26 3 2 2" xfId="3530"/>
    <cellStyle name="Migliaia 26 3 2 2 2" xfId="7387"/>
    <cellStyle name="Migliaia 26 3 2 2 2 2" xfId="13849"/>
    <cellStyle name="Migliaia 26 3 2 2 2 2 2" xfId="17291"/>
    <cellStyle name="Migliaia 26 3 2 2 2 2 2 2" xfId="34462"/>
    <cellStyle name="Migliaia 26 3 2 2 2 2 3" xfId="39764"/>
    <cellStyle name="Migliaia 26 3 2 2 2 2 4" xfId="29006"/>
    <cellStyle name="Migliaia 26 3 2 2 2 3" xfId="31929"/>
    <cellStyle name="Migliaia 26 3 2 2 2 4" xfId="37113"/>
    <cellStyle name="Migliaia 26 3 2 2 2 5" xfId="20563"/>
    <cellStyle name="Migliaia 26 3 2 2 2 6" xfId="46336"/>
    <cellStyle name="Migliaia 26 3 2 2 2 7" xfId="49352"/>
    <cellStyle name="Migliaia 26 3 2 2 2 8" xfId="13088"/>
    <cellStyle name="Migliaia 26 3 2 2 3" xfId="6601"/>
    <cellStyle name="Migliaia 26 3 2 2 4" xfId="6117"/>
    <cellStyle name="Migliaia 26 3 2 2 4 2" xfId="16891"/>
    <cellStyle name="Migliaia 26 3 2 2 4 3" xfId="43425"/>
    <cellStyle name="Migliaia 26 3 2 2 4 4" xfId="45923"/>
    <cellStyle name="Migliaia 26 3 2 2 4 5" xfId="48939"/>
    <cellStyle name="Migliaia 26 3 2 2 5" xfId="15647"/>
    <cellStyle name="Migliaia 26 3 2 2 6" xfId="20039"/>
    <cellStyle name="Migliaia 26 3 2 3" xfId="2757"/>
    <cellStyle name="Migliaia 26 3 2 3 2" xfId="6557"/>
    <cellStyle name="Migliaia 26 3 2 3 2 2" xfId="34463"/>
    <cellStyle name="Migliaia 26 3 2 3 2 3" xfId="39765"/>
    <cellStyle name="Migliaia 26 3 2 3 2 4" xfId="29007"/>
    <cellStyle name="Migliaia 26 3 2 3 3" xfId="7388"/>
    <cellStyle name="Migliaia 26 3 2 3 4" xfId="15648"/>
    <cellStyle name="Migliaia 26 3 2 3 4 2" xfId="37114"/>
    <cellStyle name="Migliaia 26 3 2 3 5" xfId="11716"/>
    <cellStyle name="Migliaia 26 3 2 4" xfId="6734"/>
    <cellStyle name="Migliaia 26 3 2 4 2" xfId="13507"/>
    <cellStyle name="Migliaia 26 3 2 4 2 2" xfId="34464"/>
    <cellStyle name="Migliaia 26 3 2 4 2 3" xfId="39766"/>
    <cellStyle name="Migliaia 26 3 2 4 3" xfId="31930"/>
    <cellStyle name="Migliaia 26 3 2 4 4" xfId="37115"/>
    <cellStyle name="Migliaia 26 3 2 4 5" xfId="12601"/>
    <cellStyle name="Migliaia 26 3 2 5" xfId="12801"/>
    <cellStyle name="Migliaia 26 3 2 5 2" xfId="29008"/>
    <cellStyle name="Migliaia 26 3 2 5 2 2" xfId="34465"/>
    <cellStyle name="Migliaia 26 3 2 5 2 3" xfId="39767"/>
    <cellStyle name="Migliaia 26 3 2 5 3" xfId="31931"/>
    <cellStyle name="Migliaia 26 3 2 5 4" xfId="37116"/>
    <cellStyle name="Migliaia 26 3 2 6" xfId="15646"/>
    <cellStyle name="Migliaia 26 3 2 6 2" xfId="29009"/>
    <cellStyle name="Migliaia 26 3 2 6 2 2" xfId="34466"/>
    <cellStyle name="Migliaia 26 3 2 6 2 3" xfId="39768"/>
    <cellStyle name="Migliaia 26 3 2 6 3" xfId="31932"/>
    <cellStyle name="Migliaia 26 3 2 6 4" xfId="37117"/>
    <cellStyle name="Migliaia 26 3 2 6 5" xfId="20040"/>
    <cellStyle name="Migliaia 26 3 2 7" xfId="20038"/>
    <cellStyle name="Migliaia 26 3 3" xfId="1333"/>
    <cellStyle name="Migliaia 26 3 3 2" xfId="3529"/>
    <cellStyle name="Migliaia 26 3 3 2 2" xfId="5150"/>
    <cellStyle name="Migliaia 26 3 3 2 2 2" xfId="34468"/>
    <cellStyle name="Migliaia 26 3 3 2 2 3" xfId="39770"/>
    <cellStyle name="Migliaia 26 3 3 2 3" xfId="13630"/>
    <cellStyle name="Migliaia 26 3 3 2 4" xfId="15650"/>
    <cellStyle name="Migliaia 26 3 3 2 4 2" xfId="37119"/>
    <cellStyle name="Migliaia 26 3 3 2 5" xfId="11718"/>
    <cellStyle name="Migliaia 26 3 3 3" xfId="4902"/>
    <cellStyle name="Migliaia 26 3 3 3 2" xfId="29011"/>
    <cellStyle name="Migliaia 26 3 3 3 2 2" xfId="34469"/>
    <cellStyle name="Migliaia 26 3 3 3 2 3" xfId="39771"/>
    <cellStyle name="Migliaia 26 3 3 3 3" xfId="31934"/>
    <cellStyle name="Migliaia 26 3 3 3 4" xfId="37120"/>
    <cellStyle name="Migliaia 26 3 3 4" xfId="15649"/>
    <cellStyle name="Migliaia 26 3 3 4 2" xfId="29012"/>
    <cellStyle name="Migliaia 26 3 3 4 2 2" xfId="34470"/>
    <cellStyle name="Migliaia 26 3 3 4 2 3" xfId="39772"/>
    <cellStyle name="Migliaia 26 3 3 4 3" xfId="31935"/>
    <cellStyle name="Migliaia 26 3 3 4 4" xfId="37121"/>
    <cellStyle name="Migliaia 26 3 3 4 5" xfId="20041"/>
    <cellStyle name="Migliaia 26 3 3 5" xfId="20042"/>
    <cellStyle name="Migliaia 26 3 3 5 2" xfId="29013"/>
    <cellStyle name="Migliaia 26 3 3 5 2 2" xfId="34471"/>
    <cellStyle name="Migliaia 26 3 3 5 2 3" xfId="39773"/>
    <cellStyle name="Migliaia 26 3 3 5 3" xfId="31936"/>
    <cellStyle name="Migliaia 26 3 3 5 4" xfId="37122"/>
    <cellStyle name="Migliaia 26 3 3 6" xfId="29010"/>
    <cellStyle name="Migliaia 26 3 3 6 2" xfId="34467"/>
    <cellStyle name="Migliaia 26 3 3 6 3" xfId="39769"/>
    <cellStyle name="Migliaia 26 3 3 7" xfId="31933"/>
    <cellStyle name="Migliaia 26 3 3 8" xfId="37118"/>
    <cellStyle name="Migliaia 26 3 3 9" xfId="11717"/>
    <cellStyle name="Migliaia 26 3 4" xfId="2403"/>
    <cellStyle name="Migliaia 26 3 4 2" xfId="3915"/>
    <cellStyle name="Migliaia 26 3 4 2 2" xfId="9870"/>
    <cellStyle name="Migliaia 26 3 4 2 3" xfId="13559"/>
    <cellStyle name="Migliaia 26 3 4 2 4" xfId="15652"/>
    <cellStyle name="Migliaia 26 3 4 2 5" xfId="27800"/>
    <cellStyle name="Migliaia 26 3 4 2 6" xfId="11720"/>
    <cellStyle name="Migliaia 26 3 4 3" xfId="9118"/>
    <cellStyle name="Migliaia 26 3 4 3 2" xfId="30700"/>
    <cellStyle name="Migliaia 26 3 4 3 2 2" xfId="35860"/>
    <cellStyle name="Migliaia 26 3 4 3 2 3" xfId="41162"/>
    <cellStyle name="Migliaia 26 3 4 3 3" xfId="33209"/>
    <cellStyle name="Migliaia 26 3 4 3 4" xfId="38511"/>
    <cellStyle name="Migliaia 26 3 4 4" xfId="15651"/>
    <cellStyle name="Migliaia 26 3 4 4 2" xfId="34472"/>
    <cellStyle name="Migliaia 26 3 4 4 3" xfId="39774"/>
    <cellStyle name="Migliaia 26 3 4 4 4" xfId="29014"/>
    <cellStyle name="Migliaia 26 3 4 5" xfId="31937"/>
    <cellStyle name="Migliaia 26 3 4 6" xfId="37123"/>
    <cellStyle name="Migliaia 26 3 4 7" xfId="11719"/>
    <cellStyle name="Migliaia 26 3 5" xfId="3191"/>
    <cellStyle name="Migliaia 26 3 5 2" xfId="9664"/>
    <cellStyle name="Migliaia 26 3 5 2 2" xfId="30701"/>
    <cellStyle name="Migliaia 26 3 5 2 2 2" xfId="35861"/>
    <cellStyle name="Migliaia 26 3 5 2 2 3" xfId="41163"/>
    <cellStyle name="Migliaia 26 3 5 2 3" xfId="33210"/>
    <cellStyle name="Migliaia 26 3 5 2 4" xfId="38512"/>
    <cellStyle name="Migliaia 26 3 5 3" xfId="15653"/>
    <cellStyle name="Migliaia 26 3 5 3 2" xfId="34473"/>
    <cellStyle name="Migliaia 26 3 5 3 3" xfId="39775"/>
    <cellStyle name="Migliaia 26 3 5 3 4" xfId="29015"/>
    <cellStyle name="Migliaia 26 3 5 4" xfId="31938"/>
    <cellStyle name="Migliaia 26 3 5 5" xfId="37124"/>
    <cellStyle name="Migliaia 26 3 5 6" xfId="11721"/>
    <cellStyle name="Migliaia 26 3 6" xfId="2756"/>
    <cellStyle name="Migliaia 26 3 6 2" xfId="9369"/>
    <cellStyle name="Migliaia 26 3 6 2 2" xfId="34474"/>
    <cellStyle name="Migliaia 26 3 6 2 3" xfId="39776"/>
    <cellStyle name="Migliaia 26 3 6 3" xfId="13574"/>
    <cellStyle name="Migliaia 26 3 6 4" xfId="15654"/>
    <cellStyle name="Migliaia 26 3 6 4 2" xfId="37125"/>
    <cellStyle name="Migliaia 26 3 6 5" xfId="11722"/>
    <cellStyle name="Migliaia 26 3 7" xfId="6520"/>
    <cellStyle name="Migliaia 26 3 7 2" xfId="29016"/>
    <cellStyle name="Migliaia 26 3 7 2 2" xfId="34475"/>
    <cellStyle name="Migliaia 26 3 7 2 3" xfId="39777"/>
    <cellStyle name="Migliaia 26 3 7 3" xfId="31939"/>
    <cellStyle name="Migliaia 26 3 7 4" xfId="37126"/>
    <cellStyle name="Migliaia 26 3 8" xfId="12802"/>
    <cellStyle name="Migliaia 26 3 8 2" xfId="29017"/>
    <cellStyle name="Migliaia 26 3 8 2 2" xfId="34476"/>
    <cellStyle name="Migliaia 26 3 8 2 3" xfId="39778"/>
    <cellStyle name="Migliaia 26 3 8 3" xfId="31940"/>
    <cellStyle name="Migliaia 26 3 8 4" xfId="37127"/>
    <cellStyle name="Migliaia 26 3 8 5" xfId="20043"/>
    <cellStyle name="Migliaia 26 3 9" xfId="15645"/>
    <cellStyle name="Migliaia 26 4" xfId="1335"/>
    <cellStyle name="Migliaia 26 4 2" xfId="3531"/>
    <cellStyle name="Migliaia 26 4 2 2" xfId="4248"/>
    <cellStyle name="Migliaia 26 4 2 2 2" xfId="29018"/>
    <cellStyle name="Migliaia 26 4 2 2 2 2" xfId="34477"/>
    <cellStyle name="Migliaia 26 4 2 2 2 3" xfId="39779"/>
    <cellStyle name="Migliaia 26 4 2 2 3" xfId="31941"/>
    <cellStyle name="Migliaia 26 4 2 2 4" xfId="37128"/>
    <cellStyle name="Migliaia 26 4 2 3" xfId="7389"/>
    <cellStyle name="Migliaia 26 4 2 3 2" xfId="29019"/>
    <cellStyle name="Migliaia 26 4 2 3 2 2" xfId="34478"/>
    <cellStyle name="Migliaia 26 4 2 3 2 3" xfId="39780"/>
    <cellStyle name="Migliaia 26 4 2 3 3" xfId="31942"/>
    <cellStyle name="Migliaia 26 4 2 3 4" xfId="37129"/>
    <cellStyle name="Migliaia 26 4 2 4" xfId="6736"/>
    <cellStyle name="Migliaia 26 4 2 5" xfId="6119"/>
    <cellStyle name="Migliaia 26 4 2 5 2" xfId="16893"/>
    <cellStyle name="Migliaia 26 4 2 5 3" xfId="43978"/>
    <cellStyle name="Migliaia 26 4 2 5 4" xfId="45925"/>
    <cellStyle name="Migliaia 26 4 2 5 5" xfId="48941"/>
    <cellStyle name="Migliaia 26 4 2 6" xfId="15656"/>
    <cellStyle name="Migliaia 26 4 2 7" xfId="20045"/>
    <cellStyle name="Migliaia 26 4 3" xfId="4249"/>
    <cellStyle name="Migliaia 26 4 3 2" xfId="13631"/>
    <cellStyle name="Migliaia 26 4 3 2 2" xfId="34479"/>
    <cellStyle name="Migliaia 26 4 3 2 3" xfId="39781"/>
    <cellStyle name="Migliaia 26 4 3 3" xfId="31943"/>
    <cellStyle name="Migliaia 26 4 3 4" xfId="37130"/>
    <cellStyle name="Migliaia 26 4 3 5" xfId="12800"/>
    <cellStyle name="Migliaia 26 4 4" xfId="7390"/>
    <cellStyle name="Migliaia 26 4 4 2" xfId="29020"/>
    <cellStyle name="Migliaia 26 4 4 2 2" xfId="34480"/>
    <cellStyle name="Migliaia 26 4 4 2 3" xfId="39782"/>
    <cellStyle name="Migliaia 26 4 4 3" xfId="31944"/>
    <cellStyle name="Migliaia 26 4 4 4" xfId="37131"/>
    <cellStyle name="Migliaia 26 4 5" xfId="6735"/>
    <cellStyle name="Migliaia 26 4 5 2" xfId="29021"/>
    <cellStyle name="Migliaia 26 4 5 2 2" xfId="34481"/>
    <cellStyle name="Migliaia 26 4 5 2 3" xfId="39783"/>
    <cellStyle name="Migliaia 26 4 5 3" xfId="31945"/>
    <cellStyle name="Migliaia 26 4 5 4" xfId="37132"/>
    <cellStyle name="Migliaia 26 4 6" xfId="6118"/>
    <cellStyle name="Migliaia 26 4 6 2" xfId="16892"/>
    <cellStyle name="Migliaia 26 4 6 2 2" xfId="34482"/>
    <cellStyle name="Migliaia 26 4 6 2 3" xfId="39784"/>
    <cellStyle name="Migliaia 26 4 6 2 4" xfId="29022"/>
    <cellStyle name="Migliaia 26 4 6 3" xfId="31946"/>
    <cellStyle name="Migliaia 26 4 6 4" xfId="37133"/>
    <cellStyle name="Migliaia 26 4 6 5" xfId="20046"/>
    <cellStyle name="Migliaia 26 4 6 6" xfId="44018"/>
    <cellStyle name="Migliaia 26 4 6 7" xfId="45924"/>
    <cellStyle name="Migliaia 26 4 6 8" xfId="48940"/>
    <cellStyle name="Migliaia 26 4 7" xfId="15655"/>
    <cellStyle name="Migliaia 26 4 7 2" xfId="29023"/>
    <cellStyle name="Migliaia 26 4 7 2 2" xfId="34483"/>
    <cellStyle name="Migliaia 26 4 7 2 3" xfId="39785"/>
    <cellStyle name="Migliaia 26 4 7 3" xfId="31947"/>
    <cellStyle name="Migliaia 26 4 7 4" xfId="37134"/>
    <cellStyle name="Migliaia 26 4 7 5" xfId="20047"/>
    <cellStyle name="Migliaia 26 4 8" xfId="20044"/>
    <cellStyle name="Migliaia 26 5" xfId="1336"/>
    <cellStyle name="Migliaia 26 5 2" xfId="3532"/>
    <cellStyle name="Migliaia 26 5 2 2" xfId="13850"/>
    <cellStyle name="Migliaia 26 5 2 2 2" xfId="34484"/>
    <cellStyle name="Migliaia 26 5 2 2 3" xfId="39786"/>
    <cellStyle name="Migliaia 26 5 2 3" xfId="15658"/>
    <cellStyle name="Migliaia 26 5 2 3 2" xfId="31948"/>
    <cellStyle name="Migliaia 26 5 2 4" xfId="37135"/>
    <cellStyle name="Migliaia 26 5 2 5" xfId="11723"/>
    <cellStyle name="Migliaia 26 5 3" xfId="6737"/>
    <cellStyle name="Migliaia 26 5 3 2" xfId="29024"/>
    <cellStyle name="Migliaia 26 5 3 2 2" xfId="34485"/>
    <cellStyle name="Migliaia 26 5 3 2 3" xfId="39787"/>
    <cellStyle name="Migliaia 26 5 3 3" xfId="31949"/>
    <cellStyle name="Migliaia 26 5 3 4" xfId="37136"/>
    <cellStyle name="Migliaia 26 5 4" xfId="6120"/>
    <cellStyle name="Migliaia 26 5 4 2" xfId="16894"/>
    <cellStyle name="Migliaia 26 5 4 2 2" xfId="34486"/>
    <cellStyle name="Migliaia 26 5 4 2 3" xfId="39788"/>
    <cellStyle name="Migliaia 26 5 4 2 4" xfId="29025"/>
    <cellStyle name="Migliaia 26 5 4 3" xfId="31950"/>
    <cellStyle name="Migliaia 26 5 4 4" xfId="37137"/>
    <cellStyle name="Migliaia 26 5 4 5" xfId="20049"/>
    <cellStyle name="Migliaia 26 5 4 6" xfId="43107"/>
    <cellStyle name="Migliaia 26 5 4 7" xfId="45926"/>
    <cellStyle name="Migliaia 26 5 4 8" xfId="48942"/>
    <cellStyle name="Migliaia 26 5 5" xfId="15657"/>
    <cellStyle name="Migliaia 26 5 5 2" xfId="29026"/>
    <cellStyle name="Migliaia 26 5 5 2 2" xfId="34487"/>
    <cellStyle name="Migliaia 26 5 5 2 3" xfId="39789"/>
    <cellStyle name="Migliaia 26 5 5 3" xfId="31951"/>
    <cellStyle name="Migliaia 26 5 5 4" xfId="37138"/>
    <cellStyle name="Migliaia 26 5 5 5" xfId="20050"/>
    <cellStyle name="Migliaia 26 5 6" xfId="20051"/>
    <cellStyle name="Migliaia 26 5 6 2" xfId="29027"/>
    <cellStyle name="Migliaia 26 5 6 2 2" xfId="34488"/>
    <cellStyle name="Migliaia 26 5 6 2 3" xfId="39790"/>
    <cellStyle name="Migliaia 26 5 6 3" xfId="31952"/>
    <cellStyle name="Migliaia 26 5 6 4" xfId="37139"/>
    <cellStyle name="Migliaia 26 5 7" xfId="20048"/>
    <cellStyle name="Migliaia 26 6" xfId="1331"/>
    <cellStyle name="Migliaia 26 6 2" xfId="3527"/>
    <cellStyle name="Migliaia 26 6 2 2" xfId="5149"/>
    <cellStyle name="Migliaia 26 6 2 3" xfId="14094"/>
    <cellStyle name="Migliaia 26 6 2 4" xfId="15660"/>
    <cellStyle name="Migliaia 26 6 2 5" xfId="27801"/>
    <cellStyle name="Migliaia 26 6 2 6" xfId="11725"/>
    <cellStyle name="Migliaia 26 6 3" xfId="4901"/>
    <cellStyle name="Migliaia 26 6 3 2" xfId="30702"/>
    <cellStyle name="Migliaia 26 6 3 2 2" xfId="35862"/>
    <cellStyle name="Migliaia 26 6 3 2 3" xfId="41164"/>
    <cellStyle name="Migliaia 26 6 3 3" xfId="33211"/>
    <cellStyle name="Migliaia 26 6 3 4" xfId="38513"/>
    <cellStyle name="Migliaia 26 6 4" xfId="15659"/>
    <cellStyle name="Migliaia 26 6 4 2" xfId="34489"/>
    <cellStyle name="Migliaia 26 6 4 3" xfId="39791"/>
    <cellStyle name="Migliaia 26 6 4 4" xfId="29028"/>
    <cellStyle name="Migliaia 26 6 5" xfId="31953"/>
    <cellStyle name="Migliaia 26 6 6" xfId="37140"/>
    <cellStyle name="Migliaia 26 6 7" xfId="11724"/>
    <cellStyle name="Migliaia 26 7" xfId="3189"/>
    <cellStyle name="Migliaia 26 7 2" xfId="9662"/>
    <cellStyle name="Migliaia 26 7 2 2" xfId="30703"/>
    <cellStyle name="Migliaia 26 7 2 2 2" xfId="35863"/>
    <cellStyle name="Migliaia 26 7 2 2 3" xfId="41165"/>
    <cellStyle name="Migliaia 26 7 2 3" xfId="33212"/>
    <cellStyle name="Migliaia 26 7 2 4" xfId="38514"/>
    <cellStyle name="Migliaia 26 7 3" xfId="15661"/>
    <cellStyle name="Migliaia 26 7 3 2" xfId="34490"/>
    <cellStyle name="Migliaia 26 7 3 3" xfId="39792"/>
    <cellStyle name="Migliaia 26 7 3 4" xfId="29029"/>
    <cellStyle name="Migliaia 26 7 4" xfId="31954"/>
    <cellStyle name="Migliaia 26 7 5" xfId="37141"/>
    <cellStyle name="Migliaia 26 7 6" xfId="11726"/>
    <cellStyle name="Migliaia 26 8" xfId="2754"/>
    <cellStyle name="Migliaia 26 8 2" xfId="9367"/>
    <cellStyle name="Migliaia 26 8 2 2" xfId="30704"/>
    <cellStyle name="Migliaia 26 8 2 2 2" xfId="35864"/>
    <cellStyle name="Migliaia 26 8 2 2 3" xfId="41166"/>
    <cellStyle name="Migliaia 26 8 2 3" xfId="33213"/>
    <cellStyle name="Migliaia 26 8 2 4" xfId="38515"/>
    <cellStyle name="Migliaia 26 8 3" xfId="15662"/>
    <cellStyle name="Migliaia 26 8 3 2" xfId="34491"/>
    <cellStyle name="Migliaia 26 8 3 3" xfId="39793"/>
    <cellStyle name="Migliaia 26 8 3 4" xfId="29030"/>
    <cellStyle name="Migliaia 26 8 4" xfId="31955"/>
    <cellStyle name="Migliaia 26 8 5" xfId="37142"/>
    <cellStyle name="Migliaia 26 8 6" xfId="11727"/>
    <cellStyle name="Migliaia 26 9" xfId="12600"/>
    <cellStyle name="Migliaia 26 9 2" xfId="29031"/>
    <cellStyle name="Migliaia 26 9 2 2" xfId="34492"/>
    <cellStyle name="Migliaia 26 9 2 3" xfId="39794"/>
    <cellStyle name="Migliaia 26 9 3" xfId="31956"/>
    <cellStyle name="Migliaia 26 9 4" xfId="37143"/>
    <cellStyle name="Migliaia 27" xfId="293"/>
    <cellStyle name="Migliaia 27 10" xfId="15663"/>
    <cellStyle name="Migliaia 27 10 2" xfId="34493"/>
    <cellStyle name="Migliaia 27 10 3" xfId="39795"/>
    <cellStyle name="Migliaia 27 10 4" xfId="29032"/>
    <cellStyle name="Migliaia 27 11" xfId="31957"/>
    <cellStyle name="Migliaia 27 12" xfId="37144"/>
    <cellStyle name="Migliaia 27 2" xfId="294"/>
    <cellStyle name="Migliaia 27 2 2" xfId="1338"/>
    <cellStyle name="Migliaia 27 2 2 2" xfId="3534"/>
    <cellStyle name="Migliaia 27 2 2 2 2" xfId="9811"/>
    <cellStyle name="Migliaia 27 2 2 2 2 2" xfId="34494"/>
    <cellStyle name="Migliaia 27 2 2 2 2 3" xfId="39796"/>
    <cellStyle name="Migliaia 27 2 2 2 3" xfId="13851"/>
    <cellStyle name="Migliaia 27 2 2 2 4" xfId="15666"/>
    <cellStyle name="Migliaia 27 2 2 2 4 2" xfId="37145"/>
    <cellStyle name="Migliaia 27 2 2 2 5" xfId="11728"/>
    <cellStyle name="Migliaia 27 2 2 3" xfId="7036"/>
    <cellStyle name="Migliaia 27 2 2 3 2" xfId="30705"/>
    <cellStyle name="Migliaia 27 2 2 3 2 2" xfId="35865"/>
    <cellStyle name="Migliaia 27 2 2 3 2 3" xfId="41167"/>
    <cellStyle name="Migliaia 27 2 2 3 3" xfId="33214"/>
    <cellStyle name="Migliaia 27 2 2 3 4" xfId="38516"/>
    <cellStyle name="Migliaia 27 2 2 4" xfId="6121"/>
    <cellStyle name="Migliaia 27 2 2 4 2" xfId="16895"/>
    <cellStyle name="Migliaia 27 2 2 4 3" xfId="41677"/>
    <cellStyle name="Migliaia 27 2 2 4 4" xfId="45927"/>
    <cellStyle name="Migliaia 27 2 2 4 5" xfId="48943"/>
    <cellStyle name="Migliaia 27 2 2 5" xfId="15665"/>
    <cellStyle name="Migliaia 27 2 2 6" xfId="20053"/>
    <cellStyle name="Migliaia 27 2 3" xfId="3193"/>
    <cellStyle name="Migliaia 27 2 3 2" xfId="9666"/>
    <cellStyle name="Migliaia 27 2 3 2 2" xfId="30706"/>
    <cellStyle name="Migliaia 27 2 3 2 2 2" xfId="35866"/>
    <cellStyle name="Migliaia 27 2 3 2 2 3" xfId="41168"/>
    <cellStyle name="Migliaia 27 2 3 2 3" xfId="33215"/>
    <cellStyle name="Migliaia 27 2 3 2 4" xfId="38517"/>
    <cellStyle name="Migliaia 27 2 3 3" xfId="15667"/>
    <cellStyle name="Migliaia 27 2 3 3 2" xfId="34495"/>
    <cellStyle name="Migliaia 27 2 3 3 3" xfId="39797"/>
    <cellStyle name="Migliaia 27 2 3 3 4" xfId="29033"/>
    <cellStyle name="Migliaia 27 2 3 4" xfId="31958"/>
    <cellStyle name="Migliaia 27 2 3 5" xfId="37146"/>
    <cellStyle name="Migliaia 27 2 3 6" xfId="11729"/>
    <cellStyle name="Migliaia 27 2 4" xfId="2759"/>
    <cellStyle name="Migliaia 27 2 4 2" xfId="9371"/>
    <cellStyle name="Migliaia 27 2 4 2 2" xfId="34496"/>
    <cellStyle name="Migliaia 27 2 4 2 3" xfId="39798"/>
    <cellStyle name="Migliaia 27 2 4 3" xfId="14147"/>
    <cellStyle name="Migliaia 27 2 4 4" xfId="15668"/>
    <cellStyle name="Migliaia 27 2 4 4 2" xfId="37147"/>
    <cellStyle name="Migliaia 27 2 4 5" xfId="11730"/>
    <cellStyle name="Migliaia 27 2 5" xfId="8551"/>
    <cellStyle name="Migliaia 27 2 5 2" xfId="29034"/>
    <cellStyle name="Migliaia 27 2 5 2 2" xfId="34497"/>
    <cellStyle name="Migliaia 27 2 5 2 3" xfId="39799"/>
    <cellStyle name="Migliaia 27 2 5 3" xfId="31959"/>
    <cellStyle name="Migliaia 27 2 5 4" xfId="37148"/>
    <cellStyle name="Migliaia 27 2 6" xfId="15664"/>
    <cellStyle name="Migliaia 27 2 6 2" xfId="29035"/>
    <cellStyle name="Migliaia 27 2 6 2 2" xfId="34498"/>
    <cellStyle name="Migliaia 27 2 6 2 3" xfId="39800"/>
    <cellStyle name="Migliaia 27 2 6 3" xfId="31960"/>
    <cellStyle name="Migliaia 27 2 6 4" xfId="37149"/>
    <cellStyle name="Migliaia 27 2 6 5" xfId="20054"/>
    <cellStyle name="Migliaia 27 2 7" xfId="20052"/>
    <cellStyle name="Migliaia 27 3" xfId="295"/>
    <cellStyle name="Migliaia 27 3 10" xfId="20055"/>
    <cellStyle name="Migliaia 27 3 11" xfId="11731"/>
    <cellStyle name="Migliaia 27 3 2" xfId="1340"/>
    <cellStyle name="Migliaia 27 3 2 2" xfId="3536"/>
    <cellStyle name="Migliaia 27 3 2 2 2" xfId="7391"/>
    <cellStyle name="Migliaia 27 3 2 2 2 2" xfId="13852"/>
    <cellStyle name="Migliaia 27 3 2 2 2 2 2" xfId="17292"/>
    <cellStyle name="Migliaia 27 3 2 2 2 2 2 2" xfId="34499"/>
    <cellStyle name="Migliaia 27 3 2 2 2 2 3" xfId="39801"/>
    <cellStyle name="Migliaia 27 3 2 2 2 2 4" xfId="29036"/>
    <cellStyle name="Migliaia 27 3 2 2 2 3" xfId="31961"/>
    <cellStyle name="Migliaia 27 3 2 2 2 4" xfId="37150"/>
    <cellStyle name="Migliaia 27 3 2 2 2 5" xfId="44026"/>
    <cellStyle name="Migliaia 27 3 2 2 2 6" xfId="46337"/>
    <cellStyle name="Migliaia 27 3 2 2 2 7" xfId="49353"/>
    <cellStyle name="Migliaia 27 3 2 2 2 8" xfId="13089"/>
    <cellStyle name="Migliaia 27 3 2 2 3" xfId="6983"/>
    <cellStyle name="Migliaia 27 3 2 2 4" xfId="6122"/>
    <cellStyle name="Migliaia 27 3 2 2 4 2" xfId="16896"/>
    <cellStyle name="Migliaia 27 3 2 2 4 3" xfId="43346"/>
    <cellStyle name="Migliaia 27 3 2 2 4 4" xfId="45928"/>
    <cellStyle name="Migliaia 27 3 2 2 4 5" xfId="48944"/>
    <cellStyle name="Migliaia 27 3 2 2 5" xfId="15671"/>
    <cellStyle name="Migliaia 27 3 2 2 6" xfId="20057"/>
    <cellStyle name="Migliaia 27 3 2 3" xfId="2761"/>
    <cellStyle name="Migliaia 27 3 2 3 2" xfId="7843"/>
    <cellStyle name="Migliaia 27 3 2 3 2 2" xfId="34500"/>
    <cellStyle name="Migliaia 27 3 2 3 2 3" xfId="39802"/>
    <cellStyle name="Migliaia 27 3 2 3 2 4" xfId="29037"/>
    <cellStyle name="Migliaia 27 3 2 3 3" xfId="7392"/>
    <cellStyle name="Migliaia 27 3 2 3 4" xfId="15672"/>
    <cellStyle name="Migliaia 27 3 2 3 4 2" xfId="37151"/>
    <cellStyle name="Migliaia 27 3 2 3 5" xfId="11732"/>
    <cellStyle name="Migliaia 27 3 2 4" xfId="6738"/>
    <cellStyle name="Migliaia 27 3 2 4 2" xfId="13508"/>
    <cellStyle name="Migliaia 27 3 2 4 2 2" xfId="34501"/>
    <cellStyle name="Migliaia 27 3 2 4 2 3" xfId="39803"/>
    <cellStyle name="Migliaia 27 3 2 4 3" xfId="31962"/>
    <cellStyle name="Migliaia 27 3 2 4 4" xfId="37152"/>
    <cellStyle name="Migliaia 27 3 2 4 5" xfId="12603"/>
    <cellStyle name="Migliaia 27 3 2 5" xfId="12798"/>
    <cellStyle name="Migliaia 27 3 2 5 2" xfId="29038"/>
    <cellStyle name="Migliaia 27 3 2 5 2 2" xfId="34502"/>
    <cellStyle name="Migliaia 27 3 2 5 2 3" xfId="39804"/>
    <cellStyle name="Migliaia 27 3 2 5 3" xfId="31963"/>
    <cellStyle name="Migliaia 27 3 2 5 4" xfId="37153"/>
    <cellStyle name="Migliaia 27 3 2 6" xfId="15670"/>
    <cellStyle name="Migliaia 27 3 2 6 2" xfId="29039"/>
    <cellStyle name="Migliaia 27 3 2 6 2 2" xfId="34503"/>
    <cellStyle name="Migliaia 27 3 2 6 2 3" xfId="39805"/>
    <cellStyle name="Migliaia 27 3 2 6 3" xfId="31964"/>
    <cellStyle name="Migliaia 27 3 2 6 4" xfId="37154"/>
    <cellStyle name="Migliaia 27 3 2 6 5" xfId="20058"/>
    <cellStyle name="Migliaia 27 3 2 7" xfId="20056"/>
    <cellStyle name="Migliaia 27 3 3" xfId="1339"/>
    <cellStyle name="Migliaia 27 3 3 2" xfId="3535"/>
    <cellStyle name="Migliaia 27 3 3 2 2" xfId="5152"/>
    <cellStyle name="Migliaia 27 3 3 2 2 2" xfId="34505"/>
    <cellStyle name="Migliaia 27 3 3 2 2 3" xfId="39807"/>
    <cellStyle name="Migliaia 27 3 3 2 3" xfId="13632"/>
    <cellStyle name="Migliaia 27 3 3 2 4" xfId="15674"/>
    <cellStyle name="Migliaia 27 3 3 2 4 2" xfId="37156"/>
    <cellStyle name="Migliaia 27 3 3 2 5" xfId="11734"/>
    <cellStyle name="Migliaia 27 3 3 3" xfId="4904"/>
    <cellStyle name="Migliaia 27 3 3 3 2" xfId="29041"/>
    <cellStyle name="Migliaia 27 3 3 3 2 2" xfId="34506"/>
    <cellStyle name="Migliaia 27 3 3 3 2 3" xfId="39808"/>
    <cellStyle name="Migliaia 27 3 3 3 3" xfId="31966"/>
    <cellStyle name="Migliaia 27 3 3 3 4" xfId="37157"/>
    <cellStyle name="Migliaia 27 3 3 4" xfId="15673"/>
    <cellStyle name="Migliaia 27 3 3 4 2" xfId="29042"/>
    <cellStyle name="Migliaia 27 3 3 4 2 2" xfId="34507"/>
    <cellStyle name="Migliaia 27 3 3 4 2 3" xfId="39809"/>
    <cellStyle name="Migliaia 27 3 3 4 3" xfId="31967"/>
    <cellStyle name="Migliaia 27 3 3 4 4" xfId="37158"/>
    <cellStyle name="Migliaia 27 3 3 4 5" xfId="20059"/>
    <cellStyle name="Migliaia 27 3 3 5" xfId="20060"/>
    <cellStyle name="Migliaia 27 3 3 5 2" xfId="29043"/>
    <cellStyle name="Migliaia 27 3 3 5 2 2" xfId="34508"/>
    <cellStyle name="Migliaia 27 3 3 5 2 3" xfId="39810"/>
    <cellStyle name="Migliaia 27 3 3 5 3" xfId="31968"/>
    <cellStyle name="Migliaia 27 3 3 5 4" xfId="37159"/>
    <cellStyle name="Migliaia 27 3 3 6" xfId="29040"/>
    <cellStyle name="Migliaia 27 3 3 6 2" xfId="34504"/>
    <cellStyle name="Migliaia 27 3 3 6 3" xfId="39806"/>
    <cellStyle name="Migliaia 27 3 3 7" xfId="31965"/>
    <cellStyle name="Migliaia 27 3 3 8" xfId="37155"/>
    <cellStyle name="Migliaia 27 3 3 9" xfId="11733"/>
    <cellStyle name="Migliaia 27 3 4" xfId="2404"/>
    <cellStyle name="Migliaia 27 3 4 2" xfId="3916"/>
    <cellStyle name="Migliaia 27 3 4 2 2" xfId="9871"/>
    <cellStyle name="Migliaia 27 3 4 2 3" xfId="14017"/>
    <cellStyle name="Migliaia 27 3 4 2 4" xfId="15676"/>
    <cellStyle name="Migliaia 27 3 4 2 5" xfId="27802"/>
    <cellStyle name="Migliaia 27 3 4 2 6" xfId="11736"/>
    <cellStyle name="Migliaia 27 3 4 3" xfId="9119"/>
    <cellStyle name="Migliaia 27 3 4 3 2" xfId="30707"/>
    <cellStyle name="Migliaia 27 3 4 3 2 2" xfId="35867"/>
    <cellStyle name="Migliaia 27 3 4 3 2 3" xfId="41169"/>
    <cellStyle name="Migliaia 27 3 4 3 3" xfId="33216"/>
    <cellStyle name="Migliaia 27 3 4 3 4" xfId="38518"/>
    <cellStyle name="Migliaia 27 3 4 4" xfId="15675"/>
    <cellStyle name="Migliaia 27 3 4 4 2" xfId="34509"/>
    <cellStyle name="Migliaia 27 3 4 4 3" xfId="39811"/>
    <cellStyle name="Migliaia 27 3 4 4 4" xfId="29044"/>
    <cellStyle name="Migliaia 27 3 4 5" xfId="31969"/>
    <cellStyle name="Migliaia 27 3 4 6" xfId="37160"/>
    <cellStyle name="Migliaia 27 3 4 7" xfId="11735"/>
    <cellStyle name="Migliaia 27 3 5" xfId="3194"/>
    <cellStyle name="Migliaia 27 3 5 2" xfId="9667"/>
    <cellStyle name="Migliaia 27 3 5 2 2" xfId="30708"/>
    <cellStyle name="Migliaia 27 3 5 2 2 2" xfId="35868"/>
    <cellStyle name="Migliaia 27 3 5 2 2 3" xfId="41170"/>
    <cellStyle name="Migliaia 27 3 5 2 3" xfId="33217"/>
    <cellStyle name="Migliaia 27 3 5 2 4" xfId="38519"/>
    <cellStyle name="Migliaia 27 3 5 3" xfId="15677"/>
    <cellStyle name="Migliaia 27 3 5 3 2" xfId="34510"/>
    <cellStyle name="Migliaia 27 3 5 3 3" xfId="39812"/>
    <cellStyle name="Migliaia 27 3 5 3 4" xfId="29045"/>
    <cellStyle name="Migliaia 27 3 5 4" xfId="31970"/>
    <cellStyle name="Migliaia 27 3 5 5" xfId="37161"/>
    <cellStyle name="Migliaia 27 3 5 6" xfId="11737"/>
    <cellStyle name="Migliaia 27 3 6" xfId="2760"/>
    <cellStyle name="Migliaia 27 3 6 2" xfId="9372"/>
    <cellStyle name="Migliaia 27 3 6 2 2" xfId="34511"/>
    <cellStyle name="Migliaia 27 3 6 2 3" xfId="39813"/>
    <cellStyle name="Migliaia 27 3 6 3" xfId="13451"/>
    <cellStyle name="Migliaia 27 3 6 4" xfId="15678"/>
    <cellStyle name="Migliaia 27 3 6 4 2" xfId="37162"/>
    <cellStyle name="Migliaia 27 3 6 5" xfId="11738"/>
    <cellStyle name="Migliaia 27 3 7" xfId="6961"/>
    <cellStyle name="Migliaia 27 3 7 2" xfId="29046"/>
    <cellStyle name="Migliaia 27 3 7 2 2" xfId="34512"/>
    <cellStyle name="Migliaia 27 3 7 2 3" xfId="39814"/>
    <cellStyle name="Migliaia 27 3 7 3" xfId="31971"/>
    <cellStyle name="Migliaia 27 3 7 4" xfId="37163"/>
    <cellStyle name="Migliaia 27 3 8" xfId="12799"/>
    <cellStyle name="Migliaia 27 3 8 2" xfId="29047"/>
    <cellStyle name="Migliaia 27 3 8 2 2" xfId="34513"/>
    <cellStyle name="Migliaia 27 3 8 2 3" xfId="39815"/>
    <cellStyle name="Migliaia 27 3 8 3" xfId="31972"/>
    <cellStyle name="Migliaia 27 3 8 4" xfId="37164"/>
    <cellStyle name="Migliaia 27 3 8 5" xfId="20061"/>
    <cellStyle name="Migliaia 27 3 9" xfId="15669"/>
    <cellStyle name="Migliaia 27 4" xfId="1341"/>
    <cellStyle name="Migliaia 27 4 2" xfId="3537"/>
    <cellStyle name="Migliaia 27 4 2 2" xfId="4250"/>
    <cellStyle name="Migliaia 27 4 2 2 2" xfId="29048"/>
    <cellStyle name="Migliaia 27 4 2 2 2 2" xfId="34514"/>
    <cellStyle name="Migliaia 27 4 2 2 2 3" xfId="39816"/>
    <cellStyle name="Migliaia 27 4 2 2 3" xfId="31973"/>
    <cellStyle name="Migliaia 27 4 2 2 4" xfId="37165"/>
    <cellStyle name="Migliaia 27 4 2 3" xfId="7393"/>
    <cellStyle name="Migliaia 27 4 2 3 2" xfId="29049"/>
    <cellStyle name="Migliaia 27 4 2 3 2 2" xfId="34515"/>
    <cellStyle name="Migliaia 27 4 2 3 2 3" xfId="39817"/>
    <cellStyle name="Migliaia 27 4 2 3 3" xfId="31974"/>
    <cellStyle name="Migliaia 27 4 2 3 4" xfId="37166"/>
    <cellStyle name="Migliaia 27 4 2 4" xfId="6740"/>
    <cellStyle name="Migliaia 27 4 2 5" xfId="6124"/>
    <cellStyle name="Migliaia 27 4 2 5 2" xfId="16898"/>
    <cellStyle name="Migliaia 27 4 2 5 3" xfId="41678"/>
    <cellStyle name="Migliaia 27 4 2 5 4" xfId="45930"/>
    <cellStyle name="Migliaia 27 4 2 5 5" xfId="48946"/>
    <cellStyle name="Migliaia 27 4 2 6" xfId="15680"/>
    <cellStyle name="Migliaia 27 4 2 7" xfId="20063"/>
    <cellStyle name="Migliaia 27 4 3" xfId="4251"/>
    <cellStyle name="Migliaia 27 4 3 2" xfId="13633"/>
    <cellStyle name="Migliaia 27 4 3 2 2" xfId="34516"/>
    <cellStyle name="Migliaia 27 4 3 2 3" xfId="39818"/>
    <cellStyle name="Migliaia 27 4 3 3" xfId="31975"/>
    <cellStyle name="Migliaia 27 4 3 4" xfId="37167"/>
    <cellStyle name="Migliaia 27 4 3 5" xfId="12797"/>
    <cellStyle name="Migliaia 27 4 4" xfId="7394"/>
    <cellStyle name="Migliaia 27 4 4 2" xfId="29050"/>
    <cellStyle name="Migliaia 27 4 4 2 2" xfId="34517"/>
    <cellStyle name="Migliaia 27 4 4 2 3" xfId="39819"/>
    <cellStyle name="Migliaia 27 4 4 3" xfId="31976"/>
    <cellStyle name="Migliaia 27 4 4 4" xfId="37168"/>
    <cellStyle name="Migliaia 27 4 5" xfId="6739"/>
    <cellStyle name="Migliaia 27 4 5 2" xfId="29051"/>
    <cellStyle name="Migliaia 27 4 5 2 2" xfId="34518"/>
    <cellStyle name="Migliaia 27 4 5 2 3" xfId="39820"/>
    <cellStyle name="Migliaia 27 4 5 3" xfId="31977"/>
    <cellStyle name="Migliaia 27 4 5 4" xfId="37169"/>
    <cellStyle name="Migliaia 27 4 6" xfId="6123"/>
    <cellStyle name="Migliaia 27 4 6 2" xfId="16897"/>
    <cellStyle name="Migliaia 27 4 6 2 2" xfId="34519"/>
    <cellStyle name="Migliaia 27 4 6 2 3" xfId="39821"/>
    <cellStyle name="Migliaia 27 4 6 2 4" xfId="29052"/>
    <cellStyle name="Migliaia 27 4 6 3" xfId="31978"/>
    <cellStyle name="Migliaia 27 4 6 4" xfId="37170"/>
    <cellStyle name="Migliaia 27 4 6 5" xfId="20064"/>
    <cellStyle name="Migliaia 27 4 6 6" xfId="19691"/>
    <cellStyle name="Migliaia 27 4 6 7" xfId="45929"/>
    <cellStyle name="Migliaia 27 4 6 8" xfId="48945"/>
    <cellStyle name="Migliaia 27 4 7" xfId="15679"/>
    <cellStyle name="Migliaia 27 4 7 2" xfId="29053"/>
    <cellStyle name="Migliaia 27 4 7 2 2" xfId="34520"/>
    <cellStyle name="Migliaia 27 4 7 2 3" xfId="39822"/>
    <cellStyle name="Migliaia 27 4 7 3" xfId="31979"/>
    <cellStyle name="Migliaia 27 4 7 4" xfId="37171"/>
    <cellStyle name="Migliaia 27 4 7 5" xfId="20065"/>
    <cellStyle name="Migliaia 27 4 8" xfId="20062"/>
    <cellStyle name="Migliaia 27 5" xfId="1342"/>
    <cellStyle name="Migliaia 27 5 2" xfId="3538"/>
    <cellStyle name="Migliaia 27 5 2 2" xfId="13853"/>
    <cellStyle name="Migliaia 27 5 2 2 2" xfId="34521"/>
    <cellStyle name="Migliaia 27 5 2 2 3" xfId="39823"/>
    <cellStyle name="Migliaia 27 5 2 3" xfId="15682"/>
    <cellStyle name="Migliaia 27 5 2 3 2" xfId="31980"/>
    <cellStyle name="Migliaia 27 5 2 4" xfId="37172"/>
    <cellStyle name="Migliaia 27 5 2 5" xfId="11739"/>
    <cellStyle name="Migliaia 27 5 3" xfId="6741"/>
    <cellStyle name="Migliaia 27 5 3 2" xfId="29054"/>
    <cellStyle name="Migliaia 27 5 3 2 2" xfId="34522"/>
    <cellStyle name="Migliaia 27 5 3 2 3" xfId="39824"/>
    <cellStyle name="Migliaia 27 5 3 3" xfId="31981"/>
    <cellStyle name="Migliaia 27 5 3 4" xfId="37173"/>
    <cellStyle name="Migliaia 27 5 4" xfId="6125"/>
    <cellStyle name="Migliaia 27 5 4 2" xfId="16899"/>
    <cellStyle name="Migliaia 27 5 4 2 2" xfId="34523"/>
    <cellStyle name="Migliaia 27 5 4 2 3" xfId="39825"/>
    <cellStyle name="Migliaia 27 5 4 2 4" xfId="29055"/>
    <cellStyle name="Migliaia 27 5 4 3" xfId="31982"/>
    <cellStyle name="Migliaia 27 5 4 4" xfId="37174"/>
    <cellStyle name="Migliaia 27 5 4 5" xfId="20067"/>
    <cellStyle name="Migliaia 27 5 4 6" xfId="27747"/>
    <cellStyle name="Migliaia 27 5 4 7" xfId="45931"/>
    <cellStyle name="Migliaia 27 5 4 8" xfId="48947"/>
    <cellStyle name="Migliaia 27 5 5" xfId="15681"/>
    <cellStyle name="Migliaia 27 5 5 2" xfId="29056"/>
    <cellStyle name="Migliaia 27 5 5 2 2" xfId="34524"/>
    <cellStyle name="Migliaia 27 5 5 2 3" xfId="39826"/>
    <cellStyle name="Migliaia 27 5 5 3" xfId="31983"/>
    <cellStyle name="Migliaia 27 5 5 4" xfId="37175"/>
    <cellStyle name="Migliaia 27 5 5 5" xfId="20068"/>
    <cellStyle name="Migliaia 27 5 6" xfId="20069"/>
    <cellStyle name="Migliaia 27 5 6 2" xfId="29057"/>
    <cellStyle name="Migliaia 27 5 6 2 2" xfId="34525"/>
    <cellStyle name="Migliaia 27 5 6 2 3" xfId="39827"/>
    <cellStyle name="Migliaia 27 5 6 3" xfId="31984"/>
    <cellStyle name="Migliaia 27 5 6 4" xfId="37176"/>
    <cellStyle name="Migliaia 27 5 7" xfId="20066"/>
    <cellStyle name="Migliaia 27 6" xfId="1337"/>
    <cellStyle name="Migliaia 27 6 2" xfId="3533"/>
    <cellStyle name="Migliaia 27 6 2 2" xfId="5151"/>
    <cellStyle name="Migliaia 27 6 2 3" xfId="14093"/>
    <cellStyle name="Migliaia 27 6 2 4" xfId="15684"/>
    <cellStyle name="Migliaia 27 6 2 5" xfId="27803"/>
    <cellStyle name="Migliaia 27 6 2 6" xfId="11741"/>
    <cellStyle name="Migliaia 27 6 3" xfId="4903"/>
    <cellStyle name="Migliaia 27 6 3 2" xfId="30709"/>
    <cellStyle name="Migliaia 27 6 3 2 2" xfId="35869"/>
    <cellStyle name="Migliaia 27 6 3 2 3" xfId="41171"/>
    <cellStyle name="Migliaia 27 6 3 3" xfId="33218"/>
    <cellStyle name="Migliaia 27 6 3 4" xfId="38520"/>
    <cellStyle name="Migliaia 27 6 4" xfId="15683"/>
    <cellStyle name="Migliaia 27 6 4 2" xfId="34526"/>
    <cellStyle name="Migliaia 27 6 4 3" xfId="39828"/>
    <cellStyle name="Migliaia 27 6 4 4" xfId="29058"/>
    <cellStyle name="Migliaia 27 6 5" xfId="31985"/>
    <cellStyle name="Migliaia 27 6 6" xfId="37177"/>
    <cellStyle name="Migliaia 27 6 7" xfId="11740"/>
    <cellStyle name="Migliaia 27 7" xfId="3192"/>
    <cellStyle name="Migliaia 27 7 2" xfId="9665"/>
    <cellStyle name="Migliaia 27 7 2 2" xfId="30710"/>
    <cellStyle name="Migliaia 27 7 2 2 2" xfId="35870"/>
    <cellStyle name="Migliaia 27 7 2 2 3" xfId="41172"/>
    <cellStyle name="Migliaia 27 7 2 3" xfId="33219"/>
    <cellStyle name="Migliaia 27 7 2 4" xfId="38521"/>
    <cellStyle name="Migliaia 27 7 3" xfId="15685"/>
    <cellStyle name="Migliaia 27 7 3 2" xfId="34527"/>
    <cellStyle name="Migliaia 27 7 3 3" xfId="39829"/>
    <cellStyle name="Migliaia 27 7 3 4" xfId="29059"/>
    <cellStyle name="Migliaia 27 7 4" xfId="31986"/>
    <cellStyle name="Migliaia 27 7 5" xfId="37178"/>
    <cellStyle name="Migliaia 27 7 6" xfId="11742"/>
    <cellStyle name="Migliaia 27 8" xfId="2758"/>
    <cellStyle name="Migliaia 27 8 2" xfId="9370"/>
    <cellStyle name="Migliaia 27 8 2 2" xfId="30711"/>
    <cellStyle name="Migliaia 27 8 2 2 2" xfId="35871"/>
    <cellStyle name="Migliaia 27 8 2 2 3" xfId="41173"/>
    <cellStyle name="Migliaia 27 8 2 3" xfId="33220"/>
    <cellStyle name="Migliaia 27 8 2 4" xfId="38522"/>
    <cellStyle name="Migliaia 27 8 3" xfId="15686"/>
    <cellStyle name="Migliaia 27 8 3 2" xfId="34528"/>
    <cellStyle name="Migliaia 27 8 3 3" xfId="39830"/>
    <cellStyle name="Migliaia 27 8 3 4" xfId="29060"/>
    <cellStyle name="Migliaia 27 8 4" xfId="31987"/>
    <cellStyle name="Migliaia 27 8 5" xfId="37179"/>
    <cellStyle name="Migliaia 27 8 6" xfId="11743"/>
    <cellStyle name="Migliaia 27 9" xfId="12602"/>
    <cellStyle name="Migliaia 27 9 2" xfId="29061"/>
    <cellStyle name="Migliaia 27 9 2 2" xfId="34529"/>
    <cellStyle name="Migliaia 27 9 2 3" xfId="39831"/>
    <cellStyle name="Migliaia 27 9 3" xfId="31988"/>
    <cellStyle name="Migliaia 27 9 4" xfId="37180"/>
    <cellStyle name="Migliaia 28" xfId="296"/>
    <cellStyle name="Migliaia 28 10" xfId="15687"/>
    <cellStyle name="Migliaia 28 10 2" xfId="34530"/>
    <cellStyle name="Migliaia 28 10 3" xfId="39832"/>
    <cellStyle name="Migliaia 28 10 4" xfId="29062"/>
    <cellStyle name="Migliaia 28 11" xfId="31989"/>
    <cellStyle name="Migliaia 28 12" xfId="37181"/>
    <cellStyle name="Migliaia 28 2" xfId="297"/>
    <cellStyle name="Migliaia 28 2 2" xfId="1344"/>
    <cellStyle name="Migliaia 28 2 2 2" xfId="3540"/>
    <cellStyle name="Migliaia 28 2 2 2 2" xfId="9812"/>
    <cellStyle name="Migliaia 28 2 2 2 2 2" xfId="34531"/>
    <cellStyle name="Migliaia 28 2 2 2 2 3" xfId="39833"/>
    <cellStyle name="Migliaia 28 2 2 2 3" xfId="13854"/>
    <cellStyle name="Migliaia 28 2 2 2 4" xfId="15690"/>
    <cellStyle name="Migliaia 28 2 2 2 4 2" xfId="37182"/>
    <cellStyle name="Migliaia 28 2 2 2 5" xfId="11744"/>
    <cellStyle name="Migliaia 28 2 2 3" xfId="7037"/>
    <cellStyle name="Migliaia 28 2 2 3 2" xfId="30712"/>
    <cellStyle name="Migliaia 28 2 2 3 2 2" xfId="35872"/>
    <cellStyle name="Migliaia 28 2 2 3 2 3" xfId="41174"/>
    <cellStyle name="Migliaia 28 2 2 3 3" xfId="33221"/>
    <cellStyle name="Migliaia 28 2 2 3 4" xfId="38523"/>
    <cellStyle name="Migliaia 28 2 2 4" xfId="6126"/>
    <cellStyle name="Migliaia 28 2 2 4 2" xfId="16900"/>
    <cellStyle name="Migliaia 28 2 2 4 3" xfId="41679"/>
    <cellStyle name="Migliaia 28 2 2 4 4" xfId="45932"/>
    <cellStyle name="Migliaia 28 2 2 4 5" xfId="48948"/>
    <cellStyle name="Migliaia 28 2 2 5" xfId="15689"/>
    <cellStyle name="Migliaia 28 2 2 6" xfId="20071"/>
    <cellStyle name="Migliaia 28 2 3" xfId="3196"/>
    <cellStyle name="Migliaia 28 2 3 2" xfId="9669"/>
    <cellStyle name="Migliaia 28 2 3 2 2" xfId="30713"/>
    <cellStyle name="Migliaia 28 2 3 2 2 2" xfId="35873"/>
    <cellStyle name="Migliaia 28 2 3 2 2 3" xfId="41175"/>
    <cellStyle name="Migliaia 28 2 3 2 3" xfId="33222"/>
    <cellStyle name="Migliaia 28 2 3 2 4" xfId="38524"/>
    <cellStyle name="Migliaia 28 2 3 3" xfId="15691"/>
    <cellStyle name="Migliaia 28 2 3 3 2" xfId="34532"/>
    <cellStyle name="Migliaia 28 2 3 3 3" xfId="39834"/>
    <cellStyle name="Migliaia 28 2 3 3 4" xfId="29063"/>
    <cellStyle name="Migliaia 28 2 3 4" xfId="31990"/>
    <cellStyle name="Migliaia 28 2 3 5" xfId="37183"/>
    <cellStyle name="Migliaia 28 2 3 6" xfId="11745"/>
    <cellStyle name="Migliaia 28 2 4" xfId="2763"/>
    <cellStyle name="Migliaia 28 2 4 2" xfId="9374"/>
    <cellStyle name="Migliaia 28 2 4 2 2" xfId="34533"/>
    <cellStyle name="Migliaia 28 2 4 2 3" xfId="39835"/>
    <cellStyle name="Migliaia 28 2 4 3" xfId="14146"/>
    <cellStyle name="Migliaia 28 2 4 4" xfId="15692"/>
    <cellStyle name="Migliaia 28 2 4 4 2" xfId="37184"/>
    <cellStyle name="Migliaia 28 2 4 5" xfId="11746"/>
    <cellStyle name="Migliaia 28 2 5" xfId="8552"/>
    <cellStyle name="Migliaia 28 2 5 2" xfId="29064"/>
    <cellStyle name="Migliaia 28 2 5 2 2" xfId="34534"/>
    <cellStyle name="Migliaia 28 2 5 2 3" xfId="39836"/>
    <cellStyle name="Migliaia 28 2 5 3" xfId="31991"/>
    <cellStyle name="Migliaia 28 2 5 4" xfId="37185"/>
    <cellStyle name="Migliaia 28 2 6" xfId="15688"/>
    <cellStyle name="Migliaia 28 2 6 2" xfId="29065"/>
    <cellStyle name="Migliaia 28 2 6 2 2" xfId="34535"/>
    <cellStyle name="Migliaia 28 2 6 2 3" xfId="39837"/>
    <cellStyle name="Migliaia 28 2 6 3" xfId="31992"/>
    <cellStyle name="Migliaia 28 2 6 4" xfId="37186"/>
    <cellStyle name="Migliaia 28 2 6 5" xfId="20072"/>
    <cellStyle name="Migliaia 28 2 7" xfId="20070"/>
    <cellStyle name="Migliaia 28 3" xfId="298"/>
    <cellStyle name="Migliaia 28 3 10" xfId="20073"/>
    <cellStyle name="Migliaia 28 3 11" xfId="11747"/>
    <cellStyle name="Migliaia 28 3 2" xfId="1346"/>
    <cellStyle name="Migliaia 28 3 2 2" xfId="3542"/>
    <cellStyle name="Migliaia 28 3 2 2 2" xfId="7395"/>
    <cellStyle name="Migliaia 28 3 2 2 2 2" xfId="13855"/>
    <cellStyle name="Migliaia 28 3 2 2 2 2 2" xfId="17293"/>
    <cellStyle name="Migliaia 28 3 2 2 2 2 2 2" xfId="34536"/>
    <cellStyle name="Migliaia 28 3 2 2 2 2 3" xfId="39838"/>
    <cellStyle name="Migliaia 28 3 2 2 2 2 4" xfId="29066"/>
    <cellStyle name="Migliaia 28 3 2 2 2 3" xfId="31993"/>
    <cellStyle name="Migliaia 28 3 2 2 2 4" xfId="37187"/>
    <cellStyle name="Migliaia 28 3 2 2 2 5" xfId="28091"/>
    <cellStyle name="Migliaia 28 3 2 2 2 6" xfId="46338"/>
    <cellStyle name="Migliaia 28 3 2 2 2 7" xfId="49354"/>
    <cellStyle name="Migliaia 28 3 2 2 2 8" xfId="13090"/>
    <cellStyle name="Migliaia 28 3 2 2 3" xfId="6984"/>
    <cellStyle name="Migliaia 28 3 2 2 4" xfId="6127"/>
    <cellStyle name="Migliaia 28 3 2 2 4 2" xfId="16901"/>
    <cellStyle name="Migliaia 28 3 2 2 4 3" xfId="31425"/>
    <cellStyle name="Migliaia 28 3 2 2 4 4" xfId="45933"/>
    <cellStyle name="Migliaia 28 3 2 2 4 5" xfId="48949"/>
    <cellStyle name="Migliaia 28 3 2 2 5" xfId="15695"/>
    <cellStyle name="Migliaia 28 3 2 2 6" xfId="20075"/>
    <cellStyle name="Migliaia 28 3 2 3" xfId="2765"/>
    <cellStyle name="Migliaia 28 3 2 3 2" xfId="7084"/>
    <cellStyle name="Migliaia 28 3 2 3 2 2" xfId="34537"/>
    <cellStyle name="Migliaia 28 3 2 3 2 3" xfId="39839"/>
    <cellStyle name="Migliaia 28 3 2 3 2 4" xfId="29067"/>
    <cellStyle name="Migliaia 28 3 2 3 3" xfId="7396"/>
    <cellStyle name="Migliaia 28 3 2 3 4" xfId="15696"/>
    <cellStyle name="Migliaia 28 3 2 3 4 2" xfId="37188"/>
    <cellStyle name="Migliaia 28 3 2 3 5" xfId="11748"/>
    <cellStyle name="Migliaia 28 3 2 4" xfId="6742"/>
    <cellStyle name="Migliaia 28 3 2 4 2" xfId="13509"/>
    <cellStyle name="Migliaia 28 3 2 4 2 2" xfId="34538"/>
    <cellStyle name="Migliaia 28 3 2 4 2 3" xfId="39840"/>
    <cellStyle name="Migliaia 28 3 2 4 3" xfId="31994"/>
    <cellStyle name="Migliaia 28 3 2 4 4" xfId="37189"/>
    <cellStyle name="Migliaia 28 3 2 4 5" xfId="12605"/>
    <cellStyle name="Migliaia 28 3 2 5" xfId="12795"/>
    <cellStyle name="Migliaia 28 3 2 5 2" xfId="29068"/>
    <cellStyle name="Migliaia 28 3 2 5 2 2" xfId="34539"/>
    <cellStyle name="Migliaia 28 3 2 5 2 3" xfId="39841"/>
    <cellStyle name="Migliaia 28 3 2 5 3" xfId="31995"/>
    <cellStyle name="Migliaia 28 3 2 5 4" xfId="37190"/>
    <cellStyle name="Migliaia 28 3 2 6" xfId="15694"/>
    <cellStyle name="Migliaia 28 3 2 6 2" xfId="29069"/>
    <cellStyle name="Migliaia 28 3 2 6 2 2" xfId="34540"/>
    <cellStyle name="Migliaia 28 3 2 6 2 3" xfId="39842"/>
    <cellStyle name="Migliaia 28 3 2 6 3" xfId="31996"/>
    <cellStyle name="Migliaia 28 3 2 6 4" xfId="37191"/>
    <cellStyle name="Migliaia 28 3 2 6 5" xfId="20076"/>
    <cellStyle name="Migliaia 28 3 2 7" xfId="20074"/>
    <cellStyle name="Migliaia 28 3 3" xfId="1345"/>
    <cellStyle name="Migliaia 28 3 3 2" xfId="3541"/>
    <cellStyle name="Migliaia 28 3 3 2 2" xfId="5154"/>
    <cellStyle name="Migliaia 28 3 3 2 2 2" xfId="34542"/>
    <cellStyle name="Migliaia 28 3 3 2 2 3" xfId="39844"/>
    <cellStyle name="Migliaia 28 3 3 2 3" xfId="13634"/>
    <cellStyle name="Migliaia 28 3 3 2 4" xfId="15698"/>
    <cellStyle name="Migliaia 28 3 3 2 4 2" xfId="37193"/>
    <cellStyle name="Migliaia 28 3 3 2 5" xfId="11750"/>
    <cellStyle name="Migliaia 28 3 3 3" xfId="4906"/>
    <cellStyle name="Migliaia 28 3 3 3 2" xfId="29071"/>
    <cellStyle name="Migliaia 28 3 3 3 2 2" xfId="34543"/>
    <cellStyle name="Migliaia 28 3 3 3 2 3" xfId="39845"/>
    <cellStyle name="Migliaia 28 3 3 3 3" xfId="31998"/>
    <cellStyle name="Migliaia 28 3 3 3 4" xfId="37194"/>
    <cellStyle name="Migliaia 28 3 3 4" xfId="15697"/>
    <cellStyle name="Migliaia 28 3 3 4 2" xfId="29072"/>
    <cellStyle name="Migliaia 28 3 3 4 2 2" xfId="34544"/>
    <cellStyle name="Migliaia 28 3 3 4 2 3" xfId="39846"/>
    <cellStyle name="Migliaia 28 3 3 4 3" xfId="31999"/>
    <cellStyle name="Migliaia 28 3 3 4 4" xfId="37195"/>
    <cellStyle name="Migliaia 28 3 3 4 5" xfId="20077"/>
    <cellStyle name="Migliaia 28 3 3 5" xfId="20078"/>
    <cellStyle name="Migliaia 28 3 3 5 2" xfId="29073"/>
    <cellStyle name="Migliaia 28 3 3 5 2 2" xfId="34545"/>
    <cellStyle name="Migliaia 28 3 3 5 2 3" xfId="39847"/>
    <cellStyle name="Migliaia 28 3 3 5 3" xfId="32000"/>
    <cellStyle name="Migliaia 28 3 3 5 4" xfId="37196"/>
    <cellStyle name="Migliaia 28 3 3 6" xfId="29070"/>
    <cellStyle name="Migliaia 28 3 3 6 2" xfId="34541"/>
    <cellStyle name="Migliaia 28 3 3 6 3" xfId="39843"/>
    <cellStyle name="Migliaia 28 3 3 7" xfId="31997"/>
    <cellStyle name="Migliaia 28 3 3 8" xfId="37192"/>
    <cellStyle name="Migliaia 28 3 3 9" xfId="11749"/>
    <cellStyle name="Migliaia 28 3 4" xfId="2405"/>
    <cellStyle name="Migliaia 28 3 4 2" xfId="3917"/>
    <cellStyle name="Migliaia 28 3 4 2 2" xfId="9872"/>
    <cellStyle name="Migliaia 28 3 4 2 3" xfId="14018"/>
    <cellStyle name="Migliaia 28 3 4 2 4" xfId="15700"/>
    <cellStyle name="Migliaia 28 3 4 2 5" xfId="27804"/>
    <cellStyle name="Migliaia 28 3 4 2 6" xfId="11752"/>
    <cellStyle name="Migliaia 28 3 4 3" xfId="9120"/>
    <cellStyle name="Migliaia 28 3 4 3 2" xfId="30714"/>
    <cellStyle name="Migliaia 28 3 4 3 2 2" xfId="35874"/>
    <cellStyle name="Migliaia 28 3 4 3 2 3" xfId="41176"/>
    <cellStyle name="Migliaia 28 3 4 3 3" xfId="33223"/>
    <cellStyle name="Migliaia 28 3 4 3 4" xfId="38525"/>
    <cellStyle name="Migliaia 28 3 4 4" xfId="15699"/>
    <cellStyle name="Migliaia 28 3 4 4 2" xfId="34546"/>
    <cellStyle name="Migliaia 28 3 4 4 3" xfId="39848"/>
    <cellStyle name="Migliaia 28 3 4 4 4" xfId="29074"/>
    <cellStyle name="Migliaia 28 3 4 5" xfId="32001"/>
    <cellStyle name="Migliaia 28 3 4 6" xfId="37197"/>
    <cellStyle name="Migliaia 28 3 4 7" xfId="11751"/>
    <cellStyle name="Migliaia 28 3 5" xfId="3197"/>
    <cellStyle name="Migliaia 28 3 5 2" xfId="9670"/>
    <cellStyle name="Migliaia 28 3 5 2 2" xfId="30715"/>
    <cellStyle name="Migliaia 28 3 5 2 2 2" xfId="35875"/>
    <cellStyle name="Migliaia 28 3 5 2 2 3" xfId="41177"/>
    <cellStyle name="Migliaia 28 3 5 2 3" xfId="33224"/>
    <cellStyle name="Migliaia 28 3 5 2 4" xfId="38526"/>
    <cellStyle name="Migliaia 28 3 5 3" xfId="15701"/>
    <cellStyle name="Migliaia 28 3 5 3 2" xfId="34547"/>
    <cellStyle name="Migliaia 28 3 5 3 3" xfId="39849"/>
    <cellStyle name="Migliaia 28 3 5 3 4" xfId="29075"/>
    <cellStyle name="Migliaia 28 3 5 4" xfId="32002"/>
    <cellStyle name="Migliaia 28 3 5 5" xfId="37198"/>
    <cellStyle name="Migliaia 28 3 5 6" xfId="11753"/>
    <cellStyle name="Migliaia 28 3 6" xfId="2764"/>
    <cellStyle name="Migliaia 28 3 6 2" xfId="9375"/>
    <cellStyle name="Migliaia 28 3 6 2 2" xfId="34548"/>
    <cellStyle name="Migliaia 28 3 6 2 3" xfId="39850"/>
    <cellStyle name="Migliaia 28 3 6 3" xfId="14048"/>
    <cellStyle name="Migliaia 28 3 6 4" xfId="15702"/>
    <cellStyle name="Migliaia 28 3 6 4 2" xfId="37199"/>
    <cellStyle name="Migliaia 28 3 6 5" xfId="11754"/>
    <cellStyle name="Migliaia 28 3 7" xfId="6647"/>
    <cellStyle name="Migliaia 28 3 7 2" xfId="29076"/>
    <cellStyle name="Migliaia 28 3 7 2 2" xfId="34549"/>
    <cellStyle name="Migliaia 28 3 7 2 3" xfId="39851"/>
    <cellStyle name="Migliaia 28 3 7 3" xfId="32003"/>
    <cellStyle name="Migliaia 28 3 7 4" xfId="37200"/>
    <cellStyle name="Migliaia 28 3 8" xfId="12796"/>
    <cellStyle name="Migliaia 28 3 8 2" xfId="29077"/>
    <cellStyle name="Migliaia 28 3 8 2 2" xfId="34550"/>
    <cellStyle name="Migliaia 28 3 8 2 3" xfId="39852"/>
    <cellStyle name="Migliaia 28 3 8 3" xfId="32004"/>
    <cellStyle name="Migliaia 28 3 8 4" xfId="37201"/>
    <cellStyle name="Migliaia 28 3 8 5" xfId="20079"/>
    <cellStyle name="Migliaia 28 3 9" xfId="15693"/>
    <cellStyle name="Migliaia 28 4" xfId="1347"/>
    <cellStyle name="Migliaia 28 4 2" xfId="3543"/>
    <cellStyle name="Migliaia 28 4 2 2" xfId="4252"/>
    <cellStyle name="Migliaia 28 4 2 2 2" xfId="29078"/>
    <cellStyle name="Migliaia 28 4 2 2 2 2" xfId="34551"/>
    <cellStyle name="Migliaia 28 4 2 2 2 3" xfId="39853"/>
    <cellStyle name="Migliaia 28 4 2 2 3" xfId="32005"/>
    <cellStyle name="Migliaia 28 4 2 2 4" xfId="37202"/>
    <cellStyle name="Migliaia 28 4 2 3" xfId="7397"/>
    <cellStyle name="Migliaia 28 4 2 3 2" xfId="29079"/>
    <cellStyle name="Migliaia 28 4 2 3 2 2" xfId="34552"/>
    <cellStyle name="Migliaia 28 4 2 3 2 3" xfId="39854"/>
    <cellStyle name="Migliaia 28 4 2 3 3" xfId="32006"/>
    <cellStyle name="Migliaia 28 4 2 3 4" xfId="37203"/>
    <cellStyle name="Migliaia 28 4 2 4" xfId="6744"/>
    <cellStyle name="Migliaia 28 4 2 5" xfId="6129"/>
    <cellStyle name="Migliaia 28 4 2 5 2" xfId="16903"/>
    <cellStyle name="Migliaia 28 4 2 5 3" xfId="28536"/>
    <cellStyle name="Migliaia 28 4 2 5 4" xfId="45935"/>
    <cellStyle name="Migliaia 28 4 2 5 5" xfId="48951"/>
    <cellStyle name="Migliaia 28 4 2 6" xfId="15704"/>
    <cellStyle name="Migliaia 28 4 2 7" xfId="20081"/>
    <cellStyle name="Migliaia 28 4 3" xfId="4253"/>
    <cellStyle name="Migliaia 28 4 3 2" xfId="13635"/>
    <cellStyle name="Migliaia 28 4 3 2 2" xfId="34553"/>
    <cellStyle name="Migliaia 28 4 3 2 3" xfId="39855"/>
    <cellStyle name="Migliaia 28 4 3 3" xfId="32007"/>
    <cellStyle name="Migliaia 28 4 3 4" xfId="37204"/>
    <cellStyle name="Migliaia 28 4 3 5" xfId="12794"/>
    <cellStyle name="Migliaia 28 4 4" xfId="7398"/>
    <cellStyle name="Migliaia 28 4 4 2" xfId="29080"/>
    <cellStyle name="Migliaia 28 4 4 2 2" xfId="34554"/>
    <cellStyle name="Migliaia 28 4 4 2 3" xfId="39856"/>
    <cellStyle name="Migliaia 28 4 4 3" xfId="32008"/>
    <cellStyle name="Migliaia 28 4 4 4" xfId="37205"/>
    <cellStyle name="Migliaia 28 4 5" xfId="6743"/>
    <cellStyle name="Migliaia 28 4 5 2" xfId="29081"/>
    <cellStyle name="Migliaia 28 4 5 2 2" xfId="34555"/>
    <cellStyle name="Migliaia 28 4 5 2 3" xfId="39857"/>
    <cellStyle name="Migliaia 28 4 5 3" xfId="32009"/>
    <cellStyle name="Migliaia 28 4 5 4" xfId="37206"/>
    <cellStyle name="Migliaia 28 4 6" xfId="6128"/>
    <cellStyle name="Migliaia 28 4 6 2" xfId="16902"/>
    <cellStyle name="Migliaia 28 4 6 2 2" xfId="34556"/>
    <cellStyle name="Migliaia 28 4 6 2 3" xfId="39858"/>
    <cellStyle name="Migliaia 28 4 6 2 4" xfId="29082"/>
    <cellStyle name="Migliaia 28 4 6 3" xfId="32010"/>
    <cellStyle name="Migliaia 28 4 6 4" xfId="37207"/>
    <cellStyle name="Migliaia 28 4 6 5" xfId="20082"/>
    <cellStyle name="Migliaia 28 4 6 6" xfId="41680"/>
    <cellStyle name="Migliaia 28 4 6 7" xfId="45934"/>
    <cellStyle name="Migliaia 28 4 6 8" xfId="48950"/>
    <cellStyle name="Migliaia 28 4 7" xfId="15703"/>
    <cellStyle name="Migliaia 28 4 7 2" xfId="29083"/>
    <cellStyle name="Migliaia 28 4 7 2 2" xfId="34557"/>
    <cellStyle name="Migliaia 28 4 7 2 3" xfId="39859"/>
    <cellStyle name="Migliaia 28 4 7 3" xfId="32011"/>
    <cellStyle name="Migliaia 28 4 7 4" xfId="37208"/>
    <cellStyle name="Migliaia 28 4 7 5" xfId="20083"/>
    <cellStyle name="Migliaia 28 4 8" xfId="20080"/>
    <cellStyle name="Migliaia 28 5" xfId="1348"/>
    <cellStyle name="Migliaia 28 5 2" xfId="3544"/>
    <cellStyle name="Migliaia 28 5 2 2" xfId="13856"/>
    <cellStyle name="Migliaia 28 5 2 2 2" xfId="34558"/>
    <cellStyle name="Migliaia 28 5 2 2 3" xfId="39860"/>
    <cellStyle name="Migliaia 28 5 2 3" xfId="15706"/>
    <cellStyle name="Migliaia 28 5 2 3 2" xfId="32012"/>
    <cellStyle name="Migliaia 28 5 2 4" xfId="37209"/>
    <cellStyle name="Migliaia 28 5 2 5" xfId="11755"/>
    <cellStyle name="Migliaia 28 5 3" xfId="6745"/>
    <cellStyle name="Migliaia 28 5 3 2" xfId="29084"/>
    <cellStyle name="Migliaia 28 5 3 2 2" xfId="34559"/>
    <cellStyle name="Migliaia 28 5 3 2 3" xfId="39861"/>
    <cellStyle name="Migliaia 28 5 3 3" xfId="32013"/>
    <cellStyle name="Migliaia 28 5 3 4" xfId="37210"/>
    <cellStyle name="Migliaia 28 5 4" xfId="6130"/>
    <cellStyle name="Migliaia 28 5 4 2" xfId="16904"/>
    <cellStyle name="Migliaia 28 5 4 2 2" xfId="34560"/>
    <cellStyle name="Migliaia 28 5 4 2 3" xfId="39862"/>
    <cellStyle name="Migliaia 28 5 4 2 4" xfId="29085"/>
    <cellStyle name="Migliaia 28 5 4 3" xfId="32014"/>
    <cellStyle name="Migliaia 28 5 4 4" xfId="37211"/>
    <cellStyle name="Migliaia 28 5 4 5" xfId="20085"/>
    <cellStyle name="Migliaia 28 5 4 6" xfId="41681"/>
    <cellStyle name="Migliaia 28 5 4 7" xfId="45936"/>
    <cellStyle name="Migliaia 28 5 4 8" xfId="48952"/>
    <cellStyle name="Migliaia 28 5 5" xfId="15705"/>
    <cellStyle name="Migliaia 28 5 5 2" xfId="29086"/>
    <cellStyle name="Migliaia 28 5 5 2 2" xfId="34561"/>
    <cellStyle name="Migliaia 28 5 5 2 3" xfId="39863"/>
    <cellStyle name="Migliaia 28 5 5 3" xfId="32015"/>
    <cellStyle name="Migliaia 28 5 5 4" xfId="37212"/>
    <cellStyle name="Migliaia 28 5 5 5" xfId="20086"/>
    <cellStyle name="Migliaia 28 5 6" xfId="20087"/>
    <cellStyle name="Migliaia 28 5 6 2" xfId="29087"/>
    <cellStyle name="Migliaia 28 5 6 2 2" xfId="34562"/>
    <cellStyle name="Migliaia 28 5 6 2 3" xfId="39864"/>
    <cellStyle name="Migliaia 28 5 6 3" xfId="32016"/>
    <cellStyle name="Migliaia 28 5 6 4" xfId="37213"/>
    <cellStyle name="Migliaia 28 5 7" xfId="20084"/>
    <cellStyle name="Migliaia 28 6" xfId="1343"/>
    <cellStyle name="Migliaia 28 6 2" xfId="3539"/>
    <cellStyle name="Migliaia 28 6 2 2" xfId="5153"/>
    <cellStyle name="Migliaia 28 6 2 3" xfId="14092"/>
    <cellStyle name="Migliaia 28 6 2 4" xfId="15708"/>
    <cellStyle name="Migliaia 28 6 2 5" xfId="27805"/>
    <cellStyle name="Migliaia 28 6 2 6" xfId="11757"/>
    <cellStyle name="Migliaia 28 6 3" xfId="4905"/>
    <cellStyle name="Migliaia 28 6 3 2" xfId="30716"/>
    <cellStyle name="Migliaia 28 6 3 2 2" xfId="35876"/>
    <cellStyle name="Migliaia 28 6 3 2 3" xfId="41178"/>
    <cellStyle name="Migliaia 28 6 3 3" xfId="33225"/>
    <cellStyle name="Migliaia 28 6 3 4" xfId="38527"/>
    <cellStyle name="Migliaia 28 6 4" xfId="15707"/>
    <cellStyle name="Migliaia 28 6 4 2" xfId="34563"/>
    <cellStyle name="Migliaia 28 6 4 3" xfId="39865"/>
    <cellStyle name="Migliaia 28 6 4 4" xfId="29088"/>
    <cellStyle name="Migliaia 28 6 5" xfId="32017"/>
    <cellStyle name="Migliaia 28 6 6" xfId="37214"/>
    <cellStyle name="Migliaia 28 6 7" xfId="11756"/>
    <cellStyle name="Migliaia 28 7" xfId="3195"/>
    <cellStyle name="Migliaia 28 7 2" xfId="9668"/>
    <cellStyle name="Migliaia 28 7 2 2" xfId="30717"/>
    <cellStyle name="Migliaia 28 7 2 2 2" xfId="35877"/>
    <cellStyle name="Migliaia 28 7 2 2 3" xfId="41179"/>
    <cellStyle name="Migliaia 28 7 2 3" xfId="33226"/>
    <cellStyle name="Migliaia 28 7 2 4" xfId="38528"/>
    <cellStyle name="Migliaia 28 7 3" xfId="15709"/>
    <cellStyle name="Migliaia 28 7 3 2" xfId="34564"/>
    <cellStyle name="Migliaia 28 7 3 3" xfId="39866"/>
    <cellStyle name="Migliaia 28 7 3 4" xfId="29089"/>
    <cellStyle name="Migliaia 28 7 4" xfId="32018"/>
    <cellStyle name="Migliaia 28 7 5" xfId="37215"/>
    <cellStyle name="Migliaia 28 7 6" xfId="11758"/>
    <cellStyle name="Migliaia 28 8" xfId="2762"/>
    <cellStyle name="Migliaia 28 8 2" xfId="9373"/>
    <cellStyle name="Migliaia 28 8 2 2" xfId="30718"/>
    <cellStyle name="Migliaia 28 8 2 2 2" xfId="35878"/>
    <cellStyle name="Migliaia 28 8 2 2 3" xfId="41180"/>
    <cellStyle name="Migliaia 28 8 2 3" xfId="33227"/>
    <cellStyle name="Migliaia 28 8 2 4" xfId="38529"/>
    <cellStyle name="Migliaia 28 8 3" xfId="15710"/>
    <cellStyle name="Migliaia 28 8 3 2" xfId="34565"/>
    <cellStyle name="Migliaia 28 8 3 3" xfId="39867"/>
    <cellStyle name="Migliaia 28 8 3 4" xfId="29090"/>
    <cellStyle name="Migliaia 28 8 4" xfId="32019"/>
    <cellStyle name="Migliaia 28 8 5" xfId="37216"/>
    <cellStyle name="Migliaia 28 8 6" xfId="11759"/>
    <cellStyle name="Migliaia 28 9" xfId="12604"/>
    <cellStyle name="Migliaia 28 9 2" xfId="29091"/>
    <cellStyle name="Migliaia 28 9 2 2" xfId="34566"/>
    <cellStyle name="Migliaia 28 9 2 3" xfId="39868"/>
    <cellStyle name="Migliaia 28 9 3" xfId="32020"/>
    <cellStyle name="Migliaia 28 9 4" xfId="37217"/>
    <cellStyle name="Migliaia 29" xfId="299"/>
    <cellStyle name="Migliaia 29 10" xfId="15711"/>
    <cellStyle name="Migliaia 29 10 2" xfId="34567"/>
    <cellStyle name="Migliaia 29 10 3" xfId="39869"/>
    <cellStyle name="Migliaia 29 10 4" xfId="29092"/>
    <cellStyle name="Migliaia 29 11" xfId="32021"/>
    <cellStyle name="Migliaia 29 12" xfId="37218"/>
    <cellStyle name="Migliaia 29 2" xfId="300"/>
    <cellStyle name="Migliaia 29 2 2" xfId="1350"/>
    <cellStyle name="Migliaia 29 2 2 2" xfId="3546"/>
    <cellStyle name="Migliaia 29 2 2 2 2" xfId="9813"/>
    <cellStyle name="Migliaia 29 2 2 2 2 2" xfId="34568"/>
    <cellStyle name="Migliaia 29 2 2 2 2 3" xfId="39870"/>
    <cellStyle name="Migliaia 29 2 2 2 3" xfId="13857"/>
    <cellStyle name="Migliaia 29 2 2 2 4" xfId="15714"/>
    <cellStyle name="Migliaia 29 2 2 2 4 2" xfId="37219"/>
    <cellStyle name="Migliaia 29 2 2 2 5" xfId="11760"/>
    <cellStyle name="Migliaia 29 2 2 3" xfId="7038"/>
    <cellStyle name="Migliaia 29 2 2 3 2" xfId="30719"/>
    <cellStyle name="Migliaia 29 2 2 3 2 2" xfId="35879"/>
    <cellStyle name="Migliaia 29 2 2 3 2 3" xfId="41181"/>
    <cellStyle name="Migliaia 29 2 2 3 3" xfId="33228"/>
    <cellStyle name="Migliaia 29 2 2 3 4" xfId="38530"/>
    <cellStyle name="Migliaia 29 2 2 4" xfId="6131"/>
    <cellStyle name="Migliaia 29 2 2 4 2" xfId="16905"/>
    <cellStyle name="Migliaia 29 2 2 4 3" xfId="42753"/>
    <cellStyle name="Migliaia 29 2 2 4 4" xfId="45937"/>
    <cellStyle name="Migliaia 29 2 2 4 5" xfId="48953"/>
    <cellStyle name="Migliaia 29 2 2 5" xfId="15713"/>
    <cellStyle name="Migliaia 29 2 2 6" xfId="20093"/>
    <cellStyle name="Migliaia 29 2 3" xfId="3199"/>
    <cellStyle name="Migliaia 29 2 3 2" xfId="9672"/>
    <cellStyle name="Migliaia 29 2 3 2 2" xfId="30720"/>
    <cellStyle name="Migliaia 29 2 3 2 2 2" xfId="35880"/>
    <cellStyle name="Migliaia 29 2 3 2 2 3" xfId="41182"/>
    <cellStyle name="Migliaia 29 2 3 2 3" xfId="33229"/>
    <cellStyle name="Migliaia 29 2 3 2 4" xfId="38531"/>
    <cellStyle name="Migliaia 29 2 3 3" xfId="15715"/>
    <cellStyle name="Migliaia 29 2 3 3 2" xfId="34569"/>
    <cellStyle name="Migliaia 29 2 3 3 3" xfId="39871"/>
    <cellStyle name="Migliaia 29 2 3 3 4" xfId="29094"/>
    <cellStyle name="Migliaia 29 2 3 4" xfId="32023"/>
    <cellStyle name="Migliaia 29 2 3 5" xfId="37220"/>
    <cellStyle name="Migliaia 29 2 3 6" xfId="11761"/>
    <cellStyle name="Migliaia 29 2 4" xfId="2767"/>
    <cellStyle name="Migliaia 29 2 4 2" xfId="9377"/>
    <cellStyle name="Migliaia 29 2 4 2 2" xfId="34570"/>
    <cellStyle name="Migliaia 29 2 4 2 3" xfId="39872"/>
    <cellStyle name="Migliaia 29 2 4 3" xfId="14145"/>
    <cellStyle name="Migliaia 29 2 4 4" xfId="15716"/>
    <cellStyle name="Migliaia 29 2 4 4 2" xfId="37221"/>
    <cellStyle name="Migliaia 29 2 4 5" xfId="11762"/>
    <cellStyle name="Migliaia 29 2 5" xfId="8553"/>
    <cellStyle name="Migliaia 29 2 5 2" xfId="29096"/>
    <cellStyle name="Migliaia 29 2 5 2 2" xfId="34571"/>
    <cellStyle name="Migliaia 29 2 5 2 3" xfId="39873"/>
    <cellStyle name="Migliaia 29 2 5 3" xfId="32025"/>
    <cellStyle name="Migliaia 29 2 5 4" xfId="37222"/>
    <cellStyle name="Migliaia 29 2 6" xfId="15712"/>
    <cellStyle name="Migliaia 29 2 6 2" xfId="29097"/>
    <cellStyle name="Migliaia 29 2 6 2 2" xfId="34572"/>
    <cellStyle name="Migliaia 29 2 6 2 3" xfId="39874"/>
    <cellStyle name="Migliaia 29 2 6 3" xfId="32026"/>
    <cellStyle name="Migliaia 29 2 6 4" xfId="37223"/>
    <cellStyle name="Migliaia 29 2 6 5" xfId="20098"/>
    <cellStyle name="Migliaia 29 2 7" xfId="20092"/>
    <cellStyle name="Migliaia 29 3" xfId="301"/>
    <cellStyle name="Migliaia 29 3 10" xfId="20099"/>
    <cellStyle name="Migliaia 29 3 11" xfId="11763"/>
    <cellStyle name="Migliaia 29 3 2" xfId="1352"/>
    <cellStyle name="Migliaia 29 3 2 2" xfId="3548"/>
    <cellStyle name="Migliaia 29 3 2 2 2" xfId="7399"/>
    <cellStyle name="Migliaia 29 3 2 2 2 2" xfId="13858"/>
    <cellStyle name="Migliaia 29 3 2 2 2 2 2" xfId="17294"/>
    <cellStyle name="Migliaia 29 3 2 2 2 2 2 2" xfId="34573"/>
    <cellStyle name="Migliaia 29 3 2 2 2 2 3" xfId="39875"/>
    <cellStyle name="Migliaia 29 3 2 2 2 2 4" xfId="29098"/>
    <cellStyle name="Migliaia 29 3 2 2 2 3" xfId="32027"/>
    <cellStyle name="Migliaia 29 3 2 2 2 4" xfId="37224"/>
    <cellStyle name="Migliaia 29 3 2 2 2 5" xfId="32631"/>
    <cellStyle name="Migliaia 29 3 2 2 2 6" xfId="46339"/>
    <cellStyle name="Migliaia 29 3 2 2 2 7" xfId="49355"/>
    <cellStyle name="Migliaia 29 3 2 2 2 8" xfId="13091"/>
    <cellStyle name="Migliaia 29 3 2 2 3" xfId="7600"/>
    <cellStyle name="Migliaia 29 3 2 2 4" xfId="6132"/>
    <cellStyle name="Migliaia 29 3 2 2 4 2" xfId="16906"/>
    <cellStyle name="Migliaia 29 3 2 2 4 3" xfId="41682"/>
    <cellStyle name="Migliaia 29 3 2 2 4 4" xfId="45938"/>
    <cellStyle name="Migliaia 29 3 2 2 4 5" xfId="48954"/>
    <cellStyle name="Migliaia 29 3 2 2 5" xfId="15719"/>
    <cellStyle name="Migliaia 29 3 2 2 6" xfId="20101"/>
    <cellStyle name="Migliaia 29 3 2 3" xfId="2769"/>
    <cellStyle name="Migliaia 29 3 2 3 2" xfId="7655"/>
    <cellStyle name="Migliaia 29 3 2 3 2 2" xfId="34574"/>
    <cellStyle name="Migliaia 29 3 2 3 2 3" xfId="39876"/>
    <cellStyle name="Migliaia 29 3 2 3 2 4" xfId="29099"/>
    <cellStyle name="Migliaia 29 3 2 3 3" xfId="7400"/>
    <cellStyle name="Migliaia 29 3 2 3 4" xfId="15720"/>
    <cellStyle name="Migliaia 29 3 2 3 4 2" xfId="37225"/>
    <cellStyle name="Migliaia 29 3 2 3 5" xfId="11764"/>
    <cellStyle name="Migliaia 29 3 2 4" xfId="6746"/>
    <cellStyle name="Migliaia 29 3 2 4 2" xfId="13510"/>
    <cellStyle name="Migliaia 29 3 2 4 2 2" xfId="34575"/>
    <cellStyle name="Migliaia 29 3 2 4 2 3" xfId="39877"/>
    <cellStyle name="Migliaia 29 3 2 4 3" xfId="32029"/>
    <cellStyle name="Migliaia 29 3 2 4 4" xfId="37226"/>
    <cellStyle name="Migliaia 29 3 2 4 5" xfId="12607"/>
    <cellStyle name="Migliaia 29 3 2 5" xfId="12792"/>
    <cellStyle name="Migliaia 29 3 2 5 2" xfId="29101"/>
    <cellStyle name="Migliaia 29 3 2 5 2 2" xfId="34576"/>
    <cellStyle name="Migliaia 29 3 2 5 2 3" xfId="39878"/>
    <cellStyle name="Migliaia 29 3 2 5 3" xfId="32030"/>
    <cellStyle name="Migliaia 29 3 2 5 4" xfId="37227"/>
    <cellStyle name="Migliaia 29 3 2 6" xfId="15718"/>
    <cellStyle name="Migliaia 29 3 2 6 2" xfId="29102"/>
    <cellStyle name="Migliaia 29 3 2 6 2 2" xfId="34577"/>
    <cellStyle name="Migliaia 29 3 2 6 2 3" xfId="39879"/>
    <cellStyle name="Migliaia 29 3 2 6 3" xfId="32031"/>
    <cellStyle name="Migliaia 29 3 2 6 4" xfId="37228"/>
    <cellStyle name="Migliaia 29 3 2 6 5" xfId="20105"/>
    <cellStyle name="Migliaia 29 3 2 7" xfId="20100"/>
    <cellStyle name="Migliaia 29 3 3" xfId="1351"/>
    <cellStyle name="Migliaia 29 3 3 2" xfId="3547"/>
    <cellStyle name="Migliaia 29 3 3 2 2" xfId="5156"/>
    <cellStyle name="Migliaia 29 3 3 2 2 2" xfId="34579"/>
    <cellStyle name="Migliaia 29 3 3 2 2 3" xfId="39881"/>
    <cellStyle name="Migliaia 29 3 3 2 3" xfId="13636"/>
    <cellStyle name="Migliaia 29 3 3 2 4" xfId="15722"/>
    <cellStyle name="Migliaia 29 3 3 2 4 2" xfId="37230"/>
    <cellStyle name="Migliaia 29 3 3 2 5" xfId="11766"/>
    <cellStyle name="Migliaia 29 3 3 3" xfId="4908"/>
    <cellStyle name="Migliaia 29 3 3 3 2" xfId="29105"/>
    <cellStyle name="Migliaia 29 3 3 3 2 2" xfId="34580"/>
    <cellStyle name="Migliaia 29 3 3 3 2 3" xfId="39882"/>
    <cellStyle name="Migliaia 29 3 3 3 3" xfId="32034"/>
    <cellStyle name="Migliaia 29 3 3 3 4" xfId="37231"/>
    <cellStyle name="Migliaia 29 3 3 4" xfId="15721"/>
    <cellStyle name="Migliaia 29 3 3 4 2" xfId="29106"/>
    <cellStyle name="Migliaia 29 3 3 4 2 2" xfId="34581"/>
    <cellStyle name="Migliaia 29 3 3 4 2 3" xfId="39883"/>
    <cellStyle name="Migliaia 29 3 3 4 3" xfId="32035"/>
    <cellStyle name="Migliaia 29 3 3 4 4" xfId="37232"/>
    <cellStyle name="Migliaia 29 3 3 4 5" xfId="20109"/>
    <cellStyle name="Migliaia 29 3 3 5" xfId="20110"/>
    <cellStyle name="Migliaia 29 3 3 5 2" xfId="29107"/>
    <cellStyle name="Migliaia 29 3 3 5 2 2" xfId="34582"/>
    <cellStyle name="Migliaia 29 3 3 5 2 3" xfId="39884"/>
    <cellStyle name="Migliaia 29 3 3 5 3" xfId="32036"/>
    <cellStyle name="Migliaia 29 3 3 5 4" xfId="37233"/>
    <cellStyle name="Migliaia 29 3 3 6" xfId="29103"/>
    <cellStyle name="Migliaia 29 3 3 6 2" xfId="34578"/>
    <cellStyle name="Migliaia 29 3 3 6 3" xfId="39880"/>
    <cellStyle name="Migliaia 29 3 3 7" xfId="32032"/>
    <cellStyle name="Migliaia 29 3 3 8" xfId="37229"/>
    <cellStyle name="Migliaia 29 3 3 9" xfId="11765"/>
    <cellStyle name="Migliaia 29 3 4" xfId="2406"/>
    <cellStyle name="Migliaia 29 3 4 2" xfId="3918"/>
    <cellStyle name="Migliaia 29 3 4 2 2" xfId="9873"/>
    <cellStyle name="Migliaia 29 3 4 2 3" xfId="13560"/>
    <cellStyle name="Migliaia 29 3 4 2 4" xfId="15724"/>
    <cellStyle name="Migliaia 29 3 4 2 5" xfId="27810"/>
    <cellStyle name="Migliaia 29 3 4 2 6" xfId="11768"/>
    <cellStyle name="Migliaia 29 3 4 3" xfId="9121"/>
    <cellStyle name="Migliaia 29 3 4 3 2" xfId="30721"/>
    <cellStyle name="Migliaia 29 3 4 3 2 2" xfId="35881"/>
    <cellStyle name="Migliaia 29 3 4 3 2 3" xfId="41183"/>
    <cellStyle name="Migliaia 29 3 4 3 3" xfId="33230"/>
    <cellStyle name="Migliaia 29 3 4 3 4" xfId="38532"/>
    <cellStyle name="Migliaia 29 3 4 4" xfId="15723"/>
    <cellStyle name="Migliaia 29 3 4 4 2" xfId="34583"/>
    <cellStyle name="Migliaia 29 3 4 4 3" xfId="39885"/>
    <cellStyle name="Migliaia 29 3 4 4 4" xfId="29108"/>
    <cellStyle name="Migliaia 29 3 4 5" xfId="32037"/>
    <cellStyle name="Migliaia 29 3 4 6" xfId="37234"/>
    <cellStyle name="Migliaia 29 3 4 7" xfId="11767"/>
    <cellStyle name="Migliaia 29 3 5" xfId="3200"/>
    <cellStyle name="Migliaia 29 3 5 2" xfId="9673"/>
    <cellStyle name="Migliaia 29 3 5 2 2" xfId="30722"/>
    <cellStyle name="Migliaia 29 3 5 2 2 2" xfId="35882"/>
    <cellStyle name="Migliaia 29 3 5 2 2 3" xfId="41184"/>
    <cellStyle name="Migliaia 29 3 5 2 3" xfId="33231"/>
    <cellStyle name="Migliaia 29 3 5 2 4" xfId="38533"/>
    <cellStyle name="Migliaia 29 3 5 3" xfId="15725"/>
    <cellStyle name="Migliaia 29 3 5 3 2" xfId="34584"/>
    <cellStyle name="Migliaia 29 3 5 3 3" xfId="39886"/>
    <cellStyle name="Migliaia 29 3 5 3 4" xfId="29109"/>
    <cellStyle name="Migliaia 29 3 5 4" xfId="32038"/>
    <cellStyle name="Migliaia 29 3 5 5" xfId="37235"/>
    <cellStyle name="Migliaia 29 3 5 6" xfId="11769"/>
    <cellStyle name="Migliaia 29 3 6" xfId="2768"/>
    <cellStyle name="Migliaia 29 3 6 2" xfId="9378"/>
    <cellStyle name="Migliaia 29 3 6 2 2" xfId="34585"/>
    <cellStyle name="Migliaia 29 3 6 2 3" xfId="39887"/>
    <cellStyle name="Migliaia 29 3 6 3" xfId="14047"/>
    <cellStyle name="Migliaia 29 3 6 4" xfId="15726"/>
    <cellStyle name="Migliaia 29 3 6 4 2" xfId="37236"/>
    <cellStyle name="Migliaia 29 3 6 5" xfId="11770"/>
    <cellStyle name="Migliaia 29 3 7" xfId="7868"/>
    <cellStyle name="Migliaia 29 3 7 2" xfId="29111"/>
    <cellStyle name="Migliaia 29 3 7 2 2" xfId="34586"/>
    <cellStyle name="Migliaia 29 3 7 2 3" xfId="39888"/>
    <cellStyle name="Migliaia 29 3 7 3" xfId="32040"/>
    <cellStyle name="Migliaia 29 3 7 4" xfId="37237"/>
    <cellStyle name="Migliaia 29 3 8" xfId="12793"/>
    <cellStyle name="Migliaia 29 3 8 2" xfId="29112"/>
    <cellStyle name="Migliaia 29 3 8 2 2" xfId="34587"/>
    <cellStyle name="Migliaia 29 3 8 2 3" xfId="39889"/>
    <cellStyle name="Migliaia 29 3 8 3" xfId="32041"/>
    <cellStyle name="Migliaia 29 3 8 4" xfId="37238"/>
    <cellStyle name="Migliaia 29 3 8 5" xfId="20115"/>
    <cellStyle name="Migliaia 29 3 9" xfId="15717"/>
    <cellStyle name="Migliaia 29 4" xfId="1353"/>
    <cellStyle name="Migliaia 29 4 2" xfId="3549"/>
    <cellStyle name="Migliaia 29 4 2 2" xfId="4254"/>
    <cellStyle name="Migliaia 29 4 2 2 2" xfId="29113"/>
    <cellStyle name="Migliaia 29 4 2 2 2 2" xfId="34588"/>
    <cellStyle name="Migliaia 29 4 2 2 2 3" xfId="39890"/>
    <cellStyle name="Migliaia 29 4 2 2 3" xfId="32042"/>
    <cellStyle name="Migliaia 29 4 2 2 4" xfId="37239"/>
    <cellStyle name="Migliaia 29 4 2 3" xfId="7401"/>
    <cellStyle name="Migliaia 29 4 2 3 2" xfId="29114"/>
    <cellStyle name="Migliaia 29 4 2 3 2 2" xfId="34589"/>
    <cellStyle name="Migliaia 29 4 2 3 2 3" xfId="39891"/>
    <cellStyle name="Migliaia 29 4 2 3 3" xfId="32043"/>
    <cellStyle name="Migliaia 29 4 2 3 4" xfId="37240"/>
    <cellStyle name="Migliaia 29 4 2 4" xfId="6748"/>
    <cellStyle name="Migliaia 29 4 2 5" xfId="6134"/>
    <cellStyle name="Migliaia 29 4 2 5 2" xfId="16908"/>
    <cellStyle name="Migliaia 29 4 2 5 3" xfId="43625"/>
    <cellStyle name="Migliaia 29 4 2 5 4" xfId="45940"/>
    <cellStyle name="Migliaia 29 4 2 5 5" xfId="48956"/>
    <cellStyle name="Migliaia 29 4 2 6" xfId="15728"/>
    <cellStyle name="Migliaia 29 4 2 7" xfId="20117"/>
    <cellStyle name="Migliaia 29 4 3" xfId="4255"/>
    <cellStyle name="Migliaia 29 4 3 2" xfId="13637"/>
    <cellStyle name="Migliaia 29 4 3 2 2" xfId="34590"/>
    <cellStyle name="Migliaia 29 4 3 2 3" xfId="39892"/>
    <cellStyle name="Migliaia 29 4 3 3" xfId="32044"/>
    <cellStyle name="Migliaia 29 4 3 4" xfId="37241"/>
    <cellStyle name="Migliaia 29 4 3 5" xfId="12791"/>
    <cellStyle name="Migliaia 29 4 4" xfId="7402"/>
    <cellStyle name="Migliaia 29 4 4 2" xfId="29115"/>
    <cellStyle name="Migliaia 29 4 4 2 2" xfId="34591"/>
    <cellStyle name="Migliaia 29 4 4 2 3" xfId="39893"/>
    <cellStyle name="Migliaia 29 4 4 3" xfId="32045"/>
    <cellStyle name="Migliaia 29 4 4 4" xfId="37242"/>
    <cellStyle name="Migliaia 29 4 5" xfId="6747"/>
    <cellStyle name="Migliaia 29 4 5 2" xfId="29116"/>
    <cellStyle name="Migliaia 29 4 5 2 2" xfId="34592"/>
    <cellStyle name="Migliaia 29 4 5 2 3" xfId="39894"/>
    <cellStyle name="Migliaia 29 4 5 3" xfId="32046"/>
    <cellStyle name="Migliaia 29 4 5 4" xfId="37243"/>
    <cellStyle name="Migliaia 29 4 6" xfId="6133"/>
    <cellStyle name="Migliaia 29 4 6 2" xfId="16907"/>
    <cellStyle name="Migliaia 29 4 6 2 2" xfId="34593"/>
    <cellStyle name="Migliaia 29 4 6 2 3" xfId="39895"/>
    <cellStyle name="Migliaia 29 4 6 2 4" xfId="29117"/>
    <cellStyle name="Migliaia 29 4 6 3" xfId="32047"/>
    <cellStyle name="Migliaia 29 4 6 4" xfId="37244"/>
    <cellStyle name="Migliaia 29 4 6 5" xfId="20119"/>
    <cellStyle name="Migliaia 29 4 6 6" xfId="41683"/>
    <cellStyle name="Migliaia 29 4 6 7" xfId="45939"/>
    <cellStyle name="Migliaia 29 4 6 8" xfId="48955"/>
    <cellStyle name="Migliaia 29 4 7" xfId="15727"/>
    <cellStyle name="Migliaia 29 4 7 2" xfId="29118"/>
    <cellStyle name="Migliaia 29 4 7 2 2" xfId="34594"/>
    <cellStyle name="Migliaia 29 4 7 2 3" xfId="39896"/>
    <cellStyle name="Migliaia 29 4 7 3" xfId="32048"/>
    <cellStyle name="Migliaia 29 4 7 4" xfId="37245"/>
    <cellStyle name="Migliaia 29 4 7 5" xfId="20120"/>
    <cellStyle name="Migliaia 29 4 8" xfId="20116"/>
    <cellStyle name="Migliaia 29 5" xfId="1354"/>
    <cellStyle name="Migliaia 29 5 2" xfId="3550"/>
    <cellStyle name="Migliaia 29 5 2 2" xfId="13859"/>
    <cellStyle name="Migliaia 29 5 2 2 2" xfId="34595"/>
    <cellStyle name="Migliaia 29 5 2 2 3" xfId="39897"/>
    <cellStyle name="Migliaia 29 5 2 3" xfId="15730"/>
    <cellStyle name="Migliaia 29 5 2 3 2" xfId="32049"/>
    <cellStyle name="Migliaia 29 5 2 4" xfId="37246"/>
    <cellStyle name="Migliaia 29 5 2 5" xfId="11771"/>
    <cellStyle name="Migliaia 29 5 3" xfId="6749"/>
    <cellStyle name="Migliaia 29 5 3 2" xfId="29119"/>
    <cellStyle name="Migliaia 29 5 3 2 2" xfId="34596"/>
    <cellStyle name="Migliaia 29 5 3 2 3" xfId="39898"/>
    <cellStyle name="Migliaia 29 5 3 3" xfId="32050"/>
    <cellStyle name="Migliaia 29 5 3 4" xfId="37247"/>
    <cellStyle name="Migliaia 29 5 4" xfId="6135"/>
    <cellStyle name="Migliaia 29 5 4 2" xfId="16909"/>
    <cellStyle name="Migliaia 29 5 4 2 2" xfId="34597"/>
    <cellStyle name="Migliaia 29 5 4 2 3" xfId="39899"/>
    <cellStyle name="Migliaia 29 5 4 2 4" xfId="29120"/>
    <cellStyle name="Migliaia 29 5 4 3" xfId="32051"/>
    <cellStyle name="Migliaia 29 5 4 4" xfId="37248"/>
    <cellStyle name="Migliaia 29 5 4 5" xfId="20122"/>
    <cellStyle name="Migliaia 29 5 4 6" xfId="43921"/>
    <cellStyle name="Migliaia 29 5 4 7" xfId="45941"/>
    <cellStyle name="Migliaia 29 5 4 8" xfId="48957"/>
    <cellStyle name="Migliaia 29 5 5" xfId="15729"/>
    <cellStyle name="Migliaia 29 5 5 2" xfId="29121"/>
    <cellStyle name="Migliaia 29 5 5 2 2" xfId="34598"/>
    <cellStyle name="Migliaia 29 5 5 2 3" xfId="39900"/>
    <cellStyle name="Migliaia 29 5 5 3" xfId="32052"/>
    <cellStyle name="Migliaia 29 5 5 4" xfId="37249"/>
    <cellStyle name="Migliaia 29 5 5 5" xfId="20123"/>
    <cellStyle name="Migliaia 29 5 6" xfId="20124"/>
    <cellStyle name="Migliaia 29 5 6 2" xfId="29122"/>
    <cellStyle name="Migliaia 29 5 6 2 2" xfId="34599"/>
    <cellStyle name="Migliaia 29 5 6 2 3" xfId="39901"/>
    <cellStyle name="Migliaia 29 5 6 3" xfId="32053"/>
    <cellStyle name="Migliaia 29 5 6 4" xfId="37250"/>
    <cellStyle name="Migliaia 29 5 7" xfId="20121"/>
    <cellStyle name="Migliaia 29 6" xfId="1349"/>
    <cellStyle name="Migliaia 29 6 2" xfId="3545"/>
    <cellStyle name="Migliaia 29 6 2 2" xfId="5155"/>
    <cellStyle name="Migliaia 29 6 2 3" xfId="14091"/>
    <cellStyle name="Migliaia 29 6 2 4" xfId="15732"/>
    <cellStyle name="Migliaia 29 6 2 5" xfId="27813"/>
    <cellStyle name="Migliaia 29 6 2 6" xfId="11773"/>
    <cellStyle name="Migliaia 29 6 3" xfId="4907"/>
    <cellStyle name="Migliaia 29 6 3 2" xfId="30723"/>
    <cellStyle name="Migliaia 29 6 3 2 2" xfId="35883"/>
    <cellStyle name="Migliaia 29 6 3 2 3" xfId="41185"/>
    <cellStyle name="Migliaia 29 6 3 3" xfId="33232"/>
    <cellStyle name="Migliaia 29 6 3 4" xfId="38534"/>
    <cellStyle name="Migliaia 29 6 4" xfId="15731"/>
    <cellStyle name="Migliaia 29 6 4 2" xfId="34600"/>
    <cellStyle name="Migliaia 29 6 4 3" xfId="39902"/>
    <cellStyle name="Migliaia 29 6 4 4" xfId="29123"/>
    <cellStyle name="Migliaia 29 6 5" xfId="32054"/>
    <cellStyle name="Migliaia 29 6 6" xfId="37251"/>
    <cellStyle name="Migliaia 29 6 7" xfId="11772"/>
    <cellStyle name="Migliaia 29 7" xfId="3198"/>
    <cellStyle name="Migliaia 29 7 2" xfId="9671"/>
    <cellStyle name="Migliaia 29 7 2 2" xfId="30724"/>
    <cellStyle name="Migliaia 29 7 2 2 2" xfId="35884"/>
    <cellStyle name="Migliaia 29 7 2 2 3" xfId="41186"/>
    <cellStyle name="Migliaia 29 7 2 3" xfId="33233"/>
    <cellStyle name="Migliaia 29 7 2 4" xfId="38535"/>
    <cellStyle name="Migliaia 29 7 3" xfId="15733"/>
    <cellStyle name="Migliaia 29 7 3 2" xfId="34601"/>
    <cellStyle name="Migliaia 29 7 3 3" xfId="39903"/>
    <cellStyle name="Migliaia 29 7 3 4" xfId="29124"/>
    <cellStyle name="Migliaia 29 7 4" xfId="32055"/>
    <cellStyle name="Migliaia 29 7 5" xfId="37252"/>
    <cellStyle name="Migliaia 29 7 6" xfId="11774"/>
    <cellStyle name="Migliaia 29 8" xfId="2766"/>
    <cellStyle name="Migliaia 29 8 2" xfId="9376"/>
    <cellStyle name="Migliaia 29 8 2 2" xfId="30725"/>
    <cellStyle name="Migliaia 29 8 2 2 2" xfId="35885"/>
    <cellStyle name="Migliaia 29 8 2 2 3" xfId="41187"/>
    <cellStyle name="Migliaia 29 8 2 3" xfId="33234"/>
    <cellStyle name="Migliaia 29 8 2 4" xfId="38536"/>
    <cellStyle name="Migliaia 29 8 3" xfId="15734"/>
    <cellStyle name="Migliaia 29 8 3 2" xfId="34602"/>
    <cellStyle name="Migliaia 29 8 3 3" xfId="39904"/>
    <cellStyle name="Migliaia 29 8 3 4" xfId="29125"/>
    <cellStyle name="Migliaia 29 8 4" xfId="32056"/>
    <cellStyle name="Migliaia 29 8 5" xfId="37253"/>
    <cellStyle name="Migliaia 29 8 6" xfId="11775"/>
    <cellStyle name="Migliaia 29 9" xfId="12606"/>
    <cellStyle name="Migliaia 29 9 2" xfId="29126"/>
    <cellStyle name="Migliaia 29 9 2 2" xfId="34603"/>
    <cellStyle name="Migliaia 29 9 2 3" xfId="39905"/>
    <cellStyle name="Migliaia 29 9 3" xfId="32057"/>
    <cellStyle name="Migliaia 29 9 4" xfId="37254"/>
    <cellStyle name="Migliaia 3" xfId="302"/>
    <cellStyle name="Migliaia 3 10" xfId="15735"/>
    <cellStyle name="Migliaia 3 10 2" xfId="34604"/>
    <cellStyle name="Migliaia 3 10 3" xfId="39906"/>
    <cellStyle name="Migliaia 3 10 4" xfId="29127"/>
    <cellStyle name="Migliaia 3 11" xfId="32058"/>
    <cellStyle name="Migliaia 3 12" xfId="37255"/>
    <cellStyle name="Migliaia 3 2" xfId="303"/>
    <cellStyle name="Migliaia 3 2 2" xfId="1356"/>
    <cellStyle name="Migliaia 3 2 2 2" xfId="3552"/>
    <cellStyle name="Migliaia 3 2 2 2 2" xfId="9814"/>
    <cellStyle name="Migliaia 3 2 2 2 2 2" xfId="34605"/>
    <cellStyle name="Migliaia 3 2 2 2 2 3" xfId="39907"/>
    <cellStyle name="Migliaia 3 2 2 2 3" xfId="13860"/>
    <cellStyle name="Migliaia 3 2 2 2 4" xfId="15738"/>
    <cellStyle name="Migliaia 3 2 2 2 4 2" xfId="37256"/>
    <cellStyle name="Migliaia 3 2 2 2 5" xfId="11776"/>
    <cellStyle name="Migliaia 3 2 2 3" xfId="7039"/>
    <cellStyle name="Migliaia 3 2 2 3 2" xfId="30726"/>
    <cellStyle name="Migliaia 3 2 2 3 2 2" xfId="35886"/>
    <cellStyle name="Migliaia 3 2 2 3 2 3" xfId="41188"/>
    <cellStyle name="Migliaia 3 2 2 3 3" xfId="33235"/>
    <cellStyle name="Migliaia 3 2 2 3 4" xfId="38537"/>
    <cellStyle name="Migliaia 3 2 2 4" xfId="6136"/>
    <cellStyle name="Migliaia 3 2 2 4 2" xfId="16910"/>
    <cellStyle name="Migliaia 3 2 2 4 3" xfId="41684"/>
    <cellStyle name="Migliaia 3 2 2 4 4" xfId="45942"/>
    <cellStyle name="Migliaia 3 2 2 4 5" xfId="48958"/>
    <cellStyle name="Migliaia 3 2 2 5" xfId="15737"/>
    <cellStyle name="Migliaia 3 2 2 6" xfId="20126"/>
    <cellStyle name="Migliaia 3 2 3" xfId="3202"/>
    <cellStyle name="Migliaia 3 2 3 2" xfId="9675"/>
    <cellStyle name="Migliaia 3 2 3 2 2" xfId="30727"/>
    <cellStyle name="Migliaia 3 2 3 2 2 2" xfId="35887"/>
    <cellStyle name="Migliaia 3 2 3 2 2 3" xfId="41189"/>
    <cellStyle name="Migliaia 3 2 3 2 3" xfId="33236"/>
    <cellStyle name="Migliaia 3 2 3 2 4" xfId="38538"/>
    <cellStyle name="Migliaia 3 2 3 3" xfId="15739"/>
    <cellStyle name="Migliaia 3 2 3 3 2" xfId="34606"/>
    <cellStyle name="Migliaia 3 2 3 3 3" xfId="39908"/>
    <cellStyle name="Migliaia 3 2 3 3 4" xfId="29128"/>
    <cellStyle name="Migliaia 3 2 3 4" xfId="32059"/>
    <cellStyle name="Migliaia 3 2 3 5" xfId="37257"/>
    <cellStyle name="Migliaia 3 2 3 6" xfId="11777"/>
    <cellStyle name="Migliaia 3 2 4" xfId="2771"/>
    <cellStyle name="Migliaia 3 2 4 2" xfId="9380"/>
    <cellStyle name="Migliaia 3 2 4 2 2" xfId="34607"/>
    <cellStyle name="Migliaia 3 2 4 2 3" xfId="39909"/>
    <cellStyle name="Migliaia 3 2 4 3" xfId="14144"/>
    <cellStyle name="Migliaia 3 2 4 4" xfId="15740"/>
    <cellStyle name="Migliaia 3 2 4 4 2" xfId="37258"/>
    <cellStyle name="Migliaia 3 2 4 5" xfId="11778"/>
    <cellStyle name="Migliaia 3 2 5" xfId="8554"/>
    <cellStyle name="Migliaia 3 2 5 2" xfId="29129"/>
    <cellStyle name="Migliaia 3 2 5 2 2" xfId="34608"/>
    <cellStyle name="Migliaia 3 2 5 2 3" xfId="39910"/>
    <cellStyle name="Migliaia 3 2 5 3" xfId="32060"/>
    <cellStyle name="Migliaia 3 2 5 4" xfId="37259"/>
    <cellStyle name="Migliaia 3 2 6" xfId="15736"/>
    <cellStyle name="Migliaia 3 2 6 2" xfId="29130"/>
    <cellStyle name="Migliaia 3 2 6 2 2" xfId="34609"/>
    <cellStyle name="Migliaia 3 2 6 2 3" xfId="39911"/>
    <cellStyle name="Migliaia 3 2 6 3" xfId="32061"/>
    <cellStyle name="Migliaia 3 2 6 4" xfId="37260"/>
    <cellStyle name="Migliaia 3 2 6 5" xfId="20127"/>
    <cellStyle name="Migliaia 3 2 7" xfId="20125"/>
    <cellStyle name="Migliaia 3 3" xfId="304"/>
    <cellStyle name="Migliaia 3 3 10" xfId="20128"/>
    <cellStyle name="Migliaia 3 3 11" xfId="11779"/>
    <cellStyle name="Migliaia 3 3 2" xfId="1358"/>
    <cellStyle name="Migliaia 3 3 2 2" xfId="3554"/>
    <cellStyle name="Migliaia 3 3 2 2 2" xfId="7403"/>
    <cellStyle name="Migliaia 3 3 2 2 2 2" xfId="13861"/>
    <cellStyle name="Migliaia 3 3 2 2 2 2 2" xfId="17295"/>
    <cellStyle name="Migliaia 3 3 2 2 2 2 2 2" xfId="34610"/>
    <cellStyle name="Migliaia 3 3 2 2 2 2 3" xfId="39912"/>
    <cellStyle name="Migliaia 3 3 2 2 2 2 4" xfId="29131"/>
    <cellStyle name="Migliaia 3 3 2 2 2 3" xfId="32062"/>
    <cellStyle name="Migliaia 3 3 2 2 2 4" xfId="37261"/>
    <cellStyle name="Migliaia 3 3 2 2 2 5" xfId="43739"/>
    <cellStyle name="Migliaia 3 3 2 2 2 6" xfId="46340"/>
    <cellStyle name="Migliaia 3 3 2 2 2 7" xfId="49356"/>
    <cellStyle name="Migliaia 3 3 2 2 2 8" xfId="13092"/>
    <cellStyle name="Migliaia 3 3 2 2 3" xfId="6985"/>
    <cellStyle name="Migliaia 3 3 2 2 4" xfId="6137"/>
    <cellStyle name="Migliaia 3 3 2 2 4 2" xfId="16911"/>
    <cellStyle name="Migliaia 3 3 2 2 4 3" xfId="43048"/>
    <cellStyle name="Migliaia 3 3 2 2 4 4" xfId="45943"/>
    <cellStyle name="Migliaia 3 3 2 2 4 5" xfId="48959"/>
    <cellStyle name="Migliaia 3 3 2 2 5" xfId="15743"/>
    <cellStyle name="Migliaia 3 3 2 2 6" xfId="20130"/>
    <cellStyle name="Migliaia 3 3 2 3" xfId="2773"/>
    <cellStyle name="Migliaia 3 3 2 3 2" xfId="6530"/>
    <cellStyle name="Migliaia 3 3 2 3 2 2" xfId="34611"/>
    <cellStyle name="Migliaia 3 3 2 3 2 3" xfId="39913"/>
    <cellStyle name="Migliaia 3 3 2 3 2 4" xfId="29132"/>
    <cellStyle name="Migliaia 3 3 2 3 3" xfId="7404"/>
    <cellStyle name="Migliaia 3 3 2 3 4" xfId="15744"/>
    <cellStyle name="Migliaia 3 3 2 3 4 2" xfId="37262"/>
    <cellStyle name="Migliaia 3 3 2 3 5" xfId="11780"/>
    <cellStyle name="Migliaia 3 3 2 4" xfId="6750"/>
    <cellStyle name="Migliaia 3 3 2 4 2" xfId="13511"/>
    <cellStyle name="Migliaia 3 3 2 4 2 2" xfId="34612"/>
    <cellStyle name="Migliaia 3 3 2 4 2 3" xfId="39914"/>
    <cellStyle name="Migliaia 3 3 2 4 3" xfId="32063"/>
    <cellStyle name="Migliaia 3 3 2 4 4" xfId="37263"/>
    <cellStyle name="Migliaia 3 3 2 4 5" xfId="12609"/>
    <cellStyle name="Migliaia 3 3 2 5" xfId="12789"/>
    <cellStyle name="Migliaia 3 3 2 5 2" xfId="29134"/>
    <cellStyle name="Migliaia 3 3 2 5 2 2" xfId="34613"/>
    <cellStyle name="Migliaia 3 3 2 5 2 3" xfId="39915"/>
    <cellStyle name="Migliaia 3 3 2 5 3" xfId="32064"/>
    <cellStyle name="Migliaia 3 3 2 5 4" xfId="37264"/>
    <cellStyle name="Migliaia 3 3 2 6" xfId="15742"/>
    <cellStyle name="Migliaia 3 3 2 6 2" xfId="29135"/>
    <cellStyle name="Migliaia 3 3 2 6 2 2" xfId="34614"/>
    <cellStyle name="Migliaia 3 3 2 6 2 3" xfId="39916"/>
    <cellStyle name="Migliaia 3 3 2 6 3" xfId="32065"/>
    <cellStyle name="Migliaia 3 3 2 6 4" xfId="37265"/>
    <cellStyle name="Migliaia 3 3 2 6 5" xfId="20133"/>
    <cellStyle name="Migliaia 3 3 2 7" xfId="20129"/>
    <cellStyle name="Migliaia 3 3 3" xfId="1357"/>
    <cellStyle name="Migliaia 3 3 3 2" xfId="3553"/>
    <cellStyle name="Migliaia 3 3 3 2 2" xfId="5158"/>
    <cellStyle name="Migliaia 3 3 3 2 2 2" xfId="34616"/>
    <cellStyle name="Migliaia 3 3 3 2 2 3" xfId="39918"/>
    <cellStyle name="Migliaia 3 3 3 2 3" xfId="13638"/>
    <cellStyle name="Migliaia 3 3 3 2 4" xfId="15746"/>
    <cellStyle name="Migliaia 3 3 3 2 4 2" xfId="37267"/>
    <cellStyle name="Migliaia 3 3 3 2 5" xfId="11782"/>
    <cellStyle name="Migliaia 3 3 3 3" xfId="4910"/>
    <cellStyle name="Migliaia 3 3 3 3 2" xfId="29138"/>
    <cellStyle name="Migliaia 3 3 3 3 2 2" xfId="34617"/>
    <cellStyle name="Migliaia 3 3 3 3 2 3" xfId="39919"/>
    <cellStyle name="Migliaia 3 3 3 3 3" xfId="32067"/>
    <cellStyle name="Migliaia 3 3 3 3 4" xfId="37268"/>
    <cellStyle name="Migliaia 3 3 3 4" xfId="15745"/>
    <cellStyle name="Migliaia 3 3 3 4 2" xfId="29139"/>
    <cellStyle name="Migliaia 3 3 3 4 2 2" xfId="34618"/>
    <cellStyle name="Migliaia 3 3 3 4 2 3" xfId="39920"/>
    <cellStyle name="Migliaia 3 3 3 4 3" xfId="32068"/>
    <cellStyle name="Migliaia 3 3 3 4 4" xfId="37269"/>
    <cellStyle name="Migliaia 3 3 3 4 5" xfId="20137"/>
    <cellStyle name="Migliaia 3 3 3 5" xfId="20138"/>
    <cellStyle name="Migliaia 3 3 3 5 2" xfId="29140"/>
    <cellStyle name="Migliaia 3 3 3 5 2 2" xfId="34619"/>
    <cellStyle name="Migliaia 3 3 3 5 2 3" xfId="39921"/>
    <cellStyle name="Migliaia 3 3 3 5 3" xfId="32069"/>
    <cellStyle name="Migliaia 3 3 3 5 4" xfId="37270"/>
    <cellStyle name="Migliaia 3 3 3 6" xfId="29136"/>
    <cellStyle name="Migliaia 3 3 3 6 2" xfId="34615"/>
    <cellStyle name="Migliaia 3 3 3 6 3" xfId="39917"/>
    <cellStyle name="Migliaia 3 3 3 7" xfId="32066"/>
    <cellStyle name="Migliaia 3 3 3 8" xfId="37266"/>
    <cellStyle name="Migliaia 3 3 3 9" xfId="11781"/>
    <cellStyle name="Migliaia 3 3 4" xfId="2407"/>
    <cellStyle name="Migliaia 3 3 4 2" xfId="3919"/>
    <cellStyle name="Migliaia 3 3 4 2 2" xfId="9874"/>
    <cellStyle name="Migliaia 3 3 4 2 3" xfId="14061"/>
    <cellStyle name="Migliaia 3 3 4 2 4" xfId="15748"/>
    <cellStyle name="Migliaia 3 3 4 2 5" xfId="27814"/>
    <cellStyle name="Migliaia 3 3 4 2 6" xfId="11784"/>
    <cellStyle name="Migliaia 3 3 4 3" xfId="9122"/>
    <cellStyle name="Migliaia 3 3 4 3 2" xfId="30728"/>
    <cellStyle name="Migliaia 3 3 4 3 2 2" xfId="35888"/>
    <cellStyle name="Migliaia 3 3 4 3 2 3" xfId="41190"/>
    <cellStyle name="Migliaia 3 3 4 3 3" xfId="33237"/>
    <cellStyle name="Migliaia 3 3 4 3 4" xfId="38539"/>
    <cellStyle name="Migliaia 3 3 4 4" xfId="15747"/>
    <cellStyle name="Migliaia 3 3 4 4 2" xfId="34620"/>
    <cellStyle name="Migliaia 3 3 4 4 3" xfId="39922"/>
    <cellStyle name="Migliaia 3 3 4 4 4" xfId="29141"/>
    <cellStyle name="Migliaia 3 3 4 5" xfId="32070"/>
    <cellStyle name="Migliaia 3 3 4 6" xfId="37271"/>
    <cellStyle name="Migliaia 3 3 4 7" xfId="11783"/>
    <cellStyle name="Migliaia 3 3 5" xfId="3203"/>
    <cellStyle name="Migliaia 3 3 5 2" xfId="9676"/>
    <cellStyle name="Migliaia 3 3 5 2 2" xfId="30729"/>
    <cellStyle name="Migliaia 3 3 5 2 2 2" xfId="35889"/>
    <cellStyle name="Migliaia 3 3 5 2 2 3" xfId="41191"/>
    <cellStyle name="Migliaia 3 3 5 2 3" xfId="33238"/>
    <cellStyle name="Migliaia 3 3 5 2 4" xfId="38540"/>
    <cellStyle name="Migliaia 3 3 5 3" xfId="15749"/>
    <cellStyle name="Migliaia 3 3 5 3 2" xfId="34621"/>
    <cellStyle name="Migliaia 3 3 5 3 3" xfId="39923"/>
    <cellStyle name="Migliaia 3 3 5 3 4" xfId="29142"/>
    <cellStyle name="Migliaia 3 3 5 4" xfId="32071"/>
    <cellStyle name="Migliaia 3 3 5 5" xfId="37272"/>
    <cellStyle name="Migliaia 3 3 5 6" xfId="11785"/>
    <cellStyle name="Migliaia 3 3 6" xfId="2772"/>
    <cellStyle name="Migliaia 3 3 6 2" xfId="9381"/>
    <cellStyle name="Migliaia 3 3 6 2 2" xfId="34622"/>
    <cellStyle name="Migliaia 3 3 6 2 3" xfId="39924"/>
    <cellStyle name="Migliaia 3 3 6 3" xfId="14143"/>
    <cellStyle name="Migliaia 3 3 6 4" xfId="15750"/>
    <cellStyle name="Migliaia 3 3 6 4 2" xfId="37273"/>
    <cellStyle name="Migliaia 3 3 6 5" xfId="11786"/>
    <cellStyle name="Migliaia 3 3 7" xfId="6959"/>
    <cellStyle name="Migliaia 3 3 7 2" xfId="29144"/>
    <cellStyle name="Migliaia 3 3 7 2 2" xfId="34623"/>
    <cellStyle name="Migliaia 3 3 7 2 3" xfId="39925"/>
    <cellStyle name="Migliaia 3 3 7 3" xfId="32073"/>
    <cellStyle name="Migliaia 3 3 7 4" xfId="37274"/>
    <cellStyle name="Migliaia 3 3 8" xfId="12790"/>
    <cellStyle name="Migliaia 3 3 8 2" xfId="29145"/>
    <cellStyle name="Migliaia 3 3 8 2 2" xfId="34624"/>
    <cellStyle name="Migliaia 3 3 8 2 3" xfId="39926"/>
    <cellStyle name="Migliaia 3 3 8 3" xfId="32074"/>
    <cellStyle name="Migliaia 3 3 8 4" xfId="37275"/>
    <cellStyle name="Migliaia 3 3 8 5" xfId="20143"/>
    <cellStyle name="Migliaia 3 3 9" xfId="15741"/>
    <cellStyle name="Migliaia 3 4" xfId="1359"/>
    <cellStyle name="Migliaia 3 4 2" xfId="3555"/>
    <cellStyle name="Migliaia 3 4 2 2" xfId="4256"/>
    <cellStyle name="Migliaia 3 4 2 2 2" xfId="29146"/>
    <cellStyle name="Migliaia 3 4 2 2 2 2" xfId="34625"/>
    <cellStyle name="Migliaia 3 4 2 2 2 3" xfId="39927"/>
    <cellStyle name="Migliaia 3 4 2 2 3" xfId="32075"/>
    <cellStyle name="Migliaia 3 4 2 2 4" xfId="37276"/>
    <cellStyle name="Migliaia 3 4 2 3" xfId="7405"/>
    <cellStyle name="Migliaia 3 4 2 3 2" xfId="29147"/>
    <cellStyle name="Migliaia 3 4 2 3 2 2" xfId="34626"/>
    <cellStyle name="Migliaia 3 4 2 3 2 3" xfId="39928"/>
    <cellStyle name="Migliaia 3 4 2 3 3" xfId="32076"/>
    <cellStyle name="Migliaia 3 4 2 3 4" xfId="37277"/>
    <cellStyle name="Migliaia 3 4 2 4" xfId="6752"/>
    <cellStyle name="Migliaia 3 4 2 5" xfId="6139"/>
    <cellStyle name="Migliaia 3 4 2 5 2" xfId="16913"/>
    <cellStyle name="Migliaia 3 4 2 5 3" xfId="43624"/>
    <cellStyle name="Migliaia 3 4 2 5 4" xfId="45945"/>
    <cellStyle name="Migliaia 3 4 2 5 5" xfId="48961"/>
    <cellStyle name="Migliaia 3 4 2 6" xfId="15752"/>
    <cellStyle name="Migliaia 3 4 2 7" xfId="20145"/>
    <cellStyle name="Migliaia 3 4 3" xfId="4257"/>
    <cellStyle name="Migliaia 3 4 3 2" xfId="13639"/>
    <cellStyle name="Migliaia 3 4 3 2 2" xfId="34627"/>
    <cellStyle name="Migliaia 3 4 3 2 3" xfId="39929"/>
    <cellStyle name="Migliaia 3 4 3 3" xfId="32077"/>
    <cellStyle name="Migliaia 3 4 3 4" xfId="37278"/>
    <cellStyle name="Migliaia 3 4 3 5" xfId="12788"/>
    <cellStyle name="Migliaia 3 4 4" xfId="7406"/>
    <cellStyle name="Migliaia 3 4 4 2" xfId="29148"/>
    <cellStyle name="Migliaia 3 4 4 2 2" xfId="34628"/>
    <cellStyle name="Migliaia 3 4 4 2 3" xfId="39930"/>
    <cellStyle name="Migliaia 3 4 4 3" xfId="32078"/>
    <cellStyle name="Migliaia 3 4 4 4" xfId="37279"/>
    <cellStyle name="Migliaia 3 4 5" xfId="6751"/>
    <cellStyle name="Migliaia 3 4 5 2" xfId="29149"/>
    <cellStyle name="Migliaia 3 4 5 2 2" xfId="34629"/>
    <cellStyle name="Migliaia 3 4 5 2 3" xfId="39931"/>
    <cellStyle name="Migliaia 3 4 5 3" xfId="32079"/>
    <cellStyle name="Migliaia 3 4 5 4" xfId="37280"/>
    <cellStyle name="Migliaia 3 4 6" xfId="6138"/>
    <cellStyle name="Migliaia 3 4 6 2" xfId="16912"/>
    <cellStyle name="Migliaia 3 4 6 2 2" xfId="34630"/>
    <cellStyle name="Migliaia 3 4 6 2 3" xfId="39932"/>
    <cellStyle name="Migliaia 3 4 6 2 4" xfId="29150"/>
    <cellStyle name="Migliaia 3 4 6 3" xfId="32080"/>
    <cellStyle name="Migliaia 3 4 6 4" xfId="37281"/>
    <cellStyle name="Migliaia 3 4 6 5" xfId="20147"/>
    <cellStyle name="Migliaia 3 4 6 6" xfId="41685"/>
    <cellStyle name="Migliaia 3 4 6 7" xfId="45944"/>
    <cellStyle name="Migliaia 3 4 6 8" xfId="48960"/>
    <cellStyle name="Migliaia 3 4 7" xfId="15751"/>
    <cellStyle name="Migliaia 3 4 7 2" xfId="29151"/>
    <cellStyle name="Migliaia 3 4 7 2 2" xfId="34631"/>
    <cellStyle name="Migliaia 3 4 7 2 3" xfId="39933"/>
    <cellStyle name="Migliaia 3 4 7 3" xfId="32081"/>
    <cellStyle name="Migliaia 3 4 7 4" xfId="37282"/>
    <cellStyle name="Migliaia 3 4 7 5" xfId="20148"/>
    <cellStyle name="Migliaia 3 4 8" xfId="20144"/>
    <cellStyle name="Migliaia 3 5" xfId="1360"/>
    <cellStyle name="Migliaia 3 5 2" xfId="3556"/>
    <cellStyle name="Migliaia 3 5 2 2" xfId="13862"/>
    <cellStyle name="Migliaia 3 5 2 2 2" xfId="34632"/>
    <cellStyle name="Migliaia 3 5 2 2 3" xfId="39934"/>
    <cellStyle name="Migliaia 3 5 2 3" xfId="15754"/>
    <cellStyle name="Migliaia 3 5 2 3 2" xfId="32082"/>
    <cellStyle name="Migliaia 3 5 2 4" xfId="37283"/>
    <cellStyle name="Migliaia 3 5 2 5" xfId="11787"/>
    <cellStyle name="Migliaia 3 5 3" xfId="6753"/>
    <cellStyle name="Migliaia 3 5 3 2" xfId="29152"/>
    <cellStyle name="Migliaia 3 5 3 2 2" xfId="34633"/>
    <cellStyle name="Migliaia 3 5 3 2 3" xfId="39935"/>
    <cellStyle name="Migliaia 3 5 3 3" xfId="32083"/>
    <cellStyle name="Migliaia 3 5 3 4" xfId="37284"/>
    <cellStyle name="Migliaia 3 5 4" xfId="6140"/>
    <cellStyle name="Migliaia 3 5 4 2" xfId="16914"/>
    <cellStyle name="Migliaia 3 5 4 2 2" xfId="34634"/>
    <cellStyle name="Migliaia 3 5 4 2 3" xfId="39936"/>
    <cellStyle name="Migliaia 3 5 4 2 4" xfId="29153"/>
    <cellStyle name="Migliaia 3 5 4 3" xfId="32084"/>
    <cellStyle name="Migliaia 3 5 4 4" xfId="37285"/>
    <cellStyle name="Migliaia 3 5 4 5" xfId="20150"/>
    <cellStyle name="Migliaia 3 5 4 6" xfId="41686"/>
    <cellStyle name="Migliaia 3 5 4 7" xfId="45946"/>
    <cellStyle name="Migliaia 3 5 4 8" xfId="48962"/>
    <cellStyle name="Migliaia 3 5 5" xfId="15753"/>
    <cellStyle name="Migliaia 3 5 5 2" xfId="29154"/>
    <cellStyle name="Migliaia 3 5 5 2 2" xfId="34635"/>
    <cellStyle name="Migliaia 3 5 5 2 3" xfId="39937"/>
    <cellStyle name="Migliaia 3 5 5 3" xfId="32085"/>
    <cellStyle name="Migliaia 3 5 5 4" xfId="37286"/>
    <cellStyle name="Migliaia 3 5 5 5" xfId="20151"/>
    <cellStyle name="Migliaia 3 5 6" xfId="20152"/>
    <cellStyle name="Migliaia 3 5 6 2" xfId="29155"/>
    <cellStyle name="Migliaia 3 5 6 2 2" xfId="34636"/>
    <cellStyle name="Migliaia 3 5 6 2 3" xfId="39938"/>
    <cellStyle name="Migliaia 3 5 6 3" xfId="32086"/>
    <cellStyle name="Migliaia 3 5 6 4" xfId="37287"/>
    <cellStyle name="Migliaia 3 5 7" xfId="20149"/>
    <cellStyle name="Migliaia 3 6" xfId="1355"/>
    <cellStyle name="Migliaia 3 6 2" xfId="3551"/>
    <cellStyle name="Migliaia 3 6 2 2" xfId="5157"/>
    <cellStyle name="Migliaia 3 6 2 3" xfId="14090"/>
    <cellStyle name="Migliaia 3 6 2 4" xfId="15756"/>
    <cellStyle name="Migliaia 3 6 2 5" xfId="27817"/>
    <cellStyle name="Migliaia 3 6 2 6" xfId="11789"/>
    <cellStyle name="Migliaia 3 6 3" xfId="4909"/>
    <cellStyle name="Migliaia 3 6 3 2" xfId="30730"/>
    <cellStyle name="Migliaia 3 6 3 2 2" xfId="35890"/>
    <cellStyle name="Migliaia 3 6 3 2 3" xfId="41192"/>
    <cellStyle name="Migliaia 3 6 3 3" xfId="33239"/>
    <cellStyle name="Migliaia 3 6 3 4" xfId="38541"/>
    <cellStyle name="Migliaia 3 6 4" xfId="15755"/>
    <cellStyle name="Migliaia 3 6 4 2" xfId="34637"/>
    <cellStyle name="Migliaia 3 6 4 3" xfId="39939"/>
    <cellStyle name="Migliaia 3 6 4 4" xfId="29156"/>
    <cellStyle name="Migliaia 3 6 5" xfId="32087"/>
    <cellStyle name="Migliaia 3 6 6" xfId="37288"/>
    <cellStyle name="Migliaia 3 6 7" xfId="11788"/>
    <cellStyle name="Migliaia 3 7" xfId="3201"/>
    <cellStyle name="Migliaia 3 7 2" xfId="9674"/>
    <cellStyle name="Migliaia 3 7 2 2" xfId="30731"/>
    <cellStyle name="Migliaia 3 7 2 2 2" xfId="35891"/>
    <cellStyle name="Migliaia 3 7 2 2 3" xfId="41193"/>
    <cellStyle name="Migliaia 3 7 2 3" xfId="33240"/>
    <cellStyle name="Migliaia 3 7 2 4" xfId="38542"/>
    <cellStyle name="Migliaia 3 7 3" xfId="15757"/>
    <cellStyle name="Migliaia 3 7 3 2" xfId="34638"/>
    <cellStyle name="Migliaia 3 7 3 3" xfId="39940"/>
    <cellStyle name="Migliaia 3 7 3 4" xfId="29157"/>
    <cellStyle name="Migliaia 3 7 4" xfId="32088"/>
    <cellStyle name="Migliaia 3 7 5" xfId="37289"/>
    <cellStyle name="Migliaia 3 7 6" xfId="11790"/>
    <cellStyle name="Migliaia 3 8" xfId="2770"/>
    <cellStyle name="Migliaia 3 8 2" xfId="9379"/>
    <cellStyle name="Migliaia 3 8 2 2" xfId="30732"/>
    <cellStyle name="Migliaia 3 8 2 2 2" xfId="35892"/>
    <cellStyle name="Migliaia 3 8 2 2 3" xfId="41194"/>
    <cellStyle name="Migliaia 3 8 2 3" xfId="33241"/>
    <cellStyle name="Migliaia 3 8 2 4" xfId="38543"/>
    <cellStyle name="Migliaia 3 8 3" xfId="15758"/>
    <cellStyle name="Migliaia 3 8 3 2" xfId="34639"/>
    <cellStyle name="Migliaia 3 8 3 3" xfId="39941"/>
    <cellStyle name="Migliaia 3 8 3 4" xfId="29158"/>
    <cellStyle name="Migliaia 3 8 4" xfId="32089"/>
    <cellStyle name="Migliaia 3 8 5" xfId="37290"/>
    <cellStyle name="Migliaia 3 8 6" xfId="11791"/>
    <cellStyle name="Migliaia 3 9" xfId="12608"/>
    <cellStyle name="Migliaia 3 9 2" xfId="29159"/>
    <cellStyle name="Migliaia 3 9 2 2" xfId="34640"/>
    <cellStyle name="Migliaia 3 9 2 3" xfId="39942"/>
    <cellStyle name="Migliaia 3 9 3" xfId="32090"/>
    <cellStyle name="Migliaia 3 9 4" xfId="37291"/>
    <cellStyle name="Migliaia 30" xfId="305"/>
    <cellStyle name="Migliaia 30 10" xfId="15759"/>
    <cellStyle name="Migliaia 30 10 2" xfId="34641"/>
    <cellStyle name="Migliaia 30 10 3" xfId="39943"/>
    <cellStyle name="Migliaia 30 10 4" xfId="29160"/>
    <cellStyle name="Migliaia 30 11" xfId="32091"/>
    <cellStyle name="Migliaia 30 12" xfId="37292"/>
    <cellStyle name="Migliaia 30 2" xfId="306"/>
    <cellStyle name="Migliaia 30 2 2" xfId="1362"/>
    <cellStyle name="Migliaia 30 2 2 2" xfId="3558"/>
    <cellStyle name="Migliaia 30 2 2 2 2" xfId="9815"/>
    <cellStyle name="Migliaia 30 2 2 2 2 2" xfId="34642"/>
    <cellStyle name="Migliaia 30 2 2 2 2 3" xfId="39944"/>
    <cellStyle name="Migliaia 30 2 2 2 3" xfId="13863"/>
    <cellStyle name="Migliaia 30 2 2 2 4" xfId="15762"/>
    <cellStyle name="Migliaia 30 2 2 2 4 2" xfId="37293"/>
    <cellStyle name="Migliaia 30 2 2 2 5" xfId="11792"/>
    <cellStyle name="Migliaia 30 2 2 3" xfId="7040"/>
    <cellStyle name="Migliaia 30 2 2 3 2" xfId="30733"/>
    <cellStyle name="Migliaia 30 2 2 3 2 2" xfId="35893"/>
    <cellStyle name="Migliaia 30 2 2 3 2 3" xfId="41195"/>
    <cellStyle name="Migliaia 30 2 2 3 3" xfId="33242"/>
    <cellStyle name="Migliaia 30 2 2 3 4" xfId="38544"/>
    <cellStyle name="Migliaia 30 2 2 4" xfId="6141"/>
    <cellStyle name="Migliaia 30 2 2 4 2" xfId="16915"/>
    <cellStyle name="Migliaia 30 2 2 4 3" xfId="19690"/>
    <cellStyle name="Migliaia 30 2 2 4 4" xfId="45947"/>
    <cellStyle name="Migliaia 30 2 2 4 5" xfId="48963"/>
    <cellStyle name="Migliaia 30 2 2 5" xfId="15761"/>
    <cellStyle name="Migliaia 30 2 2 6" xfId="20155"/>
    <cellStyle name="Migliaia 30 2 3" xfId="3205"/>
    <cellStyle name="Migliaia 30 2 3 2" xfId="9678"/>
    <cellStyle name="Migliaia 30 2 3 2 2" xfId="30734"/>
    <cellStyle name="Migliaia 30 2 3 2 2 2" xfId="35894"/>
    <cellStyle name="Migliaia 30 2 3 2 2 3" xfId="41196"/>
    <cellStyle name="Migliaia 30 2 3 2 3" xfId="33243"/>
    <cellStyle name="Migliaia 30 2 3 2 4" xfId="38545"/>
    <cellStyle name="Migliaia 30 2 3 3" xfId="15763"/>
    <cellStyle name="Migliaia 30 2 3 3 2" xfId="34643"/>
    <cellStyle name="Migliaia 30 2 3 3 3" xfId="39945"/>
    <cellStyle name="Migliaia 30 2 3 3 4" xfId="29161"/>
    <cellStyle name="Migliaia 30 2 3 4" xfId="32092"/>
    <cellStyle name="Migliaia 30 2 3 5" xfId="37294"/>
    <cellStyle name="Migliaia 30 2 3 6" xfId="11793"/>
    <cellStyle name="Migliaia 30 2 4" xfId="2775"/>
    <cellStyle name="Migliaia 30 2 4 2" xfId="9383"/>
    <cellStyle name="Migliaia 30 2 4 2 2" xfId="34644"/>
    <cellStyle name="Migliaia 30 2 4 2 3" xfId="39946"/>
    <cellStyle name="Migliaia 30 2 4 3" xfId="14142"/>
    <cellStyle name="Migliaia 30 2 4 4" xfId="15764"/>
    <cellStyle name="Migliaia 30 2 4 4 2" xfId="37295"/>
    <cellStyle name="Migliaia 30 2 4 5" xfId="11794"/>
    <cellStyle name="Migliaia 30 2 5" xfId="8555"/>
    <cellStyle name="Migliaia 30 2 5 2" xfId="29162"/>
    <cellStyle name="Migliaia 30 2 5 2 2" xfId="34645"/>
    <cellStyle name="Migliaia 30 2 5 2 3" xfId="39947"/>
    <cellStyle name="Migliaia 30 2 5 3" xfId="32093"/>
    <cellStyle name="Migliaia 30 2 5 4" xfId="37296"/>
    <cellStyle name="Migliaia 30 2 6" xfId="15760"/>
    <cellStyle name="Migliaia 30 2 6 2" xfId="29163"/>
    <cellStyle name="Migliaia 30 2 6 2 2" xfId="34646"/>
    <cellStyle name="Migliaia 30 2 6 2 3" xfId="39948"/>
    <cellStyle name="Migliaia 30 2 6 3" xfId="32094"/>
    <cellStyle name="Migliaia 30 2 6 4" xfId="37297"/>
    <cellStyle name="Migliaia 30 2 6 5" xfId="20156"/>
    <cellStyle name="Migliaia 30 2 7" xfId="20154"/>
    <cellStyle name="Migliaia 30 3" xfId="307"/>
    <cellStyle name="Migliaia 30 3 10" xfId="20157"/>
    <cellStyle name="Migliaia 30 3 11" xfId="11795"/>
    <cellStyle name="Migliaia 30 3 2" xfId="1364"/>
    <cellStyle name="Migliaia 30 3 2 2" xfId="3560"/>
    <cellStyle name="Migliaia 30 3 2 2 2" xfId="7407"/>
    <cellStyle name="Migliaia 30 3 2 2 2 2" xfId="13864"/>
    <cellStyle name="Migliaia 30 3 2 2 2 2 2" xfId="17296"/>
    <cellStyle name="Migliaia 30 3 2 2 2 2 2 2" xfId="34647"/>
    <cellStyle name="Migliaia 30 3 2 2 2 2 3" xfId="39949"/>
    <cellStyle name="Migliaia 30 3 2 2 2 2 4" xfId="29164"/>
    <cellStyle name="Migliaia 30 3 2 2 2 3" xfId="32095"/>
    <cellStyle name="Migliaia 30 3 2 2 2 4" xfId="37298"/>
    <cellStyle name="Migliaia 30 3 2 2 2 5" xfId="42195"/>
    <cellStyle name="Migliaia 30 3 2 2 2 6" xfId="46341"/>
    <cellStyle name="Migliaia 30 3 2 2 2 7" xfId="49357"/>
    <cellStyle name="Migliaia 30 3 2 2 2 8" xfId="13093"/>
    <cellStyle name="Migliaia 30 3 2 2 3" xfId="6986"/>
    <cellStyle name="Migliaia 30 3 2 2 4" xfId="6142"/>
    <cellStyle name="Migliaia 30 3 2 2 4 2" xfId="16916"/>
    <cellStyle name="Migliaia 30 3 2 2 4 3" xfId="41687"/>
    <cellStyle name="Migliaia 30 3 2 2 4 4" xfId="45948"/>
    <cellStyle name="Migliaia 30 3 2 2 4 5" xfId="48964"/>
    <cellStyle name="Migliaia 30 3 2 2 5" xfId="15767"/>
    <cellStyle name="Migliaia 30 3 2 2 6" xfId="20159"/>
    <cellStyle name="Migliaia 30 3 2 3" xfId="2777"/>
    <cellStyle name="Migliaia 30 3 2 3 2" xfId="7654"/>
    <cellStyle name="Migliaia 30 3 2 3 2 2" xfId="34648"/>
    <cellStyle name="Migliaia 30 3 2 3 2 3" xfId="39950"/>
    <cellStyle name="Migliaia 30 3 2 3 2 4" xfId="29165"/>
    <cellStyle name="Migliaia 30 3 2 3 3" xfId="7408"/>
    <cellStyle name="Migliaia 30 3 2 3 4" xfId="15768"/>
    <cellStyle name="Migliaia 30 3 2 3 4 2" xfId="37299"/>
    <cellStyle name="Migliaia 30 3 2 3 5" xfId="11796"/>
    <cellStyle name="Migliaia 30 3 2 4" xfId="6754"/>
    <cellStyle name="Migliaia 30 3 2 4 2" xfId="13512"/>
    <cellStyle name="Migliaia 30 3 2 4 2 2" xfId="34649"/>
    <cellStyle name="Migliaia 30 3 2 4 2 3" xfId="39951"/>
    <cellStyle name="Migliaia 30 3 2 4 3" xfId="32096"/>
    <cellStyle name="Migliaia 30 3 2 4 4" xfId="37300"/>
    <cellStyle name="Migliaia 30 3 2 4 5" xfId="12611"/>
    <cellStyle name="Migliaia 30 3 2 5" xfId="12786"/>
    <cellStyle name="Migliaia 30 3 2 5 2" xfId="29166"/>
    <cellStyle name="Migliaia 30 3 2 5 2 2" xfId="34650"/>
    <cellStyle name="Migliaia 30 3 2 5 2 3" xfId="39952"/>
    <cellStyle name="Migliaia 30 3 2 5 3" xfId="32097"/>
    <cellStyle name="Migliaia 30 3 2 5 4" xfId="37301"/>
    <cellStyle name="Migliaia 30 3 2 6" xfId="15766"/>
    <cellStyle name="Migliaia 30 3 2 6 2" xfId="29167"/>
    <cellStyle name="Migliaia 30 3 2 6 2 2" xfId="34651"/>
    <cellStyle name="Migliaia 30 3 2 6 2 3" xfId="39953"/>
    <cellStyle name="Migliaia 30 3 2 6 3" xfId="32098"/>
    <cellStyle name="Migliaia 30 3 2 6 4" xfId="37302"/>
    <cellStyle name="Migliaia 30 3 2 6 5" xfId="20160"/>
    <cellStyle name="Migliaia 30 3 2 7" xfId="20158"/>
    <cellStyle name="Migliaia 30 3 3" xfId="1363"/>
    <cellStyle name="Migliaia 30 3 3 2" xfId="3559"/>
    <cellStyle name="Migliaia 30 3 3 2 2" xfId="5160"/>
    <cellStyle name="Migliaia 30 3 3 2 2 2" xfId="34653"/>
    <cellStyle name="Migliaia 30 3 3 2 2 3" xfId="39955"/>
    <cellStyle name="Migliaia 30 3 3 2 3" xfId="13640"/>
    <cellStyle name="Migliaia 30 3 3 2 4" xfId="15770"/>
    <cellStyle name="Migliaia 30 3 3 2 4 2" xfId="37304"/>
    <cellStyle name="Migliaia 30 3 3 2 5" xfId="11798"/>
    <cellStyle name="Migliaia 30 3 3 3" xfId="4912"/>
    <cellStyle name="Migliaia 30 3 3 3 2" xfId="29170"/>
    <cellStyle name="Migliaia 30 3 3 3 2 2" xfId="34654"/>
    <cellStyle name="Migliaia 30 3 3 3 2 3" xfId="39956"/>
    <cellStyle name="Migliaia 30 3 3 3 3" xfId="32100"/>
    <cellStyle name="Migliaia 30 3 3 3 4" xfId="37305"/>
    <cellStyle name="Migliaia 30 3 3 4" xfId="15769"/>
    <cellStyle name="Migliaia 30 3 3 4 2" xfId="29171"/>
    <cellStyle name="Migliaia 30 3 3 4 2 2" xfId="34655"/>
    <cellStyle name="Migliaia 30 3 3 4 2 3" xfId="39957"/>
    <cellStyle name="Migliaia 30 3 3 4 3" xfId="32101"/>
    <cellStyle name="Migliaia 30 3 3 4 4" xfId="37306"/>
    <cellStyle name="Migliaia 30 3 3 4 5" xfId="20162"/>
    <cellStyle name="Migliaia 30 3 3 5" xfId="20163"/>
    <cellStyle name="Migliaia 30 3 3 5 2" xfId="29172"/>
    <cellStyle name="Migliaia 30 3 3 5 2 2" xfId="34656"/>
    <cellStyle name="Migliaia 30 3 3 5 2 3" xfId="39958"/>
    <cellStyle name="Migliaia 30 3 3 5 3" xfId="32102"/>
    <cellStyle name="Migliaia 30 3 3 5 4" xfId="37307"/>
    <cellStyle name="Migliaia 30 3 3 6" xfId="29168"/>
    <cellStyle name="Migliaia 30 3 3 6 2" xfId="34652"/>
    <cellStyle name="Migliaia 30 3 3 6 3" xfId="39954"/>
    <cellStyle name="Migliaia 30 3 3 7" xfId="32099"/>
    <cellStyle name="Migliaia 30 3 3 8" xfId="37303"/>
    <cellStyle name="Migliaia 30 3 3 9" xfId="11797"/>
    <cellStyle name="Migliaia 30 3 4" xfId="2408"/>
    <cellStyle name="Migliaia 30 3 4 2" xfId="3920"/>
    <cellStyle name="Migliaia 30 3 4 2 2" xfId="9875"/>
    <cellStyle name="Migliaia 30 3 4 2 3" xfId="13561"/>
    <cellStyle name="Migliaia 30 3 4 2 4" xfId="15772"/>
    <cellStyle name="Migliaia 30 3 4 2 5" xfId="27820"/>
    <cellStyle name="Migliaia 30 3 4 2 6" xfId="11800"/>
    <cellStyle name="Migliaia 30 3 4 3" xfId="9123"/>
    <cellStyle name="Migliaia 30 3 4 3 2" xfId="30735"/>
    <cellStyle name="Migliaia 30 3 4 3 2 2" xfId="35895"/>
    <cellStyle name="Migliaia 30 3 4 3 2 3" xfId="41197"/>
    <cellStyle name="Migliaia 30 3 4 3 3" xfId="33244"/>
    <cellStyle name="Migliaia 30 3 4 3 4" xfId="38546"/>
    <cellStyle name="Migliaia 30 3 4 4" xfId="15771"/>
    <cellStyle name="Migliaia 30 3 4 4 2" xfId="34657"/>
    <cellStyle name="Migliaia 30 3 4 4 3" xfId="39959"/>
    <cellStyle name="Migliaia 30 3 4 4 4" xfId="29173"/>
    <cellStyle name="Migliaia 30 3 4 5" xfId="32103"/>
    <cellStyle name="Migliaia 30 3 4 6" xfId="37308"/>
    <cellStyle name="Migliaia 30 3 4 7" xfId="11799"/>
    <cellStyle name="Migliaia 30 3 5" xfId="3206"/>
    <cellStyle name="Migliaia 30 3 5 2" xfId="9679"/>
    <cellStyle name="Migliaia 30 3 5 2 2" xfId="30736"/>
    <cellStyle name="Migliaia 30 3 5 2 2 2" xfId="35896"/>
    <cellStyle name="Migliaia 30 3 5 2 2 3" xfId="41198"/>
    <cellStyle name="Migliaia 30 3 5 2 3" xfId="33245"/>
    <cellStyle name="Migliaia 30 3 5 2 4" xfId="38547"/>
    <cellStyle name="Migliaia 30 3 5 3" xfId="15773"/>
    <cellStyle name="Migliaia 30 3 5 3 2" xfId="34658"/>
    <cellStyle name="Migliaia 30 3 5 3 3" xfId="39960"/>
    <cellStyle name="Migliaia 30 3 5 3 4" xfId="29174"/>
    <cellStyle name="Migliaia 30 3 5 4" xfId="32104"/>
    <cellStyle name="Migliaia 30 3 5 5" xfId="37309"/>
    <cellStyle name="Migliaia 30 3 5 6" xfId="11801"/>
    <cellStyle name="Migliaia 30 3 6" xfId="2776"/>
    <cellStyle name="Migliaia 30 3 6 2" xfId="9384"/>
    <cellStyle name="Migliaia 30 3 6 2 2" xfId="34659"/>
    <cellStyle name="Migliaia 30 3 6 2 3" xfId="39961"/>
    <cellStyle name="Migliaia 30 3 6 3" xfId="14141"/>
    <cellStyle name="Migliaia 30 3 6 4" xfId="15774"/>
    <cellStyle name="Migliaia 30 3 6 4 2" xfId="37310"/>
    <cellStyle name="Migliaia 30 3 6 5" xfId="11802"/>
    <cellStyle name="Migliaia 30 3 7" xfId="6960"/>
    <cellStyle name="Migliaia 30 3 7 2" xfId="29175"/>
    <cellStyle name="Migliaia 30 3 7 2 2" xfId="34660"/>
    <cellStyle name="Migliaia 30 3 7 2 3" xfId="39962"/>
    <cellStyle name="Migliaia 30 3 7 3" xfId="32105"/>
    <cellStyle name="Migliaia 30 3 7 4" xfId="37311"/>
    <cellStyle name="Migliaia 30 3 8" xfId="12787"/>
    <cellStyle name="Migliaia 30 3 8 2" xfId="29176"/>
    <cellStyle name="Migliaia 30 3 8 2 2" xfId="34661"/>
    <cellStyle name="Migliaia 30 3 8 2 3" xfId="39963"/>
    <cellStyle name="Migliaia 30 3 8 3" xfId="32106"/>
    <cellStyle name="Migliaia 30 3 8 4" xfId="37312"/>
    <cellStyle name="Migliaia 30 3 8 5" xfId="20165"/>
    <cellStyle name="Migliaia 30 3 9" xfId="15765"/>
    <cellStyle name="Migliaia 30 4" xfId="1365"/>
    <cellStyle name="Migliaia 30 4 2" xfId="3561"/>
    <cellStyle name="Migliaia 30 4 2 2" xfId="4258"/>
    <cellStyle name="Migliaia 30 4 2 2 2" xfId="29177"/>
    <cellStyle name="Migliaia 30 4 2 2 2 2" xfId="34662"/>
    <cellStyle name="Migliaia 30 4 2 2 2 3" xfId="39964"/>
    <cellStyle name="Migliaia 30 4 2 2 3" xfId="32107"/>
    <cellStyle name="Migliaia 30 4 2 2 4" xfId="37313"/>
    <cellStyle name="Migliaia 30 4 2 3" xfId="7409"/>
    <cellStyle name="Migliaia 30 4 2 3 2" xfId="29178"/>
    <cellStyle name="Migliaia 30 4 2 3 2 2" xfId="34663"/>
    <cellStyle name="Migliaia 30 4 2 3 2 3" xfId="39965"/>
    <cellStyle name="Migliaia 30 4 2 3 3" xfId="32108"/>
    <cellStyle name="Migliaia 30 4 2 3 4" xfId="37314"/>
    <cellStyle name="Migliaia 30 4 2 4" xfId="6756"/>
    <cellStyle name="Migliaia 30 4 2 5" xfId="6144"/>
    <cellStyle name="Migliaia 30 4 2 5 2" xfId="16918"/>
    <cellStyle name="Migliaia 30 4 2 5 3" xfId="41688"/>
    <cellStyle name="Migliaia 30 4 2 5 4" xfId="45950"/>
    <cellStyle name="Migliaia 30 4 2 5 5" xfId="48966"/>
    <cellStyle name="Migliaia 30 4 2 6" xfId="15776"/>
    <cellStyle name="Migliaia 30 4 2 7" xfId="20167"/>
    <cellStyle name="Migliaia 30 4 3" xfId="4259"/>
    <cellStyle name="Migliaia 30 4 3 2" xfId="13641"/>
    <cellStyle name="Migliaia 30 4 3 2 2" xfId="34664"/>
    <cellStyle name="Migliaia 30 4 3 2 3" xfId="39966"/>
    <cellStyle name="Migliaia 30 4 3 3" xfId="32109"/>
    <cellStyle name="Migliaia 30 4 3 4" xfId="37315"/>
    <cellStyle name="Migliaia 30 4 3 5" xfId="12785"/>
    <cellStyle name="Migliaia 30 4 4" xfId="7410"/>
    <cellStyle name="Migliaia 30 4 4 2" xfId="29179"/>
    <cellStyle name="Migliaia 30 4 4 2 2" xfId="34665"/>
    <cellStyle name="Migliaia 30 4 4 2 3" xfId="39967"/>
    <cellStyle name="Migliaia 30 4 4 3" xfId="32110"/>
    <cellStyle name="Migliaia 30 4 4 4" xfId="37316"/>
    <cellStyle name="Migliaia 30 4 5" xfId="6755"/>
    <cellStyle name="Migliaia 30 4 5 2" xfId="29180"/>
    <cellStyle name="Migliaia 30 4 5 2 2" xfId="34666"/>
    <cellStyle name="Migliaia 30 4 5 2 3" xfId="39968"/>
    <cellStyle name="Migliaia 30 4 5 3" xfId="32111"/>
    <cellStyle name="Migliaia 30 4 5 4" xfId="37317"/>
    <cellStyle name="Migliaia 30 4 6" xfId="6143"/>
    <cellStyle name="Migliaia 30 4 6 2" xfId="16917"/>
    <cellStyle name="Migliaia 30 4 6 2 2" xfId="34667"/>
    <cellStyle name="Migliaia 30 4 6 2 3" xfId="39969"/>
    <cellStyle name="Migliaia 30 4 6 2 4" xfId="29181"/>
    <cellStyle name="Migliaia 30 4 6 3" xfId="32112"/>
    <cellStyle name="Migliaia 30 4 6 4" xfId="37318"/>
    <cellStyle name="Migliaia 30 4 6 5" xfId="20168"/>
    <cellStyle name="Migliaia 30 4 6 6" xfId="42754"/>
    <cellStyle name="Migliaia 30 4 6 7" xfId="45949"/>
    <cellStyle name="Migliaia 30 4 6 8" xfId="48965"/>
    <cellStyle name="Migliaia 30 4 7" xfId="15775"/>
    <cellStyle name="Migliaia 30 4 7 2" xfId="29182"/>
    <cellStyle name="Migliaia 30 4 7 2 2" xfId="34668"/>
    <cellStyle name="Migliaia 30 4 7 2 3" xfId="39970"/>
    <cellStyle name="Migliaia 30 4 7 3" xfId="32113"/>
    <cellStyle name="Migliaia 30 4 7 4" xfId="37319"/>
    <cellStyle name="Migliaia 30 4 7 5" xfId="20169"/>
    <cellStyle name="Migliaia 30 4 8" xfId="20166"/>
    <cellStyle name="Migliaia 30 5" xfId="1366"/>
    <cellStyle name="Migliaia 30 5 2" xfId="3562"/>
    <cellStyle name="Migliaia 30 5 2 2" xfId="13865"/>
    <cellStyle name="Migliaia 30 5 2 2 2" xfId="34669"/>
    <cellStyle name="Migliaia 30 5 2 2 3" xfId="39971"/>
    <cellStyle name="Migliaia 30 5 2 3" xfId="15778"/>
    <cellStyle name="Migliaia 30 5 2 3 2" xfId="32114"/>
    <cellStyle name="Migliaia 30 5 2 4" xfId="37320"/>
    <cellStyle name="Migliaia 30 5 2 5" xfId="11803"/>
    <cellStyle name="Migliaia 30 5 3" xfId="6757"/>
    <cellStyle name="Migliaia 30 5 3 2" xfId="29183"/>
    <cellStyle name="Migliaia 30 5 3 2 2" xfId="34670"/>
    <cellStyle name="Migliaia 30 5 3 2 3" xfId="39972"/>
    <cellStyle name="Migliaia 30 5 3 3" xfId="32115"/>
    <cellStyle name="Migliaia 30 5 3 4" xfId="37321"/>
    <cellStyle name="Migliaia 30 5 4" xfId="6145"/>
    <cellStyle name="Migliaia 30 5 4 2" xfId="16919"/>
    <cellStyle name="Migliaia 30 5 4 2 2" xfId="34671"/>
    <cellStyle name="Migliaia 30 5 4 2 3" xfId="39973"/>
    <cellStyle name="Migliaia 30 5 4 2 4" xfId="29184"/>
    <cellStyle name="Migliaia 30 5 4 3" xfId="32116"/>
    <cellStyle name="Migliaia 30 5 4 4" xfId="37322"/>
    <cellStyle name="Migliaia 30 5 4 5" xfId="20171"/>
    <cellStyle name="Migliaia 30 5 4 6" xfId="43049"/>
    <cellStyle name="Migliaia 30 5 4 7" xfId="45951"/>
    <cellStyle name="Migliaia 30 5 4 8" xfId="48967"/>
    <cellStyle name="Migliaia 30 5 5" xfId="15777"/>
    <cellStyle name="Migliaia 30 5 5 2" xfId="29185"/>
    <cellStyle name="Migliaia 30 5 5 2 2" xfId="34672"/>
    <cellStyle name="Migliaia 30 5 5 2 3" xfId="39974"/>
    <cellStyle name="Migliaia 30 5 5 3" xfId="32117"/>
    <cellStyle name="Migliaia 30 5 5 4" xfId="37323"/>
    <cellStyle name="Migliaia 30 5 5 5" xfId="20172"/>
    <cellStyle name="Migliaia 30 5 6" xfId="20173"/>
    <cellStyle name="Migliaia 30 5 6 2" xfId="29186"/>
    <cellStyle name="Migliaia 30 5 6 2 2" xfId="34673"/>
    <cellStyle name="Migliaia 30 5 6 2 3" xfId="39975"/>
    <cellStyle name="Migliaia 30 5 6 3" xfId="32118"/>
    <cellStyle name="Migliaia 30 5 6 4" xfId="37324"/>
    <cellStyle name="Migliaia 30 5 7" xfId="20170"/>
    <cellStyle name="Migliaia 30 6" xfId="1361"/>
    <cellStyle name="Migliaia 30 6 2" xfId="3557"/>
    <cellStyle name="Migliaia 30 6 2 2" xfId="5159"/>
    <cellStyle name="Migliaia 30 6 2 3" xfId="14089"/>
    <cellStyle name="Migliaia 30 6 2 4" xfId="15780"/>
    <cellStyle name="Migliaia 30 6 2 5" xfId="27822"/>
    <cellStyle name="Migliaia 30 6 2 6" xfId="11805"/>
    <cellStyle name="Migliaia 30 6 3" xfId="4911"/>
    <cellStyle name="Migliaia 30 6 3 2" xfId="30737"/>
    <cellStyle name="Migliaia 30 6 3 2 2" xfId="35897"/>
    <cellStyle name="Migliaia 30 6 3 2 3" xfId="41199"/>
    <cellStyle name="Migliaia 30 6 3 3" xfId="33246"/>
    <cellStyle name="Migliaia 30 6 3 4" xfId="38548"/>
    <cellStyle name="Migliaia 30 6 4" xfId="15779"/>
    <cellStyle name="Migliaia 30 6 4 2" xfId="34674"/>
    <cellStyle name="Migliaia 30 6 4 3" xfId="39976"/>
    <cellStyle name="Migliaia 30 6 4 4" xfId="29187"/>
    <cellStyle name="Migliaia 30 6 5" xfId="32119"/>
    <cellStyle name="Migliaia 30 6 6" xfId="37325"/>
    <cellStyle name="Migliaia 30 6 7" xfId="11804"/>
    <cellStyle name="Migliaia 30 7" xfId="3204"/>
    <cellStyle name="Migliaia 30 7 2" xfId="9677"/>
    <cellStyle name="Migliaia 30 7 2 2" xfId="30738"/>
    <cellStyle name="Migliaia 30 7 2 2 2" xfId="35898"/>
    <cellStyle name="Migliaia 30 7 2 2 3" xfId="41200"/>
    <cellStyle name="Migliaia 30 7 2 3" xfId="33247"/>
    <cellStyle name="Migliaia 30 7 2 4" xfId="38549"/>
    <cellStyle name="Migliaia 30 7 3" xfId="15781"/>
    <cellStyle name="Migliaia 30 7 3 2" xfId="34675"/>
    <cellStyle name="Migliaia 30 7 3 3" xfId="39977"/>
    <cellStyle name="Migliaia 30 7 3 4" xfId="29188"/>
    <cellStyle name="Migliaia 30 7 4" xfId="32120"/>
    <cellStyle name="Migliaia 30 7 5" xfId="37326"/>
    <cellStyle name="Migliaia 30 7 6" xfId="11806"/>
    <cellStyle name="Migliaia 30 8" xfId="2774"/>
    <cellStyle name="Migliaia 30 8 2" xfId="9382"/>
    <cellStyle name="Migliaia 30 8 2 2" xfId="30739"/>
    <cellStyle name="Migliaia 30 8 2 2 2" xfId="35899"/>
    <cellStyle name="Migliaia 30 8 2 2 3" xfId="41201"/>
    <cellStyle name="Migliaia 30 8 2 3" xfId="33248"/>
    <cellStyle name="Migliaia 30 8 2 4" xfId="38550"/>
    <cellStyle name="Migliaia 30 8 3" xfId="15782"/>
    <cellStyle name="Migliaia 30 8 3 2" xfId="34676"/>
    <cellStyle name="Migliaia 30 8 3 3" xfId="39978"/>
    <cellStyle name="Migliaia 30 8 3 4" xfId="29189"/>
    <cellStyle name="Migliaia 30 8 4" xfId="32121"/>
    <cellStyle name="Migliaia 30 8 5" xfId="37327"/>
    <cellStyle name="Migliaia 30 8 6" xfId="11807"/>
    <cellStyle name="Migliaia 30 9" xfId="12610"/>
    <cellStyle name="Migliaia 30 9 2" xfId="29190"/>
    <cellStyle name="Migliaia 30 9 2 2" xfId="34677"/>
    <cellStyle name="Migliaia 30 9 2 3" xfId="39979"/>
    <cellStyle name="Migliaia 30 9 3" xfId="32122"/>
    <cellStyle name="Migliaia 30 9 4" xfId="37328"/>
    <cellStyle name="Migliaia 31" xfId="308"/>
    <cellStyle name="Migliaia 31 10" xfId="15783"/>
    <cellStyle name="Migliaia 31 10 2" xfId="34678"/>
    <cellStyle name="Migliaia 31 10 3" xfId="39980"/>
    <cellStyle name="Migliaia 31 10 4" xfId="29191"/>
    <cellStyle name="Migliaia 31 11" xfId="32123"/>
    <cellStyle name="Migliaia 31 12" xfId="37329"/>
    <cellStyle name="Migliaia 31 2" xfId="309"/>
    <cellStyle name="Migliaia 31 2 2" xfId="1368"/>
    <cellStyle name="Migliaia 31 2 2 2" xfId="3564"/>
    <cellStyle name="Migliaia 31 2 2 2 2" xfId="9816"/>
    <cellStyle name="Migliaia 31 2 2 2 2 2" xfId="34679"/>
    <cellStyle name="Migliaia 31 2 2 2 2 3" xfId="39981"/>
    <cellStyle name="Migliaia 31 2 2 2 3" xfId="13866"/>
    <cellStyle name="Migliaia 31 2 2 2 4" xfId="15786"/>
    <cellStyle name="Migliaia 31 2 2 2 4 2" xfId="37330"/>
    <cellStyle name="Migliaia 31 2 2 2 5" xfId="11808"/>
    <cellStyle name="Migliaia 31 2 2 3" xfId="7041"/>
    <cellStyle name="Migliaia 31 2 2 3 2" xfId="30740"/>
    <cellStyle name="Migliaia 31 2 2 3 2 2" xfId="35900"/>
    <cellStyle name="Migliaia 31 2 2 3 2 3" xfId="41202"/>
    <cellStyle name="Migliaia 31 2 2 3 3" xfId="33249"/>
    <cellStyle name="Migliaia 31 2 2 3 4" xfId="38551"/>
    <cellStyle name="Migliaia 31 2 2 4" xfId="6146"/>
    <cellStyle name="Migliaia 31 2 2 4 2" xfId="16920"/>
    <cellStyle name="Migliaia 31 2 2 4 3" xfId="43347"/>
    <cellStyle name="Migliaia 31 2 2 4 4" xfId="45952"/>
    <cellStyle name="Migliaia 31 2 2 4 5" xfId="48968"/>
    <cellStyle name="Migliaia 31 2 2 5" xfId="15785"/>
    <cellStyle name="Migliaia 31 2 2 6" xfId="20175"/>
    <cellStyle name="Migliaia 31 2 3" xfId="3208"/>
    <cellStyle name="Migliaia 31 2 3 2" xfId="9681"/>
    <cellStyle name="Migliaia 31 2 3 2 2" xfId="30741"/>
    <cellStyle name="Migliaia 31 2 3 2 2 2" xfId="35901"/>
    <cellStyle name="Migliaia 31 2 3 2 2 3" xfId="41203"/>
    <cellStyle name="Migliaia 31 2 3 2 3" xfId="33250"/>
    <cellStyle name="Migliaia 31 2 3 2 4" xfId="38552"/>
    <cellStyle name="Migliaia 31 2 3 3" xfId="15787"/>
    <cellStyle name="Migliaia 31 2 3 3 2" xfId="34680"/>
    <cellStyle name="Migliaia 31 2 3 3 3" xfId="39982"/>
    <cellStyle name="Migliaia 31 2 3 3 4" xfId="29192"/>
    <cellStyle name="Migliaia 31 2 3 4" xfId="32124"/>
    <cellStyle name="Migliaia 31 2 3 5" xfId="37331"/>
    <cellStyle name="Migliaia 31 2 3 6" xfId="11809"/>
    <cellStyle name="Migliaia 31 2 4" xfId="2779"/>
    <cellStyle name="Migliaia 31 2 4 2" xfId="9386"/>
    <cellStyle name="Migliaia 31 2 4 2 2" xfId="34681"/>
    <cellStyle name="Migliaia 31 2 4 2 3" xfId="39983"/>
    <cellStyle name="Migliaia 31 2 4 3" xfId="13480"/>
    <cellStyle name="Migliaia 31 2 4 4" xfId="15788"/>
    <cellStyle name="Migliaia 31 2 4 4 2" xfId="37332"/>
    <cellStyle name="Migliaia 31 2 4 5" xfId="11810"/>
    <cellStyle name="Migliaia 31 2 5" xfId="8556"/>
    <cellStyle name="Migliaia 31 2 5 2" xfId="29193"/>
    <cellStyle name="Migliaia 31 2 5 2 2" xfId="34682"/>
    <cellStyle name="Migliaia 31 2 5 2 3" xfId="39984"/>
    <cellStyle name="Migliaia 31 2 5 3" xfId="32125"/>
    <cellStyle name="Migliaia 31 2 5 4" xfId="37333"/>
    <cellStyle name="Migliaia 31 2 6" xfId="15784"/>
    <cellStyle name="Migliaia 31 2 6 2" xfId="29194"/>
    <cellStyle name="Migliaia 31 2 6 2 2" xfId="34683"/>
    <cellStyle name="Migliaia 31 2 6 2 3" xfId="39985"/>
    <cellStyle name="Migliaia 31 2 6 3" xfId="32126"/>
    <cellStyle name="Migliaia 31 2 6 4" xfId="37334"/>
    <cellStyle name="Migliaia 31 2 6 5" xfId="20176"/>
    <cellStyle name="Migliaia 31 2 7" xfId="20174"/>
    <cellStyle name="Migliaia 31 3" xfId="310"/>
    <cellStyle name="Migliaia 31 3 10" xfId="20177"/>
    <cellStyle name="Migliaia 31 3 11" xfId="11811"/>
    <cellStyle name="Migliaia 31 3 2" xfId="1370"/>
    <cellStyle name="Migliaia 31 3 2 2" xfId="3566"/>
    <cellStyle name="Migliaia 31 3 2 2 2" xfId="7411"/>
    <cellStyle name="Migliaia 31 3 2 2 2 2" xfId="13867"/>
    <cellStyle name="Migliaia 31 3 2 2 2 2 2" xfId="17297"/>
    <cellStyle name="Migliaia 31 3 2 2 2 2 2 2" xfId="34684"/>
    <cellStyle name="Migliaia 31 3 2 2 2 2 3" xfId="39986"/>
    <cellStyle name="Migliaia 31 3 2 2 2 2 4" xfId="29195"/>
    <cellStyle name="Migliaia 31 3 2 2 2 3" xfId="32127"/>
    <cellStyle name="Migliaia 31 3 2 2 2 4" xfId="37335"/>
    <cellStyle name="Migliaia 31 3 2 2 2 5" xfId="20562"/>
    <cellStyle name="Migliaia 31 3 2 2 2 6" xfId="46342"/>
    <cellStyle name="Migliaia 31 3 2 2 2 7" xfId="49358"/>
    <cellStyle name="Migliaia 31 3 2 2 2 8" xfId="13094"/>
    <cellStyle name="Migliaia 31 3 2 2 3" xfId="6987"/>
    <cellStyle name="Migliaia 31 3 2 2 4" xfId="6147"/>
    <cellStyle name="Migliaia 31 3 2 2 4 2" xfId="16921"/>
    <cellStyle name="Migliaia 31 3 2 2 4 3" xfId="41689"/>
    <cellStyle name="Migliaia 31 3 2 2 4 4" xfId="45953"/>
    <cellStyle name="Migliaia 31 3 2 2 4 5" xfId="48969"/>
    <cellStyle name="Migliaia 31 3 2 2 5" xfId="15791"/>
    <cellStyle name="Migliaia 31 3 2 2 6" xfId="20179"/>
    <cellStyle name="Migliaia 31 3 2 3" xfId="2781"/>
    <cellStyle name="Migliaia 31 3 2 3 2" xfId="7842"/>
    <cellStyle name="Migliaia 31 3 2 3 2 2" xfId="34685"/>
    <cellStyle name="Migliaia 31 3 2 3 2 3" xfId="39987"/>
    <cellStyle name="Migliaia 31 3 2 3 2 4" xfId="29196"/>
    <cellStyle name="Migliaia 31 3 2 3 3" xfId="7412"/>
    <cellStyle name="Migliaia 31 3 2 3 4" xfId="15792"/>
    <cellStyle name="Migliaia 31 3 2 3 4 2" xfId="37336"/>
    <cellStyle name="Migliaia 31 3 2 3 5" xfId="11812"/>
    <cellStyle name="Migliaia 31 3 2 4" xfId="6758"/>
    <cellStyle name="Migliaia 31 3 2 4 2" xfId="13513"/>
    <cellStyle name="Migliaia 31 3 2 4 2 2" xfId="34686"/>
    <cellStyle name="Migliaia 31 3 2 4 2 3" xfId="39988"/>
    <cellStyle name="Migliaia 31 3 2 4 3" xfId="32128"/>
    <cellStyle name="Migliaia 31 3 2 4 4" xfId="37337"/>
    <cellStyle name="Migliaia 31 3 2 4 5" xfId="12613"/>
    <cellStyle name="Migliaia 31 3 2 5" xfId="12783"/>
    <cellStyle name="Migliaia 31 3 2 5 2" xfId="29197"/>
    <cellStyle name="Migliaia 31 3 2 5 2 2" xfId="34687"/>
    <cellStyle name="Migliaia 31 3 2 5 2 3" xfId="39989"/>
    <cellStyle name="Migliaia 31 3 2 5 3" xfId="32129"/>
    <cellStyle name="Migliaia 31 3 2 5 4" xfId="37338"/>
    <cellStyle name="Migliaia 31 3 2 6" xfId="15790"/>
    <cellStyle name="Migliaia 31 3 2 6 2" xfId="29198"/>
    <cellStyle name="Migliaia 31 3 2 6 2 2" xfId="34688"/>
    <cellStyle name="Migliaia 31 3 2 6 2 3" xfId="39990"/>
    <cellStyle name="Migliaia 31 3 2 6 3" xfId="32130"/>
    <cellStyle name="Migliaia 31 3 2 6 4" xfId="37339"/>
    <cellStyle name="Migliaia 31 3 2 6 5" xfId="20180"/>
    <cellStyle name="Migliaia 31 3 2 7" xfId="20178"/>
    <cellStyle name="Migliaia 31 3 3" xfId="1369"/>
    <cellStyle name="Migliaia 31 3 3 2" xfId="3565"/>
    <cellStyle name="Migliaia 31 3 3 2 2" xfId="5162"/>
    <cellStyle name="Migliaia 31 3 3 2 2 2" xfId="34690"/>
    <cellStyle name="Migliaia 31 3 3 2 2 3" xfId="39992"/>
    <cellStyle name="Migliaia 31 3 3 2 3" xfId="13642"/>
    <cellStyle name="Migliaia 31 3 3 2 4" xfId="15794"/>
    <cellStyle name="Migliaia 31 3 3 2 4 2" xfId="37341"/>
    <cellStyle name="Migliaia 31 3 3 2 5" xfId="11814"/>
    <cellStyle name="Migliaia 31 3 3 3" xfId="4914"/>
    <cellStyle name="Migliaia 31 3 3 3 2" xfId="29200"/>
    <cellStyle name="Migliaia 31 3 3 3 2 2" xfId="34691"/>
    <cellStyle name="Migliaia 31 3 3 3 2 3" xfId="39993"/>
    <cellStyle name="Migliaia 31 3 3 3 3" xfId="32132"/>
    <cellStyle name="Migliaia 31 3 3 3 4" xfId="37342"/>
    <cellStyle name="Migliaia 31 3 3 4" xfId="15793"/>
    <cellStyle name="Migliaia 31 3 3 4 2" xfId="29201"/>
    <cellStyle name="Migliaia 31 3 3 4 2 2" xfId="34692"/>
    <cellStyle name="Migliaia 31 3 3 4 2 3" xfId="39994"/>
    <cellStyle name="Migliaia 31 3 3 4 3" xfId="32133"/>
    <cellStyle name="Migliaia 31 3 3 4 4" xfId="37343"/>
    <cellStyle name="Migliaia 31 3 3 4 5" xfId="20181"/>
    <cellStyle name="Migliaia 31 3 3 5" xfId="20182"/>
    <cellStyle name="Migliaia 31 3 3 5 2" xfId="29202"/>
    <cellStyle name="Migliaia 31 3 3 5 2 2" xfId="34693"/>
    <cellStyle name="Migliaia 31 3 3 5 2 3" xfId="39995"/>
    <cellStyle name="Migliaia 31 3 3 5 3" xfId="32134"/>
    <cellStyle name="Migliaia 31 3 3 5 4" xfId="37344"/>
    <cellStyle name="Migliaia 31 3 3 6" xfId="29199"/>
    <cellStyle name="Migliaia 31 3 3 6 2" xfId="34689"/>
    <cellStyle name="Migliaia 31 3 3 6 3" xfId="39991"/>
    <cellStyle name="Migliaia 31 3 3 7" xfId="32131"/>
    <cellStyle name="Migliaia 31 3 3 8" xfId="37340"/>
    <cellStyle name="Migliaia 31 3 3 9" xfId="11813"/>
    <cellStyle name="Migliaia 31 3 4" xfId="2409"/>
    <cellStyle name="Migliaia 31 3 4 2" xfId="3921"/>
    <cellStyle name="Migliaia 31 3 4 2 2" xfId="9876"/>
    <cellStyle name="Migliaia 31 3 4 2 3" xfId="13466"/>
    <cellStyle name="Migliaia 31 3 4 2 4" xfId="15796"/>
    <cellStyle name="Migliaia 31 3 4 2 5" xfId="27823"/>
    <cellStyle name="Migliaia 31 3 4 2 6" xfId="11816"/>
    <cellStyle name="Migliaia 31 3 4 3" xfId="9124"/>
    <cellStyle name="Migliaia 31 3 4 3 2" xfId="30742"/>
    <cellStyle name="Migliaia 31 3 4 3 2 2" xfId="35902"/>
    <cellStyle name="Migliaia 31 3 4 3 2 3" xfId="41204"/>
    <cellStyle name="Migliaia 31 3 4 3 3" xfId="33251"/>
    <cellStyle name="Migliaia 31 3 4 3 4" xfId="38553"/>
    <cellStyle name="Migliaia 31 3 4 4" xfId="15795"/>
    <cellStyle name="Migliaia 31 3 4 4 2" xfId="34694"/>
    <cellStyle name="Migliaia 31 3 4 4 3" xfId="39996"/>
    <cellStyle name="Migliaia 31 3 4 4 4" xfId="29203"/>
    <cellStyle name="Migliaia 31 3 4 5" xfId="32135"/>
    <cellStyle name="Migliaia 31 3 4 6" xfId="37345"/>
    <cellStyle name="Migliaia 31 3 4 7" xfId="11815"/>
    <cellStyle name="Migliaia 31 3 5" xfId="3209"/>
    <cellStyle name="Migliaia 31 3 5 2" xfId="9682"/>
    <cellStyle name="Migliaia 31 3 5 2 2" xfId="30743"/>
    <cellStyle name="Migliaia 31 3 5 2 2 2" xfId="35903"/>
    <cellStyle name="Migliaia 31 3 5 2 2 3" xfId="41205"/>
    <cellStyle name="Migliaia 31 3 5 2 3" xfId="33252"/>
    <cellStyle name="Migliaia 31 3 5 2 4" xfId="38554"/>
    <cellStyle name="Migliaia 31 3 5 3" xfId="15797"/>
    <cellStyle name="Migliaia 31 3 5 3 2" xfId="34695"/>
    <cellStyle name="Migliaia 31 3 5 3 3" xfId="39997"/>
    <cellStyle name="Migliaia 31 3 5 3 4" xfId="29204"/>
    <cellStyle name="Migliaia 31 3 5 4" xfId="32136"/>
    <cellStyle name="Migliaia 31 3 5 5" xfId="37346"/>
    <cellStyle name="Migliaia 31 3 5 6" xfId="11817"/>
    <cellStyle name="Migliaia 31 3 6" xfId="2780"/>
    <cellStyle name="Migliaia 31 3 6 2" xfId="9387"/>
    <cellStyle name="Migliaia 31 3 6 2 2" xfId="34696"/>
    <cellStyle name="Migliaia 31 3 6 2 3" xfId="39998"/>
    <cellStyle name="Migliaia 31 3 6 3" xfId="14140"/>
    <cellStyle name="Migliaia 31 3 6 4" xfId="15798"/>
    <cellStyle name="Migliaia 31 3 6 4 2" xfId="37347"/>
    <cellStyle name="Migliaia 31 3 6 5" xfId="11818"/>
    <cellStyle name="Migliaia 31 3 7" xfId="6646"/>
    <cellStyle name="Migliaia 31 3 7 2" xfId="29205"/>
    <cellStyle name="Migliaia 31 3 7 2 2" xfId="34697"/>
    <cellStyle name="Migliaia 31 3 7 2 3" xfId="39999"/>
    <cellStyle name="Migliaia 31 3 7 3" xfId="32137"/>
    <cellStyle name="Migliaia 31 3 7 4" xfId="37348"/>
    <cellStyle name="Migliaia 31 3 8" xfId="12784"/>
    <cellStyle name="Migliaia 31 3 8 2" xfId="29206"/>
    <cellStyle name="Migliaia 31 3 8 2 2" xfId="34698"/>
    <cellStyle name="Migliaia 31 3 8 2 3" xfId="40000"/>
    <cellStyle name="Migliaia 31 3 8 3" xfId="32138"/>
    <cellStyle name="Migliaia 31 3 8 4" xfId="37349"/>
    <cellStyle name="Migliaia 31 3 8 5" xfId="20183"/>
    <cellStyle name="Migliaia 31 3 9" xfId="15789"/>
    <cellStyle name="Migliaia 31 4" xfId="1371"/>
    <cellStyle name="Migliaia 31 4 2" xfId="3567"/>
    <cellStyle name="Migliaia 31 4 2 2" xfId="4260"/>
    <cellStyle name="Migliaia 31 4 2 2 2" xfId="29207"/>
    <cellStyle name="Migliaia 31 4 2 2 2 2" xfId="34699"/>
    <cellStyle name="Migliaia 31 4 2 2 2 3" xfId="40001"/>
    <cellStyle name="Migliaia 31 4 2 2 3" xfId="32139"/>
    <cellStyle name="Migliaia 31 4 2 2 4" xfId="37350"/>
    <cellStyle name="Migliaia 31 4 2 3" xfId="7413"/>
    <cellStyle name="Migliaia 31 4 2 3 2" xfId="29208"/>
    <cellStyle name="Migliaia 31 4 2 3 2 2" xfId="34700"/>
    <cellStyle name="Migliaia 31 4 2 3 2 3" xfId="40002"/>
    <cellStyle name="Migliaia 31 4 2 3 3" xfId="32140"/>
    <cellStyle name="Migliaia 31 4 2 3 4" xfId="37351"/>
    <cellStyle name="Migliaia 31 4 2 4" xfId="6760"/>
    <cellStyle name="Migliaia 31 4 2 5" xfId="6149"/>
    <cellStyle name="Migliaia 31 4 2 5 2" xfId="16923"/>
    <cellStyle name="Migliaia 31 4 2 5 3" xfId="41690"/>
    <cellStyle name="Migliaia 31 4 2 5 4" xfId="45955"/>
    <cellStyle name="Migliaia 31 4 2 5 5" xfId="48971"/>
    <cellStyle name="Migliaia 31 4 2 6" xfId="15800"/>
    <cellStyle name="Migliaia 31 4 2 7" xfId="20185"/>
    <cellStyle name="Migliaia 31 4 3" xfId="4261"/>
    <cellStyle name="Migliaia 31 4 3 2" xfId="13643"/>
    <cellStyle name="Migliaia 31 4 3 2 2" xfId="34701"/>
    <cellStyle name="Migliaia 31 4 3 2 3" xfId="40003"/>
    <cellStyle name="Migliaia 31 4 3 3" xfId="32141"/>
    <cellStyle name="Migliaia 31 4 3 4" xfId="37352"/>
    <cellStyle name="Migliaia 31 4 3 5" xfId="12782"/>
    <cellStyle name="Migliaia 31 4 4" xfId="7414"/>
    <cellStyle name="Migliaia 31 4 4 2" xfId="29209"/>
    <cellStyle name="Migliaia 31 4 4 2 2" xfId="34702"/>
    <cellStyle name="Migliaia 31 4 4 2 3" xfId="40004"/>
    <cellStyle name="Migliaia 31 4 4 3" xfId="32142"/>
    <cellStyle name="Migliaia 31 4 4 4" xfId="37353"/>
    <cellStyle name="Migliaia 31 4 5" xfId="6759"/>
    <cellStyle name="Migliaia 31 4 5 2" xfId="29210"/>
    <cellStyle name="Migliaia 31 4 5 2 2" xfId="34703"/>
    <cellStyle name="Migliaia 31 4 5 2 3" xfId="40005"/>
    <cellStyle name="Migliaia 31 4 5 3" xfId="32143"/>
    <cellStyle name="Migliaia 31 4 5 4" xfId="37354"/>
    <cellStyle name="Migliaia 31 4 6" xfId="6148"/>
    <cellStyle name="Migliaia 31 4 6 2" xfId="16922"/>
    <cellStyle name="Migliaia 31 4 6 2 2" xfId="34704"/>
    <cellStyle name="Migliaia 31 4 6 2 3" xfId="40006"/>
    <cellStyle name="Migliaia 31 4 6 2 4" xfId="29211"/>
    <cellStyle name="Migliaia 31 4 6 3" xfId="32144"/>
    <cellStyle name="Migliaia 31 4 6 4" xfId="37355"/>
    <cellStyle name="Migliaia 31 4 6 5" xfId="20186"/>
    <cellStyle name="Migliaia 31 4 6 6" xfId="43922"/>
    <cellStyle name="Migliaia 31 4 6 7" xfId="45954"/>
    <cellStyle name="Migliaia 31 4 6 8" xfId="48970"/>
    <cellStyle name="Migliaia 31 4 7" xfId="15799"/>
    <cellStyle name="Migliaia 31 4 7 2" xfId="29212"/>
    <cellStyle name="Migliaia 31 4 7 2 2" xfId="34705"/>
    <cellStyle name="Migliaia 31 4 7 2 3" xfId="40007"/>
    <cellStyle name="Migliaia 31 4 7 3" xfId="32145"/>
    <cellStyle name="Migliaia 31 4 7 4" xfId="37356"/>
    <cellStyle name="Migliaia 31 4 7 5" xfId="20187"/>
    <cellStyle name="Migliaia 31 4 8" xfId="20184"/>
    <cellStyle name="Migliaia 31 5" xfId="1372"/>
    <cellStyle name="Migliaia 31 5 2" xfId="3568"/>
    <cellStyle name="Migliaia 31 5 2 2" xfId="13868"/>
    <cellStyle name="Migliaia 31 5 2 2 2" xfId="34706"/>
    <cellStyle name="Migliaia 31 5 2 2 3" xfId="40008"/>
    <cellStyle name="Migliaia 31 5 2 3" xfId="15802"/>
    <cellStyle name="Migliaia 31 5 2 3 2" xfId="32146"/>
    <cellStyle name="Migliaia 31 5 2 4" xfId="37357"/>
    <cellStyle name="Migliaia 31 5 2 5" xfId="11819"/>
    <cellStyle name="Migliaia 31 5 3" xfId="6761"/>
    <cellStyle name="Migliaia 31 5 3 2" xfId="29213"/>
    <cellStyle name="Migliaia 31 5 3 2 2" xfId="34707"/>
    <cellStyle name="Migliaia 31 5 3 2 3" xfId="40009"/>
    <cellStyle name="Migliaia 31 5 3 3" xfId="32147"/>
    <cellStyle name="Migliaia 31 5 3 4" xfId="37358"/>
    <cellStyle name="Migliaia 31 5 4" xfId="6150"/>
    <cellStyle name="Migliaia 31 5 4 2" xfId="16924"/>
    <cellStyle name="Migliaia 31 5 4 2 2" xfId="34708"/>
    <cellStyle name="Migliaia 31 5 4 2 3" xfId="40010"/>
    <cellStyle name="Migliaia 31 5 4 2 4" xfId="29214"/>
    <cellStyle name="Migliaia 31 5 4 3" xfId="32148"/>
    <cellStyle name="Migliaia 31 5 4 4" xfId="37359"/>
    <cellStyle name="Migliaia 31 5 4 5" xfId="20189"/>
    <cellStyle name="Migliaia 31 5 4 6" xfId="41691"/>
    <cellStyle name="Migliaia 31 5 4 7" xfId="45956"/>
    <cellStyle name="Migliaia 31 5 4 8" xfId="48972"/>
    <cellStyle name="Migliaia 31 5 5" xfId="15801"/>
    <cellStyle name="Migliaia 31 5 5 2" xfId="29215"/>
    <cellStyle name="Migliaia 31 5 5 2 2" xfId="34709"/>
    <cellStyle name="Migliaia 31 5 5 2 3" xfId="40011"/>
    <cellStyle name="Migliaia 31 5 5 3" xfId="32149"/>
    <cellStyle name="Migliaia 31 5 5 4" xfId="37360"/>
    <cellStyle name="Migliaia 31 5 5 5" xfId="20190"/>
    <cellStyle name="Migliaia 31 5 6" xfId="20191"/>
    <cellStyle name="Migliaia 31 5 6 2" xfId="29216"/>
    <cellStyle name="Migliaia 31 5 6 2 2" xfId="34710"/>
    <cellStyle name="Migliaia 31 5 6 2 3" xfId="40012"/>
    <cellStyle name="Migliaia 31 5 6 3" xfId="32150"/>
    <cellStyle name="Migliaia 31 5 6 4" xfId="37361"/>
    <cellStyle name="Migliaia 31 5 7" xfId="20188"/>
    <cellStyle name="Migliaia 31 6" xfId="1367"/>
    <cellStyle name="Migliaia 31 6 2" xfId="3563"/>
    <cellStyle name="Migliaia 31 6 2 2" xfId="5161"/>
    <cellStyle name="Migliaia 31 6 2 3" xfId="14088"/>
    <cellStyle name="Migliaia 31 6 2 4" xfId="15804"/>
    <cellStyle name="Migliaia 31 6 2 5" xfId="27824"/>
    <cellStyle name="Migliaia 31 6 2 6" xfId="11821"/>
    <cellStyle name="Migliaia 31 6 3" xfId="4913"/>
    <cellStyle name="Migliaia 31 6 3 2" xfId="30744"/>
    <cellStyle name="Migliaia 31 6 3 2 2" xfId="35904"/>
    <cellStyle name="Migliaia 31 6 3 2 3" xfId="41206"/>
    <cellStyle name="Migliaia 31 6 3 3" xfId="33253"/>
    <cellStyle name="Migliaia 31 6 3 4" xfId="38555"/>
    <cellStyle name="Migliaia 31 6 4" xfId="15803"/>
    <cellStyle name="Migliaia 31 6 4 2" xfId="34711"/>
    <cellStyle name="Migliaia 31 6 4 3" xfId="40013"/>
    <cellStyle name="Migliaia 31 6 4 4" xfId="29217"/>
    <cellStyle name="Migliaia 31 6 5" xfId="32151"/>
    <cellStyle name="Migliaia 31 6 6" xfId="37362"/>
    <cellStyle name="Migliaia 31 6 7" xfId="11820"/>
    <cellStyle name="Migliaia 31 7" xfId="3207"/>
    <cellStyle name="Migliaia 31 7 2" xfId="9680"/>
    <cellStyle name="Migliaia 31 7 2 2" xfId="30745"/>
    <cellStyle name="Migliaia 31 7 2 2 2" xfId="35905"/>
    <cellStyle name="Migliaia 31 7 2 2 3" xfId="41207"/>
    <cellStyle name="Migliaia 31 7 2 3" xfId="33254"/>
    <cellStyle name="Migliaia 31 7 2 4" xfId="38556"/>
    <cellStyle name="Migliaia 31 7 3" xfId="15805"/>
    <cellStyle name="Migliaia 31 7 3 2" xfId="34712"/>
    <cellStyle name="Migliaia 31 7 3 3" xfId="40014"/>
    <cellStyle name="Migliaia 31 7 3 4" xfId="29218"/>
    <cellStyle name="Migliaia 31 7 4" xfId="32152"/>
    <cellStyle name="Migliaia 31 7 5" xfId="37363"/>
    <cellStyle name="Migliaia 31 7 6" xfId="11822"/>
    <cellStyle name="Migliaia 31 8" xfId="2778"/>
    <cellStyle name="Migliaia 31 8 2" xfId="9385"/>
    <cellStyle name="Migliaia 31 8 2 2" xfId="30746"/>
    <cellStyle name="Migliaia 31 8 2 2 2" xfId="35906"/>
    <cellStyle name="Migliaia 31 8 2 2 3" xfId="41208"/>
    <cellStyle name="Migliaia 31 8 2 3" xfId="33255"/>
    <cellStyle name="Migliaia 31 8 2 4" xfId="38557"/>
    <cellStyle name="Migliaia 31 8 3" xfId="15806"/>
    <cellStyle name="Migliaia 31 8 3 2" xfId="34713"/>
    <cellStyle name="Migliaia 31 8 3 3" xfId="40015"/>
    <cellStyle name="Migliaia 31 8 3 4" xfId="29219"/>
    <cellStyle name="Migliaia 31 8 4" xfId="32153"/>
    <cellStyle name="Migliaia 31 8 5" xfId="37364"/>
    <cellStyle name="Migliaia 31 8 6" xfId="11823"/>
    <cellStyle name="Migliaia 31 9" xfId="12612"/>
    <cellStyle name="Migliaia 31 9 2" xfId="29220"/>
    <cellStyle name="Migliaia 31 9 2 2" xfId="34714"/>
    <cellStyle name="Migliaia 31 9 2 3" xfId="40016"/>
    <cellStyle name="Migliaia 31 9 3" xfId="32154"/>
    <cellStyle name="Migliaia 31 9 4" xfId="37365"/>
    <cellStyle name="Migliaia 32" xfId="311"/>
    <cellStyle name="Migliaia 32 10" xfId="15807"/>
    <cellStyle name="Migliaia 32 10 2" xfId="34715"/>
    <cellStyle name="Migliaia 32 10 3" xfId="40017"/>
    <cellStyle name="Migliaia 32 10 4" xfId="29221"/>
    <cellStyle name="Migliaia 32 11" xfId="32155"/>
    <cellStyle name="Migliaia 32 12" xfId="37366"/>
    <cellStyle name="Migliaia 32 2" xfId="312"/>
    <cellStyle name="Migliaia 32 2 2" xfId="1374"/>
    <cellStyle name="Migliaia 32 2 2 2" xfId="3570"/>
    <cellStyle name="Migliaia 32 2 2 2 2" xfId="9817"/>
    <cellStyle name="Migliaia 32 2 2 2 2 2" xfId="34716"/>
    <cellStyle name="Migliaia 32 2 2 2 2 3" xfId="40018"/>
    <cellStyle name="Migliaia 32 2 2 2 3" xfId="13869"/>
    <cellStyle name="Migliaia 32 2 2 2 4" xfId="15810"/>
    <cellStyle name="Migliaia 32 2 2 2 4 2" xfId="37367"/>
    <cellStyle name="Migliaia 32 2 2 2 5" xfId="11824"/>
    <cellStyle name="Migliaia 32 2 2 3" xfId="7042"/>
    <cellStyle name="Migliaia 32 2 2 3 2" xfId="30747"/>
    <cellStyle name="Migliaia 32 2 2 3 2 2" xfId="35907"/>
    <cellStyle name="Migliaia 32 2 2 3 2 3" xfId="41209"/>
    <cellStyle name="Migliaia 32 2 2 3 3" xfId="33256"/>
    <cellStyle name="Migliaia 32 2 2 3 4" xfId="38558"/>
    <cellStyle name="Migliaia 32 2 2 4" xfId="6151"/>
    <cellStyle name="Migliaia 32 2 2 4 2" xfId="16925"/>
    <cellStyle name="Migliaia 32 2 2 4 3" xfId="41692"/>
    <cellStyle name="Migliaia 32 2 2 4 4" xfId="45957"/>
    <cellStyle name="Migliaia 32 2 2 4 5" xfId="48973"/>
    <cellStyle name="Migliaia 32 2 2 5" xfId="15809"/>
    <cellStyle name="Migliaia 32 2 2 6" xfId="20197"/>
    <cellStyle name="Migliaia 32 2 3" xfId="3211"/>
    <cellStyle name="Migliaia 32 2 3 2" xfId="9684"/>
    <cellStyle name="Migliaia 32 2 3 2 2" xfId="30748"/>
    <cellStyle name="Migliaia 32 2 3 2 2 2" xfId="35908"/>
    <cellStyle name="Migliaia 32 2 3 2 2 3" xfId="41210"/>
    <cellStyle name="Migliaia 32 2 3 2 3" xfId="33257"/>
    <cellStyle name="Migliaia 32 2 3 2 4" xfId="38559"/>
    <cellStyle name="Migliaia 32 2 3 3" xfId="15811"/>
    <cellStyle name="Migliaia 32 2 3 3 2" xfId="34717"/>
    <cellStyle name="Migliaia 32 2 3 3 3" xfId="40019"/>
    <cellStyle name="Migliaia 32 2 3 3 4" xfId="29222"/>
    <cellStyle name="Migliaia 32 2 3 4" xfId="32156"/>
    <cellStyle name="Migliaia 32 2 3 5" xfId="37368"/>
    <cellStyle name="Migliaia 32 2 3 6" xfId="11825"/>
    <cellStyle name="Migliaia 32 2 4" xfId="2783"/>
    <cellStyle name="Migliaia 32 2 4 2" xfId="9389"/>
    <cellStyle name="Migliaia 32 2 4 2 2" xfId="34718"/>
    <cellStyle name="Migliaia 32 2 4 2 3" xfId="40020"/>
    <cellStyle name="Migliaia 32 2 4 3" xfId="14139"/>
    <cellStyle name="Migliaia 32 2 4 4" xfId="15812"/>
    <cellStyle name="Migliaia 32 2 4 4 2" xfId="37369"/>
    <cellStyle name="Migliaia 32 2 4 5" xfId="11826"/>
    <cellStyle name="Migliaia 32 2 5" xfId="8557"/>
    <cellStyle name="Migliaia 32 2 5 2" xfId="29224"/>
    <cellStyle name="Migliaia 32 2 5 2 2" xfId="34719"/>
    <cellStyle name="Migliaia 32 2 5 2 3" xfId="40021"/>
    <cellStyle name="Migliaia 32 2 5 3" xfId="32158"/>
    <cellStyle name="Migliaia 32 2 5 4" xfId="37370"/>
    <cellStyle name="Migliaia 32 2 6" xfId="15808"/>
    <cellStyle name="Migliaia 32 2 6 2" xfId="29225"/>
    <cellStyle name="Migliaia 32 2 6 2 2" xfId="34720"/>
    <cellStyle name="Migliaia 32 2 6 2 3" xfId="40022"/>
    <cellStyle name="Migliaia 32 2 6 3" xfId="32159"/>
    <cellStyle name="Migliaia 32 2 6 4" xfId="37371"/>
    <cellStyle name="Migliaia 32 2 6 5" xfId="20199"/>
    <cellStyle name="Migliaia 32 2 7" xfId="20196"/>
    <cellStyle name="Migliaia 32 3" xfId="313"/>
    <cellStyle name="Migliaia 32 3 10" xfId="20200"/>
    <cellStyle name="Migliaia 32 3 11" xfId="11827"/>
    <cellStyle name="Migliaia 32 3 2" xfId="1376"/>
    <cellStyle name="Migliaia 32 3 2 2" xfId="3572"/>
    <cellStyle name="Migliaia 32 3 2 2 2" xfId="7415"/>
    <cellStyle name="Migliaia 32 3 2 2 2 2" xfId="13870"/>
    <cellStyle name="Migliaia 32 3 2 2 2 2 2" xfId="17298"/>
    <cellStyle name="Migliaia 32 3 2 2 2 2 2 2" xfId="34721"/>
    <cellStyle name="Migliaia 32 3 2 2 2 2 3" xfId="40023"/>
    <cellStyle name="Migliaia 32 3 2 2 2 2 4" xfId="29226"/>
    <cellStyle name="Migliaia 32 3 2 2 2 3" xfId="32160"/>
    <cellStyle name="Migliaia 32 3 2 2 2 4" xfId="37372"/>
    <cellStyle name="Migliaia 32 3 2 2 2 5" xfId="43361"/>
    <cellStyle name="Migliaia 32 3 2 2 2 6" xfId="46343"/>
    <cellStyle name="Migliaia 32 3 2 2 2 7" xfId="49359"/>
    <cellStyle name="Migliaia 32 3 2 2 2 8" xfId="13095"/>
    <cellStyle name="Migliaia 32 3 2 2 3" xfId="6565"/>
    <cellStyle name="Migliaia 32 3 2 2 4" xfId="6152"/>
    <cellStyle name="Migliaia 32 3 2 2 4 2" xfId="16926"/>
    <cellStyle name="Migliaia 32 3 2 2 4 3" xfId="43628"/>
    <cellStyle name="Migliaia 32 3 2 2 4 4" xfId="45958"/>
    <cellStyle name="Migliaia 32 3 2 2 4 5" xfId="48974"/>
    <cellStyle name="Migliaia 32 3 2 2 5" xfId="15815"/>
    <cellStyle name="Migliaia 32 3 2 2 6" xfId="20202"/>
    <cellStyle name="Migliaia 32 3 2 3" xfId="2785"/>
    <cellStyle name="Migliaia 32 3 2 3 2" xfId="7841"/>
    <cellStyle name="Migliaia 32 3 2 3 2 2" xfId="34722"/>
    <cellStyle name="Migliaia 32 3 2 3 2 3" xfId="40024"/>
    <cellStyle name="Migliaia 32 3 2 3 2 4" xfId="29227"/>
    <cellStyle name="Migliaia 32 3 2 3 3" xfId="7416"/>
    <cellStyle name="Migliaia 32 3 2 3 4" xfId="15816"/>
    <cellStyle name="Migliaia 32 3 2 3 4 2" xfId="37373"/>
    <cellStyle name="Migliaia 32 3 2 3 5" xfId="11828"/>
    <cellStyle name="Migliaia 32 3 2 4" xfId="6762"/>
    <cellStyle name="Migliaia 32 3 2 4 2" xfId="13514"/>
    <cellStyle name="Migliaia 32 3 2 4 2 2" xfId="34723"/>
    <cellStyle name="Migliaia 32 3 2 4 2 3" xfId="40025"/>
    <cellStyle name="Migliaia 32 3 2 4 3" xfId="32162"/>
    <cellStyle name="Migliaia 32 3 2 4 4" xfId="37374"/>
    <cellStyle name="Migliaia 32 3 2 4 5" xfId="12615"/>
    <cellStyle name="Migliaia 32 3 2 5" xfId="12780"/>
    <cellStyle name="Migliaia 32 3 2 5 2" xfId="29228"/>
    <cellStyle name="Migliaia 32 3 2 5 2 2" xfId="34724"/>
    <cellStyle name="Migliaia 32 3 2 5 2 3" xfId="40026"/>
    <cellStyle name="Migliaia 32 3 2 5 3" xfId="32163"/>
    <cellStyle name="Migliaia 32 3 2 5 4" xfId="37375"/>
    <cellStyle name="Migliaia 32 3 2 6" xfId="15814"/>
    <cellStyle name="Migliaia 32 3 2 6 2" xfId="29229"/>
    <cellStyle name="Migliaia 32 3 2 6 2 2" xfId="34725"/>
    <cellStyle name="Migliaia 32 3 2 6 2 3" xfId="40027"/>
    <cellStyle name="Migliaia 32 3 2 6 3" xfId="32164"/>
    <cellStyle name="Migliaia 32 3 2 6 4" xfId="37376"/>
    <cellStyle name="Migliaia 32 3 2 6 5" xfId="20205"/>
    <cellStyle name="Migliaia 32 3 2 7" xfId="20201"/>
    <cellStyle name="Migliaia 32 3 3" xfId="1375"/>
    <cellStyle name="Migliaia 32 3 3 2" xfId="3571"/>
    <cellStyle name="Migliaia 32 3 3 2 2" xfId="5164"/>
    <cellStyle name="Migliaia 32 3 3 2 2 2" xfId="34727"/>
    <cellStyle name="Migliaia 32 3 3 2 2 3" xfId="40029"/>
    <cellStyle name="Migliaia 32 3 3 2 3" xfId="13644"/>
    <cellStyle name="Migliaia 32 3 3 2 4" xfId="15818"/>
    <cellStyle name="Migliaia 32 3 3 2 4 2" xfId="37378"/>
    <cellStyle name="Migliaia 32 3 3 2 5" xfId="11830"/>
    <cellStyle name="Migliaia 32 3 3 3" xfId="4916"/>
    <cellStyle name="Migliaia 32 3 3 3 2" xfId="29232"/>
    <cellStyle name="Migliaia 32 3 3 3 2 2" xfId="34728"/>
    <cellStyle name="Migliaia 32 3 3 3 2 3" xfId="40030"/>
    <cellStyle name="Migliaia 32 3 3 3 3" xfId="32167"/>
    <cellStyle name="Migliaia 32 3 3 3 4" xfId="37379"/>
    <cellStyle name="Migliaia 32 3 3 4" xfId="15817"/>
    <cellStyle name="Migliaia 32 3 3 4 2" xfId="29233"/>
    <cellStyle name="Migliaia 32 3 3 4 2 2" xfId="34729"/>
    <cellStyle name="Migliaia 32 3 3 4 2 3" xfId="40031"/>
    <cellStyle name="Migliaia 32 3 3 4 3" xfId="32168"/>
    <cellStyle name="Migliaia 32 3 3 4 4" xfId="37380"/>
    <cellStyle name="Migliaia 32 3 3 4 5" xfId="20207"/>
    <cellStyle name="Migliaia 32 3 3 5" xfId="20208"/>
    <cellStyle name="Migliaia 32 3 3 5 2" xfId="29234"/>
    <cellStyle name="Migliaia 32 3 3 5 2 2" xfId="34730"/>
    <cellStyle name="Migliaia 32 3 3 5 2 3" xfId="40032"/>
    <cellStyle name="Migliaia 32 3 3 5 3" xfId="32169"/>
    <cellStyle name="Migliaia 32 3 3 5 4" xfId="37381"/>
    <cellStyle name="Migliaia 32 3 3 6" xfId="29230"/>
    <cellStyle name="Migliaia 32 3 3 6 2" xfId="34726"/>
    <cellStyle name="Migliaia 32 3 3 6 3" xfId="40028"/>
    <cellStyle name="Migliaia 32 3 3 7" xfId="32165"/>
    <cellStyle name="Migliaia 32 3 3 8" xfId="37377"/>
    <cellStyle name="Migliaia 32 3 3 9" xfId="11829"/>
    <cellStyle name="Migliaia 32 3 4" xfId="2410"/>
    <cellStyle name="Migliaia 32 3 4 2" xfId="3922"/>
    <cellStyle name="Migliaia 32 3 4 2 2" xfId="9877"/>
    <cellStyle name="Migliaia 32 3 4 2 3" xfId="14016"/>
    <cellStyle name="Migliaia 32 3 4 2 4" xfId="15820"/>
    <cellStyle name="Migliaia 32 3 4 2 5" xfId="27829"/>
    <cellStyle name="Migliaia 32 3 4 2 6" xfId="11832"/>
    <cellStyle name="Migliaia 32 3 4 3" xfId="9125"/>
    <cellStyle name="Migliaia 32 3 4 3 2" xfId="30749"/>
    <cellStyle name="Migliaia 32 3 4 3 2 2" xfId="35909"/>
    <cellStyle name="Migliaia 32 3 4 3 2 3" xfId="41211"/>
    <cellStyle name="Migliaia 32 3 4 3 3" xfId="33258"/>
    <cellStyle name="Migliaia 32 3 4 3 4" xfId="38560"/>
    <cellStyle name="Migliaia 32 3 4 4" xfId="15819"/>
    <cellStyle name="Migliaia 32 3 4 4 2" xfId="34731"/>
    <cellStyle name="Migliaia 32 3 4 4 3" xfId="40033"/>
    <cellStyle name="Migliaia 32 3 4 4 4" xfId="29235"/>
    <cellStyle name="Migliaia 32 3 4 5" xfId="32170"/>
    <cellStyle name="Migliaia 32 3 4 6" xfId="37382"/>
    <cellStyle name="Migliaia 32 3 4 7" xfId="11831"/>
    <cellStyle name="Migliaia 32 3 5" xfId="3212"/>
    <cellStyle name="Migliaia 32 3 5 2" xfId="9685"/>
    <cellStyle name="Migliaia 32 3 5 2 2" xfId="30750"/>
    <cellStyle name="Migliaia 32 3 5 2 2 2" xfId="35910"/>
    <cellStyle name="Migliaia 32 3 5 2 2 3" xfId="41212"/>
    <cellStyle name="Migliaia 32 3 5 2 3" xfId="33259"/>
    <cellStyle name="Migliaia 32 3 5 2 4" xfId="38561"/>
    <cellStyle name="Migliaia 32 3 5 3" xfId="15821"/>
    <cellStyle name="Migliaia 32 3 5 3 2" xfId="34732"/>
    <cellStyle name="Migliaia 32 3 5 3 3" xfId="40034"/>
    <cellStyle name="Migliaia 32 3 5 3 4" xfId="29236"/>
    <cellStyle name="Migliaia 32 3 5 4" xfId="32171"/>
    <cellStyle name="Migliaia 32 3 5 5" xfId="37383"/>
    <cellStyle name="Migliaia 32 3 5 6" xfId="11833"/>
    <cellStyle name="Migliaia 32 3 6" xfId="2784"/>
    <cellStyle name="Migliaia 32 3 6 2" xfId="9390"/>
    <cellStyle name="Migliaia 32 3 6 2 2" xfId="34733"/>
    <cellStyle name="Migliaia 32 3 6 2 3" xfId="40035"/>
    <cellStyle name="Migliaia 32 3 6 3" xfId="14046"/>
    <cellStyle name="Migliaia 32 3 6 4" xfId="15822"/>
    <cellStyle name="Migliaia 32 3 6 4 2" xfId="37384"/>
    <cellStyle name="Migliaia 32 3 6 5" xfId="11834"/>
    <cellStyle name="Migliaia 32 3 7" xfId="7673"/>
    <cellStyle name="Migliaia 32 3 7 2" xfId="29237"/>
    <cellStyle name="Migliaia 32 3 7 2 2" xfId="34734"/>
    <cellStyle name="Migliaia 32 3 7 2 3" xfId="40036"/>
    <cellStyle name="Migliaia 32 3 7 3" xfId="32172"/>
    <cellStyle name="Migliaia 32 3 7 4" xfId="37385"/>
    <cellStyle name="Migliaia 32 3 8" xfId="12781"/>
    <cellStyle name="Migliaia 32 3 8 2" xfId="29238"/>
    <cellStyle name="Migliaia 32 3 8 2 2" xfId="34735"/>
    <cellStyle name="Migliaia 32 3 8 2 3" xfId="40037"/>
    <cellStyle name="Migliaia 32 3 8 3" xfId="32173"/>
    <cellStyle name="Migliaia 32 3 8 4" xfId="37386"/>
    <cellStyle name="Migliaia 32 3 8 5" xfId="20212"/>
    <cellStyle name="Migliaia 32 3 9" xfId="15813"/>
    <cellStyle name="Migliaia 32 4" xfId="1377"/>
    <cellStyle name="Migliaia 32 4 2" xfId="3573"/>
    <cellStyle name="Migliaia 32 4 2 2" xfId="4262"/>
    <cellStyle name="Migliaia 32 4 2 2 2" xfId="29239"/>
    <cellStyle name="Migliaia 32 4 2 2 2 2" xfId="34736"/>
    <cellStyle name="Migliaia 32 4 2 2 2 3" xfId="40038"/>
    <cellStyle name="Migliaia 32 4 2 2 3" xfId="32174"/>
    <cellStyle name="Migliaia 32 4 2 2 4" xfId="37387"/>
    <cellStyle name="Migliaia 32 4 2 3" xfId="7417"/>
    <cellStyle name="Migliaia 32 4 2 3 2" xfId="29240"/>
    <cellStyle name="Migliaia 32 4 2 3 2 2" xfId="34737"/>
    <cellStyle name="Migliaia 32 4 2 3 2 3" xfId="40039"/>
    <cellStyle name="Migliaia 32 4 2 3 3" xfId="32175"/>
    <cellStyle name="Migliaia 32 4 2 3 4" xfId="37388"/>
    <cellStyle name="Migliaia 32 4 2 4" xfId="6764"/>
    <cellStyle name="Migliaia 32 4 2 5" xfId="6154"/>
    <cellStyle name="Migliaia 32 4 2 5 2" xfId="16928"/>
    <cellStyle name="Migliaia 32 4 2 5 3" xfId="41693"/>
    <cellStyle name="Migliaia 32 4 2 5 4" xfId="45960"/>
    <cellStyle name="Migliaia 32 4 2 5 5" xfId="48976"/>
    <cellStyle name="Migliaia 32 4 2 6" xfId="15824"/>
    <cellStyle name="Migliaia 32 4 2 7" xfId="20214"/>
    <cellStyle name="Migliaia 32 4 3" xfId="4263"/>
    <cellStyle name="Migliaia 32 4 3 2" xfId="13645"/>
    <cellStyle name="Migliaia 32 4 3 2 2" xfId="34738"/>
    <cellStyle name="Migliaia 32 4 3 2 3" xfId="40040"/>
    <cellStyle name="Migliaia 32 4 3 3" xfId="32176"/>
    <cellStyle name="Migliaia 32 4 3 4" xfId="37389"/>
    <cellStyle name="Migliaia 32 4 3 5" xfId="12779"/>
    <cellStyle name="Migliaia 32 4 4" xfId="7418"/>
    <cellStyle name="Migliaia 32 4 4 2" xfId="29241"/>
    <cellStyle name="Migliaia 32 4 4 2 2" xfId="34739"/>
    <cellStyle name="Migliaia 32 4 4 2 3" xfId="40041"/>
    <cellStyle name="Migliaia 32 4 4 3" xfId="32177"/>
    <cellStyle name="Migliaia 32 4 4 4" xfId="37390"/>
    <cellStyle name="Migliaia 32 4 5" xfId="6763"/>
    <cellStyle name="Migliaia 32 4 5 2" xfId="29242"/>
    <cellStyle name="Migliaia 32 4 5 2 2" xfId="34740"/>
    <cellStyle name="Migliaia 32 4 5 2 3" xfId="40042"/>
    <cellStyle name="Migliaia 32 4 5 3" xfId="32178"/>
    <cellStyle name="Migliaia 32 4 5 4" xfId="37391"/>
    <cellStyle name="Migliaia 32 4 6" xfId="6153"/>
    <cellStyle name="Migliaia 32 4 6 2" xfId="16927"/>
    <cellStyle name="Migliaia 32 4 6 2 2" xfId="34741"/>
    <cellStyle name="Migliaia 32 4 6 2 3" xfId="40043"/>
    <cellStyle name="Migliaia 32 4 6 2 4" xfId="29243"/>
    <cellStyle name="Migliaia 32 4 6 3" xfId="32179"/>
    <cellStyle name="Migliaia 32 4 6 4" xfId="37392"/>
    <cellStyle name="Migliaia 32 4 6 5" xfId="20215"/>
    <cellStyle name="Migliaia 32 4 6 6" xfId="19687"/>
    <cellStyle name="Migliaia 32 4 6 7" xfId="45959"/>
    <cellStyle name="Migliaia 32 4 6 8" xfId="48975"/>
    <cellStyle name="Migliaia 32 4 7" xfId="15823"/>
    <cellStyle name="Migliaia 32 4 7 2" xfId="29244"/>
    <cellStyle name="Migliaia 32 4 7 2 2" xfId="34742"/>
    <cellStyle name="Migliaia 32 4 7 2 3" xfId="40044"/>
    <cellStyle name="Migliaia 32 4 7 3" xfId="32180"/>
    <cellStyle name="Migliaia 32 4 7 4" xfId="37393"/>
    <cellStyle name="Migliaia 32 4 7 5" xfId="20216"/>
    <cellStyle name="Migliaia 32 4 8" xfId="20213"/>
    <cellStyle name="Migliaia 32 5" xfId="1378"/>
    <cellStyle name="Migliaia 32 5 2" xfId="3574"/>
    <cellStyle name="Migliaia 32 5 2 2" xfId="13871"/>
    <cellStyle name="Migliaia 32 5 2 2 2" xfId="34743"/>
    <cellStyle name="Migliaia 32 5 2 2 3" xfId="40045"/>
    <cellStyle name="Migliaia 32 5 2 3" xfId="15826"/>
    <cellStyle name="Migliaia 32 5 2 3 2" xfId="32181"/>
    <cellStyle name="Migliaia 32 5 2 4" xfId="37394"/>
    <cellStyle name="Migliaia 32 5 2 5" xfId="11835"/>
    <cellStyle name="Migliaia 32 5 3" xfId="6765"/>
    <cellStyle name="Migliaia 32 5 3 2" xfId="29245"/>
    <cellStyle name="Migliaia 32 5 3 2 2" xfId="34744"/>
    <cellStyle name="Migliaia 32 5 3 2 3" xfId="40046"/>
    <cellStyle name="Migliaia 32 5 3 3" xfId="32182"/>
    <cellStyle name="Migliaia 32 5 3 4" xfId="37395"/>
    <cellStyle name="Migliaia 32 5 4" xfId="6155"/>
    <cellStyle name="Migliaia 32 5 4 2" xfId="16929"/>
    <cellStyle name="Migliaia 32 5 4 2 2" xfId="34745"/>
    <cellStyle name="Migliaia 32 5 4 2 3" xfId="40047"/>
    <cellStyle name="Migliaia 32 5 4 2 4" xfId="29246"/>
    <cellStyle name="Migliaia 32 5 4 3" xfId="32183"/>
    <cellStyle name="Migliaia 32 5 4 4" xfId="37396"/>
    <cellStyle name="Migliaia 32 5 4 5" xfId="20218"/>
    <cellStyle name="Migliaia 32 5 4 6" xfId="42755"/>
    <cellStyle name="Migliaia 32 5 4 7" xfId="45961"/>
    <cellStyle name="Migliaia 32 5 4 8" xfId="48977"/>
    <cellStyle name="Migliaia 32 5 5" xfId="15825"/>
    <cellStyle name="Migliaia 32 5 5 2" xfId="29247"/>
    <cellStyle name="Migliaia 32 5 5 2 2" xfId="34746"/>
    <cellStyle name="Migliaia 32 5 5 2 3" xfId="40048"/>
    <cellStyle name="Migliaia 32 5 5 3" xfId="32184"/>
    <cellStyle name="Migliaia 32 5 5 4" xfId="37397"/>
    <cellStyle name="Migliaia 32 5 5 5" xfId="20219"/>
    <cellStyle name="Migliaia 32 5 6" xfId="20220"/>
    <cellStyle name="Migliaia 32 5 6 2" xfId="29248"/>
    <cellStyle name="Migliaia 32 5 6 2 2" xfId="34747"/>
    <cellStyle name="Migliaia 32 5 6 2 3" xfId="40049"/>
    <cellStyle name="Migliaia 32 5 6 3" xfId="32185"/>
    <cellStyle name="Migliaia 32 5 6 4" xfId="37398"/>
    <cellStyle name="Migliaia 32 5 7" xfId="20217"/>
    <cellStyle name="Migliaia 32 6" xfId="1373"/>
    <cellStyle name="Migliaia 32 6 2" xfId="3569"/>
    <cellStyle name="Migliaia 32 6 2 2" xfId="5163"/>
    <cellStyle name="Migliaia 32 6 2 3" xfId="14087"/>
    <cellStyle name="Migliaia 32 6 2 4" xfId="15828"/>
    <cellStyle name="Migliaia 32 6 2 5" xfId="27831"/>
    <cellStyle name="Migliaia 32 6 2 6" xfId="11837"/>
    <cellStyle name="Migliaia 32 6 3" xfId="4915"/>
    <cellStyle name="Migliaia 32 6 3 2" xfId="30751"/>
    <cellStyle name="Migliaia 32 6 3 2 2" xfId="35911"/>
    <cellStyle name="Migliaia 32 6 3 2 3" xfId="41213"/>
    <cellStyle name="Migliaia 32 6 3 3" xfId="33260"/>
    <cellStyle name="Migliaia 32 6 3 4" xfId="38562"/>
    <cellStyle name="Migliaia 32 6 4" xfId="15827"/>
    <cellStyle name="Migliaia 32 6 4 2" xfId="34748"/>
    <cellStyle name="Migliaia 32 6 4 3" xfId="40050"/>
    <cellStyle name="Migliaia 32 6 4 4" xfId="29249"/>
    <cellStyle name="Migliaia 32 6 5" xfId="32186"/>
    <cellStyle name="Migliaia 32 6 6" xfId="37399"/>
    <cellStyle name="Migliaia 32 6 7" xfId="11836"/>
    <cellStyle name="Migliaia 32 7" xfId="3210"/>
    <cellStyle name="Migliaia 32 7 2" xfId="9683"/>
    <cellStyle name="Migliaia 32 7 2 2" xfId="30752"/>
    <cellStyle name="Migliaia 32 7 2 2 2" xfId="35912"/>
    <cellStyle name="Migliaia 32 7 2 2 3" xfId="41214"/>
    <cellStyle name="Migliaia 32 7 2 3" xfId="33261"/>
    <cellStyle name="Migliaia 32 7 2 4" xfId="38563"/>
    <cellStyle name="Migliaia 32 7 3" xfId="15829"/>
    <cellStyle name="Migliaia 32 7 3 2" xfId="34749"/>
    <cellStyle name="Migliaia 32 7 3 3" xfId="40051"/>
    <cellStyle name="Migliaia 32 7 3 4" xfId="29250"/>
    <cellStyle name="Migliaia 32 7 4" xfId="32187"/>
    <cellStyle name="Migliaia 32 7 5" xfId="37400"/>
    <cellStyle name="Migliaia 32 7 6" xfId="11838"/>
    <cellStyle name="Migliaia 32 8" xfId="2782"/>
    <cellStyle name="Migliaia 32 8 2" xfId="9388"/>
    <cellStyle name="Migliaia 32 8 2 2" xfId="30753"/>
    <cellStyle name="Migliaia 32 8 2 2 2" xfId="35913"/>
    <cellStyle name="Migliaia 32 8 2 2 3" xfId="41215"/>
    <cellStyle name="Migliaia 32 8 2 3" xfId="33262"/>
    <cellStyle name="Migliaia 32 8 2 4" xfId="38564"/>
    <cellStyle name="Migliaia 32 8 3" xfId="15830"/>
    <cellStyle name="Migliaia 32 8 3 2" xfId="34750"/>
    <cellStyle name="Migliaia 32 8 3 3" xfId="40052"/>
    <cellStyle name="Migliaia 32 8 3 4" xfId="29251"/>
    <cellStyle name="Migliaia 32 8 4" xfId="32188"/>
    <cellStyle name="Migliaia 32 8 5" xfId="37401"/>
    <cellStyle name="Migliaia 32 8 6" xfId="11839"/>
    <cellStyle name="Migliaia 32 9" xfId="12614"/>
    <cellStyle name="Migliaia 32 9 2" xfId="29252"/>
    <cellStyle name="Migliaia 32 9 2 2" xfId="34751"/>
    <cellStyle name="Migliaia 32 9 2 3" xfId="40053"/>
    <cellStyle name="Migliaia 32 9 3" xfId="32189"/>
    <cellStyle name="Migliaia 32 9 4" xfId="37402"/>
    <cellStyle name="Migliaia 33" xfId="314"/>
    <cellStyle name="Migliaia 33 10" xfId="15831"/>
    <cellStyle name="Migliaia 33 10 2" xfId="34752"/>
    <cellStyle name="Migliaia 33 10 3" xfId="40054"/>
    <cellStyle name="Migliaia 33 10 4" xfId="29253"/>
    <cellStyle name="Migliaia 33 11" xfId="32190"/>
    <cellStyle name="Migliaia 33 12" xfId="37403"/>
    <cellStyle name="Migliaia 33 2" xfId="315"/>
    <cellStyle name="Migliaia 33 2 2" xfId="1380"/>
    <cellStyle name="Migliaia 33 2 2 2" xfId="3576"/>
    <cellStyle name="Migliaia 33 2 2 2 2" xfId="9818"/>
    <cellStyle name="Migliaia 33 2 2 2 2 2" xfId="34753"/>
    <cellStyle name="Migliaia 33 2 2 2 2 3" xfId="40055"/>
    <cellStyle name="Migliaia 33 2 2 2 3" xfId="13872"/>
    <cellStyle name="Migliaia 33 2 2 2 4" xfId="15834"/>
    <cellStyle name="Migliaia 33 2 2 2 4 2" xfId="37404"/>
    <cellStyle name="Migliaia 33 2 2 2 5" xfId="11840"/>
    <cellStyle name="Migliaia 33 2 2 3" xfId="7043"/>
    <cellStyle name="Migliaia 33 2 2 3 2" xfId="30754"/>
    <cellStyle name="Migliaia 33 2 2 3 2 2" xfId="35914"/>
    <cellStyle name="Migliaia 33 2 2 3 2 3" xfId="41216"/>
    <cellStyle name="Migliaia 33 2 2 3 3" xfId="33263"/>
    <cellStyle name="Migliaia 33 2 2 3 4" xfId="38565"/>
    <cellStyle name="Migliaia 33 2 2 4" xfId="6156"/>
    <cellStyle name="Migliaia 33 2 2 4 2" xfId="16930"/>
    <cellStyle name="Migliaia 33 2 2 4 3" xfId="41694"/>
    <cellStyle name="Migliaia 33 2 2 4 4" xfId="45962"/>
    <cellStyle name="Migliaia 33 2 2 4 5" xfId="48978"/>
    <cellStyle name="Migliaia 33 2 2 5" xfId="15833"/>
    <cellStyle name="Migliaia 33 2 2 6" xfId="20222"/>
    <cellStyle name="Migliaia 33 2 3" xfId="3214"/>
    <cellStyle name="Migliaia 33 2 3 2" xfId="9687"/>
    <cellStyle name="Migliaia 33 2 3 2 2" xfId="30755"/>
    <cellStyle name="Migliaia 33 2 3 2 2 2" xfId="35915"/>
    <cellStyle name="Migliaia 33 2 3 2 2 3" xfId="41217"/>
    <cellStyle name="Migliaia 33 2 3 2 3" xfId="33264"/>
    <cellStyle name="Migliaia 33 2 3 2 4" xfId="38566"/>
    <cellStyle name="Migliaia 33 2 3 3" xfId="15835"/>
    <cellStyle name="Migliaia 33 2 3 3 2" xfId="34754"/>
    <cellStyle name="Migliaia 33 2 3 3 3" xfId="40056"/>
    <cellStyle name="Migliaia 33 2 3 3 4" xfId="29254"/>
    <cellStyle name="Migliaia 33 2 3 4" xfId="32191"/>
    <cellStyle name="Migliaia 33 2 3 5" xfId="37405"/>
    <cellStyle name="Migliaia 33 2 3 6" xfId="11841"/>
    <cellStyle name="Migliaia 33 2 4" xfId="2787"/>
    <cellStyle name="Migliaia 33 2 4 2" xfId="9392"/>
    <cellStyle name="Migliaia 33 2 4 2 2" xfId="34755"/>
    <cellStyle name="Migliaia 33 2 4 2 3" xfId="40057"/>
    <cellStyle name="Migliaia 33 2 4 3" xfId="13718"/>
    <cellStyle name="Migliaia 33 2 4 4" xfId="15836"/>
    <cellStyle name="Migliaia 33 2 4 4 2" xfId="37406"/>
    <cellStyle name="Migliaia 33 2 4 5" xfId="11842"/>
    <cellStyle name="Migliaia 33 2 5" xfId="8558"/>
    <cellStyle name="Migliaia 33 2 5 2" xfId="29255"/>
    <cellStyle name="Migliaia 33 2 5 2 2" xfId="34756"/>
    <cellStyle name="Migliaia 33 2 5 2 3" xfId="40058"/>
    <cellStyle name="Migliaia 33 2 5 3" xfId="32192"/>
    <cellStyle name="Migliaia 33 2 5 4" xfId="37407"/>
    <cellStyle name="Migliaia 33 2 6" xfId="15832"/>
    <cellStyle name="Migliaia 33 2 6 2" xfId="29256"/>
    <cellStyle name="Migliaia 33 2 6 2 2" xfId="34757"/>
    <cellStyle name="Migliaia 33 2 6 2 3" xfId="40059"/>
    <cellStyle name="Migliaia 33 2 6 3" xfId="32193"/>
    <cellStyle name="Migliaia 33 2 6 4" xfId="37408"/>
    <cellStyle name="Migliaia 33 2 6 5" xfId="20223"/>
    <cellStyle name="Migliaia 33 2 7" xfId="20221"/>
    <cellStyle name="Migliaia 33 3" xfId="316"/>
    <cellStyle name="Migliaia 33 3 10" xfId="20224"/>
    <cellStyle name="Migliaia 33 3 11" xfId="11843"/>
    <cellStyle name="Migliaia 33 3 2" xfId="1382"/>
    <cellStyle name="Migliaia 33 3 2 2" xfId="3578"/>
    <cellStyle name="Migliaia 33 3 2 2 2" xfId="7419"/>
    <cellStyle name="Migliaia 33 3 2 2 2 2" xfId="13873"/>
    <cellStyle name="Migliaia 33 3 2 2 2 2 2" xfId="17299"/>
    <cellStyle name="Migliaia 33 3 2 2 2 2 2 2" xfId="34758"/>
    <cellStyle name="Migliaia 33 3 2 2 2 2 3" xfId="40060"/>
    <cellStyle name="Migliaia 33 3 2 2 2 2 4" xfId="29257"/>
    <cellStyle name="Migliaia 33 3 2 2 2 3" xfId="32194"/>
    <cellStyle name="Migliaia 33 3 2 2 2 4" xfId="37409"/>
    <cellStyle name="Migliaia 33 3 2 2 2 5" xfId="42196"/>
    <cellStyle name="Migliaia 33 3 2 2 2 6" xfId="46344"/>
    <cellStyle name="Migliaia 33 3 2 2 2 7" xfId="49360"/>
    <cellStyle name="Migliaia 33 3 2 2 2 8" xfId="13096"/>
    <cellStyle name="Migliaia 33 3 2 2 3" xfId="6602"/>
    <cellStyle name="Migliaia 33 3 2 2 4" xfId="6157"/>
    <cellStyle name="Migliaia 33 3 2 2 4 2" xfId="16931"/>
    <cellStyle name="Migliaia 33 3 2 2 4 3" xfId="43348"/>
    <cellStyle name="Migliaia 33 3 2 2 4 4" xfId="45963"/>
    <cellStyle name="Migliaia 33 3 2 2 4 5" xfId="48979"/>
    <cellStyle name="Migliaia 33 3 2 2 5" xfId="15839"/>
    <cellStyle name="Migliaia 33 3 2 2 6" xfId="20226"/>
    <cellStyle name="Migliaia 33 3 2 3" xfId="2789"/>
    <cellStyle name="Migliaia 33 3 2 3 2" xfId="7840"/>
    <cellStyle name="Migliaia 33 3 2 3 2 2" xfId="34759"/>
    <cellStyle name="Migliaia 33 3 2 3 2 3" xfId="40061"/>
    <cellStyle name="Migliaia 33 3 2 3 2 4" xfId="29258"/>
    <cellStyle name="Migliaia 33 3 2 3 3" xfId="7420"/>
    <cellStyle name="Migliaia 33 3 2 3 4" xfId="15840"/>
    <cellStyle name="Migliaia 33 3 2 3 4 2" xfId="37410"/>
    <cellStyle name="Migliaia 33 3 2 3 5" xfId="11844"/>
    <cellStyle name="Migliaia 33 3 2 4" xfId="6766"/>
    <cellStyle name="Migliaia 33 3 2 4 2" xfId="13515"/>
    <cellStyle name="Migliaia 33 3 2 4 2 2" xfId="34760"/>
    <cellStyle name="Migliaia 33 3 2 4 2 3" xfId="40062"/>
    <cellStyle name="Migliaia 33 3 2 4 3" xfId="32195"/>
    <cellStyle name="Migliaia 33 3 2 4 4" xfId="37411"/>
    <cellStyle name="Migliaia 33 3 2 4 5" xfId="12617"/>
    <cellStyle name="Migliaia 33 3 2 5" xfId="12777"/>
    <cellStyle name="Migliaia 33 3 2 5 2" xfId="29259"/>
    <cellStyle name="Migliaia 33 3 2 5 2 2" xfId="34761"/>
    <cellStyle name="Migliaia 33 3 2 5 2 3" xfId="40063"/>
    <cellStyle name="Migliaia 33 3 2 5 3" xfId="32196"/>
    <cellStyle name="Migliaia 33 3 2 5 4" xfId="37412"/>
    <cellStyle name="Migliaia 33 3 2 6" xfId="15838"/>
    <cellStyle name="Migliaia 33 3 2 6 2" xfId="29260"/>
    <cellStyle name="Migliaia 33 3 2 6 2 2" xfId="34762"/>
    <cellStyle name="Migliaia 33 3 2 6 2 3" xfId="40064"/>
    <cellStyle name="Migliaia 33 3 2 6 3" xfId="32197"/>
    <cellStyle name="Migliaia 33 3 2 6 4" xfId="37413"/>
    <cellStyle name="Migliaia 33 3 2 6 5" xfId="20227"/>
    <cellStyle name="Migliaia 33 3 2 7" xfId="20225"/>
    <cellStyle name="Migliaia 33 3 3" xfId="1381"/>
    <cellStyle name="Migliaia 33 3 3 2" xfId="3577"/>
    <cellStyle name="Migliaia 33 3 3 2 2" xfId="5166"/>
    <cellStyle name="Migliaia 33 3 3 2 2 2" xfId="34764"/>
    <cellStyle name="Migliaia 33 3 3 2 2 3" xfId="40066"/>
    <cellStyle name="Migliaia 33 3 3 2 3" xfId="13646"/>
    <cellStyle name="Migliaia 33 3 3 2 4" xfId="15842"/>
    <cellStyle name="Migliaia 33 3 3 2 4 2" xfId="37415"/>
    <cellStyle name="Migliaia 33 3 3 2 5" xfId="11846"/>
    <cellStyle name="Migliaia 33 3 3 3" xfId="4918"/>
    <cellStyle name="Migliaia 33 3 3 3 2" xfId="29262"/>
    <cellStyle name="Migliaia 33 3 3 3 2 2" xfId="34765"/>
    <cellStyle name="Migliaia 33 3 3 3 2 3" xfId="40067"/>
    <cellStyle name="Migliaia 33 3 3 3 3" xfId="32199"/>
    <cellStyle name="Migliaia 33 3 3 3 4" xfId="37416"/>
    <cellStyle name="Migliaia 33 3 3 4" xfId="15841"/>
    <cellStyle name="Migliaia 33 3 3 4 2" xfId="29263"/>
    <cellStyle name="Migliaia 33 3 3 4 2 2" xfId="34766"/>
    <cellStyle name="Migliaia 33 3 3 4 2 3" xfId="40068"/>
    <cellStyle name="Migliaia 33 3 3 4 3" xfId="32200"/>
    <cellStyle name="Migliaia 33 3 3 4 4" xfId="37417"/>
    <cellStyle name="Migliaia 33 3 3 4 5" xfId="20228"/>
    <cellStyle name="Migliaia 33 3 3 5" xfId="20229"/>
    <cellStyle name="Migliaia 33 3 3 5 2" xfId="29264"/>
    <cellStyle name="Migliaia 33 3 3 5 2 2" xfId="34767"/>
    <cellStyle name="Migliaia 33 3 3 5 2 3" xfId="40069"/>
    <cellStyle name="Migliaia 33 3 3 5 3" xfId="32201"/>
    <cellStyle name="Migliaia 33 3 3 5 4" xfId="37418"/>
    <cellStyle name="Migliaia 33 3 3 6" xfId="29261"/>
    <cellStyle name="Migliaia 33 3 3 6 2" xfId="34763"/>
    <cellStyle name="Migliaia 33 3 3 6 3" xfId="40065"/>
    <cellStyle name="Migliaia 33 3 3 7" xfId="32198"/>
    <cellStyle name="Migliaia 33 3 3 8" xfId="37414"/>
    <cellStyle name="Migliaia 33 3 3 9" xfId="11845"/>
    <cellStyle name="Migliaia 33 3 4" xfId="2411"/>
    <cellStyle name="Migliaia 33 3 4 2" xfId="3923"/>
    <cellStyle name="Migliaia 33 3 4 2 2" xfId="9878"/>
    <cellStyle name="Migliaia 33 3 4 2 3" xfId="13471"/>
    <cellStyle name="Migliaia 33 3 4 2 4" xfId="15844"/>
    <cellStyle name="Migliaia 33 3 4 2 5" xfId="27832"/>
    <cellStyle name="Migliaia 33 3 4 2 6" xfId="11848"/>
    <cellStyle name="Migliaia 33 3 4 3" xfId="9126"/>
    <cellStyle name="Migliaia 33 3 4 3 2" xfId="30756"/>
    <cellStyle name="Migliaia 33 3 4 3 2 2" xfId="35916"/>
    <cellStyle name="Migliaia 33 3 4 3 2 3" xfId="41218"/>
    <cellStyle name="Migliaia 33 3 4 3 3" xfId="33265"/>
    <cellStyle name="Migliaia 33 3 4 3 4" xfId="38567"/>
    <cellStyle name="Migliaia 33 3 4 4" xfId="15843"/>
    <cellStyle name="Migliaia 33 3 4 4 2" xfId="34768"/>
    <cellStyle name="Migliaia 33 3 4 4 3" xfId="40070"/>
    <cellStyle name="Migliaia 33 3 4 4 4" xfId="29265"/>
    <cellStyle name="Migliaia 33 3 4 5" xfId="32202"/>
    <cellStyle name="Migliaia 33 3 4 6" xfId="37419"/>
    <cellStyle name="Migliaia 33 3 4 7" xfId="11847"/>
    <cellStyle name="Migliaia 33 3 5" xfId="3215"/>
    <cellStyle name="Migliaia 33 3 5 2" xfId="9688"/>
    <cellStyle name="Migliaia 33 3 5 2 2" xfId="30757"/>
    <cellStyle name="Migliaia 33 3 5 2 2 2" xfId="35917"/>
    <cellStyle name="Migliaia 33 3 5 2 2 3" xfId="41219"/>
    <cellStyle name="Migliaia 33 3 5 2 3" xfId="33266"/>
    <cellStyle name="Migliaia 33 3 5 2 4" xfId="38568"/>
    <cellStyle name="Migliaia 33 3 5 3" xfId="15845"/>
    <cellStyle name="Migliaia 33 3 5 3 2" xfId="34769"/>
    <cellStyle name="Migliaia 33 3 5 3 3" xfId="40071"/>
    <cellStyle name="Migliaia 33 3 5 3 4" xfId="29266"/>
    <cellStyle name="Migliaia 33 3 5 4" xfId="32203"/>
    <cellStyle name="Migliaia 33 3 5 5" xfId="37420"/>
    <cellStyle name="Migliaia 33 3 5 6" xfId="11849"/>
    <cellStyle name="Migliaia 33 3 6" xfId="2788"/>
    <cellStyle name="Migliaia 33 3 6 2" xfId="9393"/>
    <cellStyle name="Migliaia 33 3 6 2 2" xfId="34770"/>
    <cellStyle name="Migliaia 33 3 6 2 3" xfId="40072"/>
    <cellStyle name="Migliaia 33 3 6 3" xfId="13452"/>
    <cellStyle name="Migliaia 33 3 6 4" xfId="15846"/>
    <cellStyle name="Migliaia 33 3 6 4 2" xfId="37421"/>
    <cellStyle name="Migliaia 33 3 6 5" xfId="11850"/>
    <cellStyle name="Migliaia 33 3 7" xfId="7711"/>
    <cellStyle name="Migliaia 33 3 7 2" xfId="29267"/>
    <cellStyle name="Migliaia 33 3 7 2 2" xfId="34771"/>
    <cellStyle name="Migliaia 33 3 7 2 3" xfId="40073"/>
    <cellStyle name="Migliaia 33 3 7 3" xfId="32204"/>
    <cellStyle name="Migliaia 33 3 7 4" xfId="37422"/>
    <cellStyle name="Migliaia 33 3 8" xfId="12778"/>
    <cellStyle name="Migliaia 33 3 8 2" xfId="29268"/>
    <cellStyle name="Migliaia 33 3 8 2 2" xfId="34772"/>
    <cellStyle name="Migliaia 33 3 8 2 3" xfId="40074"/>
    <cellStyle name="Migliaia 33 3 8 3" xfId="32205"/>
    <cellStyle name="Migliaia 33 3 8 4" xfId="37423"/>
    <cellStyle name="Migliaia 33 3 8 5" xfId="20230"/>
    <cellStyle name="Migliaia 33 3 9" xfId="15837"/>
    <cellStyle name="Migliaia 33 4" xfId="1383"/>
    <cellStyle name="Migliaia 33 4 2" xfId="3579"/>
    <cellStyle name="Migliaia 33 4 2 2" xfId="4264"/>
    <cellStyle name="Migliaia 33 4 2 2 2" xfId="29269"/>
    <cellStyle name="Migliaia 33 4 2 2 2 2" xfId="34773"/>
    <cellStyle name="Migliaia 33 4 2 2 2 3" xfId="40075"/>
    <cellStyle name="Migliaia 33 4 2 2 3" xfId="32206"/>
    <cellStyle name="Migliaia 33 4 2 2 4" xfId="37424"/>
    <cellStyle name="Migliaia 33 4 2 3" xfId="7421"/>
    <cellStyle name="Migliaia 33 4 2 3 2" xfId="29270"/>
    <cellStyle name="Migliaia 33 4 2 3 2 2" xfId="34774"/>
    <cellStyle name="Migliaia 33 4 2 3 2 3" xfId="40076"/>
    <cellStyle name="Migliaia 33 4 2 3 3" xfId="32207"/>
    <cellStyle name="Migliaia 33 4 2 3 4" xfId="37425"/>
    <cellStyle name="Migliaia 33 4 2 4" xfId="6768"/>
    <cellStyle name="Migliaia 33 4 2 5" xfId="6159"/>
    <cellStyle name="Migliaia 33 4 2 5 2" xfId="16933"/>
    <cellStyle name="Migliaia 33 4 2 5 3" xfId="43923"/>
    <cellStyle name="Migliaia 33 4 2 5 4" xfId="45965"/>
    <cellStyle name="Migliaia 33 4 2 5 5" xfId="48981"/>
    <cellStyle name="Migliaia 33 4 2 6" xfId="15848"/>
    <cellStyle name="Migliaia 33 4 2 7" xfId="20232"/>
    <cellStyle name="Migliaia 33 4 3" xfId="4265"/>
    <cellStyle name="Migliaia 33 4 3 2" xfId="13647"/>
    <cellStyle name="Migliaia 33 4 3 2 2" xfId="34775"/>
    <cellStyle name="Migliaia 33 4 3 2 3" xfId="40077"/>
    <cellStyle name="Migliaia 33 4 3 3" xfId="32208"/>
    <cellStyle name="Migliaia 33 4 3 4" xfId="37426"/>
    <cellStyle name="Migliaia 33 4 3 5" xfId="12776"/>
    <cellStyle name="Migliaia 33 4 4" xfId="7422"/>
    <cellStyle name="Migliaia 33 4 4 2" xfId="29271"/>
    <cellStyle name="Migliaia 33 4 4 2 2" xfId="34776"/>
    <cellStyle name="Migliaia 33 4 4 2 3" xfId="40078"/>
    <cellStyle name="Migliaia 33 4 4 3" xfId="32209"/>
    <cellStyle name="Migliaia 33 4 4 4" xfId="37427"/>
    <cellStyle name="Migliaia 33 4 5" xfId="6767"/>
    <cellStyle name="Migliaia 33 4 5 2" xfId="29272"/>
    <cellStyle name="Migliaia 33 4 5 2 2" xfId="34777"/>
    <cellStyle name="Migliaia 33 4 5 2 3" xfId="40079"/>
    <cellStyle name="Migliaia 33 4 5 3" xfId="32210"/>
    <cellStyle name="Migliaia 33 4 5 4" xfId="37428"/>
    <cellStyle name="Migliaia 33 4 6" xfId="6158"/>
    <cellStyle name="Migliaia 33 4 6 2" xfId="16932"/>
    <cellStyle name="Migliaia 33 4 6 2 2" xfId="34778"/>
    <cellStyle name="Migliaia 33 4 6 2 3" xfId="40080"/>
    <cellStyle name="Migliaia 33 4 6 2 4" xfId="29273"/>
    <cellStyle name="Migliaia 33 4 6 3" xfId="32211"/>
    <cellStyle name="Migliaia 33 4 6 4" xfId="37429"/>
    <cellStyle name="Migliaia 33 4 6 5" xfId="20233"/>
    <cellStyle name="Migliaia 33 4 6 6" xfId="41695"/>
    <cellStyle name="Migliaia 33 4 6 7" xfId="45964"/>
    <cellStyle name="Migliaia 33 4 6 8" xfId="48980"/>
    <cellStyle name="Migliaia 33 4 7" xfId="15847"/>
    <cellStyle name="Migliaia 33 4 7 2" xfId="29274"/>
    <cellStyle name="Migliaia 33 4 7 2 2" xfId="34779"/>
    <cellStyle name="Migliaia 33 4 7 2 3" xfId="40081"/>
    <cellStyle name="Migliaia 33 4 7 3" xfId="32212"/>
    <cellStyle name="Migliaia 33 4 7 4" xfId="37430"/>
    <cellStyle name="Migliaia 33 4 7 5" xfId="20234"/>
    <cellStyle name="Migliaia 33 4 8" xfId="20231"/>
    <cellStyle name="Migliaia 33 5" xfId="1384"/>
    <cellStyle name="Migliaia 33 5 2" xfId="3580"/>
    <cellStyle name="Migliaia 33 5 2 2" xfId="13874"/>
    <cellStyle name="Migliaia 33 5 2 2 2" xfId="34780"/>
    <cellStyle name="Migliaia 33 5 2 2 3" xfId="40082"/>
    <cellStyle name="Migliaia 33 5 2 3" xfId="15850"/>
    <cellStyle name="Migliaia 33 5 2 3 2" xfId="32213"/>
    <cellStyle name="Migliaia 33 5 2 4" xfId="37431"/>
    <cellStyle name="Migliaia 33 5 2 5" xfId="11851"/>
    <cellStyle name="Migliaia 33 5 3" xfId="6769"/>
    <cellStyle name="Migliaia 33 5 3 2" xfId="29275"/>
    <cellStyle name="Migliaia 33 5 3 2 2" xfId="34781"/>
    <cellStyle name="Migliaia 33 5 3 2 3" xfId="40083"/>
    <cellStyle name="Migliaia 33 5 3 3" xfId="32214"/>
    <cellStyle name="Migliaia 33 5 3 4" xfId="37432"/>
    <cellStyle name="Migliaia 33 5 4" xfId="6160"/>
    <cellStyle name="Migliaia 33 5 4 2" xfId="16934"/>
    <cellStyle name="Migliaia 33 5 4 2 2" xfId="34782"/>
    <cellStyle name="Migliaia 33 5 4 2 3" xfId="40084"/>
    <cellStyle name="Migliaia 33 5 4 2 4" xfId="29276"/>
    <cellStyle name="Migliaia 33 5 4 3" xfId="32215"/>
    <cellStyle name="Migliaia 33 5 4 4" xfId="37433"/>
    <cellStyle name="Migliaia 33 5 4 5" xfId="20236"/>
    <cellStyle name="Migliaia 33 5 4 6" xfId="20795"/>
    <cellStyle name="Migliaia 33 5 4 7" xfId="45966"/>
    <cellStyle name="Migliaia 33 5 4 8" xfId="48982"/>
    <cellStyle name="Migliaia 33 5 5" xfId="15849"/>
    <cellStyle name="Migliaia 33 5 5 2" xfId="29277"/>
    <cellStyle name="Migliaia 33 5 5 2 2" xfId="34783"/>
    <cellStyle name="Migliaia 33 5 5 2 3" xfId="40085"/>
    <cellStyle name="Migliaia 33 5 5 3" xfId="32216"/>
    <cellStyle name="Migliaia 33 5 5 4" xfId="37434"/>
    <cellStyle name="Migliaia 33 5 5 5" xfId="20237"/>
    <cellStyle name="Migliaia 33 5 6" xfId="20238"/>
    <cellStyle name="Migliaia 33 5 6 2" xfId="29278"/>
    <cellStyle name="Migliaia 33 5 6 2 2" xfId="34784"/>
    <cellStyle name="Migliaia 33 5 6 2 3" xfId="40086"/>
    <cellStyle name="Migliaia 33 5 6 3" xfId="32217"/>
    <cellStyle name="Migliaia 33 5 6 4" xfId="37435"/>
    <cellStyle name="Migliaia 33 5 7" xfId="20235"/>
    <cellStyle name="Migliaia 33 6" xfId="1379"/>
    <cellStyle name="Migliaia 33 6 2" xfId="3575"/>
    <cellStyle name="Migliaia 33 6 2 2" xfId="5165"/>
    <cellStyle name="Migliaia 33 6 2 3" xfId="14086"/>
    <cellStyle name="Migliaia 33 6 2 4" xfId="15852"/>
    <cellStyle name="Migliaia 33 6 2 5" xfId="27833"/>
    <cellStyle name="Migliaia 33 6 2 6" xfId="11853"/>
    <cellStyle name="Migliaia 33 6 3" xfId="4917"/>
    <cellStyle name="Migliaia 33 6 3 2" xfId="30758"/>
    <cellStyle name="Migliaia 33 6 3 2 2" xfId="35918"/>
    <cellStyle name="Migliaia 33 6 3 2 3" xfId="41220"/>
    <cellStyle name="Migliaia 33 6 3 3" xfId="33267"/>
    <cellStyle name="Migliaia 33 6 3 4" xfId="38569"/>
    <cellStyle name="Migliaia 33 6 4" xfId="15851"/>
    <cellStyle name="Migliaia 33 6 4 2" xfId="34785"/>
    <cellStyle name="Migliaia 33 6 4 3" xfId="40087"/>
    <cellStyle name="Migliaia 33 6 4 4" xfId="29279"/>
    <cellStyle name="Migliaia 33 6 5" xfId="32218"/>
    <cellStyle name="Migliaia 33 6 6" xfId="37436"/>
    <cellStyle name="Migliaia 33 6 7" xfId="11852"/>
    <cellStyle name="Migliaia 33 7" xfId="3213"/>
    <cellStyle name="Migliaia 33 7 2" xfId="9686"/>
    <cellStyle name="Migliaia 33 7 2 2" xfId="30759"/>
    <cellStyle name="Migliaia 33 7 2 2 2" xfId="35919"/>
    <cellStyle name="Migliaia 33 7 2 2 3" xfId="41221"/>
    <cellStyle name="Migliaia 33 7 2 3" xfId="33268"/>
    <cellStyle name="Migliaia 33 7 2 4" xfId="38570"/>
    <cellStyle name="Migliaia 33 7 3" xfId="15853"/>
    <cellStyle name="Migliaia 33 7 3 2" xfId="34786"/>
    <cellStyle name="Migliaia 33 7 3 3" xfId="40088"/>
    <cellStyle name="Migliaia 33 7 3 4" xfId="29280"/>
    <cellStyle name="Migliaia 33 7 4" xfId="32219"/>
    <cellStyle name="Migliaia 33 7 5" xfId="37437"/>
    <cellStyle name="Migliaia 33 7 6" xfId="11854"/>
    <cellStyle name="Migliaia 33 8" xfId="2786"/>
    <cellStyle name="Migliaia 33 8 2" xfId="9391"/>
    <cellStyle name="Migliaia 33 8 2 2" xfId="30760"/>
    <cellStyle name="Migliaia 33 8 2 2 2" xfId="35920"/>
    <cellStyle name="Migliaia 33 8 2 2 3" xfId="41222"/>
    <cellStyle name="Migliaia 33 8 2 3" xfId="33269"/>
    <cellStyle name="Migliaia 33 8 2 4" xfId="38571"/>
    <cellStyle name="Migliaia 33 8 3" xfId="15854"/>
    <cellStyle name="Migliaia 33 8 3 2" xfId="34787"/>
    <cellStyle name="Migliaia 33 8 3 3" xfId="40089"/>
    <cellStyle name="Migliaia 33 8 3 4" xfId="29281"/>
    <cellStyle name="Migliaia 33 8 4" xfId="32220"/>
    <cellStyle name="Migliaia 33 8 5" xfId="37438"/>
    <cellStyle name="Migliaia 33 8 6" xfId="11855"/>
    <cellStyle name="Migliaia 33 9" xfId="12616"/>
    <cellStyle name="Migliaia 33 9 2" xfId="29282"/>
    <cellStyle name="Migliaia 33 9 2 2" xfId="34788"/>
    <cellStyle name="Migliaia 33 9 2 3" xfId="40090"/>
    <cellStyle name="Migliaia 33 9 3" xfId="32221"/>
    <cellStyle name="Migliaia 33 9 4" xfId="37439"/>
    <cellStyle name="Migliaia 34" xfId="317"/>
    <cellStyle name="Migliaia 34 10" xfId="15855"/>
    <cellStyle name="Migliaia 34 10 2" xfId="34789"/>
    <cellStyle name="Migliaia 34 10 3" xfId="40091"/>
    <cellStyle name="Migliaia 34 10 4" xfId="29283"/>
    <cellStyle name="Migliaia 34 11" xfId="32222"/>
    <cellStyle name="Migliaia 34 12" xfId="37440"/>
    <cellStyle name="Migliaia 34 2" xfId="318"/>
    <cellStyle name="Migliaia 34 2 2" xfId="1386"/>
    <cellStyle name="Migliaia 34 2 2 2" xfId="3582"/>
    <cellStyle name="Migliaia 34 2 2 2 2" xfId="9819"/>
    <cellStyle name="Migliaia 34 2 2 2 2 2" xfId="34790"/>
    <cellStyle name="Migliaia 34 2 2 2 2 3" xfId="40092"/>
    <cellStyle name="Migliaia 34 2 2 2 3" xfId="13875"/>
    <cellStyle name="Migliaia 34 2 2 2 4" xfId="15858"/>
    <cellStyle name="Migliaia 34 2 2 2 4 2" xfId="37441"/>
    <cellStyle name="Migliaia 34 2 2 2 5" xfId="11856"/>
    <cellStyle name="Migliaia 34 2 2 3" xfId="7044"/>
    <cellStyle name="Migliaia 34 2 2 3 2" xfId="30761"/>
    <cellStyle name="Migliaia 34 2 2 3 2 2" xfId="35921"/>
    <cellStyle name="Migliaia 34 2 2 3 2 3" xfId="41223"/>
    <cellStyle name="Migliaia 34 2 2 3 3" xfId="33270"/>
    <cellStyle name="Migliaia 34 2 2 3 4" xfId="38572"/>
    <cellStyle name="Migliaia 34 2 2 4" xfId="6161"/>
    <cellStyle name="Migliaia 34 2 2 4 2" xfId="16935"/>
    <cellStyle name="Migliaia 34 2 2 4 3" xfId="43431"/>
    <cellStyle name="Migliaia 34 2 2 4 4" xfId="45967"/>
    <cellStyle name="Migliaia 34 2 2 4 5" xfId="48983"/>
    <cellStyle name="Migliaia 34 2 2 5" xfId="15857"/>
    <cellStyle name="Migliaia 34 2 2 6" xfId="20240"/>
    <cellStyle name="Migliaia 34 2 3" xfId="3217"/>
    <cellStyle name="Migliaia 34 2 3 2" xfId="9690"/>
    <cellStyle name="Migliaia 34 2 3 2 2" xfId="30762"/>
    <cellStyle name="Migliaia 34 2 3 2 2 2" xfId="35922"/>
    <cellStyle name="Migliaia 34 2 3 2 2 3" xfId="41224"/>
    <cellStyle name="Migliaia 34 2 3 2 3" xfId="33271"/>
    <cellStyle name="Migliaia 34 2 3 2 4" xfId="38573"/>
    <cellStyle name="Migliaia 34 2 3 3" xfId="15859"/>
    <cellStyle name="Migliaia 34 2 3 3 2" xfId="34791"/>
    <cellStyle name="Migliaia 34 2 3 3 3" xfId="40093"/>
    <cellStyle name="Migliaia 34 2 3 3 4" xfId="29284"/>
    <cellStyle name="Migliaia 34 2 3 4" xfId="32223"/>
    <cellStyle name="Migliaia 34 2 3 5" xfId="37442"/>
    <cellStyle name="Migliaia 34 2 3 6" xfId="11857"/>
    <cellStyle name="Migliaia 34 2 4" xfId="2791"/>
    <cellStyle name="Migliaia 34 2 4 2" xfId="9395"/>
    <cellStyle name="Migliaia 34 2 4 2 2" xfId="34792"/>
    <cellStyle name="Migliaia 34 2 4 2 3" xfId="40094"/>
    <cellStyle name="Migliaia 34 2 4 3" xfId="14045"/>
    <cellStyle name="Migliaia 34 2 4 4" xfId="15860"/>
    <cellStyle name="Migliaia 34 2 4 4 2" xfId="37443"/>
    <cellStyle name="Migliaia 34 2 4 5" xfId="11858"/>
    <cellStyle name="Migliaia 34 2 5" xfId="8559"/>
    <cellStyle name="Migliaia 34 2 5 2" xfId="29285"/>
    <cellStyle name="Migliaia 34 2 5 2 2" xfId="34793"/>
    <cellStyle name="Migliaia 34 2 5 2 3" xfId="40095"/>
    <cellStyle name="Migliaia 34 2 5 3" xfId="32224"/>
    <cellStyle name="Migliaia 34 2 5 4" xfId="37444"/>
    <cellStyle name="Migliaia 34 2 6" xfId="15856"/>
    <cellStyle name="Migliaia 34 2 6 2" xfId="29286"/>
    <cellStyle name="Migliaia 34 2 6 2 2" xfId="34794"/>
    <cellStyle name="Migliaia 34 2 6 2 3" xfId="40096"/>
    <cellStyle name="Migliaia 34 2 6 3" xfId="32225"/>
    <cellStyle name="Migliaia 34 2 6 4" xfId="37445"/>
    <cellStyle name="Migliaia 34 2 6 5" xfId="20241"/>
    <cellStyle name="Migliaia 34 2 7" xfId="20239"/>
    <cellStyle name="Migliaia 34 3" xfId="319"/>
    <cellStyle name="Migliaia 34 3 10" xfId="20242"/>
    <cellStyle name="Migliaia 34 3 11" xfId="11859"/>
    <cellStyle name="Migliaia 34 3 2" xfId="1388"/>
    <cellStyle name="Migliaia 34 3 2 2" xfId="3584"/>
    <cellStyle name="Migliaia 34 3 2 2 2" xfId="7423"/>
    <cellStyle name="Migliaia 34 3 2 2 2 2" xfId="13876"/>
    <cellStyle name="Migliaia 34 3 2 2 2 2 2" xfId="17300"/>
    <cellStyle name="Migliaia 34 3 2 2 2 2 2 2" xfId="34795"/>
    <cellStyle name="Migliaia 34 3 2 2 2 2 3" xfId="40097"/>
    <cellStyle name="Migliaia 34 3 2 2 2 2 4" xfId="29287"/>
    <cellStyle name="Migliaia 34 3 2 2 2 3" xfId="32226"/>
    <cellStyle name="Migliaia 34 3 2 2 2 4" xfId="37446"/>
    <cellStyle name="Migliaia 34 3 2 2 2 5" xfId="32627"/>
    <cellStyle name="Migliaia 34 3 2 2 2 6" xfId="46345"/>
    <cellStyle name="Migliaia 34 3 2 2 2 7" xfId="49361"/>
    <cellStyle name="Migliaia 34 3 2 2 2 8" xfId="13097"/>
    <cellStyle name="Migliaia 34 3 2 2 3" xfId="6988"/>
    <cellStyle name="Migliaia 34 3 2 2 4" xfId="6162"/>
    <cellStyle name="Migliaia 34 3 2 2 4 2" xfId="16936"/>
    <cellStyle name="Migliaia 34 3 2 2 4 3" xfId="42095"/>
    <cellStyle name="Migliaia 34 3 2 2 4 4" xfId="45968"/>
    <cellStyle name="Migliaia 34 3 2 2 4 5" xfId="48984"/>
    <cellStyle name="Migliaia 34 3 2 2 5" xfId="15863"/>
    <cellStyle name="Migliaia 34 3 2 2 6" xfId="20244"/>
    <cellStyle name="Migliaia 34 3 2 3" xfId="2793"/>
    <cellStyle name="Migliaia 34 3 2 3 2" xfId="7839"/>
    <cellStyle name="Migliaia 34 3 2 3 2 2" xfId="34796"/>
    <cellStyle name="Migliaia 34 3 2 3 2 3" xfId="40098"/>
    <cellStyle name="Migliaia 34 3 2 3 2 4" xfId="29288"/>
    <cellStyle name="Migliaia 34 3 2 3 3" xfId="7424"/>
    <cellStyle name="Migliaia 34 3 2 3 4" xfId="15864"/>
    <cellStyle name="Migliaia 34 3 2 3 4 2" xfId="37447"/>
    <cellStyle name="Migliaia 34 3 2 3 5" xfId="11860"/>
    <cellStyle name="Migliaia 34 3 2 4" xfId="6770"/>
    <cellStyle name="Migliaia 34 3 2 4 2" xfId="13516"/>
    <cellStyle name="Migliaia 34 3 2 4 2 2" xfId="34797"/>
    <cellStyle name="Migliaia 34 3 2 4 2 3" xfId="40099"/>
    <cellStyle name="Migliaia 34 3 2 4 3" xfId="32227"/>
    <cellStyle name="Migliaia 34 3 2 4 4" xfId="37448"/>
    <cellStyle name="Migliaia 34 3 2 4 5" xfId="12619"/>
    <cellStyle name="Migliaia 34 3 2 5" xfId="12774"/>
    <cellStyle name="Migliaia 34 3 2 5 2" xfId="29289"/>
    <cellStyle name="Migliaia 34 3 2 5 2 2" xfId="34798"/>
    <cellStyle name="Migliaia 34 3 2 5 2 3" xfId="40100"/>
    <cellStyle name="Migliaia 34 3 2 5 3" xfId="32228"/>
    <cellStyle name="Migliaia 34 3 2 5 4" xfId="37449"/>
    <cellStyle name="Migliaia 34 3 2 6" xfId="15862"/>
    <cellStyle name="Migliaia 34 3 2 6 2" xfId="29290"/>
    <cellStyle name="Migliaia 34 3 2 6 2 2" xfId="34799"/>
    <cellStyle name="Migliaia 34 3 2 6 2 3" xfId="40101"/>
    <cellStyle name="Migliaia 34 3 2 6 3" xfId="32229"/>
    <cellStyle name="Migliaia 34 3 2 6 4" xfId="37450"/>
    <cellStyle name="Migliaia 34 3 2 6 5" xfId="20245"/>
    <cellStyle name="Migliaia 34 3 2 7" xfId="20243"/>
    <cellStyle name="Migliaia 34 3 3" xfId="1387"/>
    <cellStyle name="Migliaia 34 3 3 2" xfId="3583"/>
    <cellStyle name="Migliaia 34 3 3 2 2" xfId="5168"/>
    <cellStyle name="Migliaia 34 3 3 2 2 2" xfId="34801"/>
    <cellStyle name="Migliaia 34 3 3 2 2 3" xfId="40103"/>
    <cellStyle name="Migliaia 34 3 3 2 3" xfId="13648"/>
    <cellStyle name="Migliaia 34 3 3 2 4" xfId="15866"/>
    <cellStyle name="Migliaia 34 3 3 2 4 2" xfId="37452"/>
    <cellStyle name="Migliaia 34 3 3 2 5" xfId="11862"/>
    <cellStyle name="Migliaia 34 3 3 3" xfId="4920"/>
    <cellStyle name="Migliaia 34 3 3 3 2" xfId="29292"/>
    <cellStyle name="Migliaia 34 3 3 3 2 2" xfId="34802"/>
    <cellStyle name="Migliaia 34 3 3 3 2 3" xfId="40104"/>
    <cellStyle name="Migliaia 34 3 3 3 3" xfId="32231"/>
    <cellStyle name="Migliaia 34 3 3 3 4" xfId="37453"/>
    <cellStyle name="Migliaia 34 3 3 4" xfId="15865"/>
    <cellStyle name="Migliaia 34 3 3 4 2" xfId="29293"/>
    <cellStyle name="Migliaia 34 3 3 4 2 2" xfId="34803"/>
    <cellStyle name="Migliaia 34 3 3 4 2 3" xfId="40105"/>
    <cellStyle name="Migliaia 34 3 3 4 3" xfId="32232"/>
    <cellStyle name="Migliaia 34 3 3 4 4" xfId="37454"/>
    <cellStyle name="Migliaia 34 3 3 4 5" xfId="20246"/>
    <cellStyle name="Migliaia 34 3 3 5" xfId="20247"/>
    <cellStyle name="Migliaia 34 3 3 5 2" xfId="29294"/>
    <cellStyle name="Migliaia 34 3 3 5 2 2" xfId="34804"/>
    <cellStyle name="Migliaia 34 3 3 5 2 3" xfId="40106"/>
    <cellStyle name="Migliaia 34 3 3 5 3" xfId="32233"/>
    <cellStyle name="Migliaia 34 3 3 5 4" xfId="37455"/>
    <cellStyle name="Migliaia 34 3 3 6" xfId="29291"/>
    <cellStyle name="Migliaia 34 3 3 6 2" xfId="34800"/>
    <cellStyle name="Migliaia 34 3 3 6 3" xfId="40102"/>
    <cellStyle name="Migliaia 34 3 3 7" xfId="32230"/>
    <cellStyle name="Migliaia 34 3 3 8" xfId="37451"/>
    <cellStyle name="Migliaia 34 3 3 9" xfId="11861"/>
    <cellStyle name="Migliaia 34 3 4" xfId="2412"/>
    <cellStyle name="Migliaia 34 3 4 2" xfId="3924"/>
    <cellStyle name="Migliaia 34 3 4 2 2" xfId="9879"/>
    <cellStyle name="Migliaia 34 3 4 2 3" xfId="13995"/>
    <cellStyle name="Migliaia 34 3 4 2 4" xfId="15868"/>
    <cellStyle name="Migliaia 34 3 4 2 5" xfId="27834"/>
    <cellStyle name="Migliaia 34 3 4 2 6" xfId="11864"/>
    <cellStyle name="Migliaia 34 3 4 3" xfId="9127"/>
    <cellStyle name="Migliaia 34 3 4 3 2" xfId="30763"/>
    <cellStyle name="Migliaia 34 3 4 3 2 2" xfId="35923"/>
    <cellStyle name="Migliaia 34 3 4 3 2 3" xfId="41225"/>
    <cellStyle name="Migliaia 34 3 4 3 3" xfId="33272"/>
    <cellStyle name="Migliaia 34 3 4 3 4" xfId="38574"/>
    <cellStyle name="Migliaia 34 3 4 4" xfId="15867"/>
    <cellStyle name="Migliaia 34 3 4 4 2" xfId="34805"/>
    <cellStyle name="Migliaia 34 3 4 4 3" xfId="40107"/>
    <cellStyle name="Migliaia 34 3 4 4 4" xfId="29295"/>
    <cellStyle name="Migliaia 34 3 4 5" xfId="32234"/>
    <cellStyle name="Migliaia 34 3 4 6" xfId="37456"/>
    <cellStyle name="Migliaia 34 3 4 7" xfId="11863"/>
    <cellStyle name="Migliaia 34 3 5" xfId="3218"/>
    <cellStyle name="Migliaia 34 3 5 2" xfId="9691"/>
    <cellStyle name="Migliaia 34 3 5 2 2" xfId="30764"/>
    <cellStyle name="Migliaia 34 3 5 2 2 2" xfId="35924"/>
    <cellStyle name="Migliaia 34 3 5 2 2 3" xfId="41226"/>
    <cellStyle name="Migliaia 34 3 5 2 3" xfId="33273"/>
    <cellStyle name="Migliaia 34 3 5 2 4" xfId="38575"/>
    <cellStyle name="Migliaia 34 3 5 3" xfId="15869"/>
    <cellStyle name="Migliaia 34 3 5 3 2" xfId="34806"/>
    <cellStyle name="Migliaia 34 3 5 3 3" xfId="40108"/>
    <cellStyle name="Migliaia 34 3 5 3 4" xfId="29296"/>
    <cellStyle name="Migliaia 34 3 5 4" xfId="32235"/>
    <cellStyle name="Migliaia 34 3 5 5" xfId="37457"/>
    <cellStyle name="Migliaia 34 3 5 6" xfId="11865"/>
    <cellStyle name="Migliaia 34 3 6" xfId="2792"/>
    <cellStyle name="Migliaia 34 3 6 2" xfId="9396"/>
    <cellStyle name="Migliaia 34 3 6 2 2" xfId="34807"/>
    <cellStyle name="Migliaia 34 3 6 2 3" xfId="40109"/>
    <cellStyle name="Migliaia 34 3 6 3" xfId="13719"/>
    <cellStyle name="Migliaia 34 3 6 4" xfId="15870"/>
    <cellStyle name="Migliaia 34 3 6 4 2" xfId="37458"/>
    <cellStyle name="Migliaia 34 3 6 5" xfId="11866"/>
    <cellStyle name="Migliaia 34 3 7" xfId="7710"/>
    <cellStyle name="Migliaia 34 3 7 2" xfId="29297"/>
    <cellStyle name="Migliaia 34 3 7 2 2" xfId="34808"/>
    <cellStyle name="Migliaia 34 3 7 2 3" xfId="40110"/>
    <cellStyle name="Migliaia 34 3 7 3" xfId="32236"/>
    <cellStyle name="Migliaia 34 3 7 4" xfId="37459"/>
    <cellStyle name="Migliaia 34 3 8" xfId="12775"/>
    <cellStyle name="Migliaia 34 3 8 2" xfId="29298"/>
    <cellStyle name="Migliaia 34 3 8 2 2" xfId="34809"/>
    <cellStyle name="Migliaia 34 3 8 2 3" xfId="40111"/>
    <cellStyle name="Migliaia 34 3 8 3" xfId="32237"/>
    <cellStyle name="Migliaia 34 3 8 4" xfId="37460"/>
    <cellStyle name="Migliaia 34 3 8 5" xfId="20248"/>
    <cellStyle name="Migliaia 34 3 9" xfId="15861"/>
    <cellStyle name="Migliaia 34 4" xfId="1389"/>
    <cellStyle name="Migliaia 34 4 2" xfId="3585"/>
    <cellStyle name="Migliaia 34 4 2 2" xfId="4266"/>
    <cellStyle name="Migliaia 34 4 2 2 2" xfId="29299"/>
    <cellStyle name="Migliaia 34 4 2 2 2 2" xfId="34810"/>
    <cellStyle name="Migliaia 34 4 2 2 2 3" xfId="40112"/>
    <cellStyle name="Migliaia 34 4 2 2 3" xfId="32238"/>
    <cellStyle name="Migliaia 34 4 2 2 4" xfId="37461"/>
    <cellStyle name="Migliaia 34 4 2 3" xfId="7425"/>
    <cellStyle name="Migliaia 34 4 2 3 2" xfId="29300"/>
    <cellStyle name="Migliaia 34 4 2 3 2 2" xfId="34811"/>
    <cellStyle name="Migliaia 34 4 2 3 2 3" xfId="40113"/>
    <cellStyle name="Migliaia 34 4 2 3 3" xfId="32239"/>
    <cellStyle name="Migliaia 34 4 2 3 4" xfId="37462"/>
    <cellStyle name="Migliaia 34 4 2 4" xfId="6772"/>
    <cellStyle name="Migliaia 34 4 2 5" xfId="6164"/>
    <cellStyle name="Migliaia 34 4 2 5 2" xfId="16938"/>
    <cellStyle name="Migliaia 34 4 2 5 3" xfId="43151"/>
    <cellStyle name="Migliaia 34 4 2 5 4" xfId="45970"/>
    <cellStyle name="Migliaia 34 4 2 5 5" xfId="48986"/>
    <cellStyle name="Migliaia 34 4 2 6" xfId="15872"/>
    <cellStyle name="Migliaia 34 4 2 7" xfId="20250"/>
    <cellStyle name="Migliaia 34 4 3" xfId="4267"/>
    <cellStyle name="Migliaia 34 4 3 2" xfId="13649"/>
    <cellStyle name="Migliaia 34 4 3 2 2" xfId="34812"/>
    <cellStyle name="Migliaia 34 4 3 2 3" xfId="40114"/>
    <cellStyle name="Migliaia 34 4 3 3" xfId="32240"/>
    <cellStyle name="Migliaia 34 4 3 4" xfId="37463"/>
    <cellStyle name="Migliaia 34 4 3 5" xfId="12773"/>
    <cellStyle name="Migliaia 34 4 4" xfId="7426"/>
    <cellStyle name="Migliaia 34 4 4 2" xfId="29301"/>
    <cellStyle name="Migliaia 34 4 4 2 2" xfId="34813"/>
    <cellStyle name="Migliaia 34 4 4 2 3" xfId="40115"/>
    <cellStyle name="Migliaia 34 4 4 3" xfId="32241"/>
    <cellStyle name="Migliaia 34 4 4 4" xfId="37464"/>
    <cellStyle name="Migliaia 34 4 5" xfId="6771"/>
    <cellStyle name="Migliaia 34 4 5 2" xfId="29302"/>
    <cellStyle name="Migliaia 34 4 5 2 2" xfId="34814"/>
    <cellStyle name="Migliaia 34 4 5 2 3" xfId="40116"/>
    <cellStyle name="Migliaia 34 4 5 3" xfId="32242"/>
    <cellStyle name="Migliaia 34 4 5 4" xfId="37465"/>
    <cellStyle name="Migliaia 34 4 6" xfId="6163"/>
    <cellStyle name="Migliaia 34 4 6 2" xfId="16937"/>
    <cellStyle name="Migliaia 34 4 6 2 2" xfId="34815"/>
    <cellStyle name="Migliaia 34 4 6 2 3" xfId="40117"/>
    <cellStyle name="Migliaia 34 4 6 2 4" xfId="29303"/>
    <cellStyle name="Migliaia 34 4 6 3" xfId="32243"/>
    <cellStyle name="Migliaia 34 4 6 4" xfId="37466"/>
    <cellStyle name="Migliaia 34 4 6 5" xfId="20251"/>
    <cellStyle name="Migliaia 34 4 6 6" xfId="43995"/>
    <cellStyle name="Migliaia 34 4 6 7" xfId="45969"/>
    <cellStyle name="Migliaia 34 4 6 8" xfId="48985"/>
    <cellStyle name="Migliaia 34 4 7" xfId="15871"/>
    <cellStyle name="Migliaia 34 4 7 2" xfId="29304"/>
    <cellStyle name="Migliaia 34 4 7 2 2" xfId="34816"/>
    <cellStyle name="Migliaia 34 4 7 2 3" xfId="40118"/>
    <cellStyle name="Migliaia 34 4 7 3" xfId="32244"/>
    <cellStyle name="Migliaia 34 4 7 4" xfId="37467"/>
    <cellStyle name="Migliaia 34 4 7 5" xfId="20252"/>
    <cellStyle name="Migliaia 34 4 8" xfId="20249"/>
    <cellStyle name="Migliaia 34 5" xfId="1390"/>
    <cellStyle name="Migliaia 34 5 2" xfId="3586"/>
    <cellStyle name="Migliaia 34 5 2 2" xfId="13877"/>
    <cellStyle name="Migliaia 34 5 2 2 2" xfId="34817"/>
    <cellStyle name="Migliaia 34 5 2 2 3" xfId="40119"/>
    <cellStyle name="Migliaia 34 5 2 3" xfId="15874"/>
    <cellStyle name="Migliaia 34 5 2 3 2" xfId="32245"/>
    <cellStyle name="Migliaia 34 5 2 4" xfId="37468"/>
    <cellStyle name="Migliaia 34 5 2 5" xfId="11867"/>
    <cellStyle name="Migliaia 34 5 3" xfId="6773"/>
    <cellStyle name="Migliaia 34 5 3 2" xfId="29305"/>
    <cellStyle name="Migliaia 34 5 3 2 2" xfId="34818"/>
    <cellStyle name="Migliaia 34 5 3 2 3" xfId="40120"/>
    <cellStyle name="Migliaia 34 5 3 3" xfId="32246"/>
    <cellStyle name="Migliaia 34 5 3 4" xfId="37469"/>
    <cellStyle name="Migliaia 34 5 4" xfId="6165"/>
    <cellStyle name="Migliaia 34 5 4 2" xfId="16939"/>
    <cellStyle name="Migliaia 34 5 4 2 2" xfId="34819"/>
    <cellStyle name="Migliaia 34 5 4 2 3" xfId="40121"/>
    <cellStyle name="Migliaia 34 5 4 2 4" xfId="29306"/>
    <cellStyle name="Migliaia 34 5 4 3" xfId="32247"/>
    <cellStyle name="Migliaia 34 5 4 4" xfId="37470"/>
    <cellStyle name="Migliaia 34 5 4 5" xfId="20254"/>
    <cellStyle name="Migliaia 34 5 4 6" xfId="43687"/>
    <cellStyle name="Migliaia 34 5 4 7" xfId="45971"/>
    <cellStyle name="Migliaia 34 5 4 8" xfId="48987"/>
    <cellStyle name="Migliaia 34 5 5" xfId="15873"/>
    <cellStyle name="Migliaia 34 5 5 2" xfId="29307"/>
    <cellStyle name="Migliaia 34 5 5 2 2" xfId="34820"/>
    <cellStyle name="Migliaia 34 5 5 2 3" xfId="40122"/>
    <cellStyle name="Migliaia 34 5 5 3" xfId="32248"/>
    <cellStyle name="Migliaia 34 5 5 4" xfId="37471"/>
    <cellStyle name="Migliaia 34 5 5 5" xfId="20255"/>
    <cellStyle name="Migliaia 34 5 6" xfId="20256"/>
    <cellStyle name="Migliaia 34 5 6 2" xfId="29308"/>
    <cellStyle name="Migliaia 34 5 6 2 2" xfId="34821"/>
    <cellStyle name="Migliaia 34 5 6 2 3" xfId="40123"/>
    <cellStyle name="Migliaia 34 5 6 3" xfId="32249"/>
    <cellStyle name="Migliaia 34 5 6 4" xfId="37472"/>
    <cellStyle name="Migliaia 34 5 7" xfId="20253"/>
    <cellStyle name="Migliaia 34 6" xfId="1385"/>
    <cellStyle name="Migliaia 34 6 2" xfId="3581"/>
    <cellStyle name="Migliaia 34 6 2 2" xfId="5167"/>
    <cellStyle name="Migliaia 34 6 2 3" xfId="14085"/>
    <cellStyle name="Migliaia 34 6 2 4" xfId="15876"/>
    <cellStyle name="Migliaia 34 6 2 5" xfId="27835"/>
    <cellStyle name="Migliaia 34 6 2 6" xfId="11869"/>
    <cellStyle name="Migliaia 34 6 3" xfId="4919"/>
    <cellStyle name="Migliaia 34 6 3 2" xfId="30765"/>
    <cellStyle name="Migliaia 34 6 3 2 2" xfId="35925"/>
    <cellStyle name="Migliaia 34 6 3 2 3" xfId="41227"/>
    <cellStyle name="Migliaia 34 6 3 3" xfId="33274"/>
    <cellStyle name="Migliaia 34 6 3 4" xfId="38576"/>
    <cellStyle name="Migliaia 34 6 4" xfId="15875"/>
    <cellStyle name="Migliaia 34 6 4 2" xfId="34822"/>
    <cellStyle name="Migliaia 34 6 4 3" xfId="40124"/>
    <cellStyle name="Migliaia 34 6 4 4" xfId="29309"/>
    <cellStyle name="Migliaia 34 6 5" xfId="32250"/>
    <cellStyle name="Migliaia 34 6 6" xfId="37473"/>
    <cellStyle name="Migliaia 34 6 7" xfId="11868"/>
    <cellStyle name="Migliaia 34 7" xfId="3216"/>
    <cellStyle name="Migliaia 34 7 2" xfId="9689"/>
    <cellStyle name="Migliaia 34 7 2 2" xfId="30766"/>
    <cellStyle name="Migliaia 34 7 2 2 2" xfId="35926"/>
    <cellStyle name="Migliaia 34 7 2 2 3" xfId="41228"/>
    <cellStyle name="Migliaia 34 7 2 3" xfId="33275"/>
    <cellStyle name="Migliaia 34 7 2 4" xfId="38577"/>
    <cellStyle name="Migliaia 34 7 3" xfId="15877"/>
    <cellStyle name="Migliaia 34 7 3 2" xfId="34823"/>
    <cellStyle name="Migliaia 34 7 3 3" xfId="40125"/>
    <cellStyle name="Migliaia 34 7 3 4" xfId="29310"/>
    <cellStyle name="Migliaia 34 7 4" xfId="32251"/>
    <cellStyle name="Migliaia 34 7 5" xfId="37474"/>
    <cellStyle name="Migliaia 34 7 6" xfId="11870"/>
    <cellStyle name="Migliaia 34 8" xfId="2790"/>
    <cellStyle name="Migliaia 34 8 2" xfId="9394"/>
    <cellStyle name="Migliaia 34 8 2 2" xfId="30767"/>
    <cellStyle name="Migliaia 34 8 2 2 2" xfId="35927"/>
    <cellStyle name="Migliaia 34 8 2 2 3" xfId="41229"/>
    <cellStyle name="Migliaia 34 8 2 3" xfId="33276"/>
    <cellStyle name="Migliaia 34 8 2 4" xfId="38578"/>
    <cellStyle name="Migliaia 34 8 3" xfId="15878"/>
    <cellStyle name="Migliaia 34 8 3 2" xfId="34824"/>
    <cellStyle name="Migliaia 34 8 3 3" xfId="40126"/>
    <cellStyle name="Migliaia 34 8 3 4" xfId="29311"/>
    <cellStyle name="Migliaia 34 8 4" xfId="32252"/>
    <cellStyle name="Migliaia 34 8 5" xfId="37475"/>
    <cellStyle name="Migliaia 34 8 6" xfId="11871"/>
    <cellStyle name="Migliaia 34 9" xfId="12618"/>
    <cellStyle name="Migliaia 34 9 2" xfId="29312"/>
    <cellStyle name="Migliaia 34 9 2 2" xfId="34825"/>
    <cellStyle name="Migliaia 34 9 2 3" xfId="40127"/>
    <cellStyle name="Migliaia 34 9 3" xfId="32253"/>
    <cellStyle name="Migliaia 34 9 4" xfId="37476"/>
    <cellStyle name="Migliaia 35" xfId="320"/>
    <cellStyle name="Migliaia 35 10" xfId="15879"/>
    <cellStyle name="Migliaia 35 10 2" xfId="34826"/>
    <cellStyle name="Migliaia 35 10 3" xfId="40128"/>
    <cellStyle name="Migliaia 35 10 4" xfId="29313"/>
    <cellStyle name="Migliaia 35 11" xfId="32254"/>
    <cellStyle name="Migliaia 35 12" xfId="37477"/>
    <cellStyle name="Migliaia 35 2" xfId="321"/>
    <cellStyle name="Migliaia 35 2 2" xfId="1392"/>
    <cellStyle name="Migliaia 35 2 2 2" xfId="3588"/>
    <cellStyle name="Migliaia 35 2 2 2 2" xfId="9820"/>
    <cellStyle name="Migliaia 35 2 2 2 2 2" xfId="34827"/>
    <cellStyle name="Migliaia 35 2 2 2 2 3" xfId="40129"/>
    <cellStyle name="Migliaia 35 2 2 2 3" xfId="13878"/>
    <cellStyle name="Migliaia 35 2 2 2 4" xfId="15882"/>
    <cellStyle name="Migliaia 35 2 2 2 4 2" xfId="37478"/>
    <cellStyle name="Migliaia 35 2 2 2 5" xfId="11872"/>
    <cellStyle name="Migliaia 35 2 2 3" xfId="7045"/>
    <cellStyle name="Migliaia 35 2 2 3 2" xfId="30768"/>
    <cellStyle name="Migliaia 35 2 2 3 2 2" xfId="35928"/>
    <cellStyle name="Migliaia 35 2 2 3 2 3" xfId="41230"/>
    <cellStyle name="Migliaia 35 2 2 3 3" xfId="33277"/>
    <cellStyle name="Migliaia 35 2 2 3 4" xfId="38579"/>
    <cellStyle name="Migliaia 35 2 2 4" xfId="6166"/>
    <cellStyle name="Migliaia 35 2 2 4 2" xfId="16940"/>
    <cellStyle name="Migliaia 35 2 2 4 3" xfId="41696"/>
    <cellStyle name="Migliaia 35 2 2 4 4" xfId="45972"/>
    <cellStyle name="Migliaia 35 2 2 4 5" xfId="48988"/>
    <cellStyle name="Migliaia 35 2 2 5" xfId="15881"/>
    <cellStyle name="Migliaia 35 2 2 6" xfId="20258"/>
    <cellStyle name="Migliaia 35 2 3" xfId="3220"/>
    <cellStyle name="Migliaia 35 2 3 2" xfId="9693"/>
    <cellStyle name="Migliaia 35 2 3 2 2" xfId="30769"/>
    <cellStyle name="Migliaia 35 2 3 2 2 2" xfId="35929"/>
    <cellStyle name="Migliaia 35 2 3 2 2 3" xfId="41231"/>
    <cellStyle name="Migliaia 35 2 3 2 3" xfId="33278"/>
    <cellStyle name="Migliaia 35 2 3 2 4" xfId="38580"/>
    <cellStyle name="Migliaia 35 2 3 3" xfId="15883"/>
    <cellStyle name="Migliaia 35 2 3 3 2" xfId="34828"/>
    <cellStyle name="Migliaia 35 2 3 3 3" xfId="40130"/>
    <cellStyle name="Migliaia 35 2 3 3 4" xfId="29314"/>
    <cellStyle name="Migliaia 35 2 3 4" xfId="32255"/>
    <cellStyle name="Migliaia 35 2 3 5" xfId="37479"/>
    <cellStyle name="Migliaia 35 2 3 6" xfId="11873"/>
    <cellStyle name="Migliaia 35 2 4" xfId="2795"/>
    <cellStyle name="Migliaia 35 2 4 2" xfId="9398"/>
    <cellStyle name="Migliaia 35 2 4 2 2" xfId="34829"/>
    <cellStyle name="Migliaia 35 2 4 2 3" xfId="40131"/>
    <cellStyle name="Migliaia 35 2 4 3" xfId="13453"/>
    <cellStyle name="Migliaia 35 2 4 4" xfId="15884"/>
    <cellStyle name="Migliaia 35 2 4 4 2" xfId="37480"/>
    <cellStyle name="Migliaia 35 2 4 5" xfId="11874"/>
    <cellStyle name="Migliaia 35 2 5" xfId="8560"/>
    <cellStyle name="Migliaia 35 2 5 2" xfId="29315"/>
    <cellStyle name="Migliaia 35 2 5 2 2" xfId="34830"/>
    <cellStyle name="Migliaia 35 2 5 2 3" xfId="40132"/>
    <cellStyle name="Migliaia 35 2 5 3" xfId="32256"/>
    <cellStyle name="Migliaia 35 2 5 4" xfId="37481"/>
    <cellStyle name="Migliaia 35 2 6" xfId="15880"/>
    <cellStyle name="Migliaia 35 2 6 2" xfId="29316"/>
    <cellStyle name="Migliaia 35 2 6 2 2" xfId="34831"/>
    <cellStyle name="Migliaia 35 2 6 2 3" xfId="40133"/>
    <cellStyle name="Migliaia 35 2 6 3" xfId="32257"/>
    <cellStyle name="Migliaia 35 2 6 4" xfId="37482"/>
    <cellStyle name="Migliaia 35 2 6 5" xfId="20259"/>
    <cellStyle name="Migliaia 35 2 7" xfId="20257"/>
    <cellStyle name="Migliaia 35 3" xfId="322"/>
    <cellStyle name="Migliaia 35 3 10" xfId="20260"/>
    <cellStyle name="Migliaia 35 3 11" xfId="11875"/>
    <cellStyle name="Migliaia 35 3 2" xfId="1394"/>
    <cellStyle name="Migliaia 35 3 2 2" xfId="3590"/>
    <cellStyle name="Migliaia 35 3 2 2 2" xfId="7427"/>
    <cellStyle name="Migliaia 35 3 2 2 2 2" xfId="13879"/>
    <cellStyle name="Migliaia 35 3 2 2 2 2 2" xfId="17301"/>
    <cellStyle name="Migliaia 35 3 2 2 2 2 2 2" xfId="34832"/>
    <cellStyle name="Migliaia 35 3 2 2 2 2 3" xfId="40134"/>
    <cellStyle name="Migliaia 35 3 2 2 2 2 4" xfId="29317"/>
    <cellStyle name="Migliaia 35 3 2 2 2 3" xfId="32258"/>
    <cellStyle name="Migliaia 35 3 2 2 2 4" xfId="37483"/>
    <cellStyle name="Migliaia 35 3 2 2 2 5" xfId="43060"/>
    <cellStyle name="Migliaia 35 3 2 2 2 6" xfId="46346"/>
    <cellStyle name="Migliaia 35 3 2 2 2 7" xfId="49362"/>
    <cellStyle name="Migliaia 35 3 2 2 2 8" xfId="13098"/>
    <cellStyle name="Migliaia 35 3 2 2 3" xfId="6989"/>
    <cellStyle name="Migliaia 35 3 2 2 4" xfId="6167"/>
    <cellStyle name="Migliaia 35 3 2 2 4 2" xfId="16941"/>
    <cellStyle name="Migliaia 35 3 2 2 4 3" xfId="43050"/>
    <cellStyle name="Migliaia 35 3 2 2 4 4" xfId="45973"/>
    <cellStyle name="Migliaia 35 3 2 2 4 5" xfId="48989"/>
    <cellStyle name="Migliaia 35 3 2 2 5" xfId="15887"/>
    <cellStyle name="Migliaia 35 3 2 2 6" xfId="20262"/>
    <cellStyle name="Migliaia 35 3 2 3" xfId="2797"/>
    <cellStyle name="Migliaia 35 3 2 3 2" xfId="7838"/>
    <cellStyle name="Migliaia 35 3 2 3 2 2" xfId="34833"/>
    <cellStyle name="Migliaia 35 3 2 3 2 3" xfId="40135"/>
    <cellStyle name="Migliaia 35 3 2 3 2 4" xfId="29318"/>
    <cellStyle name="Migliaia 35 3 2 3 3" xfId="7428"/>
    <cellStyle name="Migliaia 35 3 2 3 4" xfId="15888"/>
    <cellStyle name="Migliaia 35 3 2 3 4 2" xfId="37484"/>
    <cellStyle name="Migliaia 35 3 2 3 5" xfId="11876"/>
    <cellStyle name="Migliaia 35 3 2 4" xfId="6774"/>
    <cellStyle name="Migliaia 35 3 2 4 2" xfId="13517"/>
    <cellStyle name="Migliaia 35 3 2 4 2 2" xfId="34834"/>
    <cellStyle name="Migliaia 35 3 2 4 2 3" xfId="40136"/>
    <cellStyle name="Migliaia 35 3 2 4 3" xfId="32259"/>
    <cellStyle name="Migliaia 35 3 2 4 4" xfId="37485"/>
    <cellStyle name="Migliaia 35 3 2 4 5" xfId="12621"/>
    <cellStyle name="Migliaia 35 3 2 5" xfId="12771"/>
    <cellStyle name="Migliaia 35 3 2 5 2" xfId="29319"/>
    <cellStyle name="Migliaia 35 3 2 5 2 2" xfId="34835"/>
    <cellStyle name="Migliaia 35 3 2 5 2 3" xfId="40137"/>
    <cellStyle name="Migliaia 35 3 2 5 3" xfId="32260"/>
    <cellStyle name="Migliaia 35 3 2 5 4" xfId="37486"/>
    <cellStyle name="Migliaia 35 3 2 6" xfId="15886"/>
    <cellStyle name="Migliaia 35 3 2 6 2" xfId="29320"/>
    <cellStyle name="Migliaia 35 3 2 6 2 2" xfId="34836"/>
    <cellStyle name="Migliaia 35 3 2 6 2 3" xfId="40138"/>
    <cellStyle name="Migliaia 35 3 2 6 3" xfId="32261"/>
    <cellStyle name="Migliaia 35 3 2 6 4" xfId="37487"/>
    <cellStyle name="Migliaia 35 3 2 6 5" xfId="20263"/>
    <cellStyle name="Migliaia 35 3 2 7" xfId="20261"/>
    <cellStyle name="Migliaia 35 3 3" xfId="1393"/>
    <cellStyle name="Migliaia 35 3 3 2" xfId="3589"/>
    <cellStyle name="Migliaia 35 3 3 2 2" xfId="5170"/>
    <cellStyle name="Migliaia 35 3 3 2 2 2" xfId="34838"/>
    <cellStyle name="Migliaia 35 3 3 2 2 3" xfId="40140"/>
    <cellStyle name="Migliaia 35 3 3 2 3" xfId="13650"/>
    <cellStyle name="Migliaia 35 3 3 2 4" xfId="15890"/>
    <cellStyle name="Migliaia 35 3 3 2 4 2" xfId="37489"/>
    <cellStyle name="Migliaia 35 3 3 2 5" xfId="11878"/>
    <cellStyle name="Migliaia 35 3 3 3" xfId="4922"/>
    <cellStyle name="Migliaia 35 3 3 3 2" xfId="29322"/>
    <cellStyle name="Migliaia 35 3 3 3 2 2" xfId="34839"/>
    <cellStyle name="Migliaia 35 3 3 3 2 3" xfId="40141"/>
    <cellStyle name="Migliaia 35 3 3 3 3" xfId="32263"/>
    <cellStyle name="Migliaia 35 3 3 3 4" xfId="37490"/>
    <cellStyle name="Migliaia 35 3 3 4" xfId="15889"/>
    <cellStyle name="Migliaia 35 3 3 4 2" xfId="29323"/>
    <cellStyle name="Migliaia 35 3 3 4 2 2" xfId="34840"/>
    <cellStyle name="Migliaia 35 3 3 4 2 3" xfId="40142"/>
    <cellStyle name="Migliaia 35 3 3 4 3" xfId="32264"/>
    <cellStyle name="Migliaia 35 3 3 4 4" xfId="37491"/>
    <cellStyle name="Migliaia 35 3 3 4 5" xfId="20264"/>
    <cellStyle name="Migliaia 35 3 3 5" xfId="20265"/>
    <cellStyle name="Migliaia 35 3 3 5 2" xfId="29324"/>
    <cellStyle name="Migliaia 35 3 3 5 2 2" xfId="34841"/>
    <cellStyle name="Migliaia 35 3 3 5 2 3" xfId="40143"/>
    <cellStyle name="Migliaia 35 3 3 5 3" xfId="32265"/>
    <cellStyle name="Migliaia 35 3 3 5 4" xfId="37492"/>
    <cellStyle name="Migliaia 35 3 3 6" xfId="29321"/>
    <cellStyle name="Migliaia 35 3 3 6 2" xfId="34837"/>
    <cellStyle name="Migliaia 35 3 3 6 3" xfId="40139"/>
    <cellStyle name="Migliaia 35 3 3 7" xfId="32262"/>
    <cellStyle name="Migliaia 35 3 3 8" xfId="37488"/>
    <cellStyle name="Migliaia 35 3 3 9" xfId="11877"/>
    <cellStyle name="Migliaia 35 3 4" xfId="2413"/>
    <cellStyle name="Migliaia 35 3 4 2" xfId="3925"/>
    <cellStyle name="Migliaia 35 3 4 2 2" xfId="9880"/>
    <cellStyle name="Migliaia 35 3 4 2 3" xfId="13477"/>
    <cellStyle name="Migliaia 35 3 4 2 4" xfId="15892"/>
    <cellStyle name="Migliaia 35 3 4 2 5" xfId="27836"/>
    <cellStyle name="Migliaia 35 3 4 2 6" xfId="11880"/>
    <cellStyle name="Migliaia 35 3 4 3" xfId="9128"/>
    <cellStyle name="Migliaia 35 3 4 3 2" xfId="30770"/>
    <cellStyle name="Migliaia 35 3 4 3 2 2" xfId="35930"/>
    <cellStyle name="Migliaia 35 3 4 3 2 3" xfId="41232"/>
    <cellStyle name="Migliaia 35 3 4 3 3" xfId="33279"/>
    <cellStyle name="Migliaia 35 3 4 3 4" xfId="38581"/>
    <cellStyle name="Migliaia 35 3 4 4" xfId="15891"/>
    <cellStyle name="Migliaia 35 3 4 4 2" xfId="34842"/>
    <cellStyle name="Migliaia 35 3 4 4 3" xfId="40144"/>
    <cellStyle name="Migliaia 35 3 4 4 4" xfId="29325"/>
    <cellStyle name="Migliaia 35 3 4 5" xfId="32266"/>
    <cellStyle name="Migliaia 35 3 4 6" xfId="37493"/>
    <cellStyle name="Migliaia 35 3 4 7" xfId="11879"/>
    <cellStyle name="Migliaia 35 3 5" xfId="3221"/>
    <cellStyle name="Migliaia 35 3 5 2" xfId="9694"/>
    <cellStyle name="Migliaia 35 3 5 2 2" xfId="30771"/>
    <cellStyle name="Migliaia 35 3 5 2 2 2" xfId="35931"/>
    <cellStyle name="Migliaia 35 3 5 2 2 3" xfId="41233"/>
    <cellStyle name="Migliaia 35 3 5 2 3" xfId="33280"/>
    <cellStyle name="Migliaia 35 3 5 2 4" xfId="38582"/>
    <cellStyle name="Migliaia 35 3 5 3" xfId="15893"/>
    <cellStyle name="Migliaia 35 3 5 3 2" xfId="34843"/>
    <cellStyle name="Migliaia 35 3 5 3 3" xfId="40145"/>
    <cellStyle name="Migliaia 35 3 5 3 4" xfId="29326"/>
    <cellStyle name="Migliaia 35 3 5 4" xfId="32267"/>
    <cellStyle name="Migliaia 35 3 5 5" xfId="37494"/>
    <cellStyle name="Migliaia 35 3 5 6" xfId="11881"/>
    <cellStyle name="Migliaia 35 3 6" xfId="2796"/>
    <cellStyle name="Migliaia 35 3 6 2" xfId="9399"/>
    <cellStyle name="Migliaia 35 3 6 2 2" xfId="34844"/>
    <cellStyle name="Migliaia 35 3 6 2 3" xfId="40146"/>
    <cellStyle name="Migliaia 35 3 6 3" xfId="13720"/>
    <cellStyle name="Migliaia 35 3 6 4" xfId="15894"/>
    <cellStyle name="Migliaia 35 3 6 4 2" xfId="37495"/>
    <cellStyle name="Migliaia 35 3 6 5" xfId="11882"/>
    <cellStyle name="Migliaia 35 3 7" xfId="7674"/>
    <cellStyle name="Migliaia 35 3 7 2" xfId="29327"/>
    <cellStyle name="Migliaia 35 3 7 2 2" xfId="34845"/>
    <cellStyle name="Migliaia 35 3 7 2 3" xfId="40147"/>
    <cellStyle name="Migliaia 35 3 7 3" xfId="32268"/>
    <cellStyle name="Migliaia 35 3 7 4" xfId="37496"/>
    <cellStyle name="Migliaia 35 3 8" xfId="12772"/>
    <cellStyle name="Migliaia 35 3 8 2" xfId="29328"/>
    <cellStyle name="Migliaia 35 3 8 2 2" xfId="34846"/>
    <cellStyle name="Migliaia 35 3 8 2 3" xfId="40148"/>
    <cellStyle name="Migliaia 35 3 8 3" xfId="32269"/>
    <cellStyle name="Migliaia 35 3 8 4" xfId="37497"/>
    <cellStyle name="Migliaia 35 3 8 5" xfId="20266"/>
    <cellStyle name="Migliaia 35 3 9" xfId="15885"/>
    <cellStyle name="Migliaia 35 4" xfId="1395"/>
    <cellStyle name="Migliaia 35 4 2" xfId="3591"/>
    <cellStyle name="Migliaia 35 4 2 2" xfId="4268"/>
    <cellStyle name="Migliaia 35 4 2 2 2" xfId="29329"/>
    <cellStyle name="Migliaia 35 4 2 2 2 2" xfId="34847"/>
    <cellStyle name="Migliaia 35 4 2 2 2 3" xfId="40149"/>
    <cellStyle name="Migliaia 35 4 2 2 3" xfId="32270"/>
    <cellStyle name="Migliaia 35 4 2 2 4" xfId="37498"/>
    <cellStyle name="Migliaia 35 4 2 3" xfId="7429"/>
    <cellStyle name="Migliaia 35 4 2 3 2" xfId="29330"/>
    <cellStyle name="Migliaia 35 4 2 3 2 2" xfId="34848"/>
    <cellStyle name="Migliaia 35 4 2 3 2 3" xfId="40150"/>
    <cellStyle name="Migliaia 35 4 2 3 3" xfId="32271"/>
    <cellStyle name="Migliaia 35 4 2 3 4" xfId="37499"/>
    <cellStyle name="Migliaia 35 4 2 4" xfId="6776"/>
    <cellStyle name="Migliaia 35 4 2 5" xfId="6169"/>
    <cellStyle name="Migliaia 35 4 2 5 2" xfId="16943"/>
    <cellStyle name="Migliaia 35 4 2 5 3" xfId="44001"/>
    <cellStyle name="Migliaia 35 4 2 5 4" xfId="45975"/>
    <cellStyle name="Migliaia 35 4 2 5 5" xfId="48991"/>
    <cellStyle name="Migliaia 35 4 2 6" xfId="15896"/>
    <cellStyle name="Migliaia 35 4 2 7" xfId="20268"/>
    <cellStyle name="Migliaia 35 4 3" xfId="4269"/>
    <cellStyle name="Migliaia 35 4 3 2" xfId="13651"/>
    <cellStyle name="Migliaia 35 4 3 2 2" xfId="34849"/>
    <cellStyle name="Migliaia 35 4 3 2 3" xfId="40151"/>
    <cellStyle name="Migliaia 35 4 3 3" xfId="32272"/>
    <cellStyle name="Migliaia 35 4 3 4" xfId="37500"/>
    <cellStyle name="Migliaia 35 4 3 5" xfId="12770"/>
    <cellStyle name="Migliaia 35 4 4" xfId="7430"/>
    <cellStyle name="Migliaia 35 4 4 2" xfId="29331"/>
    <cellStyle name="Migliaia 35 4 4 2 2" xfId="34850"/>
    <cellStyle name="Migliaia 35 4 4 2 3" xfId="40152"/>
    <cellStyle name="Migliaia 35 4 4 3" xfId="32273"/>
    <cellStyle name="Migliaia 35 4 4 4" xfId="37501"/>
    <cellStyle name="Migliaia 35 4 5" xfId="6775"/>
    <cellStyle name="Migliaia 35 4 5 2" xfId="29332"/>
    <cellStyle name="Migliaia 35 4 5 2 2" xfId="34851"/>
    <cellStyle name="Migliaia 35 4 5 2 3" xfId="40153"/>
    <cellStyle name="Migliaia 35 4 5 3" xfId="32274"/>
    <cellStyle name="Migliaia 35 4 5 4" xfId="37502"/>
    <cellStyle name="Migliaia 35 4 6" xfId="6168"/>
    <cellStyle name="Migliaia 35 4 6 2" xfId="16942"/>
    <cellStyle name="Migliaia 35 4 6 2 2" xfId="34852"/>
    <cellStyle name="Migliaia 35 4 6 2 3" xfId="40154"/>
    <cellStyle name="Migliaia 35 4 6 2 4" xfId="29333"/>
    <cellStyle name="Migliaia 35 4 6 3" xfId="32275"/>
    <cellStyle name="Migliaia 35 4 6 4" xfId="37503"/>
    <cellStyle name="Migliaia 35 4 6 5" xfId="20269"/>
    <cellStyle name="Migliaia 35 4 6 6" xfId="27919"/>
    <cellStyle name="Migliaia 35 4 6 7" xfId="45974"/>
    <cellStyle name="Migliaia 35 4 6 8" xfId="48990"/>
    <cellStyle name="Migliaia 35 4 7" xfId="15895"/>
    <cellStyle name="Migliaia 35 4 7 2" xfId="29334"/>
    <cellStyle name="Migliaia 35 4 7 2 2" xfId="34853"/>
    <cellStyle name="Migliaia 35 4 7 2 3" xfId="40155"/>
    <cellStyle name="Migliaia 35 4 7 3" xfId="32276"/>
    <cellStyle name="Migliaia 35 4 7 4" xfId="37504"/>
    <cellStyle name="Migliaia 35 4 7 5" xfId="20270"/>
    <cellStyle name="Migliaia 35 4 8" xfId="20267"/>
    <cellStyle name="Migliaia 35 5" xfId="1396"/>
    <cellStyle name="Migliaia 35 5 2" xfId="3592"/>
    <cellStyle name="Migliaia 35 5 2 2" xfId="13880"/>
    <cellStyle name="Migliaia 35 5 2 2 2" xfId="34854"/>
    <cellStyle name="Migliaia 35 5 2 2 3" xfId="40156"/>
    <cellStyle name="Migliaia 35 5 2 3" xfId="15898"/>
    <cellStyle name="Migliaia 35 5 2 3 2" xfId="32277"/>
    <cellStyle name="Migliaia 35 5 2 4" xfId="37505"/>
    <cellStyle name="Migliaia 35 5 2 5" xfId="11883"/>
    <cellStyle name="Migliaia 35 5 3" xfId="6777"/>
    <cellStyle name="Migliaia 35 5 3 2" xfId="29335"/>
    <cellStyle name="Migliaia 35 5 3 2 2" xfId="34855"/>
    <cellStyle name="Migliaia 35 5 3 2 3" xfId="40157"/>
    <cellStyle name="Migliaia 35 5 3 3" xfId="32278"/>
    <cellStyle name="Migliaia 35 5 3 4" xfId="37506"/>
    <cellStyle name="Migliaia 35 5 4" xfId="6170"/>
    <cellStyle name="Migliaia 35 5 4 2" xfId="16944"/>
    <cellStyle name="Migliaia 35 5 4 2 2" xfId="34856"/>
    <cellStyle name="Migliaia 35 5 4 2 3" xfId="40158"/>
    <cellStyle name="Migliaia 35 5 4 2 4" xfId="29336"/>
    <cellStyle name="Migliaia 35 5 4 3" xfId="32279"/>
    <cellStyle name="Migliaia 35 5 4 4" xfId="37507"/>
    <cellStyle name="Migliaia 35 5 4 5" xfId="20272"/>
    <cellStyle name="Migliaia 35 5 4 6" xfId="42096"/>
    <cellStyle name="Migliaia 35 5 4 7" xfId="45976"/>
    <cellStyle name="Migliaia 35 5 4 8" xfId="48992"/>
    <cellStyle name="Migliaia 35 5 5" xfId="15897"/>
    <cellStyle name="Migliaia 35 5 5 2" xfId="29337"/>
    <cellStyle name="Migliaia 35 5 5 2 2" xfId="34857"/>
    <cellStyle name="Migliaia 35 5 5 2 3" xfId="40159"/>
    <cellStyle name="Migliaia 35 5 5 3" xfId="32280"/>
    <cellStyle name="Migliaia 35 5 5 4" xfId="37508"/>
    <cellStyle name="Migliaia 35 5 5 5" xfId="20273"/>
    <cellStyle name="Migliaia 35 5 6" xfId="20274"/>
    <cellStyle name="Migliaia 35 5 6 2" xfId="29338"/>
    <cellStyle name="Migliaia 35 5 6 2 2" xfId="34858"/>
    <cellStyle name="Migliaia 35 5 6 2 3" xfId="40160"/>
    <cellStyle name="Migliaia 35 5 6 3" xfId="32281"/>
    <cellStyle name="Migliaia 35 5 6 4" xfId="37509"/>
    <cellStyle name="Migliaia 35 5 7" xfId="20271"/>
    <cellStyle name="Migliaia 35 6" xfId="1391"/>
    <cellStyle name="Migliaia 35 6 2" xfId="3587"/>
    <cellStyle name="Migliaia 35 6 2 2" xfId="5169"/>
    <cellStyle name="Migliaia 35 6 2 3" xfId="14084"/>
    <cellStyle name="Migliaia 35 6 2 4" xfId="15900"/>
    <cellStyle name="Migliaia 35 6 2 5" xfId="27837"/>
    <cellStyle name="Migliaia 35 6 2 6" xfId="11885"/>
    <cellStyle name="Migliaia 35 6 3" xfId="4921"/>
    <cellStyle name="Migliaia 35 6 3 2" xfId="30772"/>
    <cellStyle name="Migliaia 35 6 3 2 2" xfId="35932"/>
    <cellStyle name="Migliaia 35 6 3 2 3" xfId="41234"/>
    <cellStyle name="Migliaia 35 6 3 3" xfId="33281"/>
    <cellStyle name="Migliaia 35 6 3 4" xfId="38583"/>
    <cellStyle name="Migliaia 35 6 4" xfId="15899"/>
    <cellStyle name="Migliaia 35 6 4 2" xfId="34859"/>
    <cellStyle name="Migliaia 35 6 4 3" xfId="40161"/>
    <cellStyle name="Migliaia 35 6 4 4" xfId="29339"/>
    <cellStyle name="Migliaia 35 6 5" xfId="32282"/>
    <cellStyle name="Migliaia 35 6 6" xfId="37510"/>
    <cellStyle name="Migliaia 35 6 7" xfId="11884"/>
    <cellStyle name="Migliaia 35 7" xfId="3219"/>
    <cellStyle name="Migliaia 35 7 2" xfId="9692"/>
    <cellStyle name="Migliaia 35 7 2 2" xfId="30773"/>
    <cellStyle name="Migliaia 35 7 2 2 2" xfId="35933"/>
    <cellStyle name="Migliaia 35 7 2 2 3" xfId="41235"/>
    <cellStyle name="Migliaia 35 7 2 3" xfId="33282"/>
    <cellStyle name="Migliaia 35 7 2 4" xfId="38584"/>
    <cellStyle name="Migliaia 35 7 3" xfId="15901"/>
    <cellStyle name="Migliaia 35 7 3 2" xfId="34860"/>
    <cellStyle name="Migliaia 35 7 3 3" xfId="40162"/>
    <cellStyle name="Migliaia 35 7 3 4" xfId="29340"/>
    <cellStyle name="Migliaia 35 7 4" xfId="32283"/>
    <cellStyle name="Migliaia 35 7 5" xfId="37511"/>
    <cellStyle name="Migliaia 35 7 6" xfId="11886"/>
    <cellStyle name="Migliaia 35 8" xfId="2794"/>
    <cellStyle name="Migliaia 35 8 2" xfId="9397"/>
    <cellStyle name="Migliaia 35 8 2 2" xfId="30774"/>
    <cellStyle name="Migliaia 35 8 2 2 2" xfId="35934"/>
    <cellStyle name="Migliaia 35 8 2 2 3" xfId="41236"/>
    <cellStyle name="Migliaia 35 8 2 3" xfId="33283"/>
    <cellStyle name="Migliaia 35 8 2 4" xfId="38585"/>
    <cellStyle name="Migliaia 35 8 3" xfId="15902"/>
    <cellStyle name="Migliaia 35 8 3 2" xfId="34861"/>
    <cellStyle name="Migliaia 35 8 3 3" xfId="40163"/>
    <cellStyle name="Migliaia 35 8 3 4" xfId="29341"/>
    <cellStyle name="Migliaia 35 8 4" xfId="32284"/>
    <cellStyle name="Migliaia 35 8 5" xfId="37512"/>
    <cellStyle name="Migliaia 35 8 6" xfId="11887"/>
    <cellStyle name="Migliaia 35 9" xfId="12620"/>
    <cellStyle name="Migliaia 35 9 2" xfId="29342"/>
    <cellStyle name="Migliaia 35 9 2 2" xfId="34862"/>
    <cellStyle name="Migliaia 35 9 2 3" xfId="40164"/>
    <cellStyle name="Migliaia 35 9 3" xfId="32285"/>
    <cellStyle name="Migliaia 35 9 4" xfId="37513"/>
    <cellStyle name="Migliaia 36" xfId="323"/>
    <cellStyle name="Migliaia 36 10" xfId="15903"/>
    <cellStyle name="Migliaia 36 10 2" xfId="34863"/>
    <cellStyle name="Migliaia 36 10 3" xfId="40165"/>
    <cellStyle name="Migliaia 36 10 4" xfId="29343"/>
    <cellStyle name="Migliaia 36 11" xfId="32286"/>
    <cellStyle name="Migliaia 36 12" xfId="37514"/>
    <cellStyle name="Migliaia 36 2" xfId="324"/>
    <cellStyle name="Migliaia 36 2 2" xfId="1398"/>
    <cellStyle name="Migliaia 36 2 2 2" xfId="3594"/>
    <cellStyle name="Migliaia 36 2 2 2 2" xfId="9821"/>
    <cellStyle name="Migliaia 36 2 2 2 2 2" xfId="34864"/>
    <cellStyle name="Migliaia 36 2 2 2 2 3" xfId="40166"/>
    <cellStyle name="Migliaia 36 2 2 2 3" xfId="13881"/>
    <cellStyle name="Migliaia 36 2 2 2 4" xfId="15906"/>
    <cellStyle name="Migliaia 36 2 2 2 4 2" xfId="37515"/>
    <cellStyle name="Migliaia 36 2 2 2 5" xfId="11888"/>
    <cellStyle name="Migliaia 36 2 2 3" xfId="7046"/>
    <cellStyle name="Migliaia 36 2 2 3 2" xfId="30775"/>
    <cellStyle name="Migliaia 36 2 2 3 2 2" xfId="35935"/>
    <cellStyle name="Migliaia 36 2 2 3 2 3" xfId="41237"/>
    <cellStyle name="Migliaia 36 2 2 3 3" xfId="33284"/>
    <cellStyle name="Migliaia 36 2 2 3 4" xfId="38586"/>
    <cellStyle name="Migliaia 36 2 2 4" xfId="6171"/>
    <cellStyle name="Migliaia 36 2 2 4 2" xfId="16945"/>
    <cellStyle name="Migliaia 36 2 2 4 3" xfId="43126"/>
    <cellStyle name="Migliaia 36 2 2 4 4" xfId="45977"/>
    <cellStyle name="Migliaia 36 2 2 4 5" xfId="48993"/>
    <cellStyle name="Migliaia 36 2 2 5" xfId="15905"/>
    <cellStyle name="Migliaia 36 2 2 6" xfId="20276"/>
    <cellStyle name="Migliaia 36 2 3" xfId="3223"/>
    <cellStyle name="Migliaia 36 2 3 2" xfId="9696"/>
    <cellStyle name="Migliaia 36 2 3 2 2" xfId="30776"/>
    <cellStyle name="Migliaia 36 2 3 2 2 2" xfId="35936"/>
    <cellStyle name="Migliaia 36 2 3 2 2 3" xfId="41238"/>
    <cellStyle name="Migliaia 36 2 3 2 3" xfId="33285"/>
    <cellStyle name="Migliaia 36 2 3 2 4" xfId="38587"/>
    <cellStyle name="Migliaia 36 2 3 3" xfId="15907"/>
    <cellStyle name="Migliaia 36 2 3 3 2" xfId="34865"/>
    <cellStyle name="Migliaia 36 2 3 3 3" xfId="40167"/>
    <cellStyle name="Migliaia 36 2 3 3 4" xfId="29344"/>
    <cellStyle name="Migliaia 36 2 3 4" xfId="32287"/>
    <cellStyle name="Migliaia 36 2 3 5" xfId="37516"/>
    <cellStyle name="Migliaia 36 2 3 6" xfId="11889"/>
    <cellStyle name="Migliaia 36 2 4" xfId="2799"/>
    <cellStyle name="Migliaia 36 2 4 2" xfId="9401"/>
    <cellStyle name="Migliaia 36 2 4 2 2" xfId="34866"/>
    <cellStyle name="Migliaia 36 2 4 2 3" xfId="40168"/>
    <cellStyle name="Migliaia 36 2 4 3" xfId="14044"/>
    <cellStyle name="Migliaia 36 2 4 4" xfId="15908"/>
    <cellStyle name="Migliaia 36 2 4 4 2" xfId="37517"/>
    <cellStyle name="Migliaia 36 2 4 5" xfId="11890"/>
    <cellStyle name="Migliaia 36 2 5" xfId="8561"/>
    <cellStyle name="Migliaia 36 2 5 2" xfId="29345"/>
    <cellStyle name="Migliaia 36 2 5 2 2" xfId="34867"/>
    <cellStyle name="Migliaia 36 2 5 2 3" xfId="40169"/>
    <cellStyle name="Migliaia 36 2 5 3" xfId="32288"/>
    <cellStyle name="Migliaia 36 2 5 4" xfId="37518"/>
    <cellStyle name="Migliaia 36 2 6" xfId="15904"/>
    <cellStyle name="Migliaia 36 2 6 2" xfId="29346"/>
    <cellStyle name="Migliaia 36 2 6 2 2" xfId="34868"/>
    <cellStyle name="Migliaia 36 2 6 2 3" xfId="40170"/>
    <cellStyle name="Migliaia 36 2 6 3" xfId="32289"/>
    <cellStyle name="Migliaia 36 2 6 4" xfId="37519"/>
    <cellStyle name="Migliaia 36 2 6 5" xfId="20277"/>
    <cellStyle name="Migliaia 36 2 7" xfId="20275"/>
    <cellStyle name="Migliaia 36 3" xfId="325"/>
    <cellStyle name="Migliaia 36 3 10" xfId="20278"/>
    <cellStyle name="Migliaia 36 3 11" xfId="11891"/>
    <cellStyle name="Migliaia 36 3 2" xfId="1400"/>
    <cellStyle name="Migliaia 36 3 2 2" xfId="3596"/>
    <cellStyle name="Migliaia 36 3 2 2 2" xfId="7431"/>
    <cellStyle name="Migliaia 36 3 2 2 2 2" xfId="13882"/>
    <cellStyle name="Migliaia 36 3 2 2 2 2 2" xfId="17302"/>
    <cellStyle name="Migliaia 36 3 2 2 2 2 2 2" xfId="34869"/>
    <cellStyle name="Migliaia 36 3 2 2 2 2 3" xfId="40171"/>
    <cellStyle name="Migliaia 36 3 2 2 2 2 4" xfId="29347"/>
    <cellStyle name="Migliaia 36 3 2 2 2 3" xfId="32290"/>
    <cellStyle name="Migliaia 36 3 2 2 2 4" xfId="37520"/>
    <cellStyle name="Migliaia 36 3 2 2 2 5" xfId="29670"/>
    <cellStyle name="Migliaia 36 3 2 2 2 6" xfId="46347"/>
    <cellStyle name="Migliaia 36 3 2 2 2 7" xfId="49363"/>
    <cellStyle name="Migliaia 36 3 2 2 2 8" xfId="13099"/>
    <cellStyle name="Migliaia 36 3 2 2 3" xfId="7601"/>
    <cellStyle name="Migliaia 36 3 2 2 4" xfId="6172"/>
    <cellStyle name="Migliaia 36 3 2 2 4 2" xfId="16946"/>
    <cellStyle name="Migliaia 36 3 2 2 4 3" xfId="43731"/>
    <cellStyle name="Migliaia 36 3 2 2 4 4" xfId="45978"/>
    <cellStyle name="Migliaia 36 3 2 2 4 5" xfId="48994"/>
    <cellStyle name="Migliaia 36 3 2 2 5" xfId="15911"/>
    <cellStyle name="Migliaia 36 3 2 2 6" xfId="20280"/>
    <cellStyle name="Migliaia 36 3 2 3" xfId="2801"/>
    <cellStyle name="Migliaia 36 3 2 3 2" xfId="6971"/>
    <cellStyle name="Migliaia 36 3 2 3 2 2" xfId="34870"/>
    <cellStyle name="Migliaia 36 3 2 3 2 3" xfId="40172"/>
    <cellStyle name="Migliaia 36 3 2 3 2 4" xfId="29348"/>
    <cellStyle name="Migliaia 36 3 2 3 3" xfId="7432"/>
    <cellStyle name="Migliaia 36 3 2 3 4" xfId="15912"/>
    <cellStyle name="Migliaia 36 3 2 3 4 2" xfId="37521"/>
    <cellStyle name="Migliaia 36 3 2 3 5" xfId="11892"/>
    <cellStyle name="Migliaia 36 3 2 4" xfId="6778"/>
    <cellStyle name="Migliaia 36 3 2 4 2" xfId="13518"/>
    <cellStyle name="Migliaia 36 3 2 4 2 2" xfId="34871"/>
    <cellStyle name="Migliaia 36 3 2 4 2 3" xfId="40173"/>
    <cellStyle name="Migliaia 36 3 2 4 3" xfId="32291"/>
    <cellStyle name="Migliaia 36 3 2 4 4" xfId="37522"/>
    <cellStyle name="Migliaia 36 3 2 4 5" xfId="12623"/>
    <cellStyle name="Migliaia 36 3 2 5" xfId="12768"/>
    <cellStyle name="Migliaia 36 3 2 5 2" xfId="29349"/>
    <cellStyle name="Migliaia 36 3 2 5 2 2" xfId="34872"/>
    <cellStyle name="Migliaia 36 3 2 5 2 3" xfId="40174"/>
    <cellStyle name="Migliaia 36 3 2 5 3" xfId="32292"/>
    <cellStyle name="Migliaia 36 3 2 5 4" xfId="37523"/>
    <cellStyle name="Migliaia 36 3 2 6" xfId="15910"/>
    <cellStyle name="Migliaia 36 3 2 6 2" xfId="29350"/>
    <cellStyle name="Migliaia 36 3 2 6 2 2" xfId="34873"/>
    <cellStyle name="Migliaia 36 3 2 6 2 3" xfId="40175"/>
    <cellStyle name="Migliaia 36 3 2 6 3" xfId="32293"/>
    <cellStyle name="Migliaia 36 3 2 6 4" xfId="37524"/>
    <cellStyle name="Migliaia 36 3 2 6 5" xfId="20281"/>
    <cellStyle name="Migliaia 36 3 2 7" xfId="20279"/>
    <cellStyle name="Migliaia 36 3 3" xfId="1399"/>
    <cellStyle name="Migliaia 36 3 3 2" xfId="3595"/>
    <cellStyle name="Migliaia 36 3 3 2 2" xfId="5172"/>
    <cellStyle name="Migliaia 36 3 3 2 2 2" xfId="34875"/>
    <cellStyle name="Migliaia 36 3 3 2 2 3" xfId="40177"/>
    <cellStyle name="Migliaia 36 3 3 2 3" xfId="13652"/>
    <cellStyle name="Migliaia 36 3 3 2 4" xfId="15914"/>
    <cellStyle name="Migliaia 36 3 3 2 4 2" xfId="37526"/>
    <cellStyle name="Migliaia 36 3 3 2 5" xfId="11894"/>
    <cellStyle name="Migliaia 36 3 3 3" xfId="4924"/>
    <cellStyle name="Migliaia 36 3 3 3 2" xfId="29352"/>
    <cellStyle name="Migliaia 36 3 3 3 2 2" xfId="34876"/>
    <cellStyle name="Migliaia 36 3 3 3 2 3" xfId="40178"/>
    <cellStyle name="Migliaia 36 3 3 3 3" xfId="32295"/>
    <cellStyle name="Migliaia 36 3 3 3 4" xfId="37527"/>
    <cellStyle name="Migliaia 36 3 3 4" xfId="15913"/>
    <cellStyle name="Migliaia 36 3 3 4 2" xfId="29353"/>
    <cellStyle name="Migliaia 36 3 3 4 2 2" xfId="34877"/>
    <cellStyle name="Migliaia 36 3 3 4 2 3" xfId="40179"/>
    <cellStyle name="Migliaia 36 3 3 4 3" xfId="32296"/>
    <cellStyle name="Migliaia 36 3 3 4 4" xfId="37528"/>
    <cellStyle name="Migliaia 36 3 3 4 5" xfId="20282"/>
    <cellStyle name="Migliaia 36 3 3 5" xfId="20283"/>
    <cellStyle name="Migliaia 36 3 3 5 2" xfId="29354"/>
    <cellStyle name="Migliaia 36 3 3 5 2 2" xfId="34878"/>
    <cellStyle name="Migliaia 36 3 3 5 2 3" xfId="40180"/>
    <cellStyle name="Migliaia 36 3 3 5 3" xfId="32297"/>
    <cellStyle name="Migliaia 36 3 3 5 4" xfId="37529"/>
    <cellStyle name="Migliaia 36 3 3 6" xfId="29351"/>
    <cellStyle name="Migliaia 36 3 3 6 2" xfId="34874"/>
    <cellStyle name="Migliaia 36 3 3 6 3" xfId="40176"/>
    <cellStyle name="Migliaia 36 3 3 7" xfId="32294"/>
    <cellStyle name="Migliaia 36 3 3 8" xfId="37525"/>
    <cellStyle name="Migliaia 36 3 3 9" xfId="11893"/>
    <cellStyle name="Migliaia 36 3 4" xfId="2414"/>
    <cellStyle name="Migliaia 36 3 4 2" xfId="3926"/>
    <cellStyle name="Migliaia 36 3 4 2 2" xfId="9881"/>
    <cellStyle name="Migliaia 36 3 4 2 3" xfId="14014"/>
    <cellStyle name="Migliaia 36 3 4 2 4" xfId="15916"/>
    <cellStyle name="Migliaia 36 3 4 2 5" xfId="27838"/>
    <cellStyle name="Migliaia 36 3 4 2 6" xfId="11896"/>
    <cellStyle name="Migliaia 36 3 4 3" xfId="9129"/>
    <cellStyle name="Migliaia 36 3 4 3 2" xfId="30777"/>
    <cellStyle name="Migliaia 36 3 4 3 2 2" xfId="35937"/>
    <cellStyle name="Migliaia 36 3 4 3 2 3" xfId="41239"/>
    <cellStyle name="Migliaia 36 3 4 3 3" xfId="33286"/>
    <cellStyle name="Migliaia 36 3 4 3 4" xfId="38588"/>
    <cellStyle name="Migliaia 36 3 4 4" xfId="15915"/>
    <cellStyle name="Migliaia 36 3 4 4 2" xfId="34879"/>
    <cellStyle name="Migliaia 36 3 4 4 3" xfId="40181"/>
    <cellStyle name="Migliaia 36 3 4 4 4" xfId="29355"/>
    <cellStyle name="Migliaia 36 3 4 5" xfId="32298"/>
    <cellStyle name="Migliaia 36 3 4 6" xfId="37530"/>
    <cellStyle name="Migliaia 36 3 4 7" xfId="11895"/>
    <cellStyle name="Migliaia 36 3 5" xfId="3224"/>
    <cellStyle name="Migliaia 36 3 5 2" xfId="9697"/>
    <cellStyle name="Migliaia 36 3 5 2 2" xfId="30778"/>
    <cellStyle name="Migliaia 36 3 5 2 2 2" xfId="35938"/>
    <cellStyle name="Migliaia 36 3 5 2 2 3" xfId="41240"/>
    <cellStyle name="Migliaia 36 3 5 2 3" xfId="33287"/>
    <cellStyle name="Migliaia 36 3 5 2 4" xfId="38589"/>
    <cellStyle name="Migliaia 36 3 5 3" xfId="15917"/>
    <cellStyle name="Migliaia 36 3 5 3 2" xfId="34880"/>
    <cellStyle name="Migliaia 36 3 5 3 3" xfId="40182"/>
    <cellStyle name="Migliaia 36 3 5 3 4" xfId="29356"/>
    <cellStyle name="Migliaia 36 3 5 4" xfId="32299"/>
    <cellStyle name="Migliaia 36 3 5 5" xfId="37531"/>
    <cellStyle name="Migliaia 36 3 5 6" xfId="11897"/>
    <cellStyle name="Migliaia 36 3 6" xfId="2800"/>
    <cellStyle name="Migliaia 36 3 6 2" xfId="9402"/>
    <cellStyle name="Migliaia 36 3 6 2 2" xfId="34881"/>
    <cellStyle name="Migliaia 36 3 6 2 3" xfId="40183"/>
    <cellStyle name="Migliaia 36 3 6 3" xfId="13993"/>
    <cellStyle name="Migliaia 36 3 6 4" xfId="15918"/>
    <cellStyle name="Migliaia 36 3 6 4 2" xfId="37532"/>
    <cellStyle name="Migliaia 36 3 6 5" xfId="11898"/>
    <cellStyle name="Migliaia 36 3 7" xfId="6645"/>
    <cellStyle name="Migliaia 36 3 7 2" xfId="29357"/>
    <cellStyle name="Migliaia 36 3 7 2 2" xfId="34882"/>
    <cellStyle name="Migliaia 36 3 7 2 3" xfId="40184"/>
    <cellStyle name="Migliaia 36 3 7 3" xfId="32300"/>
    <cellStyle name="Migliaia 36 3 7 4" xfId="37533"/>
    <cellStyle name="Migliaia 36 3 8" xfId="12769"/>
    <cellStyle name="Migliaia 36 3 8 2" xfId="29358"/>
    <cellStyle name="Migliaia 36 3 8 2 2" xfId="34883"/>
    <cellStyle name="Migliaia 36 3 8 2 3" xfId="40185"/>
    <cellStyle name="Migliaia 36 3 8 3" xfId="32301"/>
    <cellStyle name="Migliaia 36 3 8 4" xfId="37534"/>
    <cellStyle name="Migliaia 36 3 8 5" xfId="20284"/>
    <cellStyle name="Migliaia 36 3 9" xfId="15909"/>
    <cellStyle name="Migliaia 36 4" xfId="1401"/>
    <cellStyle name="Migliaia 36 4 2" xfId="3597"/>
    <cellStyle name="Migliaia 36 4 2 2" xfId="4270"/>
    <cellStyle name="Migliaia 36 4 2 2 2" xfId="29359"/>
    <cellStyle name="Migliaia 36 4 2 2 2 2" xfId="34884"/>
    <cellStyle name="Migliaia 36 4 2 2 2 3" xfId="40186"/>
    <cellStyle name="Migliaia 36 4 2 2 3" xfId="32302"/>
    <cellStyle name="Migliaia 36 4 2 2 4" xfId="37535"/>
    <cellStyle name="Migliaia 36 4 2 3" xfId="7433"/>
    <cellStyle name="Migliaia 36 4 2 3 2" xfId="29360"/>
    <cellStyle name="Migliaia 36 4 2 3 2 2" xfId="34885"/>
    <cellStyle name="Migliaia 36 4 2 3 2 3" xfId="40187"/>
    <cellStyle name="Migliaia 36 4 2 3 3" xfId="32303"/>
    <cellStyle name="Migliaia 36 4 2 3 4" xfId="37536"/>
    <cellStyle name="Migliaia 36 4 2 4" xfId="6780"/>
    <cellStyle name="Migliaia 36 4 2 5" xfId="6174"/>
    <cellStyle name="Migliaia 36 4 2 5 2" xfId="16948"/>
    <cellStyle name="Migliaia 36 4 2 5 3" xfId="19437"/>
    <cellStyle name="Migliaia 36 4 2 5 4" xfId="45980"/>
    <cellStyle name="Migliaia 36 4 2 5 5" xfId="48996"/>
    <cellStyle name="Migliaia 36 4 2 6" xfId="15920"/>
    <cellStyle name="Migliaia 36 4 2 7" xfId="20286"/>
    <cellStyle name="Migliaia 36 4 3" xfId="4271"/>
    <cellStyle name="Migliaia 36 4 3 2" xfId="13653"/>
    <cellStyle name="Migliaia 36 4 3 2 2" xfId="34886"/>
    <cellStyle name="Migliaia 36 4 3 2 3" xfId="40188"/>
    <cellStyle name="Migliaia 36 4 3 3" xfId="32304"/>
    <cellStyle name="Migliaia 36 4 3 4" xfId="37537"/>
    <cellStyle name="Migliaia 36 4 3 5" xfId="12767"/>
    <cellStyle name="Migliaia 36 4 4" xfId="7434"/>
    <cellStyle name="Migliaia 36 4 4 2" xfId="29361"/>
    <cellStyle name="Migliaia 36 4 4 2 2" xfId="34887"/>
    <cellStyle name="Migliaia 36 4 4 2 3" xfId="40189"/>
    <cellStyle name="Migliaia 36 4 4 3" xfId="32305"/>
    <cellStyle name="Migliaia 36 4 4 4" xfId="37538"/>
    <cellStyle name="Migliaia 36 4 5" xfId="6779"/>
    <cellStyle name="Migliaia 36 4 5 2" xfId="29362"/>
    <cellStyle name="Migliaia 36 4 5 2 2" xfId="34888"/>
    <cellStyle name="Migliaia 36 4 5 2 3" xfId="40190"/>
    <cellStyle name="Migliaia 36 4 5 3" xfId="32306"/>
    <cellStyle name="Migliaia 36 4 5 4" xfId="37539"/>
    <cellStyle name="Migliaia 36 4 6" xfId="6173"/>
    <cellStyle name="Migliaia 36 4 6 2" xfId="16947"/>
    <cellStyle name="Migliaia 36 4 6 2 2" xfId="34889"/>
    <cellStyle name="Migliaia 36 4 6 2 3" xfId="40191"/>
    <cellStyle name="Migliaia 36 4 6 2 4" xfId="29363"/>
    <cellStyle name="Migliaia 36 4 6 3" xfId="32307"/>
    <cellStyle name="Migliaia 36 4 6 4" xfId="37540"/>
    <cellStyle name="Migliaia 36 4 6 5" xfId="20287"/>
    <cellStyle name="Migliaia 36 4 6 6" xfId="19440"/>
    <cellStyle name="Migliaia 36 4 6 7" xfId="45979"/>
    <cellStyle name="Migliaia 36 4 6 8" xfId="48995"/>
    <cellStyle name="Migliaia 36 4 7" xfId="15919"/>
    <cellStyle name="Migliaia 36 4 7 2" xfId="29364"/>
    <cellStyle name="Migliaia 36 4 7 2 2" xfId="34890"/>
    <cellStyle name="Migliaia 36 4 7 2 3" xfId="40192"/>
    <cellStyle name="Migliaia 36 4 7 3" xfId="32308"/>
    <cellStyle name="Migliaia 36 4 7 4" xfId="37541"/>
    <cellStyle name="Migliaia 36 4 7 5" xfId="20288"/>
    <cellStyle name="Migliaia 36 4 8" xfId="20285"/>
    <cellStyle name="Migliaia 36 5" xfId="1402"/>
    <cellStyle name="Migliaia 36 5 2" xfId="3598"/>
    <cellStyle name="Migliaia 36 5 2 2" xfId="13883"/>
    <cellStyle name="Migliaia 36 5 2 2 2" xfId="34891"/>
    <cellStyle name="Migliaia 36 5 2 2 3" xfId="40193"/>
    <cellStyle name="Migliaia 36 5 2 3" xfId="15922"/>
    <cellStyle name="Migliaia 36 5 2 3 2" xfId="32309"/>
    <cellStyle name="Migliaia 36 5 2 4" xfId="37542"/>
    <cellStyle name="Migliaia 36 5 2 5" xfId="11899"/>
    <cellStyle name="Migliaia 36 5 3" xfId="6781"/>
    <cellStyle name="Migliaia 36 5 3 2" xfId="29365"/>
    <cellStyle name="Migliaia 36 5 3 2 2" xfId="34892"/>
    <cellStyle name="Migliaia 36 5 3 2 3" xfId="40194"/>
    <cellStyle name="Migliaia 36 5 3 3" xfId="32310"/>
    <cellStyle name="Migliaia 36 5 3 4" xfId="37543"/>
    <cellStyle name="Migliaia 36 5 4" xfId="6175"/>
    <cellStyle name="Migliaia 36 5 4 2" xfId="16949"/>
    <cellStyle name="Migliaia 36 5 4 2 2" xfId="34893"/>
    <cellStyle name="Migliaia 36 5 4 2 3" xfId="40195"/>
    <cellStyle name="Migliaia 36 5 4 2 4" xfId="29366"/>
    <cellStyle name="Migliaia 36 5 4 3" xfId="32311"/>
    <cellStyle name="Migliaia 36 5 4 4" xfId="37544"/>
    <cellStyle name="Migliaia 36 5 4 5" xfId="20290"/>
    <cellStyle name="Migliaia 36 5 4 6" xfId="41697"/>
    <cellStyle name="Migliaia 36 5 4 7" xfId="45981"/>
    <cellStyle name="Migliaia 36 5 4 8" xfId="48997"/>
    <cellStyle name="Migliaia 36 5 5" xfId="15921"/>
    <cellStyle name="Migliaia 36 5 5 2" xfId="29367"/>
    <cellStyle name="Migliaia 36 5 5 2 2" xfId="34894"/>
    <cellStyle name="Migliaia 36 5 5 2 3" xfId="40196"/>
    <cellStyle name="Migliaia 36 5 5 3" xfId="32312"/>
    <cellStyle name="Migliaia 36 5 5 4" xfId="37545"/>
    <cellStyle name="Migliaia 36 5 5 5" xfId="20291"/>
    <cellStyle name="Migliaia 36 5 6" xfId="20292"/>
    <cellStyle name="Migliaia 36 5 6 2" xfId="29368"/>
    <cellStyle name="Migliaia 36 5 6 2 2" xfId="34895"/>
    <cellStyle name="Migliaia 36 5 6 2 3" xfId="40197"/>
    <cellStyle name="Migliaia 36 5 6 3" xfId="32313"/>
    <cellStyle name="Migliaia 36 5 6 4" xfId="37546"/>
    <cellStyle name="Migliaia 36 5 7" xfId="20289"/>
    <cellStyle name="Migliaia 36 6" xfId="1397"/>
    <cellStyle name="Migliaia 36 6 2" xfId="3593"/>
    <cellStyle name="Migliaia 36 6 2 2" xfId="5171"/>
    <cellStyle name="Migliaia 36 6 2 3" xfId="14083"/>
    <cellStyle name="Migliaia 36 6 2 4" xfId="15924"/>
    <cellStyle name="Migliaia 36 6 2 5" xfId="27839"/>
    <cellStyle name="Migliaia 36 6 2 6" xfId="11901"/>
    <cellStyle name="Migliaia 36 6 3" xfId="4923"/>
    <cellStyle name="Migliaia 36 6 3 2" xfId="30779"/>
    <cellStyle name="Migliaia 36 6 3 2 2" xfId="35939"/>
    <cellStyle name="Migliaia 36 6 3 2 3" xfId="41241"/>
    <cellStyle name="Migliaia 36 6 3 3" xfId="33288"/>
    <cellStyle name="Migliaia 36 6 3 4" xfId="38590"/>
    <cellStyle name="Migliaia 36 6 4" xfId="15923"/>
    <cellStyle name="Migliaia 36 6 4 2" xfId="34896"/>
    <cellStyle name="Migliaia 36 6 4 3" xfId="40198"/>
    <cellStyle name="Migliaia 36 6 4 4" xfId="29369"/>
    <cellStyle name="Migliaia 36 6 5" xfId="32314"/>
    <cellStyle name="Migliaia 36 6 6" xfId="37547"/>
    <cellStyle name="Migliaia 36 6 7" xfId="11900"/>
    <cellStyle name="Migliaia 36 7" xfId="3222"/>
    <cellStyle name="Migliaia 36 7 2" xfId="9695"/>
    <cellStyle name="Migliaia 36 7 2 2" xfId="30780"/>
    <cellStyle name="Migliaia 36 7 2 2 2" xfId="35940"/>
    <cellStyle name="Migliaia 36 7 2 2 3" xfId="41242"/>
    <cellStyle name="Migliaia 36 7 2 3" xfId="33289"/>
    <cellStyle name="Migliaia 36 7 2 4" xfId="38591"/>
    <cellStyle name="Migliaia 36 7 3" xfId="15925"/>
    <cellStyle name="Migliaia 36 7 3 2" xfId="34897"/>
    <cellStyle name="Migliaia 36 7 3 3" xfId="40199"/>
    <cellStyle name="Migliaia 36 7 3 4" xfId="29370"/>
    <cellStyle name="Migliaia 36 7 4" xfId="32315"/>
    <cellStyle name="Migliaia 36 7 5" xfId="37548"/>
    <cellStyle name="Migliaia 36 7 6" xfId="11902"/>
    <cellStyle name="Migliaia 36 8" xfId="2798"/>
    <cellStyle name="Migliaia 36 8 2" xfId="9400"/>
    <cellStyle name="Migliaia 36 8 2 2" xfId="30781"/>
    <cellStyle name="Migliaia 36 8 2 2 2" xfId="35941"/>
    <cellStyle name="Migliaia 36 8 2 2 3" xfId="41243"/>
    <cellStyle name="Migliaia 36 8 2 3" xfId="33290"/>
    <cellStyle name="Migliaia 36 8 2 4" xfId="38592"/>
    <cellStyle name="Migliaia 36 8 3" xfId="15926"/>
    <cellStyle name="Migliaia 36 8 3 2" xfId="34898"/>
    <cellStyle name="Migliaia 36 8 3 3" xfId="40200"/>
    <cellStyle name="Migliaia 36 8 3 4" xfId="29371"/>
    <cellStyle name="Migliaia 36 8 4" xfId="32316"/>
    <cellStyle name="Migliaia 36 8 5" xfId="37549"/>
    <cellStyle name="Migliaia 36 8 6" xfId="11903"/>
    <cellStyle name="Migliaia 36 9" xfId="12622"/>
    <cellStyle name="Migliaia 36 9 2" xfId="29372"/>
    <cellStyle name="Migliaia 36 9 2 2" xfId="34899"/>
    <cellStyle name="Migliaia 36 9 2 3" xfId="40201"/>
    <cellStyle name="Migliaia 36 9 3" xfId="32317"/>
    <cellStyle name="Migliaia 36 9 4" xfId="37550"/>
    <cellStyle name="Migliaia 37" xfId="326"/>
    <cellStyle name="Migliaia 37 10" xfId="15927"/>
    <cellStyle name="Migliaia 37 10 2" xfId="34900"/>
    <cellStyle name="Migliaia 37 10 3" xfId="40202"/>
    <cellStyle name="Migliaia 37 10 4" xfId="29373"/>
    <cellStyle name="Migliaia 37 11" xfId="32318"/>
    <cellStyle name="Migliaia 37 12" xfId="37551"/>
    <cellStyle name="Migliaia 37 2" xfId="327"/>
    <cellStyle name="Migliaia 37 2 2" xfId="1404"/>
    <cellStyle name="Migliaia 37 2 2 2" xfId="3600"/>
    <cellStyle name="Migliaia 37 2 2 2 2" xfId="9822"/>
    <cellStyle name="Migliaia 37 2 2 2 2 2" xfId="34901"/>
    <cellStyle name="Migliaia 37 2 2 2 2 3" xfId="40203"/>
    <cellStyle name="Migliaia 37 2 2 2 3" xfId="13884"/>
    <cellStyle name="Migliaia 37 2 2 2 4" xfId="15930"/>
    <cellStyle name="Migliaia 37 2 2 2 4 2" xfId="37552"/>
    <cellStyle name="Migliaia 37 2 2 2 5" xfId="11904"/>
    <cellStyle name="Migliaia 37 2 2 3" xfId="7047"/>
    <cellStyle name="Migliaia 37 2 2 3 2" xfId="30782"/>
    <cellStyle name="Migliaia 37 2 2 3 2 2" xfId="35942"/>
    <cellStyle name="Migliaia 37 2 2 3 2 3" xfId="41244"/>
    <cellStyle name="Migliaia 37 2 2 3 3" xfId="33291"/>
    <cellStyle name="Migliaia 37 2 2 3 4" xfId="38593"/>
    <cellStyle name="Migliaia 37 2 2 4" xfId="6176"/>
    <cellStyle name="Migliaia 37 2 2 4 2" xfId="16950"/>
    <cellStyle name="Migliaia 37 2 2 4 3" xfId="43924"/>
    <cellStyle name="Migliaia 37 2 2 4 4" xfId="45982"/>
    <cellStyle name="Migliaia 37 2 2 4 5" xfId="48998"/>
    <cellStyle name="Migliaia 37 2 2 5" xfId="15929"/>
    <cellStyle name="Migliaia 37 2 2 6" xfId="20294"/>
    <cellStyle name="Migliaia 37 2 3" xfId="3226"/>
    <cellStyle name="Migliaia 37 2 3 2" xfId="9699"/>
    <cellStyle name="Migliaia 37 2 3 2 2" xfId="30783"/>
    <cellStyle name="Migliaia 37 2 3 2 2 2" xfId="35943"/>
    <cellStyle name="Migliaia 37 2 3 2 2 3" xfId="41245"/>
    <cellStyle name="Migliaia 37 2 3 2 3" xfId="33292"/>
    <cellStyle name="Migliaia 37 2 3 2 4" xfId="38594"/>
    <cellStyle name="Migliaia 37 2 3 3" xfId="15931"/>
    <cellStyle name="Migliaia 37 2 3 3 2" xfId="34902"/>
    <cellStyle name="Migliaia 37 2 3 3 3" xfId="40204"/>
    <cellStyle name="Migliaia 37 2 3 3 4" xfId="29374"/>
    <cellStyle name="Migliaia 37 2 3 4" xfId="32319"/>
    <cellStyle name="Migliaia 37 2 3 5" xfId="37553"/>
    <cellStyle name="Migliaia 37 2 3 6" xfId="11905"/>
    <cellStyle name="Migliaia 37 2 4" xfId="2803"/>
    <cellStyle name="Migliaia 37 2 4 2" xfId="9404"/>
    <cellStyle name="Migliaia 37 2 4 2 2" xfId="34903"/>
    <cellStyle name="Migliaia 37 2 4 2 3" xfId="40205"/>
    <cellStyle name="Migliaia 37 2 4 3" xfId="14138"/>
    <cellStyle name="Migliaia 37 2 4 4" xfId="15932"/>
    <cellStyle name="Migliaia 37 2 4 4 2" xfId="37554"/>
    <cellStyle name="Migliaia 37 2 4 5" xfId="11906"/>
    <cellStyle name="Migliaia 37 2 5" xfId="8562"/>
    <cellStyle name="Migliaia 37 2 5 2" xfId="29375"/>
    <cellStyle name="Migliaia 37 2 5 2 2" xfId="34904"/>
    <cellStyle name="Migliaia 37 2 5 2 3" xfId="40206"/>
    <cellStyle name="Migliaia 37 2 5 3" xfId="32320"/>
    <cellStyle name="Migliaia 37 2 5 4" xfId="37555"/>
    <cellStyle name="Migliaia 37 2 6" xfId="15928"/>
    <cellStyle name="Migliaia 37 2 6 2" xfId="29376"/>
    <cellStyle name="Migliaia 37 2 6 2 2" xfId="34905"/>
    <cellStyle name="Migliaia 37 2 6 2 3" xfId="40207"/>
    <cellStyle name="Migliaia 37 2 6 3" xfId="32321"/>
    <cellStyle name="Migliaia 37 2 6 4" xfId="37556"/>
    <cellStyle name="Migliaia 37 2 6 5" xfId="20295"/>
    <cellStyle name="Migliaia 37 2 7" xfId="20293"/>
    <cellStyle name="Migliaia 37 3" xfId="328"/>
    <cellStyle name="Migliaia 37 3 10" xfId="20296"/>
    <cellStyle name="Migliaia 37 3 11" xfId="11907"/>
    <cellStyle name="Migliaia 37 3 2" xfId="1406"/>
    <cellStyle name="Migliaia 37 3 2 2" xfId="3602"/>
    <cellStyle name="Migliaia 37 3 2 2 2" xfId="7435"/>
    <cellStyle name="Migliaia 37 3 2 2 2 2" xfId="13885"/>
    <cellStyle name="Migliaia 37 3 2 2 2 2 2" xfId="17303"/>
    <cellStyle name="Migliaia 37 3 2 2 2 2 2 2" xfId="34906"/>
    <cellStyle name="Migliaia 37 3 2 2 2 2 3" xfId="40208"/>
    <cellStyle name="Migliaia 37 3 2 2 2 2 4" xfId="29377"/>
    <cellStyle name="Migliaia 37 3 2 2 2 3" xfId="32322"/>
    <cellStyle name="Migliaia 37 3 2 2 2 4" xfId="37557"/>
    <cellStyle name="Migliaia 37 3 2 2 2 5" xfId="43641"/>
    <cellStyle name="Migliaia 37 3 2 2 2 6" xfId="46348"/>
    <cellStyle name="Migliaia 37 3 2 2 2 7" xfId="49364"/>
    <cellStyle name="Migliaia 37 3 2 2 2 8" xfId="13100"/>
    <cellStyle name="Migliaia 37 3 2 2 3" xfId="6990"/>
    <cellStyle name="Migliaia 37 3 2 2 4" xfId="6177"/>
    <cellStyle name="Migliaia 37 3 2 2 4 2" xfId="16951"/>
    <cellStyle name="Migliaia 37 3 2 2 4 3" xfId="43626"/>
    <cellStyle name="Migliaia 37 3 2 2 4 4" xfId="45983"/>
    <cellStyle name="Migliaia 37 3 2 2 4 5" xfId="48999"/>
    <cellStyle name="Migliaia 37 3 2 2 5" xfId="15935"/>
    <cellStyle name="Migliaia 37 3 2 2 6" xfId="20298"/>
    <cellStyle name="Migliaia 37 3 2 3" xfId="2805"/>
    <cellStyle name="Migliaia 37 3 2 3 2" xfId="7837"/>
    <cellStyle name="Migliaia 37 3 2 3 2 2" xfId="34907"/>
    <cellStyle name="Migliaia 37 3 2 3 2 3" xfId="40209"/>
    <cellStyle name="Migliaia 37 3 2 3 2 4" xfId="29378"/>
    <cellStyle name="Migliaia 37 3 2 3 3" xfId="7436"/>
    <cellStyle name="Migliaia 37 3 2 3 4" xfId="15936"/>
    <cellStyle name="Migliaia 37 3 2 3 4 2" xfId="37558"/>
    <cellStyle name="Migliaia 37 3 2 3 5" xfId="11908"/>
    <cellStyle name="Migliaia 37 3 2 4" xfId="6782"/>
    <cellStyle name="Migliaia 37 3 2 4 2" xfId="13519"/>
    <cellStyle name="Migliaia 37 3 2 4 2 2" xfId="34908"/>
    <cellStyle name="Migliaia 37 3 2 4 2 3" xfId="40210"/>
    <cellStyle name="Migliaia 37 3 2 4 3" xfId="32323"/>
    <cellStyle name="Migliaia 37 3 2 4 4" xfId="37559"/>
    <cellStyle name="Migliaia 37 3 2 4 5" xfId="12625"/>
    <cellStyle name="Migliaia 37 3 2 5" xfId="12765"/>
    <cellStyle name="Migliaia 37 3 2 5 2" xfId="29379"/>
    <cellStyle name="Migliaia 37 3 2 5 2 2" xfId="34909"/>
    <cellStyle name="Migliaia 37 3 2 5 2 3" xfId="40211"/>
    <cellStyle name="Migliaia 37 3 2 5 3" xfId="32324"/>
    <cellStyle name="Migliaia 37 3 2 5 4" xfId="37560"/>
    <cellStyle name="Migliaia 37 3 2 6" xfId="15934"/>
    <cellStyle name="Migliaia 37 3 2 6 2" xfId="29380"/>
    <cellStyle name="Migliaia 37 3 2 6 2 2" xfId="34910"/>
    <cellStyle name="Migliaia 37 3 2 6 2 3" xfId="40212"/>
    <cellStyle name="Migliaia 37 3 2 6 3" xfId="32325"/>
    <cellStyle name="Migliaia 37 3 2 6 4" xfId="37561"/>
    <cellStyle name="Migliaia 37 3 2 6 5" xfId="20299"/>
    <cellStyle name="Migliaia 37 3 2 7" xfId="20297"/>
    <cellStyle name="Migliaia 37 3 3" xfId="1405"/>
    <cellStyle name="Migliaia 37 3 3 2" xfId="3601"/>
    <cellStyle name="Migliaia 37 3 3 2 2" xfId="5174"/>
    <cellStyle name="Migliaia 37 3 3 2 2 2" xfId="34912"/>
    <cellStyle name="Migliaia 37 3 3 2 2 3" xfId="40214"/>
    <cellStyle name="Migliaia 37 3 3 2 3" xfId="13654"/>
    <cellStyle name="Migliaia 37 3 3 2 4" xfId="15938"/>
    <cellStyle name="Migliaia 37 3 3 2 4 2" xfId="37563"/>
    <cellStyle name="Migliaia 37 3 3 2 5" xfId="11910"/>
    <cellStyle name="Migliaia 37 3 3 3" xfId="4926"/>
    <cellStyle name="Migliaia 37 3 3 3 2" xfId="29382"/>
    <cellStyle name="Migliaia 37 3 3 3 2 2" xfId="34913"/>
    <cellStyle name="Migliaia 37 3 3 3 2 3" xfId="40215"/>
    <cellStyle name="Migliaia 37 3 3 3 3" xfId="32327"/>
    <cellStyle name="Migliaia 37 3 3 3 4" xfId="37564"/>
    <cellStyle name="Migliaia 37 3 3 4" xfId="15937"/>
    <cellStyle name="Migliaia 37 3 3 4 2" xfId="29383"/>
    <cellStyle name="Migliaia 37 3 3 4 2 2" xfId="34914"/>
    <cellStyle name="Migliaia 37 3 3 4 2 3" xfId="40216"/>
    <cellStyle name="Migliaia 37 3 3 4 3" xfId="32328"/>
    <cellStyle name="Migliaia 37 3 3 4 4" xfId="37565"/>
    <cellStyle name="Migliaia 37 3 3 4 5" xfId="20300"/>
    <cellStyle name="Migliaia 37 3 3 5" xfId="20301"/>
    <cellStyle name="Migliaia 37 3 3 5 2" xfId="29384"/>
    <cellStyle name="Migliaia 37 3 3 5 2 2" xfId="34915"/>
    <cellStyle name="Migliaia 37 3 3 5 2 3" xfId="40217"/>
    <cellStyle name="Migliaia 37 3 3 5 3" xfId="32329"/>
    <cellStyle name="Migliaia 37 3 3 5 4" xfId="37566"/>
    <cellStyle name="Migliaia 37 3 3 6" xfId="29381"/>
    <cellStyle name="Migliaia 37 3 3 6 2" xfId="34911"/>
    <cellStyle name="Migliaia 37 3 3 6 3" xfId="40213"/>
    <cellStyle name="Migliaia 37 3 3 7" xfId="32326"/>
    <cellStyle name="Migliaia 37 3 3 8" xfId="37562"/>
    <cellStyle name="Migliaia 37 3 3 9" xfId="11909"/>
    <cellStyle name="Migliaia 37 3 4" xfId="2415"/>
    <cellStyle name="Migliaia 37 3 4 2" xfId="3927"/>
    <cellStyle name="Migliaia 37 3 4 2 2" xfId="9882"/>
    <cellStyle name="Migliaia 37 3 4 2 3" xfId="14015"/>
    <cellStyle name="Migliaia 37 3 4 2 4" xfId="15940"/>
    <cellStyle name="Migliaia 37 3 4 2 5" xfId="27840"/>
    <cellStyle name="Migliaia 37 3 4 2 6" xfId="11912"/>
    <cellStyle name="Migliaia 37 3 4 3" xfId="9130"/>
    <cellStyle name="Migliaia 37 3 4 3 2" xfId="30784"/>
    <cellStyle name="Migliaia 37 3 4 3 2 2" xfId="35944"/>
    <cellStyle name="Migliaia 37 3 4 3 2 3" xfId="41246"/>
    <cellStyle name="Migliaia 37 3 4 3 3" xfId="33293"/>
    <cellStyle name="Migliaia 37 3 4 3 4" xfId="38595"/>
    <cellStyle name="Migliaia 37 3 4 4" xfId="15939"/>
    <cellStyle name="Migliaia 37 3 4 4 2" xfId="34916"/>
    <cellStyle name="Migliaia 37 3 4 4 3" xfId="40218"/>
    <cellStyle name="Migliaia 37 3 4 4 4" xfId="29385"/>
    <cellStyle name="Migliaia 37 3 4 5" xfId="32330"/>
    <cellStyle name="Migliaia 37 3 4 6" xfId="37567"/>
    <cellStyle name="Migliaia 37 3 4 7" xfId="11911"/>
    <cellStyle name="Migliaia 37 3 5" xfId="3227"/>
    <cellStyle name="Migliaia 37 3 5 2" xfId="9700"/>
    <cellStyle name="Migliaia 37 3 5 2 2" xfId="30785"/>
    <cellStyle name="Migliaia 37 3 5 2 2 2" xfId="35945"/>
    <cellStyle name="Migliaia 37 3 5 2 2 3" xfId="41247"/>
    <cellStyle name="Migliaia 37 3 5 2 3" xfId="33294"/>
    <cellStyle name="Migliaia 37 3 5 2 4" xfId="38596"/>
    <cellStyle name="Migliaia 37 3 5 3" xfId="15941"/>
    <cellStyle name="Migliaia 37 3 5 3 2" xfId="34917"/>
    <cellStyle name="Migliaia 37 3 5 3 3" xfId="40219"/>
    <cellStyle name="Migliaia 37 3 5 3 4" xfId="29386"/>
    <cellStyle name="Migliaia 37 3 5 4" xfId="32331"/>
    <cellStyle name="Migliaia 37 3 5 5" xfId="37568"/>
    <cellStyle name="Migliaia 37 3 5 6" xfId="11913"/>
    <cellStyle name="Migliaia 37 3 6" xfId="2804"/>
    <cellStyle name="Migliaia 37 3 6 2" xfId="9405"/>
    <cellStyle name="Migliaia 37 3 6 2 2" xfId="34918"/>
    <cellStyle name="Migliaia 37 3 6 2 3" xfId="40220"/>
    <cellStyle name="Migliaia 37 3 6 3" xfId="13454"/>
    <cellStyle name="Migliaia 37 3 6 4" xfId="15942"/>
    <cellStyle name="Migliaia 37 3 6 4 2" xfId="37569"/>
    <cellStyle name="Migliaia 37 3 6 5" xfId="11914"/>
    <cellStyle name="Migliaia 37 3 7" xfId="7595"/>
    <cellStyle name="Migliaia 37 3 7 2" xfId="29387"/>
    <cellStyle name="Migliaia 37 3 7 2 2" xfId="34919"/>
    <cellStyle name="Migliaia 37 3 7 2 3" xfId="40221"/>
    <cellStyle name="Migliaia 37 3 7 3" xfId="32332"/>
    <cellStyle name="Migliaia 37 3 7 4" xfId="37570"/>
    <cellStyle name="Migliaia 37 3 8" xfId="12766"/>
    <cellStyle name="Migliaia 37 3 8 2" xfId="29388"/>
    <cellStyle name="Migliaia 37 3 8 2 2" xfId="34920"/>
    <cellStyle name="Migliaia 37 3 8 2 3" xfId="40222"/>
    <cellStyle name="Migliaia 37 3 8 3" xfId="32333"/>
    <cellStyle name="Migliaia 37 3 8 4" xfId="37571"/>
    <cellStyle name="Migliaia 37 3 8 5" xfId="20302"/>
    <cellStyle name="Migliaia 37 3 9" xfId="15933"/>
    <cellStyle name="Migliaia 37 4" xfId="1407"/>
    <cellStyle name="Migliaia 37 4 2" xfId="3603"/>
    <cellStyle name="Migliaia 37 4 2 2" xfId="4272"/>
    <cellStyle name="Migliaia 37 4 2 2 2" xfId="29389"/>
    <cellStyle name="Migliaia 37 4 2 2 2 2" xfId="34921"/>
    <cellStyle name="Migliaia 37 4 2 2 2 3" xfId="40223"/>
    <cellStyle name="Migliaia 37 4 2 2 3" xfId="32334"/>
    <cellStyle name="Migliaia 37 4 2 2 4" xfId="37572"/>
    <cellStyle name="Migliaia 37 4 2 3" xfId="7437"/>
    <cellStyle name="Migliaia 37 4 2 3 2" xfId="29390"/>
    <cellStyle name="Migliaia 37 4 2 3 2 2" xfId="34922"/>
    <cellStyle name="Migliaia 37 4 2 3 2 3" xfId="40224"/>
    <cellStyle name="Migliaia 37 4 2 3 3" xfId="32335"/>
    <cellStyle name="Migliaia 37 4 2 3 4" xfId="37573"/>
    <cellStyle name="Migliaia 37 4 2 4" xfId="6784"/>
    <cellStyle name="Migliaia 37 4 2 5" xfId="6179"/>
    <cellStyle name="Migliaia 37 4 2 5 2" xfId="16953"/>
    <cellStyle name="Migliaia 37 4 2 5 3" xfId="19686"/>
    <cellStyle name="Migliaia 37 4 2 5 4" xfId="45985"/>
    <cellStyle name="Migliaia 37 4 2 5 5" xfId="49001"/>
    <cellStyle name="Migliaia 37 4 2 6" xfId="15944"/>
    <cellStyle name="Migliaia 37 4 2 7" xfId="20304"/>
    <cellStyle name="Migliaia 37 4 3" xfId="4273"/>
    <cellStyle name="Migliaia 37 4 3 2" xfId="13655"/>
    <cellStyle name="Migliaia 37 4 3 2 2" xfId="34923"/>
    <cellStyle name="Migliaia 37 4 3 2 3" xfId="40225"/>
    <cellStyle name="Migliaia 37 4 3 3" xfId="32336"/>
    <cellStyle name="Migliaia 37 4 3 4" xfId="37574"/>
    <cellStyle name="Migliaia 37 4 3 5" xfId="12764"/>
    <cellStyle name="Migliaia 37 4 4" xfId="7438"/>
    <cellStyle name="Migliaia 37 4 4 2" xfId="29391"/>
    <cellStyle name="Migliaia 37 4 4 2 2" xfId="34924"/>
    <cellStyle name="Migliaia 37 4 4 2 3" xfId="40226"/>
    <cellStyle name="Migliaia 37 4 4 3" xfId="32337"/>
    <cellStyle name="Migliaia 37 4 4 4" xfId="37575"/>
    <cellStyle name="Migliaia 37 4 5" xfId="6783"/>
    <cellStyle name="Migliaia 37 4 5 2" xfId="29392"/>
    <cellStyle name="Migliaia 37 4 5 2 2" xfId="34925"/>
    <cellStyle name="Migliaia 37 4 5 2 3" xfId="40227"/>
    <cellStyle name="Migliaia 37 4 5 3" xfId="32338"/>
    <cellStyle name="Migliaia 37 4 5 4" xfId="37576"/>
    <cellStyle name="Migliaia 37 4 6" xfId="6178"/>
    <cellStyle name="Migliaia 37 4 6 2" xfId="16952"/>
    <cellStyle name="Migliaia 37 4 6 2 2" xfId="34926"/>
    <cellStyle name="Migliaia 37 4 6 2 3" xfId="40228"/>
    <cellStyle name="Migliaia 37 4 6 2 4" xfId="29393"/>
    <cellStyle name="Migliaia 37 4 6 3" xfId="32339"/>
    <cellStyle name="Migliaia 37 4 6 4" xfId="37577"/>
    <cellStyle name="Migliaia 37 4 6 5" xfId="20305"/>
    <cellStyle name="Migliaia 37 4 6 6" xfId="41698"/>
    <cellStyle name="Migliaia 37 4 6 7" xfId="45984"/>
    <cellStyle name="Migliaia 37 4 6 8" xfId="49000"/>
    <cellStyle name="Migliaia 37 4 7" xfId="15943"/>
    <cellStyle name="Migliaia 37 4 7 2" xfId="29394"/>
    <cellStyle name="Migliaia 37 4 7 2 2" xfId="34927"/>
    <cellStyle name="Migliaia 37 4 7 2 3" xfId="40229"/>
    <cellStyle name="Migliaia 37 4 7 3" xfId="32340"/>
    <cellStyle name="Migliaia 37 4 7 4" xfId="37578"/>
    <cellStyle name="Migliaia 37 4 7 5" xfId="20306"/>
    <cellStyle name="Migliaia 37 4 8" xfId="20303"/>
    <cellStyle name="Migliaia 37 5" xfId="1408"/>
    <cellStyle name="Migliaia 37 5 2" xfId="3604"/>
    <cellStyle name="Migliaia 37 5 2 2" xfId="13886"/>
    <cellStyle name="Migliaia 37 5 2 2 2" xfId="34928"/>
    <cellStyle name="Migliaia 37 5 2 2 3" xfId="40230"/>
    <cellStyle name="Migliaia 37 5 2 3" xfId="15946"/>
    <cellStyle name="Migliaia 37 5 2 3 2" xfId="32341"/>
    <cellStyle name="Migliaia 37 5 2 4" xfId="37579"/>
    <cellStyle name="Migliaia 37 5 2 5" xfId="11915"/>
    <cellStyle name="Migliaia 37 5 3" xfId="6785"/>
    <cellStyle name="Migliaia 37 5 3 2" xfId="29395"/>
    <cellStyle name="Migliaia 37 5 3 2 2" xfId="34929"/>
    <cellStyle name="Migliaia 37 5 3 2 3" xfId="40231"/>
    <cellStyle name="Migliaia 37 5 3 3" xfId="32342"/>
    <cellStyle name="Migliaia 37 5 3 4" xfId="37580"/>
    <cellStyle name="Migliaia 37 5 4" xfId="6180"/>
    <cellStyle name="Migliaia 37 5 4 2" xfId="16954"/>
    <cellStyle name="Migliaia 37 5 4 2 2" xfId="34930"/>
    <cellStyle name="Migliaia 37 5 4 2 3" xfId="40232"/>
    <cellStyle name="Migliaia 37 5 4 2 4" xfId="29396"/>
    <cellStyle name="Migliaia 37 5 4 3" xfId="32343"/>
    <cellStyle name="Migliaia 37 5 4 4" xfId="37581"/>
    <cellStyle name="Migliaia 37 5 4 5" xfId="20308"/>
    <cellStyle name="Migliaia 37 5 4 6" xfId="41699"/>
    <cellStyle name="Migliaia 37 5 4 7" xfId="45986"/>
    <cellStyle name="Migliaia 37 5 4 8" xfId="49002"/>
    <cellStyle name="Migliaia 37 5 5" xfId="15945"/>
    <cellStyle name="Migliaia 37 5 5 2" xfId="29397"/>
    <cellStyle name="Migliaia 37 5 5 2 2" xfId="34931"/>
    <cellStyle name="Migliaia 37 5 5 2 3" xfId="40233"/>
    <cellStyle name="Migliaia 37 5 5 3" xfId="32344"/>
    <cellStyle name="Migliaia 37 5 5 4" xfId="37582"/>
    <cellStyle name="Migliaia 37 5 5 5" xfId="20309"/>
    <cellStyle name="Migliaia 37 5 6" xfId="20310"/>
    <cellStyle name="Migliaia 37 5 6 2" xfId="29398"/>
    <cellStyle name="Migliaia 37 5 6 2 2" xfId="34932"/>
    <cellStyle name="Migliaia 37 5 6 2 3" xfId="40234"/>
    <cellStyle name="Migliaia 37 5 6 3" xfId="32345"/>
    <cellStyle name="Migliaia 37 5 6 4" xfId="37583"/>
    <cellStyle name="Migliaia 37 5 7" xfId="20307"/>
    <cellStyle name="Migliaia 37 6" xfId="1403"/>
    <cellStyle name="Migliaia 37 6 2" xfId="3599"/>
    <cellStyle name="Migliaia 37 6 2 2" xfId="5173"/>
    <cellStyle name="Migliaia 37 6 2 3" xfId="14082"/>
    <cellStyle name="Migliaia 37 6 2 4" xfId="15948"/>
    <cellStyle name="Migliaia 37 6 2 5" xfId="27841"/>
    <cellStyle name="Migliaia 37 6 2 6" xfId="11917"/>
    <cellStyle name="Migliaia 37 6 3" xfId="4925"/>
    <cellStyle name="Migliaia 37 6 3 2" xfId="30786"/>
    <cellStyle name="Migliaia 37 6 3 2 2" xfId="35946"/>
    <cellStyle name="Migliaia 37 6 3 2 3" xfId="41248"/>
    <cellStyle name="Migliaia 37 6 3 3" xfId="33295"/>
    <cellStyle name="Migliaia 37 6 3 4" xfId="38597"/>
    <cellStyle name="Migliaia 37 6 4" xfId="15947"/>
    <cellStyle name="Migliaia 37 6 4 2" xfId="34933"/>
    <cellStyle name="Migliaia 37 6 4 3" xfId="40235"/>
    <cellStyle name="Migliaia 37 6 4 4" xfId="29399"/>
    <cellStyle name="Migliaia 37 6 5" xfId="32346"/>
    <cellStyle name="Migliaia 37 6 6" xfId="37584"/>
    <cellStyle name="Migliaia 37 6 7" xfId="11916"/>
    <cellStyle name="Migliaia 37 7" xfId="3225"/>
    <cellStyle name="Migliaia 37 7 2" xfId="9698"/>
    <cellStyle name="Migliaia 37 7 2 2" xfId="30787"/>
    <cellStyle name="Migliaia 37 7 2 2 2" xfId="35947"/>
    <cellStyle name="Migliaia 37 7 2 2 3" xfId="41249"/>
    <cellStyle name="Migliaia 37 7 2 3" xfId="33296"/>
    <cellStyle name="Migliaia 37 7 2 4" xfId="38598"/>
    <cellStyle name="Migliaia 37 7 3" xfId="15949"/>
    <cellStyle name="Migliaia 37 7 3 2" xfId="34934"/>
    <cellStyle name="Migliaia 37 7 3 3" xfId="40236"/>
    <cellStyle name="Migliaia 37 7 3 4" xfId="29400"/>
    <cellStyle name="Migliaia 37 7 4" xfId="32347"/>
    <cellStyle name="Migliaia 37 7 5" xfId="37585"/>
    <cellStyle name="Migliaia 37 7 6" xfId="11918"/>
    <cellStyle name="Migliaia 37 8" xfId="2802"/>
    <cellStyle name="Migliaia 37 8 2" xfId="9403"/>
    <cellStyle name="Migliaia 37 8 2 2" xfId="30788"/>
    <cellStyle name="Migliaia 37 8 2 2 2" xfId="35948"/>
    <cellStyle name="Migliaia 37 8 2 2 3" xfId="41250"/>
    <cellStyle name="Migliaia 37 8 2 3" xfId="33297"/>
    <cellStyle name="Migliaia 37 8 2 4" xfId="38599"/>
    <cellStyle name="Migliaia 37 8 3" xfId="15950"/>
    <cellStyle name="Migliaia 37 8 3 2" xfId="34935"/>
    <cellStyle name="Migliaia 37 8 3 3" xfId="40237"/>
    <cellStyle name="Migliaia 37 8 3 4" xfId="29401"/>
    <cellStyle name="Migliaia 37 8 4" xfId="32348"/>
    <cellStyle name="Migliaia 37 8 5" xfId="37586"/>
    <cellStyle name="Migliaia 37 8 6" xfId="11919"/>
    <cellStyle name="Migliaia 37 9" xfId="12624"/>
    <cellStyle name="Migliaia 37 9 2" xfId="29402"/>
    <cellStyle name="Migliaia 37 9 2 2" xfId="34936"/>
    <cellStyle name="Migliaia 37 9 2 3" xfId="40238"/>
    <cellStyle name="Migliaia 37 9 3" xfId="32349"/>
    <cellStyle name="Migliaia 37 9 4" xfId="37587"/>
    <cellStyle name="Migliaia 38" xfId="329"/>
    <cellStyle name="Migliaia 38 10" xfId="15951"/>
    <cellStyle name="Migliaia 38 10 2" xfId="34937"/>
    <cellStyle name="Migliaia 38 10 3" xfId="40239"/>
    <cellStyle name="Migliaia 38 10 4" xfId="29403"/>
    <cellStyle name="Migliaia 38 11" xfId="32350"/>
    <cellStyle name="Migliaia 38 12" xfId="37588"/>
    <cellStyle name="Migliaia 38 2" xfId="330"/>
    <cellStyle name="Migliaia 38 2 2" xfId="1410"/>
    <cellStyle name="Migliaia 38 2 2 2" xfId="3606"/>
    <cellStyle name="Migliaia 38 2 2 2 2" xfId="9823"/>
    <cellStyle name="Migliaia 38 2 2 2 2 2" xfId="34938"/>
    <cellStyle name="Migliaia 38 2 2 2 2 3" xfId="40240"/>
    <cellStyle name="Migliaia 38 2 2 2 3" xfId="13887"/>
    <cellStyle name="Migliaia 38 2 2 2 4" xfId="15954"/>
    <cellStyle name="Migliaia 38 2 2 2 4 2" xfId="37589"/>
    <cellStyle name="Migliaia 38 2 2 2 5" xfId="11920"/>
    <cellStyle name="Migliaia 38 2 2 3" xfId="7048"/>
    <cellStyle name="Migliaia 38 2 2 3 2" xfId="30789"/>
    <cellStyle name="Migliaia 38 2 2 3 2 2" xfId="35949"/>
    <cellStyle name="Migliaia 38 2 2 3 2 3" xfId="41251"/>
    <cellStyle name="Migliaia 38 2 2 3 3" xfId="33298"/>
    <cellStyle name="Migliaia 38 2 2 3 4" xfId="38600"/>
    <cellStyle name="Migliaia 38 2 2 4" xfId="6181"/>
    <cellStyle name="Migliaia 38 2 2 4 2" xfId="16955"/>
    <cellStyle name="Migliaia 38 2 2 4 3" xfId="42756"/>
    <cellStyle name="Migliaia 38 2 2 4 4" xfId="45987"/>
    <cellStyle name="Migliaia 38 2 2 4 5" xfId="49003"/>
    <cellStyle name="Migliaia 38 2 2 5" xfId="15953"/>
    <cellStyle name="Migliaia 38 2 2 6" xfId="20312"/>
    <cellStyle name="Migliaia 38 2 3" xfId="3229"/>
    <cellStyle name="Migliaia 38 2 3 2" xfId="9702"/>
    <cellStyle name="Migliaia 38 2 3 2 2" xfId="30790"/>
    <cellStyle name="Migliaia 38 2 3 2 2 2" xfId="35950"/>
    <cellStyle name="Migliaia 38 2 3 2 2 3" xfId="41252"/>
    <cellStyle name="Migliaia 38 2 3 2 3" xfId="33299"/>
    <cellStyle name="Migliaia 38 2 3 2 4" xfId="38601"/>
    <cellStyle name="Migliaia 38 2 3 3" xfId="15955"/>
    <cellStyle name="Migliaia 38 2 3 3 2" xfId="34939"/>
    <cellStyle name="Migliaia 38 2 3 3 3" xfId="40241"/>
    <cellStyle name="Migliaia 38 2 3 3 4" xfId="29404"/>
    <cellStyle name="Migliaia 38 2 3 4" xfId="32351"/>
    <cellStyle name="Migliaia 38 2 3 5" xfId="37590"/>
    <cellStyle name="Migliaia 38 2 3 6" xfId="11921"/>
    <cellStyle name="Migliaia 38 2 4" xfId="2807"/>
    <cellStyle name="Migliaia 38 2 4 2" xfId="9407"/>
    <cellStyle name="Migliaia 38 2 4 2 2" xfId="34940"/>
    <cellStyle name="Migliaia 38 2 4 2 3" xfId="40242"/>
    <cellStyle name="Migliaia 38 2 4 3" xfId="14137"/>
    <cellStyle name="Migliaia 38 2 4 4" xfId="15956"/>
    <cellStyle name="Migliaia 38 2 4 4 2" xfId="37591"/>
    <cellStyle name="Migliaia 38 2 4 5" xfId="11922"/>
    <cellStyle name="Migliaia 38 2 5" xfId="8563"/>
    <cellStyle name="Migliaia 38 2 5 2" xfId="29405"/>
    <cellStyle name="Migliaia 38 2 5 2 2" xfId="34941"/>
    <cellStyle name="Migliaia 38 2 5 2 3" xfId="40243"/>
    <cellStyle name="Migliaia 38 2 5 3" xfId="32352"/>
    <cellStyle name="Migliaia 38 2 5 4" xfId="37592"/>
    <cellStyle name="Migliaia 38 2 6" xfId="15952"/>
    <cellStyle name="Migliaia 38 2 6 2" xfId="29406"/>
    <cellStyle name="Migliaia 38 2 6 2 2" xfId="34942"/>
    <cellStyle name="Migliaia 38 2 6 2 3" xfId="40244"/>
    <cellStyle name="Migliaia 38 2 6 3" xfId="32353"/>
    <cellStyle name="Migliaia 38 2 6 4" xfId="37593"/>
    <cellStyle name="Migliaia 38 2 6 5" xfId="20313"/>
    <cellStyle name="Migliaia 38 2 7" xfId="20311"/>
    <cellStyle name="Migliaia 38 3" xfId="331"/>
    <cellStyle name="Migliaia 38 3 10" xfId="20314"/>
    <cellStyle name="Migliaia 38 3 11" xfId="11923"/>
    <cellStyle name="Migliaia 38 3 2" xfId="1412"/>
    <cellStyle name="Migliaia 38 3 2 2" xfId="3608"/>
    <cellStyle name="Migliaia 38 3 2 2 2" xfId="7439"/>
    <cellStyle name="Migliaia 38 3 2 2 2 2" xfId="13888"/>
    <cellStyle name="Migliaia 38 3 2 2 2 2 2" xfId="17304"/>
    <cellStyle name="Migliaia 38 3 2 2 2 2 2 2" xfId="34943"/>
    <cellStyle name="Migliaia 38 3 2 2 2 2 3" xfId="40245"/>
    <cellStyle name="Migliaia 38 3 2 2 2 2 4" xfId="29407"/>
    <cellStyle name="Migliaia 38 3 2 2 2 3" xfId="32354"/>
    <cellStyle name="Migliaia 38 3 2 2 2 4" xfId="37594"/>
    <cellStyle name="Migliaia 38 3 2 2 2 5" xfId="42197"/>
    <cellStyle name="Migliaia 38 3 2 2 2 6" xfId="46349"/>
    <cellStyle name="Migliaia 38 3 2 2 2 7" xfId="49365"/>
    <cellStyle name="Migliaia 38 3 2 2 2 8" xfId="13101"/>
    <cellStyle name="Migliaia 38 3 2 2 3" xfId="6991"/>
    <cellStyle name="Migliaia 38 3 2 2 4" xfId="6182"/>
    <cellStyle name="Migliaia 38 3 2 2 4 2" xfId="16956"/>
    <cellStyle name="Migliaia 38 3 2 2 4 3" xfId="41700"/>
    <cellStyle name="Migliaia 38 3 2 2 4 4" xfId="45988"/>
    <cellStyle name="Migliaia 38 3 2 2 4 5" xfId="49004"/>
    <cellStyle name="Migliaia 38 3 2 2 5" xfId="15959"/>
    <cellStyle name="Migliaia 38 3 2 2 6" xfId="20316"/>
    <cellStyle name="Migliaia 38 3 2 3" xfId="2809"/>
    <cellStyle name="Migliaia 38 3 2 3 2" xfId="7085"/>
    <cellStyle name="Migliaia 38 3 2 3 2 2" xfId="34944"/>
    <cellStyle name="Migliaia 38 3 2 3 2 3" xfId="40246"/>
    <cellStyle name="Migliaia 38 3 2 3 2 4" xfId="29408"/>
    <cellStyle name="Migliaia 38 3 2 3 3" xfId="7440"/>
    <cellStyle name="Migliaia 38 3 2 3 4" xfId="15960"/>
    <cellStyle name="Migliaia 38 3 2 3 4 2" xfId="37595"/>
    <cellStyle name="Migliaia 38 3 2 3 5" xfId="11924"/>
    <cellStyle name="Migliaia 38 3 2 4" xfId="6786"/>
    <cellStyle name="Migliaia 38 3 2 4 2" xfId="13520"/>
    <cellStyle name="Migliaia 38 3 2 4 2 2" xfId="34945"/>
    <cellStyle name="Migliaia 38 3 2 4 2 3" xfId="40247"/>
    <cellStyle name="Migliaia 38 3 2 4 3" xfId="32355"/>
    <cellStyle name="Migliaia 38 3 2 4 4" xfId="37596"/>
    <cellStyle name="Migliaia 38 3 2 4 5" xfId="12627"/>
    <cellStyle name="Migliaia 38 3 2 5" xfId="12762"/>
    <cellStyle name="Migliaia 38 3 2 5 2" xfId="29409"/>
    <cellStyle name="Migliaia 38 3 2 5 2 2" xfId="34946"/>
    <cellStyle name="Migliaia 38 3 2 5 2 3" xfId="40248"/>
    <cellStyle name="Migliaia 38 3 2 5 3" xfId="32356"/>
    <cellStyle name="Migliaia 38 3 2 5 4" xfId="37597"/>
    <cellStyle name="Migliaia 38 3 2 6" xfId="15958"/>
    <cellStyle name="Migliaia 38 3 2 6 2" xfId="29410"/>
    <cellStyle name="Migliaia 38 3 2 6 2 2" xfId="34947"/>
    <cellStyle name="Migliaia 38 3 2 6 2 3" xfId="40249"/>
    <cellStyle name="Migliaia 38 3 2 6 3" xfId="32357"/>
    <cellStyle name="Migliaia 38 3 2 6 4" xfId="37598"/>
    <cellStyle name="Migliaia 38 3 2 6 5" xfId="20317"/>
    <cellStyle name="Migliaia 38 3 2 7" xfId="20315"/>
    <cellStyle name="Migliaia 38 3 3" xfId="1411"/>
    <cellStyle name="Migliaia 38 3 3 2" xfId="3607"/>
    <cellStyle name="Migliaia 38 3 3 2 2" xfId="5176"/>
    <cellStyle name="Migliaia 38 3 3 2 2 2" xfId="34949"/>
    <cellStyle name="Migliaia 38 3 3 2 2 3" xfId="40251"/>
    <cellStyle name="Migliaia 38 3 3 2 3" xfId="13656"/>
    <cellStyle name="Migliaia 38 3 3 2 4" xfId="15962"/>
    <cellStyle name="Migliaia 38 3 3 2 4 2" xfId="37600"/>
    <cellStyle name="Migliaia 38 3 3 2 5" xfId="11926"/>
    <cellStyle name="Migliaia 38 3 3 3" xfId="4928"/>
    <cellStyle name="Migliaia 38 3 3 3 2" xfId="29412"/>
    <cellStyle name="Migliaia 38 3 3 3 2 2" xfId="34950"/>
    <cellStyle name="Migliaia 38 3 3 3 2 3" xfId="40252"/>
    <cellStyle name="Migliaia 38 3 3 3 3" xfId="32359"/>
    <cellStyle name="Migliaia 38 3 3 3 4" xfId="37601"/>
    <cellStyle name="Migliaia 38 3 3 4" xfId="15961"/>
    <cellStyle name="Migliaia 38 3 3 4 2" xfId="29413"/>
    <cellStyle name="Migliaia 38 3 3 4 2 2" xfId="34951"/>
    <cellStyle name="Migliaia 38 3 3 4 2 3" xfId="40253"/>
    <cellStyle name="Migliaia 38 3 3 4 3" xfId="32360"/>
    <cellStyle name="Migliaia 38 3 3 4 4" xfId="37602"/>
    <cellStyle name="Migliaia 38 3 3 4 5" xfId="20318"/>
    <cellStyle name="Migliaia 38 3 3 5" xfId="20319"/>
    <cellStyle name="Migliaia 38 3 3 5 2" xfId="29414"/>
    <cellStyle name="Migliaia 38 3 3 5 2 2" xfId="34952"/>
    <cellStyle name="Migliaia 38 3 3 5 2 3" xfId="40254"/>
    <cellStyle name="Migliaia 38 3 3 5 3" xfId="32361"/>
    <cellStyle name="Migliaia 38 3 3 5 4" xfId="37603"/>
    <cellStyle name="Migliaia 38 3 3 6" xfId="29411"/>
    <cellStyle name="Migliaia 38 3 3 6 2" xfId="34948"/>
    <cellStyle name="Migliaia 38 3 3 6 3" xfId="40250"/>
    <cellStyle name="Migliaia 38 3 3 7" xfId="32358"/>
    <cellStyle name="Migliaia 38 3 3 8" xfId="37599"/>
    <cellStyle name="Migliaia 38 3 3 9" xfId="11925"/>
    <cellStyle name="Migliaia 38 3 4" xfId="2416"/>
    <cellStyle name="Migliaia 38 3 4 2" xfId="3928"/>
    <cellStyle name="Migliaia 38 3 4 2 2" xfId="9883"/>
    <cellStyle name="Migliaia 38 3 4 2 3" xfId="13562"/>
    <cellStyle name="Migliaia 38 3 4 2 4" xfId="15964"/>
    <cellStyle name="Migliaia 38 3 4 2 5" xfId="27842"/>
    <cellStyle name="Migliaia 38 3 4 2 6" xfId="11928"/>
    <cellStyle name="Migliaia 38 3 4 3" xfId="9131"/>
    <cellStyle name="Migliaia 38 3 4 3 2" xfId="30791"/>
    <cellStyle name="Migliaia 38 3 4 3 2 2" xfId="35951"/>
    <cellStyle name="Migliaia 38 3 4 3 2 3" xfId="41253"/>
    <cellStyle name="Migliaia 38 3 4 3 3" xfId="33300"/>
    <cellStyle name="Migliaia 38 3 4 3 4" xfId="38602"/>
    <cellStyle name="Migliaia 38 3 4 4" xfId="15963"/>
    <cellStyle name="Migliaia 38 3 4 4 2" xfId="34953"/>
    <cellStyle name="Migliaia 38 3 4 4 3" xfId="40255"/>
    <cellStyle name="Migliaia 38 3 4 4 4" xfId="29415"/>
    <cellStyle name="Migliaia 38 3 4 5" xfId="32362"/>
    <cellStyle name="Migliaia 38 3 4 6" xfId="37604"/>
    <cellStyle name="Migliaia 38 3 4 7" xfId="11927"/>
    <cellStyle name="Migliaia 38 3 5" xfId="3230"/>
    <cellStyle name="Migliaia 38 3 5 2" xfId="9703"/>
    <cellStyle name="Migliaia 38 3 5 2 2" xfId="30792"/>
    <cellStyle name="Migliaia 38 3 5 2 2 2" xfId="35952"/>
    <cellStyle name="Migliaia 38 3 5 2 2 3" xfId="41254"/>
    <cellStyle name="Migliaia 38 3 5 2 3" xfId="33301"/>
    <cellStyle name="Migliaia 38 3 5 2 4" xfId="38603"/>
    <cellStyle name="Migliaia 38 3 5 3" xfId="15965"/>
    <cellStyle name="Migliaia 38 3 5 3 2" xfId="34954"/>
    <cellStyle name="Migliaia 38 3 5 3 3" xfId="40256"/>
    <cellStyle name="Migliaia 38 3 5 3 4" xfId="29416"/>
    <cellStyle name="Migliaia 38 3 5 4" xfId="32363"/>
    <cellStyle name="Migliaia 38 3 5 5" xfId="37605"/>
    <cellStyle name="Migliaia 38 3 5 6" xfId="11929"/>
    <cellStyle name="Migliaia 38 3 6" xfId="2808"/>
    <cellStyle name="Migliaia 38 3 6 2" xfId="9408"/>
    <cellStyle name="Migliaia 38 3 6 2 2" xfId="34955"/>
    <cellStyle name="Migliaia 38 3 6 2 3" xfId="40257"/>
    <cellStyle name="Migliaia 38 3 6 3" xfId="14043"/>
    <cellStyle name="Migliaia 38 3 6 4" xfId="15966"/>
    <cellStyle name="Migliaia 38 3 6 4 2" xfId="37606"/>
    <cellStyle name="Migliaia 38 3 6 5" xfId="11930"/>
    <cellStyle name="Migliaia 38 3 7" xfId="7134"/>
    <cellStyle name="Migliaia 38 3 7 2" xfId="29417"/>
    <cellStyle name="Migliaia 38 3 7 2 2" xfId="34956"/>
    <cellStyle name="Migliaia 38 3 7 2 3" xfId="40258"/>
    <cellStyle name="Migliaia 38 3 7 3" xfId="32364"/>
    <cellStyle name="Migliaia 38 3 7 4" xfId="37607"/>
    <cellStyle name="Migliaia 38 3 8" xfId="12763"/>
    <cellStyle name="Migliaia 38 3 8 2" xfId="29418"/>
    <cellStyle name="Migliaia 38 3 8 2 2" xfId="34957"/>
    <cellStyle name="Migliaia 38 3 8 2 3" xfId="40259"/>
    <cellStyle name="Migliaia 38 3 8 3" xfId="32365"/>
    <cellStyle name="Migliaia 38 3 8 4" xfId="37608"/>
    <cellStyle name="Migliaia 38 3 8 5" xfId="20320"/>
    <cellStyle name="Migliaia 38 3 9" xfId="15957"/>
    <cellStyle name="Migliaia 38 4" xfId="1413"/>
    <cellStyle name="Migliaia 38 4 2" xfId="3609"/>
    <cellStyle name="Migliaia 38 4 2 2" xfId="4274"/>
    <cellStyle name="Migliaia 38 4 2 2 2" xfId="29419"/>
    <cellStyle name="Migliaia 38 4 2 2 2 2" xfId="34958"/>
    <cellStyle name="Migliaia 38 4 2 2 2 3" xfId="40260"/>
    <cellStyle name="Migliaia 38 4 2 2 3" xfId="32366"/>
    <cellStyle name="Migliaia 38 4 2 2 4" xfId="37609"/>
    <cellStyle name="Migliaia 38 4 2 3" xfId="7441"/>
    <cellStyle name="Migliaia 38 4 2 3 2" xfId="29420"/>
    <cellStyle name="Migliaia 38 4 2 3 2 2" xfId="34959"/>
    <cellStyle name="Migliaia 38 4 2 3 2 3" xfId="40261"/>
    <cellStyle name="Migliaia 38 4 2 3 3" xfId="32367"/>
    <cellStyle name="Migliaia 38 4 2 3 4" xfId="37610"/>
    <cellStyle name="Migliaia 38 4 2 4" xfId="6788"/>
    <cellStyle name="Migliaia 38 4 2 5" xfId="6184"/>
    <cellStyle name="Migliaia 38 4 2 5 2" xfId="16958"/>
    <cellStyle name="Migliaia 38 4 2 5 3" xfId="41701"/>
    <cellStyle name="Migliaia 38 4 2 5 4" xfId="45990"/>
    <cellStyle name="Migliaia 38 4 2 5 5" xfId="49006"/>
    <cellStyle name="Migliaia 38 4 2 6" xfId="15968"/>
    <cellStyle name="Migliaia 38 4 2 7" xfId="20322"/>
    <cellStyle name="Migliaia 38 4 3" xfId="4275"/>
    <cellStyle name="Migliaia 38 4 3 2" xfId="13657"/>
    <cellStyle name="Migliaia 38 4 3 2 2" xfId="34960"/>
    <cellStyle name="Migliaia 38 4 3 2 3" xfId="40262"/>
    <cellStyle name="Migliaia 38 4 3 3" xfId="32368"/>
    <cellStyle name="Migliaia 38 4 3 4" xfId="37611"/>
    <cellStyle name="Migliaia 38 4 3 5" xfId="12761"/>
    <cellStyle name="Migliaia 38 4 4" xfId="7442"/>
    <cellStyle name="Migliaia 38 4 4 2" xfId="29421"/>
    <cellStyle name="Migliaia 38 4 4 2 2" xfId="34961"/>
    <cellStyle name="Migliaia 38 4 4 2 3" xfId="40263"/>
    <cellStyle name="Migliaia 38 4 4 3" xfId="32369"/>
    <cellStyle name="Migliaia 38 4 4 4" xfId="37612"/>
    <cellStyle name="Migliaia 38 4 5" xfId="6787"/>
    <cellStyle name="Migliaia 38 4 5 2" xfId="29422"/>
    <cellStyle name="Migliaia 38 4 5 2 2" xfId="34962"/>
    <cellStyle name="Migliaia 38 4 5 2 3" xfId="40264"/>
    <cellStyle name="Migliaia 38 4 5 3" xfId="32370"/>
    <cellStyle name="Migliaia 38 4 5 4" xfId="37613"/>
    <cellStyle name="Migliaia 38 4 6" xfId="6183"/>
    <cellStyle name="Migliaia 38 4 6 2" xfId="16957"/>
    <cellStyle name="Migliaia 38 4 6 2 2" xfId="34963"/>
    <cellStyle name="Migliaia 38 4 6 2 3" xfId="40265"/>
    <cellStyle name="Migliaia 38 4 6 2 4" xfId="29423"/>
    <cellStyle name="Migliaia 38 4 6 3" xfId="32371"/>
    <cellStyle name="Migliaia 38 4 6 4" xfId="37614"/>
    <cellStyle name="Migliaia 38 4 6 5" xfId="20323"/>
    <cellStyle name="Migliaia 38 4 6 6" xfId="43349"/>
    <cellStyle name="Migliaia 38 4 6 7" xfId="45989"/>
    <cellStyle name="Migliaia 38 4 6 8" xfId="49005"/>
    <cellStyle name="Migliaia 38 4 7" xfId="15967"/>
    <cellStyle name="Migliaia 38 4 7 2" xfId="29424"/>
    <cellStyle name="Migliaia 38 4 7 2 2" xfId="34964"/>
    <cellStyle name="Migliaia 38 4 7 2 3" xfId="40266"/>
    <cellStyle name="Migliaia 38 4 7 3" xfId="32372"/>
    <cellStyle name="Migliaia 38 4 7 4" xfId="37615"/>
    <cellStyle name="Migliaia 38 4 7 5" xfId="20324"/>
    <cellStyle name="Migliaia 38 4 8" xfId="20321"/>
    <cellStyle name="Migliaia 38 5" xfId="1414"/>
    <cellStyle name="Migliaia 38 5 2" xfId="3610"/>
    <cellStyle name="Migliaia 38 5 2 2" xfId="13889"/>
    <cellStyle name="Migliaia 38 5 2 2 2" xfId="34965"/>
    <cellStyle name="Migliaia 38 5 2 2 3" xfId="40267"/>
    <cellStyle name="Migliaia 38 5 2 3" xfId="15970"/>
    <cellStyle name="Migliaia 38 5 2 3 2" xfId="32373"/>
    <cellStyle name="Migliaia 38 5 2 4" xfId="37616"/>
    <cellStyle name="Migliaia 38 5 2 5" xfId="11931"/>
    <cellStyle name="Migliaia 38 5 3" xfId="6789"/>
    <cellStyle name="Migliaia 38 5 3 2" xfId="29425"/>
    <cellStyle name="Migliaia 38 5 3 2 2" xfId="34966"/>
    <cellStyle name="Migliaia 38 5 3 2 3" xfId="40268"/>
    <cellStyle name="Migliaia 38 5 3 3" xfId="32374"/>
    <cellStyle name="Migliaia 38 5 3 4" xfId="37617"/>
    <cellStyle name="Migliaia 38 5 4" xfId="6185"/>
    <cellStyle name="Migliaia 38 5 4 2" xfId="16959"/>
    <cellStyle name="Migliaia 38 5 4 2 2" xfId="34967"/>
    <cellStyle name="Migliaia 38 5 4 2 3" xfId="40269"/>
    <cellStyle name="Migliaia 38 5 4 2 4" xfId="29426"/>
    <cellStyle name="Migliaia 38 5 4 3" xfId="32375"/>
    <cellStyle name="Migliaia 38 5 4 4" xfId="37618"/>
    <cellStyle name="Migliaia 38 5 4 5" xfId="20326"/>
    <cellStyle name="Migliaia 38 5 4 6" xfId="41702"/>
    <cellStyle name="Migliaia 38 5 4 7" xfId="45991"/>
    <cellStyle name="Migliaia 38 5 4 8" xfId="49007"/>
    <cellStyle name="Migliaia 38 5 5" xfId="15969"/>
    <cellStyle name="Migliaia 38 5 5 2" xfId="29427"/>
    <cellStyle name="Migliaia 38 5 5 2 2" xfId="34968"/>
    <cellStyle name="Migliaia 38 5 5 2 3" xfId="40270"/>
    <cellStyle name="Migliaia 38 5 5 3" xfId="32376"/>
    <cellStyle name="Migliaia 38 5 5 4" xfId="37619"/>
    <cellStyle name="Migliaia 38 5 5 5" xfId="20327"/>
    <cellStyle name="Migliaia 38 5 6" xfId="20328"/>
    <cellStyle name="Migliaia 38 5 6 2" xfId="29428"/>
    <cellStyle name="Migliaia 38 5 6 2 2" xfId="34969"/>
    <cellStyle name="Migliaia 38 5 6 2 3" xfId="40271"/>
    <cellStyle name="Migliaia 38 5 6 3" xfId="32377"/>
    <cellStyle name="Migliaia 38 5 6 4" xfId="37620"/>
    <cellStyle name="Migliaia 38 5 7" xfId="20325"/>
    <cellStyle name="Migliaia 38 6" xfId="1409"/>
    <cellStyle name="Migliaia 38 6 2" xfId="3605"/>
    <cellStyle name="Migliaia 38 6 2 2" xfId="5175"/>
    <cellStyle name="Migliaia 38 6 2 3" xfId="14081"/>
    <cellStyle name="Migliaia 38 6 2 4" xfId="15972"/>
    <cellStyle name="Migliaia 38 6 2 5" xfId="27843"/>
    <cellStyle name="Migliaia 38 6 2 6" xfId="11933"/>
    <cellStyle name="Migliaia 38 6 3" xfId="4927"/>
    <cellStyle name="Migliaia 38 6 3 2" xfId="30793"/>
    <cellStyle name="Migliaia 38 6 3 2 2" xfId="35953"/>
    <cellStyle name="Migliaia 38 6 3 2 3" xfId="41255"/>
    <cellStyle name="Migliaia 38 6 3 3" xfId="33302"/>
    <cellStyle name="Migliaia 38 6 3 4" xfId="38604"/>
    <cellStyle name="Migliaia 38 6 4" xfId="15971"/>
    <cellStyle name="Migliaia 38 6 4 2" xfId="34970"/>
    <cellStyle name="Migliaia 38 6 4 3" xfId="40272"/>
    <cellStyle name="Migliaia 38 6 4 4" xfId="29429"/>
    <cellStyle name="Migliaia 38 6 5" xfId="32378"/>
    <cellStyle name="Migliaia 38 6 6" xfId="37621"/>
    <cellStyle name="Migliaia 38 6 7" xfId="11932"/>
    <cellStyle name="Migliaia 38 7" xfId="3228"/>
    <cellStyle name="Migliaia 38 7 2" xfId="9701"/>
    <cellStyle name="Migliaia 38 7 2 2" xfId="30794"/>
    <cellStyle name="Migliaia 38 7 2 2 2" xfId="35954"/>
    <cellStyle name="Migliaia 38 7 2 2 3" xfId="41256"/>
    <cellStyle name="Migliaia 38 7 2 3" xfId="33303"/>
    <cellStyle name="Migliaia 38 7 2 4" xfId="38605"/>
    <cellStyle name="Migliaia 38 7 3" xfId="15973"/>
    <cellStyle name="Migliaia 38 7 3 2" xfId="34971"/>
    <cellStyle name="Migliaia 38 7 3 3" xfId="40273"/>
    <cellStyle name="Migliaia 38 7 3 4" xfId="29430"/>
    <cellStyle name="Migliaia 38 7 4" xfId="32379"/>
    <cellStyle name="Migliaia 38 7 5" xfId="37622"/>
    <cellStyle name="Migliaia 38 7 6" xfId="11934"/>
    <cellStyle name="Migliaia 38 8" xfId="2806"/>
    <cellStyle name="Migliaia 38 8 2" xfId="9406"/>
    <cellStyle name="Migliaia 38 8 2 2" xfId="30795"/>
    <cellStyle name="Migliaia 38 8 2 2 2" xfId="35955"/>
    <cellStyle name="Migliaia 38 8 2 2 3" xfId="41257"/>
    <cellStyle name="Migliaia 38 8 2 3" xfId="33304"/>
    <cellStyle name="Migliaia 38 8 2 4" xfId="38606"/>
    <cellStyle name="Migliaia 38 8 3" xfId="15974"/>
    <cellStyle name="Migliaia 38 8 3 2" xfId="34972"/>
    <cellStyle name="Migliaia 38 8 3 3" xfId="40274"/>
    <cellStyle name="Migliaia 38 8 3 4" xfId="29431"/>
    <cellStyle name="Migliaia 38 8 4" xfId="32380"/>
    <cellStyle name="Migliaia 38 8 5" xfId="37623"/>
    <cellStyle name="Migliaia 38 8 6" xfId="11935"/>
    <cellStyle name="Migliaia 38 9" xfId="12626"/>
    <cellStyle name="Migliaia 38 9 2" xfId="29432"/>
    <cellStyle name="Migliaia 38 9 2 2" xfId="34973"/>
    <cellStyle name="Migliaia 38 9 2 3" xfId="40275"/>
    <cellStyle name="Migliaia 38 9 3" xfId="32381"/>
    <cellStyle name="Migliaia 38 9 4" xfId="37624"/>
    <cellStyle name="Migliaia 39" xfId="332"/>
    <cellStyle name="Migliaia 39 10" xfId="15975"/>
    <cellStyle name="Migliaia 39 10 2" xfId="34974"/>
    <cellStyle name="Migliaia 39 10 3" xfId="40276"/>
    <cellStyle name="Migliaia 39 10 4" xfId="29433"/>
    <cellStyle name="Migliaia 39 11" xfId="32382"/>
    <cellStyle name="Migliaia 39 12" xfId="37625"/>
    <cellStyle name="Migliaia 39 2" xfId="333"/>
    <cellStyle name="Migliaia 39 2 2" xfId="1416"/>
    <cellStyle name="Migliaia 39 2 2 2" xfId="3612"/>
    <cellStyle name="Migliaia 39 2 2 2 2" xfId="9824"/>
    <cellStyle name="Migliaia 39 2 2 2 2 2" xfId="34975"/>
    <cellStyle name="Migliaia 39 2 2 2 2 3" xfId="40277"/>
    <cellStyle name="Migliaia 39 2 2 2 3" xfId="13890"/>
    <cellStyle name="Migliaia 39 2 2 2 4" xfId="15978"/>
    <cellStyle name="Migliaia 39 2 2 2 4 2" xfId="37626"/>
    <cellStyle name="Migliaia 39 2 2 2 5" xfId="11936"/>
    <cellStyle name="Migliaia 39 2 2 3" xfId="7049"/>
    <cellStyle name="Migliaia 39 2 2 3 2" xfId="30796"/>
    <cellStyle name="Migliaia 39 2 2 3 2 2" xfId="35956"/>
    <cellStyle name="Migliaia 39 2 2 3 2 3" xfId="41258"/>
    <cellStyle name="Migliaia 39 2 2 3 3" xfId="33305"/>
    <cellStyle name="Migliaia 39 2 2 3 4" xfId="38607"/>
    <cellStyle name="Migliaia 39 2 2 4" xfId="6186"/>
    <cellStyle name="Migliaia 39 2 2 4 2" xfId="16960"/>
    <cellStyle name="Migliaia 39 2 2 4 3" xfId="43052"/>
    <cellStyle name="Migliaia 39 2 2 4 4" xfId="45992"/>
    <cellStyle name="Migliaia 39 2 2 4 5" xfId="49008"/>
    <cellStyle name="Migliaia 39 2 2 5" xfId="15977"/>
    <cellStyle name="Migliaia 39 2 2 6" xfId="20330"/>
    <cellStyle name="Migliaia 39 2 3" xfId="3232"/>
    <cellStyle name="Migliaia 39 2 3 2" xfId="9705"/>
    <cellStyle name="Migliaia 39 2 3 2 2" xfId="30797"/>
    <cellStyle name="Migliaia 39 2 3 2 2 2" xfId="35957"/>
    <cellStyle name="Migliaia 39 2 3 2 2 3" xfId="41259"/>
    <cellStyle name="Migliaia 39 2 3 2 3" xfId="33306"/>
    <cellStyle name="Migliaia 39 2 3 2 4" xfId="38608"/>
    <cellStyle name="Migliaia 39 2 3 3" xfId="15979"/>
    <cellStyle name="Migliaia 39 2 3 3 2" xfId="34976"/>
    <cellStyle name="Migliaia 39 2 3 3 3" xfId="40278"/>
    <cellStyle name="Migliaia 39 2 3 3 4" xfId="29434"/>
    <cellStyle name="Migliaia 39 2 3 4" xfId="32383"/>
    <cellStyle name="Migliaia 39 2 3 5" xfId="37627"/>
    <cellStyle name="Migliaia 39 2 3 6" xfId="11937"/>
    <cellStyle name="Migliaia 39 2 4" xfId="2811"/>
    <cellStyle name="Migliaia 39 2 4 2" xfId="9410"/>
    <cellStyle name="Migliaia 39 2 4 2 2" xfId="34977"/>
    <cellStyle name="Migliaia 39 2 4 2 3" xfId="40279"/>
    <cellStyle name="Migliaia 39 2 4 3" xfId="14136"/>
    <cellStyle name="Migliaia 39 2 4 4" xfId="15980"/>
    <cellStyle name="Migliaia 39 2 4 4 2" xfId="37628"/>
    <cellStyle name="Migliaia 39 2 4 5" xfId="11938"/>
    <cellStyle name="Migliaia 39 2 5" xfId="8564"/>
    <cellStyle name="Migliaia 39 2 5 2" xfId="29435"/>
    <cellStyle name="Migliaia 39 2 5 2 2" xfId="34978"/>
    <cellStyle name="Migliaia 39 2 5 2 3" xfId="40280"/>
    <cellStyle name="Migliaia 39 2 5 3" xfId="32384"/>
    <cellStyle name="Migliaia 39 2 5 4" xfId="37629"/>
    <cellStyle name="Migliaia 39 2 6" xfId="15976"/>
    <cellStyle name="Migliaia 39 2 6 2" xfId="29436"/>
    <cellStyle name="Migliaia 39 2 6 2 2" xfId="34979"/>
    <cellStyle name="Migliaia 39 2 6 2 3" xfId="40281"/>
    <cellStyle name="Migliaia 39 2 6 3" xfId="32385"/>
    <cellStyle name="Migliaia 39 2 6 4" xfId="37630"/>
    <cellStyle name="Migliaia 39 2 6 5" xfId="20331"/>
    <cellStyle name="Migliaia 39 2 7" xfId="20329"/>
    <cellStyle name="Migliaia 39 3" xfId="334"/>
    <cellStyle name="Migliaia 39 3 10" xfId="20332"/>
    <cellStyle name="Migliaia 39 3 11" xfId="11939"/>
    <cellStyle name="Migliaia 39 3 2" xfId="1418"/>
    <cellStyle name="Migliaia 39 3 2 2" xfId="3614"/>
    <cellStyle name="Migliaia 39 3 2 2 2" xfId="7443"/>
    <cellStyle name="Migliaia 39 3 2 2 2 2" xfId="13891"/>
    <cellStyle name="Migliaia 39 3 2 2 2 2 2" xfId="17305"/>
    <cellStyle name="Migliaia 39 3 2 2 2 2 2 2" xfId="34980"/>
    <cellStyle name="Migliaia 39 3 2 2 2 2 3" xfId="40282"/>
    <cellStyle name="Migliaia 39 3 2 2 2 2 4" xfId="29437"/>
    <cellStyle name="Migliaia 39 3 2 2 2 3" xfId="32386"/>
    <cellStyle name="Migliaia 39 3 2 2 2 4" xfId="37631"/>
    <cellStyle name="Migliaia 39 3 2 2 2 5" xfId="27883"/>
    <cellStyle name="Migliaia 39 3 2 2 2 6" xfId="46350"/>
    <cellStyle name="Migliaia 39 3 2 2 2 7" xfId="49366"/>
    <cellStyle name="Migliaia 39 3 2 2 2 8" xfId="13102"/>
    <cellStyle name="Migliaia 39 3 2 2 3" xfId="6992"/>
    <cellStyle name="Migliaia 39 3 2 2 4" xfId="6187"/>
    <cellStyle name="Migliaia 39 3 2 2 4 2" xfId="16961"/>
    <cellStyle name="Migliaia 39 3 2 2 4 3" xfId="43051"/>
    <cellStyle name="Migliaia 39 3 2 2 4 4" xfId="45993"/>
    <cellStyle name="Migliaia 39 3 2 2 4 5" xfId="49009"/>
    <cellStyle name="Migliaia 39 3 2 2 5" xfId="15983"/>
    <cellStyle name="Migliaia 39 3 2 2 6" xfId="20334"/>
    <cellStyle name="Migliaia 39 3 2 3" xfId="2813"/>
    <cellStyle name="Migliaia 39 3 2 3 2" xfId="7653"/>
    <cellStyle name="Migliaia 39 3 2 3 2 2" xfId="34981"/>
    <cellStyle name="Migliaia 39 3 2 3 2 3" xfId="40283"/>
    <cellStyle name="Migliaia 39 3 2 3 2 4" xfId="29438"/>
    <cellStyle name="Migliaia 39 3 2 3 3" xfId="7444"/>
    <cellStyle name="Migliaia 39 3 2 3 4" xfId="15984"/>
    <cellStyle name="Migliaia 39 3 2 3 4 2" xfId="37632"/>
    <cellStyle name="Migliaia 39 3 2 3 5" xfId="11940"/>
    <cellStyle name="Migliaia 39 3 2 4" xfId="6790"/>
    <cellStyle name="Migliaia 39 3 2 4 2" xfId="13521"/>
    <cellStyle name="Migliaia 39 3 2 4 2 2" xfId="34982"/>
    <cellStyle name="Migliaia 39 3 2 4 2 3" xfId="40284"/>
    <cellStyle name="Migliaia 39 3 2 4 3" xfId="32388"/>
    <cellStyle name="Migliaia 39 3 2 4 4" xfId="37633"/>
    <cellStyle name="Migliaia 39 3 2 4 5" xfId="12629"/>
    <cellStyle name="Migliaia 39 3 2 5" xfId="12759"/>
    <cellStyle name="Migliaia 39 3 2 5 2" xfId="29440"/>
    <cellStyle name="Migliaia 39 3 2 5 2 2" xfId="34983"/>
    <cellStyle name="Migliaia 39 3 2 5 2 3" xfId="40285"/>
    <cellStyle name="Migliaia 39 3 2 5 3" xfId="32389"/>
    <cellStyle name="Migliaia 39 3 2 5 4" xfId="37634"/>
    <cellStyle name="Migliaia 39 3 2 6" xfId="15982"/>
    <cellStyle name="Migliaia 39 3 2 6 2" xfId="29441"/>
    <cellStyle name="Migliaia 39 3 2 6 2 2" xfId="34984"/>
    <cellStyle name="Migliaia 39 3 2 6 2 3" xfId="40286"/>
    <cellStyle name="Migliaia 39 3 2 6 3" xfId="32390"/>
    <cellStyle name="Migliaia 39 3 2 6 4" xfId="37635"/>
    <cellStyle name="Migliaia 39 3 2 6 5" xfId="20337"/>
    <cellStyle name="Migliaia 39 3 2 7" xfId="20333"/>
    <cellStyle name="Migliaia 39 3 3" xfId="1417"/>
    <cellStyle name="Migliaia 39 3 3 2" xfId="3613"/>
    <cellStyle name="Migliaia 39 3 3 2 2" xfId="5178"/>
    <cellStyle name="Migliaia 39 3 3 2 2 2" xfId="34986"/>
    <cellStyle name="Migliaia 39 3 3 2 2 3" xfId="40288"/>
    <cellStyle name="Migliaia 39 3 3 2 3" xfId="13658"/>
    <cellStyle name="Migliaia 39 3 3 2 4" xfId="15986"/>
    <cellStyle name="Migliaia 39 3 3 2 4 2" xfId="37637"/>
    <cellStyle name="Migliaia 39 3 3 2 5" xfId="11942"/>
    <cellStyle name="Migliaia 39 3 3 3" xfId="4930"/>
    <cellStyle name="Migliaia 39 3 3 3 2" xfId="29444"/>
    <cellStyle name="Migliaia 39 3 3 3 2 2" xfId="34987"/>
    <cellStyle name="Migliaia 39 3 3 3 2 3" xfId="40289"/>
    <cellStyle name="Migliaia 39 3 3 3 3" xfId="32393"/>
    <cellStyle name="Migliaia 39 3 3 3 4" xfId="37638"/>
    <cellStyle name="Migliaia 39 3 3 4" xfId="15985"/>
    <cellStyle name="Migliaia 39 3 3 4 2" xfId="29445"/>
    <cellStyle name="Migliaia 39 3 3 4 2 2" xfId="34988"/>
    <cellStyle name="Migliaia 39 3 3 4 2 3" xfId="40290"/>
    <cellStyle name="Migliaia 39 3 3 4 3" xfId="32394"/>
    <cellStyle name="Migliaia 39 3 3 4 4" xfId="37639"/>
    <cellStyle name="Migliaia 39 3 3 4 5" xfId="20341"/>
    <cellStyle name="Migliaia 39 3 3 5" xfId="20342"/>
    <cellStyle name="Migliaia 39 3 3 5 2" xfId="29446"/>
    <cellStyle name="Migliaia 39 3 3 5 2 2" xfId="34989"/>
    <cellStyle name="Migliaia 39 3 3 5 2 3" xfId="40291"/>
    <cellStyle name="Migliaia 39 3 3 5 3" xfId="32395"/>
    <cellStyle name="Migliaia 39 3 3 5 4" xfId="37640"/>
    <cellStyle name="Migliaia 39 3 3 6" xfId="29442"/>
    <cellStyle name="Migliaia 39 3 3 6 2" xfId="34985"/>
    <cellStyle name="Migliaia 39 3 3 6 3" xfId="40287"/>
    <cellStyle name="Migliaia 39 3 3 7" xfId="32391"/>
    <cellStyle name="Migliaia 39 3 3 8" xfId="37636"/>
    <cellStyle name="Migliaia 39 3 3 9" xfId="11941"/>
    <cellStyle name="Migliaia 39 3 4" xfId="2417"/>
    <cellStyle name="Migliaia 39 3 4 2" xfId="3929"/>
    <cellStyle name="Migliaia 39 3 4 2 2" xfId="9884"/>
    <cellStyle name="Migliaia 39 3 4 2 3" xfId="13563"/>
    <cellStyle name="Migliaia 39 3 4 2 4" xfId="15988"/>
    <cellStyle name="Migliaia 39 3 4 2 5" xfId="27844"/>
    <cellStyle name="Migliaia 39 3 4 2 6" xfId="11944"/>
    <cellStyle name="Migliaia 39 3 4 3" xfId="9132"/>
    <cellStyle name="Migliaia 39 3 4 3 2" xfId="30798"/>
    <cellStyle name="Migliaia 39 3 4 3 2 2" xfId="35958"/>
    <cellStyle name="Migliaia 39 3 4 3 2 3" xfId="41260"/>
    <cellStyle name="Migliaia 39 3 4 3 3" xfId="33307"/>
    <cellStyle name="Migliaia 39 3 4 3 4" xfId="38609"/>
    <cellStyle name="Migliaia 39 3 4 4" xfId="15987"/>
    <cellStyle name="Migliaia 39 3 4 4 2" xfId="34990"/>
    <cellStyle name="Migliaia 39 3 4 4 3" xfId="40292"/>
    <cellStyle name="Migliaia 39 3 4 4 4" xfId="29447"/>
    <cellStyle name="Migliaia 39 3 4 5" xfId="32396"/>
    <cellStyle name="Migliaia 39 3 4 6" xfId="37641"/>
    <cellStyle name="Migliaia 39 3 4 7" xfId="11943"/>
    <cellStyle name="Migliaia 39 3 5" xfId="3233"/>
    <cellStyle name="Migliaia 39 3 5 2" xfId="9706"/>
    <cellStyle name="Migliaia 39 3 5 2 2" xfId="30799"/>
    <cellStyle name="Migliaia 39 3 5 2 2 2" xfId="35959"/>
    <cellStyle name="Migliaia 39 3 5 2 2 3" xfId="41261"/>
    <cellStyle name="Migliaia 39 3 5 2 3" xfId="33308"/>
    <cellStyle name="Migliaia 39 3 5 2 4" xfId="38610"/>
    <cellStyle name="Migliaia 39 3 5 3" xfId="15989"/>
    <cellStyle name="Migliaia 39 3 5 3 2" xfId="34991"/>
    <cellStyle name="Migliaia 39 3 5 3 3" xfId="40293"/>
    <cellStyle name="Migliaia 39 3 5 3 4" xfId="29448"/>
    <cellStyle name="Migliaia 39 3 5 4" xfId="32397"/>
    <cellStyle name="Migliaia 39 3 5 5" xfId="37642"/>
    <cellStyle name="Migliaia 39 3 5 6" xfId="11945"/>
    <cellStyle name="Migliaia 39 3 6" xfId="2812"/>
    <cellStyle name="Migliaia 39 3 6 2" xfId="9411"/>
    <cellStyle name="Migliaia 39 3 6 2 2" xfId="34992"/>
    <cellStyle name="Migliaia 39 3 6 2 3" xfId="40294"/>
    <cellStyle name="Migliaia 39 3 6 3" xfId="14042"/>
    <cellStyle name="Migliaia 39 3 6 4" xfId="15990"/>
    <cellStyle name="Migliaia 39 3 6 4 2" xfId="37643"/>
    <cellStyle name="Migliaia 39 3 6 5" xfId="11946"/>
    <cellStyle name="Migliaia 39 3 7" xfId="7675"/>
    <cellStyle name="Migliaia 39 3 7 2" xfId="29450"/>
    <cellStyle name="Migliaia 39 3 7 2 2" xfId="34993"/>
    <cellStyle name="Migliaia 39 3 7 2 3" xfId="40295"/>
    <cellStyle name="Migliaia 39 3 7 3" xfId="32399"/>
    <cellStyle name="Migliaia 39 3 7 4" xfId="37644"/>
    <cellStyle name="Migliaia 39 3 8" xfId="12760"/>
    <cellStyle name="Migliaia 39 3 8 2" xfId="29451"/>
    <cellStyle name="Migliaia 39 3 8 2 2" xfId="34994"/>
    <cellStyle name="Migliaia 39 3 8 2 3" xfId="40296"/>
    <cellStyle name="Migliaia 39 3 8 3" xfId="32400"/>
    <cellStyle name="Migliaia 39 3 8 4" xfId="37645"/>
    <cellStyle name="Migliaia 39 3 8 5" xfId="20347"/>
    <cellStyle name="Migliaia 39 3 9" xfId="15981"/>
    <cellStyle name="Migliaia 39 4" xfId="1419"/>
    <cellStyle name="Migliaia 39 4 2" xfId="3615"/>
    <cellStyle name="Migliaia 39 4 2 2" xfId="4276"/>
    <cellStyle name="Migliaia 39 4 2 2 2" xfId="29452"/>
    <cellStyle name="Migliaia 39 4 2 2 2 2" xfId="34995"/>
    <cellStyle name="Migliaia 39 4 2 2 2 3" xfId="40297"/>
    <cellStyle name="Migliaia 39 4 2 2 3" xfId="32401"/>
    <cellStyle name="Migliaia 39 4 2 2 4" xfId="37646"/>
    <cellStyle name="Migliaia 39 4 2 3" xfId="7445"/>
    <cellStyle name="Migliaia 39 4 2 3 2" xfId="29453"/>
    <cellStyle name="Migliaia 39 4 2 3 2 2" xfId="34996"/>
    <cellStyle name="Migliaia 39 4 2 3 2 3" xfId="40298"/>
    <cellStyle name="Migliaia 39 4 2 3 3" xfId="32402"/>
    <cellStyle name="Migliaia 39 4 2 3 4" xfId="37647"/>
    <cellStyle name="Migliaia 39 4 2 4" xfId="6792"/>
    <cellStyle name="Migliaia 39 4 2 5" xfId="6189"/>
    <cellStyle name="Migliaia 39 4 2 5 2" xfId="16963"/>
    <cellStyle name="Migliaia 39 4 2 5 3" xfId="43627"/>
    <cellStyle name="Migliaia 39 4 2 5 4" xfId="45995"/>
    <cellStyle name="Migliaia 39 4 2 5 5" xfId="49011"/>
    <cellStyle name="Migliaia 39 4 2 6" xfId="15992"/>
    <cellStyle name="Migliaia 39 4 2 7" xfId="20349"/>
    <cellStyle name="Migliaia 39 4 3" xfId="4277"/>
    <cellStyle name="Migliaia 39 4 3 2" xfId="13659"/>
    <cellStyle name="Migliaia 39 4 3 2 2" xfId="34997"/>
    <cellStyle name="Migliaia 39 4 3 2 3" xfId="40299"/>
    <cellStyle name="Migliaia 39 4 3 3" xfId="32403"/>
    <cellStyle name="Migliaia 39 4 3 4" xfId="37648"/>
    <cellStyle name="Migliaia 39 4 3 5" xfId="12758"/>
    <cellStyle name="Migliaia 39 4 4" xfId="7446"/>
    <cellStyle name="Migliaia 39 4 4 2" xfId="29455"/>
    <cellStyle name="Migliaia 39 4 4 2 2" xfId="34998"/>
    <cellStyle name="Migliaia 39 4 4 2 3" xfId="40300"/>
    <cellStyle name="Migliaia 39 4 4 3" xfId="32404"/>
    <cellStyle name="Migliaia 39 4 4 4" xfId="37649"/>
    <cellStyle name="Migliaia 39 4 5" xfId="6791"/>
    <cellStyle name="Migliaia 39 4 5 2" xfId="29456"/>
    <cellStyle name="Migliaia 39 4 5 2 2" xfId="34999"/>
    <cellStyle name="Migliaia 39 4 5 2 3" xfId="40301"/>
    <cellStyle name="Migliaia 39 4 5 3" xfId="32405"/>
    <cellStyle name="Migliaia 39 4 5 4" xfId="37650"/>
    <cellStyle name="Migliaia 39 4 6" xfId="6188"/>
    <cellStyle name="Migliaia 39 4 6 2" xfId="16962"/>
    <cellStyle name="Migliaia 39 4 6 2 2" xfId="35000"/>
    <cellStyle name="Migliaia 39 4 6 2 3" xfId="40302"/>
    <cellStyle name="Migliaia 39 4 6 2 4" xfId="29457"/>
    <cellStyle name="Migliaia 39 4 6 3" xfId="32406"/>
    <cellStyle name="Migliaia 39 4 6 4" xfId="37651"/>
    <cellStyle name="Migliaia 39 4 6 5" xfId="20355"/>
    <cellStyle name="Migliaia 39 4 6 6" xfId="41703"/>
    <cellStyle name="Migliaia 39 4 6 7" xfId="45994"/>
    <cellStyle name="Migliaia 39 4 6 8" xfId="49010"/>
    <cellStyle name="Migliaia 39 4 7" xfId="15991"/>
    <cellStyle name="Migliaia 39 4 7 2" xfId="29458"/>
    <cellStyle name="Migliaia 39 4 7 2 2" xfId="35001"/>
    <cellStyle name="Migliaia 39 4 7 2 3" xfId="40303"/>
    <cellStyle name="Migliaia 39 4 7 3" xfId="32407"/>
    <cellStyle name="Migliaia 39 4 7 4" xfId="37652"/>
    <cellStyle name="Migliaia 39 4 7 5" xfId="20356"/>
    <cellStyle name="Migliaia 39 4 8" xfId="20348"/>
    <cellStyle name="Migliaia 39 5" xfId="1420"/>
    <cellStyle name="Migliaia 39 5 2" xfId="3616"/>
    <cellStyle name="Migliaia 39 5 2 2" xfId="13892"/>
    <cellStyle name="Migliaia 39 5 2 2 2" xfId="35002"/>
    <cellStyle name="Migliaia 39 5 2 2 3" xfId="40304"/>
    <cellStyle name="Migliaia 39 5 2 3" xfId="15994"/>
    <cellStyle name="Migliaia 39 5 2 3 2" xfId="32408"/>
    <cellStyle name="Migliaia 39 5 2 4" xfId="37653"/>
    <cellStyle name="Migliaia 39 5 2 5" xfId="11947"/>
    <cellStyle name="Migliaia 39 5 3" xfId="6793"/>
    <cellStyle name="Migliaia 39 5 3 2" xfId="29460"/>
    <cellStyle name="Migliaia 39 5 3 2 2" xfId="35003"/>
    <cellStyle name="Migliaia 39 5 3 2 3" xfId="40305"/>
    <cellStyle name="Migliaia 39 5 3 3" xfId="32409"/>
    <cellStyle name="Migliaia 39 5 3 4" xfId="37654"/>
    <cellStyle name="Migliaia 39 5 4" xfId="6190"/>
    <cellStyle name="Migliaia 39 5 4 2" xfId="16964"/>
    <cellStyle name="Migliaia 39 5 4 2 2" xfId="35004"/>
    <cellStyle name="Migliaia 39 5 4 2 3" xfId="40306"/>
    <cellStyle name="Migliaia 39 5 4 2 4" xfId="29461"/>
    <cellStyle name="Migliaia 39 5 4 3" xfId="32410"/>
    <cellStyle name="Migliaia 39 5 4 4" xfId="37655"/>
    <cellStyle name="Migliaia 39 5 4 5" xfId="20359"/>
    <cellStyle name="Migliaia 39 5 4 6" xfId="41704"/>
    <cellStyle name="Migliaia 39 5 4 7" xfId="45996"/>
    <cellStyle name="Migliaia 39 5 4 8" xfId="49012"/>
    <cellStyle name="Migliaia 39 5 5" xfId="15993"/>
    <cellStyle name="Migliaia 39 5 5 2" xfId="29462"/>
    <cellStyle name="Migliaia 39 5 5 2 2" xfId="35005"/>
    <cellStyle name="Migliaia 39 5 5 2 3" xfId="40307"/>
    <cellStyle name="Migliaia 39 5 5 3" xfId="32411"/>
    <cellStyle name="Migliaia 39 5 5 4" xfId="37656"/>
    <cellStyle name="Migliaia 39 5 5 5" xfId="20360"/>
    <cellStyle name="Migliaia 39 5 6" xfId="20361"/>
    <cellStyle name="Migliaia 39 5 6 2" xfId="29463"/>
    <cellStyle name="Migliaia 39 5 6 2 2" xfId="35006"/>
    <cellStyle name="Migliaia 39 5 6 2 3" xfId="40308"/>
    <cellStyle name="Migliaia 39 5 6 3" xfId="32412"/>
    <cellStyle name="Migliaia 39 5 6 4" xfId="37657"/>
    <cellStyle name="Migliaia 39 5 7" xfId="20357"/>
    <cellStyle name="Migliaia 39 6" xfId="1415"/>
    <cellStyle name="Migliaia 39 6 2" xfId="3611"/>
    <cellStyle name="Migliaia 39 6 2 2" xfId="5177"/>
    <cellStyle name="Migliaia 39 6 2 3" xfId="14080"/>
    <cellStyle name="Migliaia 39 6 2 4" xfId="15996"/>
    <cellStyle name="Migliaia 39 6 2 5" xfId="27847"/>
    <cellStyle name="Migliaia 39 6 2 6" xfId="11949"/>
    <cellStyle name="Migliaia 39 6 3" xfId="4929"/>
    <cellStyle name="Migliaia 39 6 3 2" xfId="30800"/>
    <cellStyle name="Migliaia 39 6 3 2 2" xfId="35960"/>
    <cellStyle name="Migliaia 39 6 3 2 3" xfId="41262"/>
    <cellStyle name="Migliaia 39 6 3 3" xfId="33309"/>
    <cellStyle name="Migliaia 39 6 3 4" xfId="38611"/>
    <cellStyle name="Migliaia 39 6 4" xfId="15995"/>
    <cellStyle name="Migliaia 39 6 4 2" xfId="35007"/>
    <cellStyle name="Migliaia 39 6 4 3" xfId="40309"/>
    <cellStyle name="Migliaia 39 6 4 4" xfId="29464"/>
    <cellStyle name="Migliaia 39 6 5" xfId="32413"/>
    <cellStyle name="Migliaia 39 6 6" xfId="37658"/>
    <cellStyle name="Migliaia 39 6 7" xfId="11948"/>
    <cellStyle name="Migliaia 39 7" xfId="3231"/>
    <cellStyle name="Migliaia 39 7 2" xfId="9704"/>
    <cellStyle name="Migliaia 39 7 2 2" xfId="30801"/>
    <cellStyle name="Migliaia 39 7 2 2 2" xfId="35961"/>
    <cellStyle name="Migliaia 39 7 2 2 3" xfId="41263"/>
    <cellStyle name="Migliaia 39 7 2 3" xfId="33310"/>
    <cellStyle name="Migliaia 39 7 2 4" xfId="38612"/>
    <cellStyle name="Migliaia 39 7 3" xfId="15997"/>
    <cellStyle name="Migliaia 39 7 3 2" xfId="35008"/>
    <cellStyle name="Migliaia 39 7 3 3" xfId="40310"/>
    <cellStyle name="Migliaia 39 7 3 4" xfId="29465"/>
    <cellStyle name="Migliaia 39 7 4" xfId="32414"/>
    <cellStyle name="Migliaia 39 7 5" xfId="37659"/>
    <cellStyle name="Migliaia 39 7 6" xfId="11950"/>
    <cellStyle name="Migliaia 39 8" xfId="2810"/>
    <cellStyle name="Migliaia 39 8 2" xfId="9409"/>
    <cellStyle name="Migliaia 39 8 2 2" xfId="30802"/>
    <cellStyle name="Migliaia 39 8 2 2 2" xfId="35962"/>
    <cellStyle name="Migliaia 39 8 2 2 3" xfId="41264"/>
    <cellStyle name="Migliaia 39 8 2 3" xfId="33311"/>
    <cellStyle name="Migliaia 39 8 2 4" xfId="38613"/>
    <cellStyle name="Migliaia 39 8 3" xfId="15998"/>
    <cellStyle name="Migliaia 39 8 3 2" xfId="35009"/>
    <cellStyle name="Migliaia 39 8 3 3" xfId="40311"/>
    <cellStyle name="Migliaia 39 8 3 4" xfId="29466"/>
    <cellStyle name="Migliaia 39 8 4" xfId="32415"/>
    <cellStyle name="Migliaia 39 8 5" xfId="37660"/>
    <cellStyle name="Migliaia 39 8 6" xfId="11951"/>
    <cellStyle name="Migliaia 39 9" xfId="12628"/>
    <cellStyle name="Migliaia 39 9 2" xfId="29467"/>
    <cellStyle name="Migliaia 39 9 2 2" xfId="35010"/>
    <cellStyle name="Migliaia 39 9 2 3" xfId="40312"/>
    <cellStyle name="Migliaia 39 9 3" xfId="32416"/>
    <cellStyle name="Migliaia 39 9 4" xfId="37661"/>
    <cellStyle name="Migliaia 4" xfId="335"/>
    <cellStyle name="Migliaia 4 10" xfId="15999"/>
    <cellStyle name="Migliaia 4 10 2" xfId="35011"/>
    <cellStyle name="Migliaia 4 10 3" xfId="40313"/>
    <cellStyle name="Migliaia 4 10 4" xfId="29468"/>
    <cellStyle name="Migliaia 4 11" xfId="32417"/>
    <cellStyle name="Migliaia 4 12" xfId="37662"/>
    <cellStyle name="Migliaia 4 2" xfId="336"/>
    <cellStyle name="Migliaia 4 2 2" xfId="1422"/>
    <cellStyle name="Migliaia 4 2 2 2" xfId="3618"/>
    <cellStyle name="Migliaia 4 2 2 2 2" xfId="9825"/>
    <cellStyle name="Migliaia 4 2 2 2 2 2" xfId="35012"/>
    <cellStyle name="Migliaia 4 2 2 2 2 3" xfId="40314"/>
    <cellStyle name="Migliaia 4 2 2 2 3" xfId="13893"/>
    <cellStyle name="Migliaia 4 2 2 2 4" xfId="16002"/>
    <cellStyle name="Migliaia 4 2 2 2 4 2" xfId="37663"/>
    <cellStyle name="Migliaia 4 2 2 2 5" xfId="11952"/>
    <cellStyle name="Migliaia 4 2 2 3" xfId="7050"/>
    <cellStyle name="Migliaia 4 2 2 3 2" xfId="30803"/>
    <cellStyle name="Migliaia 4 2 2 3 2 2" xfId="35963"/>
    <cellStyle name="Migliaia 4 2 2 3 2 3" xfId="41265"/>
    <cellStyle name="Migliaia 4 2 2 3 3" xfId="33312"/>
    <cellStyle name="Migliaia 4 2 2 3 4" xfId="38614"/>
    <cellStyle name="Migliaia 4 2 2 4" xfId="6191"/>
    <cellStyle name="Migliaia 4 2 2 4 2" xfId="16965"/>
    <cellStyle name="Migliaia 4 2 2 4 3" xfId="27746"/>
    <cellStyle name="Migliaia 4 2 2 4 4" xfId="45997"/>
    <cellStyle name="Migliaia 4 2 2 4 5" xfId="49013"/>
    <cellStyle name="Migliaia 4 2 2 5" xfId="16001"/>
    <cellStyle name="Migliaia 4 2 2 6" xfId="20368"/>
    <cellStyle name="Migliaia 4 2 3" xfId="3235"/>
    <cellStyle name="Migliaia 4 2 3 2" xfId="9708"/>
    <cellStyle name="Migliaia 4 2 3 2 2" xfId="30804"/>
    <cellStyle name="Migliaia 4 2 3 2 2 2" xfId="35964"/>
    <cellStyle name="Migliaia 4 2 3 2 2 3" xfId="41266"/>
    <cellStyle name="Migliaia 4 2 3 2 3" xfId="33313"/>
    <cellStyle name="Migliaia 4 2 3 2 4" xfId="38615"/>
    <cellStyle name="Migliaia 4 2 3 3" xfId="16003"/>
    <cellStyle name="Migliaia 4 2 3 3 2" xfId="35013"/>
    <cellStyle name="Migliaia 4 2 3 3 3" xfId="40315"/>
    <cellStyle name="Migliaia 4 2 3 3 4" xfId="29470"/>
    <cellStyle name="Migliaia 4 2 3 4" xfId="32419"/>
    <cellStyle name="Migliaia 4 2 3 5" xfId="37664"/>
    <cellStyle name="Migliaia 4 2 3 6" xfId="11953"/>
    <cellStyle name="Migliaia 4 2 4" xfId="2815"/>
    <cellStyle name="Migliaia 4 2 4 2" xfId="9413"/>
    <cellStyle name="Migliaia 4 2 4 2 2" xfId="35014"/>
    <cellStyle name="Migliaia 4 2 4 2 3" xfId="40316"/>
    <cellStyle name="Migliaia 4 2 4 3" xfId="14135"/>
    <cellStyle name="Migliaia 4 2 4 4" xfId="16004"/>
    <cellStyle name="Migliaia 4 2 4 4 2" xfId="37665"/>
    <cellStyle name="Migliaia 4 2 4 5" xfId="11954"/>
    <cellStyle name="Migliaia 4 2 5" xfId="8565"/>
    <cellStyle name="Migliaia 4 2 5 2" xfId="29472"/>
    <cellStyle name="Migliaia 4 2 5 2 2" xfId="35015"/>
    <cellStyle name="Migliaia 4 2 5 2 3" xfId="40317"/>
    <cellStyle name="Migliaia 4 2 5 3" xfId="32421"/>
    <cellStyle name="Migliaia 4 2 5 4" xfId="37666"/>
    <cellStyle name="Migliaia 4 2 6" xfId="16000"/>
    <cellStyle name="Migliaia 4 2 6 2" xfId="29473"/>
    <cellStyle name="Migliaia 4 2 6 2 2" xfId="35016"/>
    <cellStyle name="Migliaia 4 2 6 2 3" xfId="40318"/>
    <cellStyle name="Migliaia 4 2 6 3" xfId="32422"/>
    <cellStyle name="Migliaia 4 2 6 4" xfId="37667"/>
    <cellStyle name="Migliaia 4 2 6 5" xfId="20372"/>
    <cellStyle name="Migliaia 4 2 7" xfId="20367"/>
    <cellStyle name="Migliaia 4 3" xfId="337"/>
    <cellStyle name="Migliaia 4 3 10" xfId="20373"/>
    <cellStyle name="Migliaia 4 3 11" xfId="11955"/>
    <cellStyle name="Migliaia 4 3 2" xfId="1424"/>
    <cellStyle name="Migliaia 4 3 2 2" xfId="3620"/>
    <cellStyle name="Migliaia 4 3 2 2 2" xfId="7447"/>
    <cellStyle name="Migliaia 4 3 2 2 2 2" xfId="13894"/>
    <cellStyle name="Migliaia 4 3 2 2 2 2 2" xfId="17306"/>
    <cellStyle name="Migliaia 4 3 2 2 2 2 2 2" xfId="35017"/>
    <cellStyle name="Migliaia 4 3 2 2 2 2 3" xfId="40319"/>
    <cellStyle name="Migliaia 4 3 2 2 2 2 4" xfId="29474"/>
    <cellStyle name="Migliaia 4 3 2 2 2 3" xfId="32423"/>
    <cellStyle name="Migliaia 4 3 2 2 2 4" xfId="37668"/>
    <cellStyle name="Migliaia 4 3 2 2 2 5" xfId="42526"/>
    <cellStyle name="Migliaia 4 3 2 2 2 6" xfId="46351"/>
    <cellStyle name="Migliaia 4 3 2 2 2 7" xfId="49367"/>
    <cellStyle name="Migliaia 4 3 2 2 2 8" xfId="13104"/>
    <cellStyle name="Migliaia 4 3 2 2 3" xfId="6566"/>
    <cellStyle name="Migliaia 4 3 2 2 4" xfId="6192"/>
    <cellStyle name="Migliaia 4 3 2 2 4 2" xfId="16966"/>
    <cellStyle name="Migliaia 4 3 2 2 4 3" xfId="41705"/>
    <cellStyle name="Migliaia 4 3 2 2 4 4" xfId="45998"/>
    <cellStyle name="Migliaia 4 3 2 2 4 5" xfId="49014"/>
    <cellStyle name="Migliaia 4 3 2 2 5" xfId="16007"/>
    <cellStyle name="Migliaia 4 3 2 2 6" xfId="20375"/>
    <cellStyle name="Migliaia 4 3 2 3" xfId="2817"/>
    <cellStyle name="Migliaia 4 3 2 3 2" xfId="6531"/>
    <cellStyle name="Migliaia 4 3 2 3 2 2" xfId="35018"/>
    <cellStyle name="Migliaia 4 3 2 3 2 3" xfId="40320"/>
    <cellStyle name="Migliaia 4 3 2 3 2 4" xfId="29475"/>
    <cellStyle name="Migliaia 4 3 2 3 3" xfId="7448"/>
    <cellStyle name="Migliaia 4 3 2 3 4" xfId="16008"/>
    <cellStyle name="Migliaia 4 3 2 3 4 2" xfId="37669"/>
    <cellStyle name="Migliaia 4 3 2 3 5" xfId="11956"/>
    <cellStyle name="Migliaia 4 3 2 4" xfId="6794"/>
    <cellStyle name="Migliaia 4 3 2 4 2" xfId="13522"/>
    <cellStyle name="Migliaia 4 3 2 4 2 2" xfId="35019"/>
    <cellStyle name="Migliaia 4 3 2 4 2 3" xfId="40321"/>
    <cellStyle name="Migliaia 4 3 2 4 3" xfId="32425"/>
    <cellStyle name="Migliaia 4 3 2 4 4" xfId="37670"/>
    <cellStyle name="Migliaia 4 3 2 4 5" xfId="12631"/>
    <cellStyle name="Migliaia 4 3 2 5" xfId="12756"/>
    <cellStyle name="Migliaia 4 3 2 5 2" xfId="29477"/>
    <cellStyle name="Migliaia 4 3 2 5 2 2" xfId="35020"/>
    <cellStyle name="Migliaia 4 3 2 5 2 3" xfId="40322"/>
    <cellStyle name="Migliaia 4 3 2 5 3" xfId="32426"/>
    <cellStyle name="Migliaia 4 3 2 5 4" xfId="37671"/>
    <cellStyle name="Migliaia 4 3 2 6" xfId="16006"/>
    <cellStyle name="Migliaia 4 3 2 6 2" xfId="29478"/>
    <cellStyle name="Migliaia 4 3 2 6 2 2" xfId="35021"/>
    <cellStyle name="Migliaia 4 3 2 6 2 3" xfId="40323"/>
    <cellStyle name="Migliaia 4 3 2 6 3" xfId="32427"/>
    <cellStyle name="Migliaia 4 3 2 6 4" xfId="37672"/>
    <cellStyle name="Migliaia 4 3 2 6 5" xfId="20380"/>
    <cellStyle name="Migliaia 4 3 2 7" xfId="20374"/>
    <cellStyle name="Migliaia 4 3 3" xfId="1423"/>
    <cellStyle name="Migliaia 4 3 3 2" xfId="3619"/>
    <cellStyle name="Migliaia 4 3 3 2 2" xfId="5180"/>
    <cellStyle name="Migliaia 4 3 3 2 2 2" xfId="35023"/>
    <cellStyle name="Migliaia 4 3 3 2 2 3" xfId="40325"/>
    <cellStyle name="Migliaia 4 3 3 2 3" xfId="13660"/>
    <cellStyle name="Migliaia 4 3 3 2 4" xfId="16010"/>
    <cellStyle name="Migliaia 4 3 3 2 4 2" xfId="37674"/>
    <cellStyle name="Migliaia 4 3 3 2 5" xfId="11958"/>
    <cellStyle name="Migliaia 4 3 3 3" xfId="4932"/>
    <cellStyle name="Migliaia 4 3 3 3 2" xfId="29481"/>
    <cellStyle name="Migliaia 4 3 3 3 2 2" xfId="35024"/>
    <cellStyle name="Migliaia 4 3 3 3 2 3" xfId="40326"/>
    <cellStyle name="Migliaia 4 3 3 3 3" xfId="32430"/>
    <cellStyle name="Migliaia 4 3 3 3 4" xfId="37675"/>
    <cellStyle name="Migliaia 4 3 3 4" xfId="16009"/>
    <cellStyle name="Migliaia 4 3 3 4 2" xfId="29482"/>
    <cellStyle name="Migliaia 4 3 3 4 2 2" xfId="35025"/>
    <cellStyle name="Migliaia 4 3 3 4 2 3" xfId="40327"/>
    <cellStyle name="Migliaia 4 3 3 4 3" xfId="32431"/>
    <cellStyle name="Migliaia 4 3 3 4 4" xfId="37676"/>
    <cellStyle name="Migliaia 4 3 3 4 5" xfId="20384"/>
    <cellStyle name="Migliaia 4 3 3 5" xfId="20385"/>
    <cellStyle name="Migliaia 4 3 3 5 2" xfId="29483"/>
    <cellStyle name="Migliaia 4 3 3 5 2 2" xfId="35026"/>
    <cellStyle name="Migliaia 4 3 3 5 2 3" xfId="40328"/>
    <cellStyle name="Migliaia 4 3 3 5 3" xfId="32432"/>
    <cellStyle name="Migliaia 4 3 3 5 4" xfId="37677"/>
    <cellStyle name="Migliaia 4 3 3 6" xfId="29479"/>
    <cellStyle name="Migliaia 4 3 3 6 2" xfId="35022"/>
    <cellStyle name="Migliaia 4 3 3 6 3" xfId="40324"/>
    <cellStyle name="Migliaia 4 3 3 7" xfId="32428"/>
    <cellStyle name="Migliaia 4 3 3 8" xfId="37673"/>
    <cellStyle name="Migliaia 4 3 3 9" xfId="11957"/>
    <cellStyle name="Migliaia 4 3 4" xfId="2418"/>
    <cellStyle name="Migliaia 4 3 4 2" xfId="3930"/>
    <cellStyle name="Migliaia 4 3 4 2 2" xfId="9885"/>
    <cellStyle name="Migliaia 4 3 4 2 3" xfId="14012"/>
    <cellStyle name="Migliaia 4 3 4 2 4" xfId="16012"/>
    <cellStyle name="Migliaia 4 3 4 2 5" xfId="27853"/>
    <cellStyle name="Migliaia 4 3 4 2 6" xfId="11960"/>
    <cellStyle name="Migliaia 4 3 4 3" xfId="9133"/>
    <cellStyle name="Migliaia 4 3 4 3 2" xfId="30805"/>
    <cellStyle name="Migliaia 4 3 4 3 2 2" xfId="35965"/>
    <cellStyle name="Migliaia 4 3 4 3 2 3" xfId="41267"/>
    <cellStyle name="Migliaia 4 3 4 3 3" xfId="33314"/>
    <cellStyle name="Migliaia 4 3 4 3 4" xfId="38616"/>
    <cellStyle name="Migliaia 4 3 4 4" xfId="16011"/>
    <cellStyle name="Migliaia 4 3 4 4 2" xfId="35027"/>
    <cellStyle name="Migliaia 4 3 4 4 3" xfId="40329"/>
    <cellStyle name="Migliaia 4 3 4 4 4" xfId="29484"/>
    <cellStyle name="Migliaia 4 3 4 5" xfId="32433"/>
    <cellStyle name="Migliaia 4 3 4 6" xfId="37678"/>
    <cellStyle name="Migliaia 4 3 4 7" xfId="11959"/>
    <cellStyle name="Migliaia 4 3 5" xfId="3236"/>
    <cellStyle name="Migliaia 4 3 5 2" xfId="9709"/>
    <cellStyle name="Migliaia 4 3 5 2 2" xfId="30806"/>
    <cellStyle name="Migliaia 4 3 5 2 2 2" xfId="35966"/>
    <cellStyle name="Migliaia 4 3 5 2 2 3" xfId="41268"/>
    <cellStyle name="Migliaia 4 3 5 2 3" xfId="33315"/>
    <cellStyle name="Migliaia 4 3 5 2 4" xfId="38617"/>
    <cellStyle name="Migliaia 4 3 5 3" xfId="16013"/>
    <cellStyle name="Migliaia 4 3 5 3 2" xfId="35028"/>
    <cellStyle name="Migliaia 4 3 5 3 3" xfId="40330"/>
    <cellStyle name="Migliaia 4 3 5 3 4" xfId="29485"/>
    <cellStyle name="Migliaia 4 3 5 4" xfId="32434"/>
    <cellStyle name="Migliaia 4 3 5 5" xfId="37679"/>
    <cellStyle name="Migliaia 4 3 5 6" xfId="11961"/>
    <cellStyle name="Migliaia 4 3 6" xfId="2816"/>
    <cellStyle name="Migliaia 4 3 6 2" xfId="9414"/>
    <cellStyle name="Migliaia 4 3 6 2 2" xfId="35029"/>
    <cellStyle name="Migliaia 4 3 6 2 3" xfId="40331"/>
    <cellStyle name="Migliaia 4 3 6 3" xfId="14134"/>
    <cellStyle name="Migliaia 4 3 6 4" xfId="16014"/>
    <cellStyle name="Migliaia 4 3 6 4 2" xfId="37680"/>
    <cellStyle name="Migliaia 4 3 6 5" xfId="11962"/>
    <cellStyle name="Migliaia 4 3 7" xfId="7713"/>
    <cellStyle name="Migliaia 4 3 7 2" xfId="29487"/>
    <cellStyle name="Migliaia 4 3 7 2 2" xfId="35030"/>
    <cellStyle name="Migliaia 4 3 7 2 3" xfId="40332"/>
    <cellStyle name="Migliaia 4 3 7 3" xfId="32436"/>
    <cellStyle name="Migliaia 4 3 7 4" xfId="37681"/>
    <cellStyle name="Migliaia 4 3 8" xfId="12757"/>
    <cellStyle name="Migliaia 4 3 8 2" xfId="29488"/>
    <cellStyle name="Migliaia 4 3 8 2 2" xfId="35031"/>
    <cellStyle name="Migliaia 4 3 8 2 3" xfId="40333"/>
    <cellStyle name="Migliaia 4 3 8 3" xfId="32437"/>
    <cellStyle name="Migliaia 4 3 8 4" xfId="37682"/>
    <cellStyle name="Migliaia 4 3 8 5" xfId="20390"/>
    <cellStyle name="Migliaia 4 3 9" xfId="16005"/>
    <cellStyle name="Migliaia 4 4" xfId="1425"/>
    <cellStyle name="Migliaia 4 4 2" xfId="3621"/>
    <cellStyle name="Migliaia 4 4 2 2" xfId="4278"/>
    <cellStyle name="Migliaia 4 4 2 2 2" xfId="29489"/>
    <cellStyle name="Migliaia 4 4 2 2 2 2" xfId="35032"/>
    <cellStyle name="Migliaia 4 4 2 2 2 3" xfId="40334"/>
    <cellStyle name="Migliaia 4 4 2 2 3" xfId="32438"/>
    <cellStyle name="Migliaia 4 4 2 2 4" xfId="37683"/>
    <cellStyle name="Migliaia 4 4 2 3" xfId="7449"/>
    <cellStyle name="Migliaia 4 4 2 3 2" xfId="29490"/>
    <cellStyle name="Migliaia 4 4 2 3 2 2" xfId="35033"/>
    <cellStyle name="Migliaia 4 4 2 3 2 3" xfId="40335"/>
    <cellStyle name="Migliaia 4 4 2 3 3" xfId="32439"/>
    <cellStyle name="Migliaia 4 4 2 3 4" xfId="37684"/>
    <cellStyle name="Migliaia 4 4 2 4" xfId="6796"/>
    <cellStyle name="Migliaia 4 4 2 5" xfId="6194"/>
    <cellStyle name="Migliaia 4 4 2 5 2" xfId="16968"/>
    <cellStyle name="Migliaia 4 4 2 5 3" xfId="42565"/>
    <cellStyle name="Migliaia 4 4 2 5 4" xfId="46000"/>
    <cellStyle name="Migliaia 4 4 2 5 5" xfId="49016"/>
    <cellStyle name="Migliaia 4 4 2 6" xfId="16016"/>
    <cellStyle name="Migliaia 4 4 2 7" xfId="20392"/>
    <cellStyle name="Migliaia 4 4 3" xfId="4279"/>
    <cellStyle name="Migliaia 4 4 3 2" xfId="13661"/>
    <cellStyle name="Migliaia 4 4 3 2 2" xfId="35034"/>
    <cellStyle name="Migliaia 4 4 3 2 3" xfId="40336"/>
    <cellStyle name="Migliaia 4 4 3 3" xfId="32440"/>
    <cellStyle name="Migliaia 4 4 3 4" xfId="37685"/>
    <cellStyle name="Migliaia 4 4 3 5" xfId="12755"/>
    <cellStyle name="Migliaia 4 4 4" xfId="7450"/>
    <cellStyle name="Migliaia 4 4 4 2" xfId="29492"/>
    <cellStyle name="Migliaia 4 4 4 2 2" xfId="35035"/>
    <cellStyle name="Migliaia 4 4 4 2 3" xfId="40337"/>
    <cellStyle name="Migliaia 4 4 4 3" xfId="32441"/>
    <cellStyle name="Migliaia 4 4 4 4" xfId="37686"/>
    <cellStyle name="Migliaia 4 4 5" xfId="6795"/>
    <cellStyle name="Migliaia 4 4 5 2" xfId="29493"/>
    <cellStyle name="Migliaia 4 4 5 2 2" xfId="35036"/>
    <cellStyle name="Migliaia 4 4 5 2 3" xfId="40338"/>
    <cellStyle name="Migliaia 4 4 5 3" xfId="32442"/>
    <cellStyle name="Migliaia 4 4 5 4" xfId="37687"/>
    <cellStyle name="Migliaia 4 4 6" xfId="6193"/>
    <cellStyle name="Migliaia 4 4 6 2" xfId="16967"/>
    <cellStyle name="Migliaia 4 4 6 2 2" xfId="35037"/>
    <cellStyle name="Migliaia 4 4 6 2 3" xfId="40339"/>
    <cellStyle name="Migliaia 4 4 6 2 4" xfId="29494"/>
    <cellStyle name="Migliaia 4 4 6 3" xfId="32443"/>
    <cellStyle name="Migliaia 4 4 6 4" xfId="37688"/>
    <cellStyle name="Migliaia 4 4 6 5" xfId="20398"/>
    <cellStyle name="Migliaia 4 4 6 6" xfId="42757"/>
    <cellStyle name="Migliaia 4 4 6 7" xfId="45999"/>
    <cellStyle name="Migliaia 4 4 6 8" xfId="49015"/>
    <cellStyle name="Migliaia 4 4 7" xfId="16015"/>
    <cellStyle name="Migliaia 4 4 7 2" xfId="29495"/>
    <cellStyle name="Migliaia 4 4 7 2 2" xfId="35038"/>
    <cellStyle name="Migliaia 4 4 7 2 3" xfId="40340"/>
    <cellStyle name="Migliaia 4 4 7 3" xfId="32444"/>
    <cellStyle name="Migliaia 4 4 7 4" xfId="37689"/>
    <cellStyle name="Migliaia 4 4 7 5" xfId="20399"/>
    <cellStyle name="Migliaia 4 4 8" xfId="20391"/>
    <cellStyle name="Migliaia 4 5" xfId="1426"/>
    <cellStyle name="Migliaia 4 5 2" xfId="3622"/>
    <cellStyle name="Migliaia 4 5 2 2" xfId="13895"/>
    <cellStyle name="Migliaia 4 5 2 2 2" xfId="35039"/>
    <cellStyle name="Migliaia 4 5 2 2 3" xfId="40341"/>
    <cellStyle name="Migliaia 4 5 2 3" xfId="16018"/>
    <cellStyle name="Migliaia 4 5 2 3 2" xfId="32445"/>
    <cellStyle name="Migliaia 4 5 2 4" xfId="37690"/>
    <cellStyle name="Migliaia 4 5 2 5" xfId="11963"/>
    <cellStyle name="Migliaia 4 5 3" xfId="6797"/>
    <cellStyle name="Migliaia 4 5 3 2" xfId="29497"/>
    <cellStyle name="Migliaia 4 5 3 2 2" xfId="35040"/>
    <cellStyle name="Migliaia 4 5 3 2 3" xfId="40342"/>
    <cellStyle name="Migliaia 4 5 3 3" xfId="32446"/>
    <cellStyle name="Migliaia 4 5 3 4" xfId="37691"/>
    <cellStyle name="Migliaia 4 5 4" xfId="6195"/>
    <cellStyle name="Migliaia 4 5 4 2" xfId="16969"/>
    <cellStyle name="Migliaia 4 5 4 2 2" xfId="35041"/>
    <cellStyle name="Migliaia 4 5 4 2 3" xfId="40343"/>
    <cellStyle name="Migliaia 4 5 4 2 4" xfId="29498"/>
    <cellStyle name="Migliaia 4 5 4 3" xfId="32447"/>
    <cellStyle name="Migliaia 4 5 4 4" xfId="37692"/>
    <cellStyle name="Migliaia 4 5 4 5" xfId="20403"/>
    <cellStyle name="Migliaia 4 5 4 6" xfId="43925"/>
    <cellStyle name="Migliaia 4 5 4 7" xfId="46001"/>
    <cellStyle name="Migliaia 4 5 4 8" xfId="49017"/>
    <cellStyle name="Migliaia 4 5 5" xfId="16017"/>
    <cellStyle name="Migliaia 4 5 5 2" xfId="29499"/>
    <cellStyle name="Migliaia 4 5 5 2 2" xfId="35042"/>
    <cellStyle name="Migliaia 4 5 5 2 3" xfId="40344"/>
    <cellStyle name="Migliaia 4 5 5 3" xfId="32448"/>
    <cellStyle name="Migliaia 4 5 5 4" xfId="37693"/>
    <cellStyle name="Migliaia 4 5 5 5" xfId="20404"/>
    <cellStyle name="Migliaia 4 5 6" xfId="20405"/>
    <cellStyle name="Migliaia 4 5 6 2" xfId="29500"/>
    <cellStyle name="Migliaia 4 5 6 2 2" xfId="35043"/>
    <cellStyle name="Migliaia 4 5 6 2 3" xfId="40345"/>
    <cellStyle name="Migliaia 4 5 6 3" xfId="32449"/>
    <cellStyle name="Migliaia 4 5 6 4" xfId="37694"/>
    <cellStyle name="Migliaia 4 5 7" xfId="20400"/>
    <cellStyle name="Migliaia 4 6" xfId="1421"/>
    <cellStyle name="Migliaia 4 6 2" xfId="3617"/>
    <cellStyle name="Migliaia 4 6 2 2" xfId="5179"/>
    <cellStyle name="Migliaia 4 6 2 3" xfId="14079"/>
    <cellStyle name="Migliaia 4 6 2 4" xfId="16020"/>
    <cellStyle name="Migliaia 4 6 2 5" xfId="27856"/>
    <cellStyle name="Migliaia 4 6 2 6" xfId="11965"/>
    <cellStyle name="Migliaia 4 6 3" xfId="4931"/>
    <cellStyle name="Migliaia 4 6 3 2" xfId="30807"/>
    <cellStyle name="Migliaia 4 6 3 2 2" xfId="35967"/>
    <cellStyle name="Migliaia 4 6 3 2 3" xfId="41269"/>
    <cellStyle name="Migliaia 4 6 3 3" xfId="33316"/>
    <cellStyle name="Migliaia 4 6 3 4" xfId="38618"/>
    <cellStyle name="Migliaia 4 6 4" xfId="16019"/>
    <cellStyle name="Migliaia 4 6 4 2" xfId="35044"/>
    <cellStyle name="Migliaia 4 6 4 3" xfId="40346"/>
    <cellStyle name="Migliaia 4 6 4 4" xfId="29501"/>
    <cellStyle name="Migliaia 4 6 5" xfId="32450"/>
    <cellStyle name="Migliaia 4 6 6" xfId="37695"/>
    <cellStyle name="Migliaia 4 6 7" xfId="11964"/>
    <cellStyle name="Migliaia 4 7" xfId="3234"/>
    <cellStyle name="Migliaia 4 7 2" xfId="9707"/>
    <cellStyle name="Migliaia 4 7 2 2" xfId="30808"/>
    <cellStyle name="Migliaia 4 7 2 2 2" xfId="35968"/>
    <cellStyle name="Migliaia 4 7 2 2 3" xfId="41270"/>
    <cellStyle name="Migliaia 4 7 2 3" xfId="33317"/>
    <cellStyle name="Migliaia 4 7 2 4" xfId="38619"/>
    <cellStyle name="Migliaia 4 7 3" xfId="16021"/>
    <cellStyle name="Migliaia 4 7 3 2" xfId="35045"/>
    <cellStyle name="Migliaia 4 7 3 3" xfId="40347"/>
    <cellStyle name="Migliaia 4 7 3 4" xfId="29502"/>
    <cellStyle name="Migliaia 4 7 4" xfId="32451"/>
    <cellStyle name="Migliaia 4 7 5" xfId="37696"/>
    <cellStyle name="Migliaia 4 7 6" xfId="11966"/>
    <cellStyle name="Migliaia 4 8" xfId="2814"/>
    <cellStyle name="Migliaia 4 8 2" xfId="9412"/>
    <cellStyle name="Migliaia 4 8 2 2" xfId="30809"/>
    <cellStyle name="Migliaia 4 8 2 2 2" xfId="35969"/>
    <cellStyle name="Migliaia 4 8 2 2 3" xfId="41271"/>
    <cellStyle name="Migliaia 4 8 2 3" xfId="33318"/>
    <cellStyle name="Migliaia 4 8 2 4" xfId="38620"/>
    <cellStyle name="Migliaia 4 8 3" xfId="16022"/>
    <cellStyle name="Migliaia 4 8 3 2" xfId="35046"/>
    <cellStyle name="Migliaia 4 8 3 3" xfId="40348"/>
    <cellStyle name="Migliaia 4 8 3 4" xfId="29503"/>
    <cellStyle name="Migliaia 4 8 4" xfId="32452"/>
    <cellStyle name="Migliaia 4 8 5" xfId="37697"/>
    <cellStyle name="Migliaia 4 8 6" xfId="11967"/>
    <cellStyle name="Migliaia 4 9" xfId="12630"/>
    <cellStyle name="Migliaia 4 9 2" xfId="29504"/>
    <cellStyle name="Migliaia 4 9 2 2" xfId="35047"/>
    <cellStyle name="Migliaia 4 9 2 3" xfId="40349"/>
    <cellStyle name="Migliaia 4 9 3" xfId="32453"/>
    <cellStyle name="Migliaia 4 9 4" xfId="37698"/>
    <cellStyle name="Migliaia 40" xfId="338"/>
    <cellStyle name="Migliaia 40 10" xfId="16023"/>
    <cellStyle name="Migliaia 40 10 2" xfId="35048"/>
    <cellStyle name="Migliaia 40 10 3" xfId="40350"/>
    <cellStyle name="Migliaia 40 10 4" xfId="29505"/>
    <cellStyle name="Migliaia 40 11" xfId="32454"/>
    <cellStyle name="Migliaia 40 12" xfId="37699"/>
    <cellStyle name="Migliaia 40 2" xfId="339"/>
    <cellStyle name="Migliaia 40 2 2" xfId="1428"/>
    <cellStyle name="Migliaia 40 2 2 2" xfId="3624"/>
    <cellStyle name="Migliaia 40 2 2 2 2" xfId="9826"/>
    <cellStyle name="Migliaia 40 2 2 2 2 2" xfId="35049"/>
    <cellStyle name="Migliaia 40 2 2 2 2 3" xfId="40351"/>
    <cellStyle name="Migliaia 40 2 2 2 3" xfId="13896"/>
    <cellStyle name="Migliaia 40 2 2 2 4" xfId="16026"/>
    <cellStyle name="Migliaia 40 2 2 2 4 2" xfId="37700"/>
    <cellStyle name="Migliaia 40 2 2 2 5" xfId="11968"/>
    <cellStyle name="Migliaia 40 2 2 3" xfId="7051"/>
    <cellStyle name="Migliaia 40 2 2 3 2" xfId="30810"/>
    <cellStyle name="Migliaia 40 2 2 3 2 2" xfId="35970"/>
    <cellStyle name="Migliaia 40 2 2 3 2 3" xfId="41272"/>
    <cellStyle name="Migliaia 40 2 2 3 3" xfId="33319"/>
    <cellStyle name="Migliaia 40 2 2 3 4" xfId="38621"/>
    <cellStyle name="Migliaia 40 2 2 4" xfId="6196"/>
    <cellStyle name="Migliaia 40 2 2 4 2" xfId="16970"/>
    <cellStyle name="Migliaia 40 2 2 4 3" xfId="43350"/>
    <cellStyle name="Migliaia 40 2 2 4 4" xfId="46002"/>
    <cellStyle name="Migliaia 40 2 2 4 5" xfId="49018"/>
    <cellStyle name="Migliaia 40 2 2 5" xfId="16025"/>
    <cellStyle name="Migliaia 40 2 2 6" xfId="20412"/>
    <cellStyle name="Migliaia 40 2 3" xfId="3238"/>
    <cellStyle name="Migliaia 40 2 3 2" xfId="9711"/>
    <cellStyle name="Migliaia 40 2 3 2 2" xfId="30811"/>
    <cellStyle name="Migliaia 40 2 3 2 2 2" xfId="35971"/>
    <cellStyle name="Migliaia 40 2 3 2 2 3" xfId="41273"/>
    <cellStyle name="Migliaia 40 2 3 2 3" xfId="33320"/>
    <cellStyle name="Migliaia 40 2 3 2 4" xfId="38622"/>
    <cellStyle name="Migliaia 40 2 3 3" xfId="16027"/>
    <cellStyle name="Migliaia 40 2 3 3 2" xfId="35050"/>
    <cellStyle name="Migliaia 40 2 3 3 3" xfId="40352"/>
    <cellStyle name="Migliaia 40 2 3 3 4" xfId="29507"/>
    <cellStyle name="Migliaia 40 2 3 4" xfId="32456"/>
    <cellStyle name="Migliaia 40 2 3 5" xfId="37701"/>
    <cellStyle name="Migliaia 40 2 3 6" xfId="11969"/>
    <cellStyle name="Migliaia 40 2 4" xfId="2819"/>
    <cellStyle name="Migliaia 40 2 4 2" xfId="9416"/>
    <cellStyle name="Migliaia 40 2 4 2 2" xfId="35051"/>
    <cellStyle name="Migliaia 40 2 4 2 3" xfId="40353"/>
    <cellStyle name="Migliaia 40 2 4 3" xfId="14133"/>
    <cellStyle name="Migliaia 40 2 4 4" xfId="16028"/>
    <cellStyle name="Migliaia 40 2 4 4 2" xfId="37702"/>
    <cellStyle name="Migliaia 40 2 4 5" xfId="11970"/>
    <cellStyle name="Migliaia 40 2 5" xfId="8566"/>
    <cellStyle name="Migliaia 40 2 5 2" xfId="29509"/>
    <cellStyle name="Migliaia 40 2 5 2 2" xfId="35052"/>
    <cellStyle name="Migliaia 40 2 5 2 3" xfId="40354"/>
    <cellStyle name="Migliaia 40 2 5 3" xfId="32458"/>
    <cellStyle name="Migliaia 40 2 5 4" xfId="37703"/>
    <cellStyle name="Migliaia 40 2 6" xfId="16024"/>
    <cellStyle name="Migliaia 40 2 6 2" xfId="29510"/>
    <cellStyle name="Migliaia 40 2 6 2 2" xfId="35053"/>
    <cellStyle name="Migliaia 40 2 6 2 3" xfId="40355"/>
    <cellStyle name="Migliaia 40 2 6 3" xfId="32459"/>
    <cellStyle name="Migliaia 40 2 6 4" xfId="37704"/>
    <cellStyle name="Migliaia 40 2 6 5" xfId="20417"/>
    <cellStyle name="Migliaia 40 2 7" xfId="20411"/>
    <cellStyle name="Migliaia 40 3" xfId="340"/>
    <cellStyle name="Migliaia 40 3 10" xfId="20418"/>
    <cellStyle name="Migliaia 40 3 11" xfId="11971"/>
    <cellStyle name="Migliaia 40 3 2" xfId="1430"/>
    <cellStyle name="Migliaia 40 3 2 2" xfId="3626"/>
    <cellStyle name="Migliaia 40 3 2 2 2" xfId="7451"/>
    <cellStyle name="Migliaia 40 3 2 2 2 2" xfId="13897"/>
    <cellStyle name="Migliaia 40 3 2 2 2 2 2" xfId="17307"/>
    <cellStyle name="Migliaia 40 3 2 2 2 2 2 2" xfId="35054"/>
    <cellStyle name="Migliaia 40 3 2 2 2 2 3" xfId="40356"/>
    <cellStyle name="Migliaia 40 3 2 2 2 2 4" xfId="29511"/>
    <cellStyle name="Migliaia 40 3 2 2 2 3" xfId="32460"/>
    <cellStyle name="Migliaia 40 3 2 2 2 4" xfId="37705"/>
    <cellStyle name="Migliaia 40 3 2 2 2 5" xfId="42198"/>
    <cellStyle name="Migliaia 40 3 2 2 2 6" xfId="46352"/>
    <cellStyle name="Migliaia 40 3 2 2 2 7" xfId="49368"/>
    <cellStyle name="Migliaia 40 3 2 2 2 8" xfId="13105"/>
    <cellStyle name="Migliaia 40 3 2 2 3" xfId="6603"/>
    <cellStyle name="Migliaia 40 3 2 2 4" xfId="6197"/>
    <cellStyle name="Migliaia 40 3 2 2 4 2" xfId="16971"/>
    <cellStyle name="Migliaia 40 3 2 2 4 3" xfId="42872"/>
    <cellStyle name="Migliaia 40 3 2 2 4 4" xfId="46003"/>
    <cellStyle name="Migliaia 40 3 2 2 4 5" xfId="49019"/>
    <cellStyle name="Migliaia 40 3 2 2 5" xfId="16031"/>
    <cellStyle name="Migliaia 40 3 2 2 6" xfId="20420"/>
    <cellStyle name="Migliaia 40 3 2 3" xfId="2821"/>
    <cellStyle name="Migliaia 40 3 2 3 2" xfId="7652"/>
    <cellStyle name="Migliaia 40 3 2 3 2 2" xfId="35055"/>
    <cellStyle name="Migliaia 40 3 2 3 2 3" xfId="40357"/>
    <cellStyle name="Migliaia 40 3 2 3 2 4" xfId="29512"/>
    <cellStyle name="Migliaia 40 3 2 3 3" xfId="7452"/>
    <cellStyle name="Migliaia 40 3 2 3 4" xfId="16032"/>
    <cellStyle name="Migliaia 40 3 2 3 4 2" xfId="37706"/>
    <cellStyle name="Migliaia 40 3 2 3 5" xfId="11972"/>
    <cellStyle name="Migliaia 40 3 2 4" xfId="6798"/>
    <cellStyle name="Migliaia 40 3 2 4 2" xfId="13523"/>
    <cellStyle name="Migliaia 40 3 2 4 2 2" xfId="35056"/>
    <cellStyle name="Migliaia 40 3 2 4 2 3" xfId="40358"/>
    <cellStyle name="Migliaia 40 3 2 4 3" xfId="32462"/>
    <cellStyle name="Migliaia 40 3 2 4 4" xfId="37707"/>
    <cellStyle name="Migliaia 40 3 2 4 5" xfId="12633"/>
    <cellStyle name="Migliaia 40 3 2 5" xfId="12753"/>
    <cellStyle name="Migliaia 40 3 2 5 2" xfId="29514"/>
    <cellStyle name="Migliaia 40 3 2 5 2 2" xfId="35057"/>
    <cellStyle name="Migliaia 40 3 2 5 2 3" xfId="40359"/>
    <cellStyle name="Migliaia 40 3 2 5 3" xfId="32463"/>
    <cellStyle name="Migliaia 40 3 2 5 4" xfId="37708"/>
    <cellStyle name="Migliaia 40 3 2 6" xfId="16030"/>
    <cellStyle name="Migliaia 40 3 2 6 2" xfId="29515"/>
    <cellStyle name="Migliaia 40 3 2 6 2 2" xfId="35058"/>
    <cellStyle name="Migliaia 40 3 2 6 2 3" xfId="40360"/>
    <cellStyle name="Migliaia 40 3 2 6 3" xfId="32464"/>
    <cellStyle name="Migliaia 40 3 2 6 4" xfId="37709"/>
    <cellStyle name="Migliaia 40 3 2 6 5" xfId="20425"/>
    <cellStyle name="Migliaia 40 3 2 7" xfId="20419"/>
    <cellStyle name="Migliaia 40 3 3" xfId="1429"/>
    <cellStyle name="Migliaia 40 3 3 2" xfId="3625"/>
    <cellStyle name="Migliaia 40 3 3 2 2" xfId="5182"/>
    <cellStyle name="Migliaia 40 3 3 2 2 2" xfId="35060"/>
    <cellStyle name="Migliaia 40 3 3 2 2 3" xfId="40362"/>
    <cellStyle name="Migliaia 40 3 3 2 3" xfId="13662"/>
    <cellStyle name="Migliaia 40 3 3 2 4" xfId="16034"/>
    <cellStyle name="Migliaia 40 3 3 2 4 2" xfId="37711"/>
    <cellStyle name="Migliaia 40 3 3 2 5" xfId="11974"/>
    <cellStyle name="Migliaia 40 3 3 3" xfId="4934"/>
    <cellStyle name="Migliaia 40 3 3 3 2" xfId="29518"/>
    <cellStyle name="Migliaia 40 3 3 3 2 2" xfId="35061"/>
    <cellStyle name="Migliaia 40 3 3 3 2 3" xfId="40363"/>
    <cellStyle name="Migliaia 40 3 3 3 3" xfId="32467"/>
    <cellStyle name="Migliaia 40 3 3 3 4" xfId="37712"/>
    <cellStyle name="Migliaia 40 3 3 4" xfId="16033"/>
    <cellStyle name="Migliaia 40 3 3 4 2" xfId="29519"/>
    <cellStyle name="Migliaia 40 3 3 4 2 2" xfId="35062"/>
    <cellStyle name="Migliaia 40 3 3 4 2 3" xfId="40364"/>
    <cellStyle name="Migliaia 40 3 3 4 3" xfId="32468"/>
    <cellStyle name="Migliaia 40 3 3 4 4" xfId="37713"/>
    <cellStyle name="Migliaia 40 3 3 4 5" xfId="20429"/>
    <cellStyle name="Migliaia 40 3 3 5" xfId="20430"/>
    <cellStyle name="Migliaia 40 3 3 5 2" xfId="29520"/>
    <cellStyle name="Migliaia 40 3 3 5 2 2" xfId="35063"/>
    <cellStyle name="Migliaia 40 3 3 5 2 3" xfId="40365"/>
    <cellStyle name="Migliaia 40 3 3 5 3" xfId="32469"/>
    <cellStyle name="Migliaia 40 3 3 5 4" xfId="37714"/>
    <cellStyle name="Migliaia 40 3 3 6" xfId="29516"/>
    <cellStyle name="Migliaia 40 3 3 6 2" xfId="35059"/>
    <cellStyle name="Migliaia 40 3 3 6 3" xfId="40361"/>
    <cellStyle name="Migliaia 40 3 3 7" xfId="32465"/>
    <cellStyle name="Migliaia 40 3 3 8" xfId="37710"/>
    <cellStyle name="Migliaia 40 3 3 9" xfId="11973"/>
    <cellStyle name="Migliaia 40 3 4" xfId="2419"/>
    <cellStyle name="Migliaia 40 3 4 2" xfId="3931"/>
    <cellStyle name="Migliaia 40 3 4 2 2" xfId="9886"/>
    <cellStyle name="Migliaia 40 3 4 2 3" xfId="14013"/>
    <cellStyle name="Migliaia 40 3 4 2 4" xfId="16036"/>
    <cellStyle name="Migliaia 40 3 4 2 5" xfId="27862"/>
    <cellStyle name="Migliaia 40 3 4 2 6" xfId="11976"/>
    <cellStyle name="Migliaia 40 3 4 3" xfId="9134"/>
    <cellStyle name="Migliaia 40 3 4 3 2" xfId="30812"/>
    <cellStyle name="Migliaia 40 3 4 3 2 2" xfId="35972"/>
    <cellStyle name="Migliaia 40 3 4 3 2 3" xfId="41274"/>
    <cellStyle name="Migliaia 40 3 4 3 3" xfId="33321"/>
    <cellStyle name="Migliaia 40 3 4 3 4" xfId="38623"/>
    <cellStyle name="Migliaia 40 3 4 4" xfId="16035"/>
    <cellStyle name="Migliaia 40 3 4 4 2" xfId="35064"/>
    <cellStyle name="Migliaia 40 3 4 4 3" xfId="40366"/>
    <cellStyle name="Migliaia 40 3 4 4 4" xfId="29521"/>
    <cellStyle name="Migliaia 40 3 4 5" xfId="32470"/>
    <cellStyle name="Migliaia 40 3 4 6" xfId="37715"/>
    <cellStyle name="Migliaia 40 3 4 7" xfId="11975"/>
    <cellStyle name="Migliaia 40 3 5" xfId="3239"/>
    <cellStyle name="Migliaia 40 3 5 2" xfId="9712"/>
    <cellStyle name="Migliaia 40 3 5 2 2" xfId="30813"/>
    <cellStyle name="Migliaia 40 3 5 2 2 2" xfId="35973"/>
    <cellStyle name="Migliaia 40 3 5 2 2 3" xfId="41275"/>
    <cellStyle name="Migliaia 40 3 5 2 3" xfId="33322"/>
    <cellStyle name="Migliaia 40 3 5 2 4" xfId="38624"/>
    <cellStyle name="Migliaia 40 3 5 3" xfId="16037"/>
    <cellStyle name="Migliaia 40 3 5 3 2" xfId="35065"/>
    <cellStyle name="Migliaia 40 3 5 3 3" xfId="40367"/>
    <cellStyle name="Migliaia 40 3 5 3 4" xfId="29522"/>
    <cellStyle name="Migliaia 40 3 5 4" xfId="32471"/>
    <cellStyle name="Migliaia 40 3 5 5" xfId="37716"/>
    <cellStyle name="Migliaia 40 3 5 6" xfId="11977"/>
    <cellStyle name="Migliaia 40 3 6" xfId="2820"/>
    <cellStyle name="Migliaia 40 3 6 2" xfId="9417"/>
    <cellStyle name="Migliaia 40 3 6 2 2" xfId="35066"/>
    <cellStyle name="Migliaia 40 3 6 2 3" xfId="40368"/>
    <cellStyle name="Migliaia 40 3 6 3" xfId="14132"/>
    <cellStyle name="Migliaia 40 3 6 4" xfId="16038"/>
    <cellStyle name="Migliaia 40 3 6 4 2" xfId="37717"/>
    <cellStyle name="Migliaia 40 3 6 5" xfId="11978"/>
    <cellStyle name="Migliaia 40 3 7" xfId="6958"/>
    <cellStyle name="Migliaia 40 3 7 2" xfId="29523"/>
    <cellStyle name="Migliaia 40 3 7 2 2" xfId="35067"/>
    <cellStyle name="Migliaia 40 3 7 2 3" xfId="40369"/>
    <cellStyle name="Migliaia 40 3 7 3" xfId="32472"/>
    <cellStyle name="Migliaia 40 3 7 4" xfId="37718"/>
    <cellStyle name="Migliaia 40 3 8" xfId="12754"/>
    <cellStyle name="Migliaia 40 3 8 2" xfId="29524"/>
    <cellStyle name="Migliaia 40 3 8 2 2" xfId="35068"/>
    <cellStyle name="Migliaia 40 3 8 2 3" xfId="40370"/>
    <cellStyle name="Migliaia 40 3 8 3" xfId="32473"/>
    <cellStyle name="Migliaia 40 3 8 4" xfId="37719"/>
    <cellStyle name="Migliaia 40 3 8 5" xfId="20432"/>
    <cellStyle name="Migliaia 40 3 9" xfId="16029"/>
    <cellStyle name="Migliaia 40 4" xfId="1431"/>
    <cellStyle name="Migliaia 40 4 2" xfId="3627"/>
    <cellStyle name="Migliaia 40 4 2 2" xfId="4280"/>
    <cellStyle name="Migliaia 40 4 2 2 2" xfId="29525"/>
    <cellStyle name="Migliaia 40 4 2 2 2 2" xfId="35069"/>
    <cellStyle name="Migliaia 40 4 2 2 2 3" xfId="40371"/>
    <cellStyle name="Migliaia 40 4 2 2 3" xfId="32474"/>
    <cellStyle name="Migliaia 40 4 2 2 4" xfId="37720"/>
    <cellStyle name="Migliaia 40 4 2 3" xfId="7453"/>
    <cellStyle name="Migliaia 40 4 2 3 2" xfId="29526"/>
    <cellStyle name="Migliaia 40 4 2 3 2 2" xfId="35070"/>
    <cellStyle name="Migliaia 40 4 2 3 2 3" xfId="40372"/>
    <cellStyle name="Migliaia 40 4 2 3 3" xfId="32475"/>
    <cellStyle name="Migliaia 40 4 2 3 4" xfId="37721"/>
    <cellStyle name="Migliaia 40 4 2 4" xfId="6800"/>
    <cellStyle name="Migliaia 40 4 2 5" xfId="6199"/>
    <cellStyle name="Migliaia 40 4 2 5 2" xfId="16973"/>
    <cellStyle name="Migliaia 40 4 2 5 3" xfId="42566"/>
    <cellStyle name="Migliaia 40 4 2 5 4" xfId="46005"/>
    <cellStyle name="Migliaia 40 4 2 5 5" xfId="49021"/>
    <cellStyle name="Migliaia 40 4 2 6" xfId="16040"/>
    <cellStyle name="Migliaia 40 4 2 7" xfId="20434"/>
    <cellStyle name="Migliaia 40 4 3" xfId="4281"/>
    <cellStyle name="Migliaia 40 4 3 2" xfId="13663"/>
    <cellStyle name="Migliaia 40 4 3 2 2" xfId="35071"/>
    <cellStyle name="Migliaia 40 4 3 2 3" xfId="40373"/>
    <cellStyle name="Migliaia 40 4 3 3" xfId="32476"/>
    <cellStyle name="Migliaia 40 4 3 4" xfId="37722"/>
    <cellStyle name="Migliaia 40 4 3 5" xfId="12752"/>
    <cellStyle name="Migliaia 40 4 4" xfId="7454"/>
    <cellStyle name="Migliaia 40 4 4 2" xfId="29527"/>
    <cellStyle name="Migliaia 40 4 4 2 2" xfId="35072"/>
    <cellStyle name="Migliaia 40 4 4 2 3" xfId="40374"/>
    <cellStyle name="Migliaia 40 4 4 3" xfId="32477"/>
    <cellStyle name="Migliaia 40 4 4 4" xfId="37723"/>
    <cellStyle name="Migliaia 40 4 5" xfId="6799"/>
    <cellStyle name="Migliaia 40 4 5 2" xfId="29528"/>
    <cellStyle name="Migliaia 40 4 5 2 2" xfId="35073"/>
    <cellStyle name="Migliaia 40 4 5 2 3" xfId="40375"/>
    <cellStyle name="Migliaia 40 4 5 3" xfId="32478"/>
    <cellStyle name="Migliaia 40 4 5 4" xfId="37724"/>
    <cellStyle name="Migliaia 40 4 6" xfId="6198"/>
    <cellStyle name="Migliaia 40 4 6 2" xfId="16972"/>
    <cellStyle name="Migliaia 40 4 6 2 2" xfId="35074"/>
    <cellStyle name="Migliaia 40 4 6 2 3" xfId="40376"/>
    <cellStyle name="Migliaia 40 4 6 2 4" xfId="29529"/>
    <cellStyle name="Migliaia 40 4 6 3" xfId="32479"/>
    <cellStyle name="Migliaia 40 4 6 4" xfId="37725"/>
    <cellStyle name="Migliaia 40 4 6 5" xfId="20435"/>
    <cellStyle name="Migliaia 40 4 6 6" xfId="41706"/>
    <cellStyle name="Migliaia 40 4 6 7" xfId="46004"/>
    <cellStyle name="Migliaia 40 4 6 8" xfId="49020"/>
    <cellStyle name="Migliaia 40 4 7" xfId="16039"/>
    <cellStyle name="Migliaia 40 4 7 2" xfId="29530"/>
    <cellStyle name="Migliaia 40 4 7 2 2" xfId="35075"/>
    <cellStyle name="Migliaia 40 4 7 2 3" xfId="40377"/>
    <cellStyle name="Migliaia 40 4 7 3" xfId="32480"/>
    <cellStyle name="Migliaia 40 4 7 4" xfId="37726"/>
    <cellStyle name="Migliaia 40 4 7 5" xfId="20436"/>
    <cellStyle name="Migliaia 40 4 8" xfId="20433"/>
    <cellStyle name="Migliaia 40 5" xfId="1432"/>
    <cellStyle name="Migliaia 40 5 2" xfId="3628"/>
    <cellStyle name="Migliaia 40 5 2 2" xfId="13898"/>
    <cellStyle name="Migliaia 40 5 2 2 2" xfId="35076"/>
    <cellStyle name="Migliaia 40 5 2 2 3" xfId="40378"/>
    <cellStyle name="Migliaia 40 5 2 3" xfId="16042"/>
    <cellStyle name="Migliaia 40 5 2 3 2" xfId="32481"/>
    <cellStyle name="Migliaia 40 5 2 4" xfId="37727"/>
    <cellStyle name="Migliaia 40 5 2 5" xfId="11979"/>
    <cellStyle name="Migliaia 40 5 3" xfId="6801"/>
    <cellStyle name="Migliaia 40 5 3 2" xfId="29531"/>
    <cellStyle name="Migliaia 40 5 3 2 2" xfId="35077"/>
    <cellStyle name="Migliaia 40 5 3 2 3" xfId="40379"/>
    <cellStyle name="Migliaia 40 5 3 3" xfId="32482"/>
    <cellStyle name="Migliaia 40 5 3 4" xfId="37728"/>
    <cellStyle name="Migliaia 40 5 4" xfId="6200"/>
    <cellStyle name="Migliaia 40 5 4 2" xfId="16974"/>
    <cellStyle name="Migliaia 40 5 4 2 2" xfId="35078"/>
    <cellStyle name="Migliaia 40 5 4 2 3" xfId="40380"/>
    <cellStyle name="Migliaia 40 5 4 2 4" xfId="29532"/>
    <cellStyle name="Migliaia 40 5 4 3" xfId="32483"/>
    <cellStyle name="Migliaia 40 5 4 4" xfId="37729"/>
    <cellStyle name="Migliaia 40 5 4 5" xfId="20438"/>
    <cellStyle name="Migliaia 40 5 4 6" xfId="42873"/>
    <cellStyle name="Migliaia 40 5 4 7" xfId="46006"/>
    <cellStyle name="Migliaia 40 5 4 8" xfId="49022"/>
    <cellStyle name="Migliaia 40 5 5" xfId="16041"/>
    <cellStyle name="Migliaia 40 5 5 2" xfId="29533"/>
    <cellStyle name="Migliaia 40 5 5 2 2" xfId="35079"/>
    <cellStyle name="Migliaia 40 5 5 2 3" xfId="40381"/>
    <cellStyle name="Migliaia 40 5 5 3" xfId="32484"/>
    <cellStyle name="Migliaia 40 5 5 4" xfId="37730"/>
    <cellStyle name="Migliaia 40 5 5 5" xfId="20439"/>
    <cellStyle name="Migliaia 40 5 6" xfId="20440"/>
    <cellStyle name="Migliaia 40 5 6 2" xfId="29534"/>
    <cellStyle name="Migliaia 40 5 6 2 2" xfId="35080"/>
    <cellStyle name="Migliaia 40 5 6 2 3" xfId="40382"/>
    <cellStyle name="Migliaia 40 5 6 3" xfId="32485"/>
    <cellStyle name="Migliaia 40 5 6 4" xfId="37731"/>
    <cellStyle name="Migliaia 40 5 7" xfId="20437"/>
    <cellStyle name="Migliaia 40 6" xfId="1427"/>
    <cellStyle name="Migliaia 40 6 2" xfId="3623"/>
    <cellStyle name="Migliaia 40 6 2 2" xfId="5181"/>
    <cellStyle name="Migliaia 40 6 2 3" xfId="14078"/>
    <cellStyle name="Migliaia 40 6 2 4" xfId="16044"/>
    <cellStyle name="Migliaia 40 6 2 5" xfId="27864"/>
    <cellStyle name="Migliaia 40 6 2 6" xfId="11981"/>
    <cellStyle name="Migliaia 40 6 3" xfId="4933"/>
    <cellStyle name="Migliaia 40 6 3 2" xfId="30814"/>
    <cellStyle name="Migliaia 40 6 3 2 2" xfId="35974"/>
    <cellStyle name="Migliaia 40 6 3 2 3" xfId="41276"/>
    <cellStyle name="Migliaia 40 6 3 3" xfId="33323"/>
    <cellStyle name="Migliaia 40 6 3 4" xfId="38625"/>
    <cellStyle name="Migliaia 40 6 4" xfId="16043"/>
    <cellStyle name="Migliaia 40 6 4 2" xfId="35081"/>
    <cellStyle name="Migliaia 40 6 4 3" xfId="40383"/>
    <cellStyle name="Migliaia 40 6 4 4" xfId="29535"/>
    <cellStyle name="Migliaia 40 6 5" xfId="32486"/>
    <cellStyle name="Migliaia 40 6 6" xfId="37732"/>
    <cellStyle name="Migliaia 40 6 7" xfId="11980"/>
    <cellStyle name="Migliaia 40 7" xfId="3237"/>
    <cellStyle name="Migliaia 40 7 2" xfId="9710"/>
    <cellStyle name="Migliaia 40 7 2 2" xfId="30815"/>
    <cellStyle name="Migliaia 40 7 2 2 2" xfId="35975"/>
    <cellStyle name="Migliaia 40 7 2 2 3" xfId="41277"/>
    <cellStyle name="Migliaia 40 7 2 3" xfId="33324"/>
    <cellStyle name="Migliaia 40 7 2 4" xfId="38626"/>
    <cellStyle name="Migliaia 40 7 3" xfId="16045"/>
    <cellStyle name="Migliaia 40 7 3 2" xfId="35082"/>
    <cellStyle name="Migliaia 40 7 3 3" xfId="40384"/>
    <cellStyle name="Migliaia 40 7 3 4" xfId="29536"/>
    <cellStyle name="Migliaia 40 7 4" xfId="32487"/>
    <cellStyle name="Migliaia 40 7 5" xfId="37733"/>
    <cellStyle name="Migliaia 40 7 6" xfId="11982"/>
    <cellStyle name="Migliaia 40 8" xfId="2818"/>
    <cellStyle name="Migliaia 40 8 2" xfId="9415"/>
    <cellStyle name="Migliaia 40 8 2 2" xfId="30816"/>
    <cellStyle name="Migliaia 40 8 2 2 2" xfId="35976"/>
    <cellStyle name="Migliaia 40 8 2 2 3" xfId="41278"/>
    <cellStyle name="Migliaia 40 8 2 3" xfId="33325"/>
    <cellStyle name="Migliaia 40 8 2 4" xfId="38627"/>
    <cellStyle name="Migliaia 40 8 3" xfId="16046"/>
    <cellStyle name="Migliaia 40 8 3 2" xfId="35083"/>
    <cellStyle name="Migliaia 40 8 3 3" xfId="40385"/>
    <cellStyle name="Migliaia 40 8 3 4" xfId="29537"/>
    <cellStyle name="Migliaia 40 8 4" xfId="32488"/>
    <cellStyle name="Migliaia 40 8 5" xfId="37734"/>
    <cellStyle name="Migliaia 40 8 6" xfId="11983"/>
    <cellStyle name="Migliaia 40 9" xfId="12632"/>
    <cellStyle name="Migliaia 40 9 2" xfId="29538"/>
    <cellStyle name="Migliaia 40 9 2 2" xfId="35084"/>
    <cellStyle name="Migliaia 40 9 2 3" xfId="40386"/>
    <cellStyle name="Migliaia 40 9 3" xfId="32489"/>
    <cellStyle name="Migliaia 40 9 4" xfId="37735"/>
    <cellStyle name="Migliaia 41" xfId="341"/>
    <cellStyle name="Migliaia 41 10" xfId="16047"/>
    <cellStyle name="Migliaia 41 10 2" xfId="35085"/>
    <cellStyle name="Migliaia 41 10 3" xfId="40387"/>
    <cellStyle name="Migliaia 41 10 4" xfId="29539"/>
    <cellStyle name="Migliaia 41 11" xfId="32490"/>
    <cellStyle name="Migliaia 41 12" xfId="37736"/>
    <cellStyle name="Migliaia 41 2" xfId="342"/>
    <cellStyle name="Migliaia 41 2 2" xfId="1434"/>
    <cellStyle name="Migliaia 41 2 2 2" xfId="3630"/>
    <cellStyle name="Migliaia 41 2 2 2 2" xfId="9827"/>
    <cellStyle name="Migliaia 41 2 2 2 2 2" xfId="35086"/>
    <cellStyle name="Migliaia 41 2 2 2 2 3" xfId="40388"/>
    <cellStyle name="Migliaia 41 2 2 2 3" xfId="13899"/>
    <cellStyle name="Migliaia 41 2 2 2 4" xfId="16050"/>
    <cellStyle name="Migliaia 41 2 2 2 4 2" xfId="37737"/>
    <cellStyle name="Migliaia 41 2 2 2 5" xfId="11984"/>
    <cellStyle name="Migliaia 41 2 2 3" xfId="7052"/>
    <cellStyle name="Migliaia 41 2 2 3 2" xfId="30817"/>
    <cellStyle name="Migliaia 41 2 2 3 2 2" xfId="35977"/>
    <cellStyle name="Migliaia 41 2 2 3 2 3" xfId="41279"/>
    <cellStyle name="Migliaia 41 2 2 3 3" xfId="33326"/>
    <cellStyle name="Migliaia 41 2 2 3 4" xfId="38628"/>
    <cellStyle name="Migliaia 41 2 2 4" xfId="6201"/>
    <cellStyle name="Migliaia 41 2 2 4 2" xfId="16975"/>
    <cellStyle name="Migliaia 41 2 2 4 3" xfId="43630"/>
    <cellStyle name="Migliaia 41 2 2 4 4" xfId="46007"/>
    <cellStyle name="Migliaia 41 2 2 4 5" xfId="49023"/>
    <cellStyle name="Migliaia 41 2 2 5" xfId="16049"/>
    <cellStyle name="Migliaia 41 2 2 6" xfId="20442"/>
    <cellStyle name="Migliaia 41 2 3" xfId="3241"/>
    <cellStyle name="Migliaia 41 2 3 2" xfId="9714"/>
    <cellStyle name="Migliaia 41 2 3 2 2" xfId="30818"/>
    <cellStyle name="Migliaia 41 2 3 2 2 2" xfId="35978"/>
    <cellStyle name="Migliaia 41 2 3 2 2 3" xfId="41280"/>
    <cellStyle name="Migliaia 41 2 3 2 3" xfId="33327"/>
    <cellStyle name="Migliaia 41 2 3 2 4" xfId="38629"/>
    <cellStyle name="Migliaia 41 2 3 3" xfId="16051"/>
    <cellStyle name="Migliaia 41 2 3 3 2" xfId="35087"/>
    <cellStyle name="Migliaia 41 2 3 3 3" xfId="40389"/>
    <cellStyle name="Migliaia 41 2 3 3 4" xfId="29540"/>
    <cellStyle name="Migliaia 41 2 3 4" xfId="32491"/>
    <cellStyle name="Migliaia 41 2 3 5" xfId="37738"/>
    <cellStyle name="Migliaia 41 2 3 6" xfId="11985"/>
    <cellStyle name="Migliaia 41 2 4" xfId="2823"/>
    <cellStyle name="Migliaia 41 2 4 2" xfId="9419"/>
    <cellStyle name="Migliaia 41 2 4 2 2" xfId="35088"/>
    <cellStyle name="Migliaia 41 2 4 2 3" xfId="40390"/>
    <cellStyle name="Migliaia 41 2 4 3" xfId="13585"/>
    <cellStyle name="Migliaia 41 2 4 4" xfId="16052"/>
    <cellStyle name="Migliaia 41 2 4 4 2" xfId="37739"/>
    <cellStyle name="Migliaia 41 2 4 5" xfId="11986"/>
    <cellStyle name="Migliaia 41 2 5" xfId="8567"/>
    <cellStyle name="Migliaia 41 2 5 2" xfId="29541"/>
    <cellStyle name="Migliaia 41 2 5 2 2" xfId="35089"/>
    <cellStyle name="Migliaia 41 2 5 2 3" xfId="40391"/>
    <cellStyle name="Migliaia 41 2 5 3" xfId="32492"/>
    <cellStyle name="Migliaia 41 2 5 4" xfId="37740"/>
    <cellStyle name="Migliaia 41 2 6" xfId="16048"/>
    <cellStyle name="Migliaia 41 2 6 2" xfId="29542"/>
    <cellStyle name="Migliaia 41 2 6 2 2" xfId="35090"/>
    <cellStyle name="Migliaia 41 2 6 2 3" xfId="40392"/>
    <cellStyle name="Migliaia 41 2 6 3" xfId="32493"/>
    <cellStyle name="Migliaia 41 2 6 4" xfId="37741"/>
    <cellStyle name="Migliaia 41 2 6 5" xfId="20443"/>
    <cellStyle name="Migliaia 41 2 7" xfId="20441"/>
    <cellStyle name="Migliaia 41 3" xfId="343"/>
    <cellStyle name="Migliaia 41 3 10" xfId="20444"/>
    <cellStyle name="Migliaia 41 3 11" xfId="11987"/>
    <cellStyle name="Migliaia 41 3 2" xfId="1436"/>
    <cellStyle name="Migliaia 41 3 2 2" xfId="3632"/>
    <cellStyle name="Migliaia 41 3 2 2 2" xfId="7455"/>
    <cellStyle name="Migliaia 41 3 2 2 2 2" xfId="13900"/>
    <cellStyle name="Migliaia 41 3 2 2 2 2 2" xfId="17308"/>
    <cellStyle name="Migliaia 41 3 2 2 2 2 2 2" xfId="35091"/>
    <cellStyle name="Migliaia 41 3 2 2 2 2 3" xfId="40393"/>
    <cellStyle name="Migliaia 41 3 2 2 2 2 4" xfId="29543"/>
    <cellStyle name="Migliaia 41 3 2 2 2 3" xfId="32494"/>
    <cellStyle name="Migliaia 41 3 2 2 2 4" xfId="37742"/>
    <cellStyle name="Migliaia 41 3 2 2 2 5" xfId="31832"/>
    <cellStyle name="Migliaia 41 3 2 2 2 6" xfId="46353"/>
    <cellStyle name="Migliaia 41 3 2 2 2 7" xfId="49369"/>
    <cellStyle name="Migliaia 41 3 2 2 2 8" xfId="13106"/>
    <cellStyle name="Migliaia 41 3 2 2 3" xfId="6993"/>
    <cellStyle name="Migliaia 41 3 2 2 4" xfId="6202"/>
    <cellStyle name="Migliaia 41 3 2 2 4 2" xfId="16976"/>
    <cellStyle name="Migliaia 41 3 2 2 4 3" xfId="19685"/>
    <cellStyle name="Migliaia 41 3 2 2 4 4" xfId="46008"/>
    <cellStyle name="Migliaia 41 3 2 2 4 5" xfId="49024"/>
    <cellStyle name="Migliaia 41 3 2 2 5" xfId="16055"/>
    <cellStyle name="Migliaia 41 3 2 2 6" xfId="20446"/>
    <cellStyle name="Migliaia 41 3 2 3" xfId="2825"/>
    <cellStyle name="Migliaia 41 3 2 3 2" xfId="7836"/>
    <cellStyle name="Migliaia 41 3 2 3 2 2" xfId="35092"/>
    <cellStyle name="Migliaia 41 3 2 3 2 3" xfId="40394"/>
    <cellStyle name="Migliaia 41 3 2 3 2 4" xfId="29544"/>
    <cellStyle name="Migliaia 41 3 2 3 3" xfId="7456"/>
    <cellStyle name="Migliaia 41 3 2 3 4" xfId="16056"/>
    <cellStyle name="Migliaia 41 3 2 3 4 2" xfId="37743"/>
    <cellStyle name="Migliaia 41 3 2 3 5" xfId="11988"/>
    <cellStyle name="Migliaia 41 3 2 4" xfId="6802"/>
    <cellStyle name="Migliaia 41 3 2 4 2" xfId="13524"/>
    <cellStyle name="Migliaia 41 3 2 4 2 2" xfId="35093"/>
    <cellStyle name="Migliaia 41 3 2 4 2 3" xfId="40395"/>
    <cellStyle name="Migliaia 41 3 2 4 3" xfId="32495"/>
    <cellStyle name="Migliaia 41 3 2 4 4" xfId="37744"/>
    <cellStyle name="Migliaia 41 3 2 4 5" xfId="12635"/>
    <cellStyle name="Migliaia 41 3 2 5" xfId="12750"/>
    <cellStyle name="Migliaia 41 3 2 5 2" xfId="29545"/>
    <cellStyle name="Migliaia 41 3 2 5 2 2" xfId="35094"/>
    <cellStyle name="Migliaia 41 3 2 5 2 3" xfId="40396"/>
    <cellStyle name="Migliaia 41 3 2 5 3" xfId="32496"/>
    <cellStyle name="Migliaia 41 3 2 5 4" xfId="37745"/>
    <cellStyle name="Migliaia 41 3 2 6" xfId="16054"/>
    <cellStyle name="Migliaia 41 3 2 6 2" xfId="29546"/>
    <cellStyle name="Migliaia 41 3 2 6 2 2" xfId="35095"/>
    <cellStyle name="Migliaia 41 3 2 6 2 3" xfId="40397"/>
    <cellStyle name="Migliaia 41 3 2 6 3" xfId="32497"/>
    <cellStyle name="Migliaia 41 3 2 6 4" xfId="37746"/>
    <cellStyle name="Migliaia 41 3 2 6 5" xfId="20447"/>
    <cellStyle name="Migliaia 41 3 2 7" xfId="20445"/>
    <cellStyle name="Migliaia 41 3 3" xfId="1435"/>
    <cellStyle name="Migliaia 41 3 3 2" xfId="3631"/>
    <cellStyle name="Migliaia 41 3 3 2 2" xfId="5184"/>
    <cellStyle name="Migliaia 41 3 3 2 2 2" xfId="35097"/>
    <cellStyle name="Migliaia 41 3 3 2 2 3" xfId="40399"/>
    <cellStyle name="Migliaia 41 3 3 2 3" xfId="13664"/>
    <cellStyle name="Migliaia 41 3 3 2 4" xfId="16058"/>
    <cellStyle name="Migliaia 41 3 3 2 4 2" xfId="37748"/>
    <cellStyle name="Migliaia 41 3 3 2 5" xfId="11990"/>
    <cellStyle name="Migliaia 41 3 3 3" xfId="4936"/>
    <cellStyle name="Migliaia 41 3 3 3 2" xfId="29548"/>
    <cellStyle name="Migliaia 41 3 3 3 2 2" xfId="35098"/>
    <cellStyle name="Migliaia 41 3 3 3 2 3" xfId="40400"/>
    <cellStyle name="Migliaia 41 3 3 3 3" xfId="32499"/>
    <cellStyle name="Migliaia 41 3 3 3 4" xfId="37749"/>
    <cellStyle name="Migliaia 41 3 3 4" xfId="16057"/>
    <cellStyle name="Migliaia 41 3 3 4 2" xfId="29549"/>
    <cellStyle name="Migliaia 41 3 3 4 2 2" xfId="35099"/>
    <cellStyle name="Migliaia 41 3 3 4 2 3" xfId="40401"/>
    <cellStyle name="Migliaia 41 3 3 4 3" xfId="32500"/>
    <cellStyle name="Migliaia 41 3 3 4 4" xfId="37750"/>
    <cellStyle name="Migliaia 41 3 3 4 5" xfId="20448"/>
    <cellStyle name="Migliaia 41 3 3 5" xfId="20449"/>
    <cellStyle name="Migliaia 41 3 3 5 2" xfId="29550"/>
    <cellStyle name="Migliaia 41 3 3 5 2 2" xfId="35100"/>
    <cellStyle name="Migliaia 41 3 3 5 2 3" xfId="40402"/>
    <cellStyle name="Migliaia 41 3 3 5 3" xfId="32501"/>
    <cellStyle name="Migliaia 41 3 3 5 4" xfId="37751"/>
    <cellStyle name="Migliaia 41 3 3 6" xfId="29547"/>
    <cellStyle name="Migliaia 41 3 3 6 2" xfId="35096"/>
    <cellStyle name="Migliaia 41 3 3 6 3" xfId="40398"/>
    <cellStyle name="Migliaia 41 3 3 7" xfId="32498"/>
    <cellStyle name="Migliaia 41 3 3 8" xfId="37747"/>
    <cellStyle name="Migliaia 41 3 3 9" xfId="11989"/>
    <cellStyle name="Migliaia 41 3 4" xfId="2420"/>
    <cellStyle name="Migliaia 41 3 4 2" xfId="3932"/>
    <cellStyle name="Migliaia 41 3 4 2 2" xfId="9887"/>
    <cellStyle name="Migliaia 41 3 4 2 3" xfId="13991"/>
    <cellStyle name="Migliaia 41 3 4 2 4" xfId="16060"/>
    <cellStyle name="Migliaia 41 3 4 2 5" xfId="27865"/>
    <cellStyle name="Migliaia 41 3 4 2 6" xfId="11992"/>
    <cellStyle name="Migliaia 41 3 4 3" xfId="9135"/>
    <cellStyle name="Migliaia 41 3 4 3 2" xfId="30819"/>
    <cellStyle name="Migliaia 41 3 4 3 2 2" xfId="35979"/>
    <cellStyle name="Migliaia 41 3 4 3 2 3" xfId="41281"/>
    <cellStyle name="Migliaia 41 3 4 3 3" xfId="33328"/>
    <cellStyle name="Migliaia 41 3 4 3 4" xfId="38630"/>
    <cellStyle name="Migliaia 41 3 4 4" xfId="16059"/>
    <cellStyle name="Migliaia 41 3 4 4 2" xfId="35101"/>
    <cellStyle name="Migliaia 41 3 4 4 3" xfId="40403"/>
    <cellStyle name="Migliaia 41 3 4 4 4" xfId="29551"/>
    <cellStyle name="Migliaia 41 3 4 5" xfId="32502"/>
    <cellStyle name="Migliaia 41 3 4 6" xfId="37752"/>
    <cellStyle name="Migliaia 41 3 4 7" xfId="11991"/>
    <cellStyle name="Migliaia 41 3 5" xfId="3242"/>
    <cellStyle name="Migliaia 41 3 5 2" xfId="9715"/>
    <cellStyle name="Migliaia 41 3 5 2 2" xfId="30820"/>
    <cellStyle name="Migliaia 41 3 5 2 2 2" xfId="35980"/>
    <cellStyle name="Migliaia 41 3 5 2 2 3" xfId="41282"/>
    <cellStyle name="Migliaia 41 3 5 2 3" xfId="33329"/>
    <cellStyle name="Migliaia 41 3 5 2 4" xfId="38631"/>
    <cellStyle name="Migliaia 41 3 5 3" xfId="16061"/>
    <cellStyle name="Migliaia 41 3 5 3 2" xfId="35102"/>
    <cellStyle name="Migliaia 41 3 5 3 3" xfId="40404"/>
    <cellStyle name="Migliaia 41 3 5 3 4" xfId="29552"/>
    <cellStyle name="Migliaia 41 3 5 4" xfId="32503"/>
    <cellStyle name="Migliaia 41 3 5 5" xfId="37753"/>
    <cellStyle name="Migliaia 41 3 5 6" xfId="11993"/>
    <cellStyle name="Migliaia 41 3 6" xfId="2824"/>
    <cellStyle name="Migliaia 41 3 6 2" xfId="9420"/>
    <cellStyle name="Migliaia 41 3 6 2 2" xfId="35103"/>
    <cellStyle name="Migliaia 41 3 6 2 3" xfId="40405"/>
    <cellStyle name="Migliaia 41 3 6 3" xfId="14131"/>
    <cellStyle name="Migliaia 41 3 6 4" xfId="16062"/>
    <cellStyle name="Migliaia 41 3 6 4 2" xfId="37754"/>
    <cellStyle name="Migliaia 41 3 6 5" xfId="11994"/>
    <cellStyle name="Migliaia 41 3 7" xfId="7712"/>
    <cellStyle name="Migliaia 41 3 7 2" xfId="29553"/>
    <cellStyle name="Migliaia 41 3 7 2 2" xfId="35104"/>
    <cellStyle name="Migliaia 41 3 7 2 3" xfId="40406"/>
    <cellStyle name="Migliaia 41 3 7 3" xfId="32504"/>
    <cellStyle name="Migliaia 41 3 7 4" xfId="37755"/>
    <cellStyle name="Migliaia 41 3 8" xfId="12751"/>
    <cellStyle name="Migliaia 41 3 8 2" xfId="29554"/>
    <cellStyle name="Migliaia 41 3 8 2 2" xfId="35105"/>
    <cellStyle name="Migliaia 41 3 8 2 3" xfId="40407"/>
    <cellStyle name="Migliaia 41 3 8 3" xfId="32505"/>
    <cellStyle name="Migliaia 41 3 8 4" xfId="37756"/>
    <cellStyle name="Migliaia 41 3 8 5" xfId="20450"/>
    <cellStyle name="Migliaia 41 3 9" xfId="16053"/>
    <cellStyle name="Migliaia 41 4" xfId="1437"/>
    <cellStyle name="Migliaia 41 4 2" xfId="3633"/>
    <cellStyle name="Migliaia 41 4 2 2" xfId="4282"/>
    <cellStyle name="Migliaia 41 4 2 2 2" xfId="29555"/>
    <cellStyle name="Migliaia 41 4 2 2 2 2" xfId="35106"/>
    <cellStyle name="Migliaia 41 4 2 2 2 3" xfId="40408"/>
    <cellStyle name="Migliaia 41 4 2 2 3" xfId="32506"/>
    <cellStyle name="Migliaia 41 4 2 2 4" xfId="37757"/>
    <cellStyle name="Migliaia 41 4 2 3" xfId="7457"/>
    <cellStyle name="Migliaia 41 4 2 3 2" xfId="29556"/>
    <cellStyle name="Migliaia 41 4 2 3 2 2" xfId="35107"/>
    <cellStyle name="Migliaia 41 4 2 3 2 3" xfId="40409"/>
    <cellStyle name="Migliaia 41 4 2 3 3" xfId="32507"/>
    <cellStyle name="Migliaia 41 4 2 3 4" xfId="37758"/>
    <cellStyle name="Migliaia 41 4 2 4" xfId="6804"/>
    <cellStyle name="Migliaia 41 4 2 5" xfId="6204"/>
    <cellStyle name="Migliaia 41 4 2 5 2" xfId="16978"/>
    <cellStyle name="Migliaia 41 4 2 5 3" xfId="27745"/>
    <cellStyle name="Migliaia 41 4 2 5 4" xfId="46010"/>
    <cellStyle name="Migliaia 41 4 2 5 5" xfId="49026"/>
    <cellStyle name="Migliaia 41 4 2 6" xfId="16064"/>
    <cellStyle name="Migliaia 41 4 2 7" xfId="20452"/>
    <cellStyle name="Migliaia 41 4 3" xfId="4283"/>
    <cellStyle name="Migliaia 41 4 3 2" xfId="13665"/>
    <cellStyle name="Migliaia 41 4 3 2 2" xfId="35108"/>
    <cellStyle name="Migliaia 41 4 3 2 3" xfId="40410"/>
    <cellStyle name="Migliaia 41 4 3 3" xfId="32508"/>
    <cellStyle name="Migliaia 41 4 3 4" xfId="37759"/>
    <cellStyle name="Migliaia 41 4 3 5" xfId="12749"/>
    <cellStyle name="Migliaia 41 4 4" xfId="7458"/>
    <cellStyle name="Migliaia 41 4 4 2" xfId="29557"/>
    <cellStyle name="Migliaia 41 4 4 2 2" xfId="35109"/>
    <cellStyle name="Migliaia 41 4 4 2 3" xfId="40411"/>
    <cellStyle name="Migliaia 41 4 4 3" xfId="32509"/>
    <cellStyle name="Migliaia 41 4 4 4" xfId="37760"/>
    <cellStyle name="Migliaia 41 4 5" xfId="6803"/>
    <cellStyle name="Migliaia 41 4 5 2" xfId="29558"/>
    <cellStyle name="Migliaia 41 4 5 2 2" xfId="35110"/>
    <cellStyle name="Migliaia 41 4 5 2 3" xfId="40412"/>
    <cellStyle name="Migliaia 41 4 5 3" xfId="32510"/>
    <cellStyle name="Migliaia 41 4 5 4" xfId="37761"/>
    <cellStyle name="Migliaia 41 4 6" xfId="6203"/>
    <cellStyle name="Migliaia 41 4 6 2" xfId="16977"/>
    <cellStyle name="Migliaia 41 4 6 2 2" xfId="35111"/>
    <cellStyle name="Migliaia 41 4 6 2 3" xfId="40413"/>
    <cellStyle name="Migliaia 41 4 6 2 4" xfId="29559"/>
    <cellStyle name="Migliaia 41 4 6 3" xfId="32511"/>
    <cellStyle name="Migliaia 41 4 6 4" xfId="37762"/>
    <cellStyle name="Migliaia 41 4 6 5" xfId="20453"/>
    <cellStyle name="Migliaia 41 4 6 6" xfId="41707"/>
    <cellStyle name="Migliaia 41 4 6 7" xfId="46009"/>
    <cellStyle name="Migliaia 41 4 6 8" xfId="49025"/>
    <cellStyle name="Migliaia 41 4 7" xfId="16063"/>
    <cellStyle name="Migliaia 41 4 7 2" xfId="29560"/>
    <cellStyle name="Migliaia 41 4 7 2 2" xfId="35112"/>
    <cellStyle name="Migliaia 41 4 7 2 3" xfId="40414"/>
    <cellStyle name="Migliaia 41 4 7 3" xfId="32512"/>
    <cellStyle name="Migliaia 41 4 7 4" xfId="37763"/>
    <cellStyle name="Migliaia 41 4 7 5" xfId="20454"/>
    <cellStyle name="Migliaia 41 4 8" xfId="20451"/>
    <cellStyle name="Migliaia 41 5" xfId="1438"/>
    <cellStyle name="Migliaia 41 5 2" xfId="3634"/>
    <cellStyle name="Migliaia 41 5 2 2" xfId="13901"/>
    <cellStyle name="Migliaia 41 5 2 2 2" xfId="35113"/>
    <cellStyle name="Migliaia 41 5 2 2 3" xfId="40415"/>
    <cellStyle name="Migliaia 41 5 2 3" xfId="16066"/>
    <cellStyle name="Migliaia 41 5 2 3 2" xfId="32513"/>
    <cellStyle name="Migliaia 41 5 2 4" xfId="37764"/>
    <cellStyle name="Migliaia 41 5 2 5" xfId="11995"/>
    <cellStyle name="Migliaia 41 5 3" xfId="6805"/>
    <cellStyle name="Migliaia 41 5 3 2" xfId="29561"/>
    <cellStyle name="Migliaia 41 5 3 2 2" xfId="35114"/>
    <cellStyle name="Migliaia 41 5 3 2 3" xfId="40416"/>
    <cellStyle name="Migliaia 41 5 3 3" xfId="32514"/>
    <cellStyle name="Migliaia 41 5 3 4" xfId="37765"/>
    <cellStyle name="Migliaia 41 5 4" xfId="6205"/>
    <cellStyle name="Migliaia 41 5 4 2" xfId="16979"/>
    <cellStyle name="Migliaia 41 5 4 2 2" xfId="35115"/>
    <cellStyle name="Migliaia 41 5 4 2 3" xfId="40417"/>
    <cellStyle name="Migliaia 41 5 4 2 4" xfId="29562"/>
    <cellStyle name="Migliaia 41 5 4 3" xfId="32515"/>
    <cellStyle name="Migliaia 41 5 4 4" xfId="37766"/>
    <cellStyle name="Migliaia 41 5 4 5" xfId="20456"/>
    <cellStyle name="Migliaia 41 5 4 6" xfId="42567"/>
    <cellStyle name="Migliaia 41 5 4 7" xfId="46011"/>
    <cellStyle name="Migliaia 41 5 4 8" xfId="49027"/>
    <cellStyle name="Migliaia 41 5 5" xfId="16065"/>
    <cellStyle name="Migliaia 41 5 5 2" xfId="29563"/>
    <cellStyle name="Migliaia 41 5 5 2 2" xfId="35116"/>
    <cellStyle name="Migliaia 41 5 5 2 3" xfId="40418"/>
    <cellStyle name="Migliaia 41 5 5 3" xfId="32516"/>
    <cellStyle name="Migliaia 41 5 5 4" xfId="37767"/>
    <cellStyle name="Migliaia 41 5 5 5" xfId="20457"/>
    <cellStyle name="Migliaia 41 5 6" xfId="20458"/>
    <cellStyle name="Migliaia 41 5 6 2" xfId="29564"/>
    <cellStyle name="Migliaia 41 5 6 2 2" xfId="35117"/>
    <cellStyle name="Migliaia 41 5 6 2 3" xfId="40419"/>
    <cellStyle name="Migliaia 41 5 6 3" xfId="32517"/>
    <cellStyle name="Migliaia 41 5 6 4" xfId="37768"/>
    <cellStyle name="Migliaia 41 5 7" xfId="20455"/>
    <cellStyle name="Migliaia 41 6" xfId="1433"/>
    <cellStyle name="Migliaia 41 6 2" xfId="3629"/>
    <cellStyle name="Migliaia 41 6 2 2" xfId="5183"/>
    <cellStyle name="Migliaia 41 6 2 3" xfId="14077"/>
    <cellStyle name="Migliaia 41 6 2 4" xfId="16068"/>
    <cellStyle name="Migliaia 41 6 2 5" xfId="27866"/>
    <cellStyle name="Migliaia 41 6 2 6" xfId="11997"/>
    <cellStyle name="Migliaia 41 6 3" xfId="4935"/>
    <cellStyle name="Migliaia 41 6 3 2" xfId="30821"/>
    <cellStyle name="Migliaia 41 6 3 2 2" xfId="35981"/>
    <cellStyle name="Migliaia 41 6 3 2 3" xfId="41283"/>
    <cellStyle name="Migliaia 41 6 3 3" xfId="33330"/>
    <cellStyle name="Migliaia 41 6 3 4" xfId="38632"/>
    <cellStyle name="Migliaia 41 6 4" xfId="16067"/>
    <cellStyle name="Migliaia 41 6 4 2" xfId="35118"/>
    <cellStyle name="Migliaia 41 6 4 3" xfId="40420"/>
    <cellStyle name="Migliaia 41 6 4 4" xfId="29565"/>
    <cellStyle name="Migliaia 41 6 5" xfId="32518"/>
    <cellStyle name="Migliaia 41 6 6" xfId="37769"/>
    <cellStyle name="Migliaia 41 6 7" xfId="11996"/>
    <cellStyle name="Migliaia 41 7" xfId="3240"/>
    <cellStyle name="Migliaia 41 7 2" xfId="9713"/>
    <cellStyle name="Migliaia 41 7 2 2" xfId="30822"/>
    <cellStyle name="Migliaia 41 7 2 2 2" xfId="35982"/>
    <cellStyle name="Migliaia 41 7 2 2 3" xfId="41284"/>
    <cellStyle name="Migliaia 41 7 2 3" xfId="33331"/>
    <cellStyle name="Migliaia 41 7 2 4" xfId="38633"/>
    <cellStyle name="Migliaia 41 7 3" xfId="16069"/>
    <cellStyle name="Migliaia 41 7 3 2" xfId="35119"/>
    <cellStyle name="Migliaia 41 7 3 3" xfId="40421"/>
    <cellStyle name="Migliaia 41 7 3 4" xfId="29566"/>
    <cellStyle name="Migliaia 41 7 4" xfId="32519"/>
    <cellStyle name="Migliaia 41 7 5" xfId="37770"/>
    <cellStyle name="Migliaia 41 7 6" xfId="11998"/>
    <cellStyle name="Migliaia 41 8" xfId="2822"/>
    <cellStyle name="Migliaia 41 8 2" xfId="9418"/>
    <cellStyle name="Migliaia 41 8 2 2" xfId="30823"/>
    <cellStyle name="Migliaia 41 8 2 2 2" xfId="35983"/>
    <cellStyle name="Migliaia 41 8 2 2 3" xfId="41285"/>
    <cellStyle name="Migliaia 41 8 2 3" xfId="33332"/>
    <cellStyle name="Migliaia 41 8 2 4" xfId="38634"/>
    <cellStyle name="Migliaia 41 8 3" xfId="16070"/>
    <cellStyle name="Migliaia 41 8 3 2" xfId="35120"/>
    <cellStyle name="Migliaia 41 8 3 3" xfId="40422"/>
    <cellStyle name="Migliaia 41 8 3 4" xfId="29567"/>
    <cellStyle name="Migliaia 41 8 4" xfId="32520"/>
    <cellStyle name="Migliaia 41 8 5" xfId="37771"/>
    <cellStyle name="Migliaia 41 8 6" xfId="11999"/>
    <cellStyle name="Migliaia 41 9" xfId="12634"/>
    <cellStyle name="Migliaia 41 9 2" xfId="29568"/>
    <cellStyle name="Migliaia 41 9 2 2" xfId="35121"/>
    <cellStyle name="Migliaia 41 9 2 3" xfId="40423"/>
    <cellStyle name="Migliaia 41 9 3" xfId="32521"/>
    <cellStyle name="Migliaia 41 9 4" xfId="37772"/>
    <cellStyle name="Migliaia 42" xfId="344"/>
    <cellStyle name="Migliaia 42 10" xfId="16071"/>
    <cellStyle name="Migliaia 42 10 2" xfId="35122"/>
    <cellStyle name="Migliaia 42 10 3" xfId="40424"/>
    <cellStyle name="Migliaia 42 10 4" xfId="29569"/>
    <cellStyle name="Migliaia 42 11" xfId="32522"/>
    <cellStyle name="Migliaia 42 12" xfId="37773"/>
    <cellStyle name="Migliaia 42 2" xfId="345"/>
    <cellStyle name="Migliaia 42 2 2" xfId="1440"/>
    <cellStyle name="Migliaia 42 2 2 2" xfId="3636"/>
    <cellStyle name="Migliaia 42 2 2 2 2" xfId="9828"/>
    <cellStyle name="Migliaia 42 2 2 2 2 2" xfId="35123"/>
    <cellStyle name="Migliaia 42 2 2 2 2 3" xfId="40425"/>
    <cellStyle name="Migliaia 42 2 2 2 3" xfId="13902"/>
    <cellStyle name="Migliaia 42 2 2 2 4" xfId="16074"/>
    <cellStyle name="Migliaia 42 2 2 2 4 2" xfId="37774"/>
    <cellStyle name="Migliaia 42 2 2 2 5" xfId="12000"/>
    <cellStyle name="Migliaia 42 2 2 3" xfId="7053"/>
    <cellStyle name="Migliaia 42 2 2 3 2" xfId="30824"/>
    <cellStyle name="Migliaia 42 2 2 3 2 2" xfId="35984"/>
    <cellStyle name="Migliaia 42 2 2 3 2 3" xfId="41286"/>
    <cellStyle name="Migliaia 42 2 2 3 3" xfId="33333"/>
    <cellStyle name="Migliaia 42 2 2 3 4" xfId="38635"/>
    <cellStyle name="Migliaia 42 2 2 4" xfId="6206"/>
    <cellStyle name="Migliaia 42 2 2 4 2" xfId="16980"/>
    <cellStyle name="Migliaia 42 2 2 4 3" xfId="42758"/>
    <cellStyle name="Migliaia 42 2 2 4 4" xfId="46012"/>
    <cellStyle name="Migliaia 42 2 2 4 5" xfId="49028"/>
    <cellStyle name="Migliaia 42 2 2 5" xfId="16073"/>
    <cellStyle name="Migliaia 42 2 2 6" xfId="20460"/>
    <cellStyle name="Migliaia 42 2 3" xfId="3244"/>
    <cellStyle name="Migliaia 42 2 3 2" xfId="9717"/>
    <cellStyle name="Migliaia 42 2 3 2 2" xfId="30825"/>
    <cellStyle name="Migliaia 42 2 3 2 2 2" xfId="35985"/>
    <cellStyle name="Migliaia 42 2 3 2 2 3" xfId="41287"/>
    <cellStyle name="Migliaia 42 2 3 2 3" xfId="33334"/>
    <cellStyle name="Migliaia 42 2 3 2 4" xfId="38636"/>
    <cellStyle name="Migliaia 42 2 3 3" xfId="16075"/>
    <cellStyle name="Migliaia 42 2 3 3 2" xfId="35124"/>
    <cellStyle name="Migliaia 42 2 3 3 3" xfId="40426"/>
    <cellStyle name="Migliaia 42 2 3 3 4" xfId="29570"/>
    <cellStyle name="Migliaia 42 2 3 4" xfId="32523"/>
    <cellStyle name="Migliaia 42 2 3 5" xfId="37775"/>
    <cellStyle name="Migliaia 42 2 3 6" xfId="12001"/>
    <cellStyle name="Migliaia 42 2 4" xfId="2827"/>
    <cellStyle name="Migliaia 42 2 4 2" xfId="9422"/>
    <cellStyle name="Migliaia 42 2 4 2 2" xfId="35125"/>
    <cellStyle name="Migliaia 42 2 4 2 3" xfId="40427"/>
    <cellStyle name="Migliaia 42 2 4 3" xfId="14130"/>
    <cellStyle name="Migliaia 42 2 4 4" xfId="16076"/>
    <cellStyle name="Migliaia 42 2 4 4 2" xfId="37776"/>
    <cellStyle name="Migliaia 42 2 4 5" xfId="12002"/>
    <cellStyle name="Migliaia 42 2 5" xfId="8568"/>
    <cellStyle name="Migliaia 42 2 5 2" xfId="29571"/>
    <cellStyle name="Migliaia 42 2 5 2 2" xfId="35126"/>
    <cellStyle name="Migliaia 42 2 5 2 3" xfId="40428"/>
    <cellStyle name="Migliaia 42 2 5 3" xfId="32524"/>
    <cellStyle name="Migliaia 42 2 5 4" xfId="37777"/>
    <cellStyle name="Migliaia 42 2 6" xfId="16072"/>
    <cellStyle name="Migliaia 42 2 6 2" xfId="29572"/>
    <cellStyle name="Migliaia 42 2 6 2 2" xfId="35127"/>
    <cellStyle name="Migliaia 42 2 6 2 3" xfId="40429"/>
    <cellStyle name="Migliaia 42 2 6 3" xfId="32525"/>
    <cellStyle name="Migliaia 42 2 6 4" xfId="37778"/>
    <cellStyle name="Migliaia 42 2 6 5" xfId="20461"/>
    <cellStyle name="Migliaia 42 2 7" xfId="20459"/>
    <cellStyle name="Migliaia 42 3" xfId="346"/>
    <cellStyle name="Migliaia 42 3 10" xfId="20462"/>
    <cellStyle name="Migliaia 42 3 11" xfId="12003"/>
    <cellStyle name="Migliaia 42 3 2" xfId="1442"/>
    <cellStyle name="Migliaia 42 3 2 2" xfId="3638"/>
    <cellStyle name="Migliaia 42 3 2 2 2" xfId="7459"/>
    <cellStyle name="Migliaia 42 3 2 2 2 2" xfId="13903"/>
    <cellStyle name="Migliaia 42 3 2 2 2 2 2" xfId="17309"/>
    <cellStyle name="Migliaia 42 3 2 2 2 2 2 2" xfId="35128"/>
    <cellStyle name="Migliaia 42 3 2 2 2 2 3" xfId="40430"/>
    <cellStyle name="Migliaia 42 3 2 2 2 2 4" xfId="29573"/>
    <cellStyle name="Migliaia 42 3 2 2 2 3" xfId="32526"/>
    <cellStyle name="Migliaia 42 3 2 2 2 4" xfId="37779"/>
    <cellStyle name="Migliaia 42 3 2 2 2 5" xfId="19432"/>
    <cellStyle name="Migliaia 42 3 2 2 2 6" xfId="46354"/>
    <cellStyle name="Migliaia 42 3 2 2 2 7" xfId="49370"/>
    <cellStyle name="Migliaia 42 3 2 2 2 8" xfId="13107"/>
    <cellStyle name="Migliaia 42 3 2 2 3" xfId="6994"/>
    <cellStyle name="Migliaia 42 3 2 2 4" xfId="6207"/>
    <cellStyle name="Migliaia 42 3 2 2 4 2" xfId="16981"/>
    <cellStyle name="Migliaia 42 3 2 2 4 3" xfId="42874"/>
    <cellStyle name="Migliaia 42 3 2 2 4 4" xfId="46013"/>
    <cellStyle name="Migliaia 42 3 2 2 4 5" xfId="49029"/>
    <cellStyle name="Migliaia 42 3 2 2 5" xfId="16079"/>
    <cellStyle name="Migliaia 42 3 2 2 6" xfId="20464"/>
    <cellStyle name="Migliaia 42 3 2 3" xfId="2829"/>
    <cellStyle name="Migliaia 42 3 2 3 2" xfId="7835"/>
    <cellStyle name="Migliaia 42 3 2 3 2 2" xfId="35129"/>
    <cellStyle name="Migliaia 42 3 2 3 2 3" xfId="40431"/>
    <cellStyle name="Migliaia 42 3 2 3 2 4" xfId="29574"/>
    <cellStyle name="Migliaia 42 3 2 3 3" xfId="7460"/>
    <cellStyle name="Migliaia 42 3 2 3 4" xfId="16080"/>
    <cellStyle name="Migliaia 42 3 2 3 4 2" xfId="37780"/>
    <cellStyle name="Migliaia 42 3 2 3 5" xfId="12004"/>
    <cellStyle name="Migliaia 42 3 2 4" xfId="6806"/>
    <cellStyle name="Migliaia 42 3 2 4 2" xfId="13525"/>
    <cellStyle name="Migliaia 42 3 2 4 2 2" xfId="35130"/>
    <cellStyle name="Migliaia 42 3 2 4 2 3" xfId="40432"/>
    <cellStyle name="Migliaia 42 3 2 4 3" xfId="32527"/>
    <cellStyle name="Migliaia 42 3 2 4 4" xfId="37781"/>
    <cellStyle name="Migliaia 42 3 2 4 5" xfId="12637"/>
    <cellStyle name="Migliaia 42 3 2 5" xfId="12747"/>
    <cellStyle name="Migliaia 42 3 2 5 2" xfId="29575"/>
    <cellStyle name="Migliaia 42 3 2 5 2 2" xfId="35131"/>
    <cellStyle name="Migliaia 42 3 2 5 2 3" xfId="40433"/>
    <cellStyle name="Migliaia 42 3 2 5 3" xfId="32528"/>
    <cellStyle name="Migliaia 42 3 2 5 4" xfId="37782"/>
    <cellStyle name="Migliaia 42 3 2 6" xfId="16078"/>
    <cellStyle name="Migliaia 42 3 2 6 2" xfId="29576"/>
    <cellStyle name="Migliaia 42 3 2 6 2 2" xfId="35132"/>
    <cellStyle name="Migliaia 42 3 2 6 2 3" xfId="40434"/>
    <cellStyle name="Migliaia 42 3 2 6 3" xfId="32529"/>
    <cellStyle name="Migliaia 42 3 2 6 4" xfId="37783"/>
    <cellStyle name="Migliaia 42 3 2 6 5" xfId="20465"/>
    <cellStyle name="Migliaia 42 3 2 7" xfId="20463"/>
    <cellStyle name="Migliaia 42 3 3" xfId="1441"/>
    <cellStyle name="Migliaia 42 3 3 2" xfId="3637"/>
    <cellStyle name="Migliaia 42 3 3 2 2" xfId="5186"/>
    <cellStyle name="Migliaia 42 3 3 2 2 2" xfId="35134"/>
    <cellStyle name="Migliaia 42 3 3 2 2 3" xfId="40436"/>
    <cellStyle name="Migliaia 42 3 3 2 3" xfId="13666"/>
    <cellStyle name="Migliaia 42 3 3 2 4" xfId="16082"/>
    <cellStyle name="Migliaia 42 3 3 2 4 2" xfId="37785"/>
    <cellStyle name="Migliaia 42 3 3 2 5" xfId="12006"/>
    <cellStyle name="Migliaia 42 3 3 3" xfId="4938"/>
    <cellStyle name="Migliaia 42 3 3 3 2" xfId="29578"/>
    <cellStyle name="Migliaia 42 3 3 3 2 2" xfId="35135"/>
    <cellStyle name="Migliaia 42 3 3 3 2 3" xfId="40437"/>
    <cellStyle name="Migliaia 42 3 3 3 3" xfId="32531"/>
    <cellStyle name="Migliaia 42 3 3 3 4" xfId="37786"/>
    <cellStyle name="Migliaia 42 3 3 4" xfId="16081"/>
    <cellStyle name="Migliaia 42 3 3 4 2" xfId="29579"/>
    <cellStyle name="Migliaia 42 3 3 4 2 2" xfId="35136"/>
    <cellStyle name="Migliaia 42 3 3 4 2 3" xfId="40438"/>
    <cellStyle name="Migliaia 42 3 3 4 3" xfId="32532"/>
    <cellStyle name="Migliaia 42 3 3 4 4" xfId="37787"/>
    <cellStyle name="Migliaia 42 3 3 4 5" xfId="20466"/>
    <cellStyle name="Migliaia 42 3 3 5" xfId="20467"/>
    <cellStyle name="Migliaia 42 3 3 5 2" xfId="29580"/>
    <cellStyle name="Migliaia 42 3 3 5 2 2" xfId="35137"/>
    <cellStyle name="Migliaia 42 3 3 5 2 3" xfId="40439"/>
    <cellStyle name="Migliaia 42 3 3 5 3" xfId="32533"/>
    <cellStyle name="Migliaia 42 3 3 5 4" xfId="37788"/>
    <cellStyle name="Migliaia 42 3 3 6" xfId="29577"/>
    <cellStyle name="Migliaia 42 3 3 6 2" xfId="35133"/>
    <cellStyle name="Migliaia 42 3 3 6 3" xfId="40435"/>
    <cellStyle name="Migliaia 42 3 3 7" xfId="32530"/>
    <cellStyle name="Migliaia 42 3 3 8" xfId="37784"/>
    <cellStyle name="Migliaia 42 3 3 9" xfId="12005"/>
    <cellStyle name="Migliaia 42 3 4" xfId="2421"/>
    <cellStyle name="Migliaia 42 3 4 2" xfId="3933"/>
    <cellStyle name="Migliaia 42 3 4 2 2" xfId="9888"/>
    <cellStyle name="Migliaia 42 3 4 2 3" xfId="14060"/>
    <cellStyle name="Migliaia 42 3 4 2 4" xfId="16084"/>
    <cellStyle name="Migliaia 42 3 4 2 5" xfId="27867"/>
    <cellStyle name="Migliaia 42 3 4 2 6" xfId="12008"/>
    <cellStyle name="Migliaia 42 3 4 3" xfId="9136"/>
    <cellStyle name="Migliaia 42 3 4 3 2" xfId="30826"/>
    <cellStyle name="Migliaia 42 3 4 3 2 2" xfId="35986"/>
    <cellStyle name="Migliaia 42 3 4 3 2 3" xfId="41288"/>
    <cellStyle name="Migliaia 42 3 4 3 3" xfId="33335"/>
    <cellStyle name="Migliaia 42 3 4 3 4" xfId="38637"/>
    <cellStyle name="Migliaia 42 3 4 4" xfId="16083"/>
    <cellStyle name="Migliaia 42 3 4 4 2" xfId="35138"/>
    <cellStyle name="Migliaia 42 3 4 4 3" xfId="40440"/>
    <cellStyle name="Migliaia 42 3 4 4 4" xfId="29581"/>
    <cellStyle name="Migliaia 42 3 4 5" xfId="32534"/>
    <cellStyle name="Migliaia 42 3 4 6" xfId="37789"/>
    <cellStyle name="Migliaia 42 3 4 7" xfId="12007"/>
    <cellStyle name="Migliaia 42 3 5" xfId="3245"/>
    <cellStyle name="Migliaia 42 3 5 2" xfId="9718"/>
    <cellStyle name="Migliaia 42 3 5 2 2" xfId="30827"/>
    <cellStyle name="Migliaia 42 3 5 2 2 2" xfId="35987"/>
    <cellStyle name="Migliaia 42 3 5 2 2 3" xfId="41289"/>
    <cellStyle name="Migliaia 42 3 5 2 3" xfId="33336"/>
    <cellStyle name="Migliaia 42 3 5 2 4" xfId="38638"/>
    <cellStyle name="Migliaia 42 3 5 3" xfId="16085"/>
    <cellStyle name="Migliaia 42 3 5 3 2" xfId="35139"/>
    <cellStyle name="Migliaia 42 3 5 3 3" xfId="40441"/>
    <cellStyle name="Migliaia 42 3 5 3 4" xfId="29582"/>
    <cellStyle name="Migliaia 42 3 5 4" xfId="32535"/>
    <cellStyle name="Migliaia 42 3 5 5" xfId="37790"/>
    <cellStyle name="Migliaia 42 3 5 6" xfId="12009"/>
    <cellStyle name="Migliaia 42 3 6" xfId="2828"/>
    <cellStyle name="Migliaia 42 3 6 2" xfId="9423"/>
    <cellStyle name="Migliaia 42 3 6 2 2" xfId="35140"/>
    <cellStyle name="Migliaia 42 3 6 2 3" xfId="40442"/>
    <cellStyle name="Migliaia 42 3 6 3" xfId="14041"/>
    <cellStyle name="Migliaia 42 3 6 4" xfId="16086"/>
    <cellStyle name="Migliaia 42 3 6 4 2" xfId="37791"/>
    <cellStyle name="Migliaia 42 3 6 5" xfId="12010"/>
    <cellStyle name="Migliaia 42 3 7" xfId="7676"/>
    <cellStyle name="Migliaia 42 3 7 2" xfId="29583"/>
    <cellStyle name="Migliaia 42 3 7 2 2" xfId="35141"/>
    <cellStyle name="Migliaia 42 3 7 2 3" xfId="40443"/>
    <cellStyle name="Migliaia 42 3 7 3" xfId="32536"/>
    <cellStyle name="Migliaia 42 3 7 4" xfId="37792"/>
    <cellStyle name="Migliaia 42 3 8" xfId="12748"/>
    <cellStyle name="Migliaia 42 3 8 2" xfId="29584"/>
    <cellStyle name="Migliaia 42 3 8 2 2" xfId="35142"/>
    <cellStyle name="Migliaia 42 3 8 2 3" xfId="40444"/>
    <cellStyle name="Migliaia 42 3 8 3" xfId="32537"/>
    <cellStyle name="Migliaia 42 3 8 4" xfId="37793"/>
    <cellStyle name="Migliaia 42 3 8 5" xfId="20468"/>
    <cellStyle name="Migliaia 42 3 9" xfId="16077"/>
    <cellStyle name="Migliaia 42 4" xfId="1443"/>
    <cellStyle name="Migliaia 42 4 2" xfId="3639"/>
    <cellStyle name="Migliaia 42 4 2 2" xfId="4284"/>
    <cellStyle name="Migliaia 42 4 2 2 2" xfId="29585"/>
    <cellStyle name="Migliaia 42 4 2 2 2 2" xfId="35143"/>
    <cellStyle name="Migliaia 42 4 2 2 2 3" xfId="40445"/>
    <cellStyle name="Migliaia 42 4 2 2 3" xfId="32538"/>
    <cellStyle name="Migliaia 42 4 2 2 4" xfId="37794"/>
    <cellStyle name="Migliaia 42 4 2 3" xfId="7461"/>
    <cellStyle name="Migliaia 42 4 2 3 2" xfId="29586"/>
    <cellStyle name="Migliaia 42 4 2 3 2 2" xfId="35144"/>
    <cellStyle name="Migliaia 42 4 2 3 2 3" xfId="40446"/>
    <cellStyle name="Migliaia 42 4 2 3 3" xfId="32539"/>
    <cellStyle name="Migliaia 42 4 2 3 4" xfId="37795"/>
    <cellStyle name="Migliaia 42 4 2 4" xfId="6808"/>
    <cellStyle name="Migliaia 42 4 2 5" xfId="6209"/>
    <cellStyle name="Migliaia 42 4 2 5 2" xfId="16983"/>
    <cellStyle name="Migliaia 42 4 2 5 3" xfId="20794"/>
    <cellStyle name="Migliaia 42 4 2 5 4" xfId="46015"/>
    <cellStyle name="Migliaia 42 4 2 5 5" xfId="49031"/>
    <cellStyle name="Migliaia 42 4 2 6" xfId="16088"/>
    <cellStyle name="Migliaia 42 4 2 7" xfId="20470"/>
    <cellStyle name="Migliaia 42 4 3" xfId="4285"/>
    <cellStyle name="Migliaia 42 4 3 2" xfId="13667"/>
    <cellStyle name="Migliaia 42 4 3 2 2" xfId="35145"/>
    <cellStyle name="Migliaia 42 4 3 2 3" xfId="40447"/>
    <cellStyle name="Migliaia 42 4 3 3" xfId="32540"/>
    <cellStyle name="Migliaia 42 4 3 4" xfId="37796"/>
    <cellStyle name="Migliaia 42 4 3 5" xfId="12746"/>
    <cellStyle name="Migliaia 42 4 4" xfId="7462"/>
    <cellStyle name="Migliaia 42 4 4 2" xfId="29588"/>
    <cellStyle name="Migliaia 42 4 4 2 2" xfId="35146"/>
    <cellStyle name="Migliaia 42 4 4 2 3" xfId="40448"/>
    <cellStyle name="Migliaia 42 4 4 3" xfId="32541"/>
    <cellStyle name="Migliaia 42 4 4 4" xfId="37797"/>
    <cellStyle name="Migliaia 42 4 5" xfId="6807"/>
    <cellStyle name="Migliaia 42 4 5 2" xfId="29589"/>
    <cellStyle name="Migliaia 42 4 5 2 2" xfId="35147"/>
    <cellStyle name="Migliaia 42 4 5 2 3" xfId="40449"/>
    <cellStyle name="Migliaia 42 4 5 3" xfId="32542"/>
    <cellStyle name="Migliaia 42 4 5 4" xfId="37798"/>
    <cellStyle name="Migliaia 42 4 6" xfId="6208"/>
    <cellStyle name="Migliaia 42 4 6 2" xfId="16982"/>
    <cellStyle name="Migliaia 42 4 6 2 2" xfId="35148"/>
    <cellStyle name="Migliaia 42 4 6 2 3" xfId="40450"/>
    <cellStyle name="Migliaia 42 4 6 2 4" xfId="29590"/>
    <cellStyle name="Migliaia 42 4 6 3" xfId="32543"/>
    <cellStyle name="Migliaia 42 4 6 4" xfId="37799"/>
    <cellStyle name="Migliaia 42 4 6 5" xfId="20475"/>
    <cellStyle name="Migliaia 42 4 6 6" xfId="43352"/>
    <cellStyle name="Migliaia 42 4 6 7" xfId="46014"/>
    <cellStyle name="Migliaia 42 4 6 8" xfId="49030"/>
    <cellStyle name="Migliaia 42 4 7" xfId="16087"/>
    <cellStyle name="Migliaia 42 4 7 2" xfId="29591"/>
    <cellStyle name="Migliaia 42 4 7 2 2" xfId="35149"/>
    <cellStyle name="Migliaia 42 4 7 2 3" xfId="40451"/>
    <cellStyle name="Migliaia 42 4 7 3" xfId="32544"/>
    <cellStyle name="Migliaia 42 4 7 4" xfId="37800"/>
    <cellStyle name="Migliaia 42 4 7 5" xfId="20476"/>
    <cellStyle name="Migliaia 42 4 8" xfId="20469"/>
    <cellStyle name="Migliaia 42 5" xfId="1444"/>
    <cellStyle name="Migliaia 42 5 2" xfId="3640"/>
    <cellStyle name="Migliaia 42 5 2 2" xfId="13904"/>
    <cellStyle name="Migliaia 42 5 2 2 2" xfId="35150"/>
    <cellStyle name="Migliaia 42 5 2 2 3" xfId="40452"/>
    <cellStyle name="Migliaia 42 5 2 3" xfId="16090"/>
    <cellStyle name="Migliaia 42 5 2 3 2" xfId="32545"/>
    <cellStyle name="Migliaia 42 5 2 4" xfId="37801"/>
    <cellStyle name="Migliaia 42 5 2 5" xfId="12011"/>
    <cellStyle name="Migliaia 42 5 3" xfId="6809"/>
    <cellStyle name="Migliaia 42 5 3 2" xfId="29593"/>
    <cellStyle name="Migliaia 42 5 3 2 2" xfId="35151"/>
    <cellStyle name="Migliaia 42 5 3 2 3" xfId="40453"/>
    <cellStyle name="Migliaia 42 5 3 3" xfId="32546"/>
    <cellStyle name="Migliaia 42 5 3 4" xfId="37802"/>
    <cellStyle name="Migliaia 42 5 4" xfId="6210"/>
    <cellStyle name="Migliaia 42 5 4 2" xfId="16984"/>
    <cellStyle name="Migliaia 42 5 4 2 2" xfId="35152"/>
    <cellStyle name="Migliaia 42 5 4 2 3" xfId="40454"/>
    <cellStyle name="Migliaia 42 5 4 2 4" xfId="29594"/>
    <cellStyle name="Migliaia 42 5 4 3" xfId="32547"/>
    <cellStyle name="Migliaia 42 5 4 4" xfId="37803"/>
    <cellStyle name="Migliaia 42 5 4 5" xfId="20480"/>
    <cellStyle name="Migliaia 42 5 4 6" xfId="43133"/>
    <cellStyle name="Migliaia 42 5 4 7" xfId="46016"/>
    <cellStyle name="Migliaia 42 5 4 8" xfId="49032"/>
    <cellStyle name="Migliaia 42 5 5" xfId="16089"/>
    <cellStyle name="Migliaia 42 5 5 2" xfId="29595"/>
    <cellStyle name="Migliaia 42 5 5 2 2" xfId="35153"/>
    <cellStyle name="Migliaia 42 5 5 2 3" xfId="40455"/>
    <cellStyle name="Migliaia 42 5 5 3" xfId="32548"/>
    <cellStyle name="Migliaia 42 5 5 4" xfId="37804"/>
    <cellStyle name="Migliaia 42 5 5 5" xfId="20481"/>
    <cellStyle name="Migliaia 42 5 6" xfId="20482"/>
    <cellStyle name="Migliaia 42 5 6 2" xfId="29596"/>
    <cellStyle name="Migliaia 42 5 6 2 2" xfId="35154"/>
    <cellStyle name="Migliaia 42 5 6 2 3" xfId="40456"/>
    <cellStyle name="Migliaia 42 5 6 3" xfId="32549"/>
    <cellStyle name="Migliaia 42 5 6 4" xfId="37805"/>
    <cellStyle name="Migliaia 42 5 7" xfId="20477"/>
    <cellStyle name="Migliaia 42 6" xfId="1439"/>
    <cellStyle name="Migliaia 42 6 2" xfId="3635"/>
    <cellStyle name="Migliaia 42 6 2 2" xfId="5185"/>
    <cellStyle name="Migliaia 42 6 2 3" xfId="14076"/>
    <cellStyle name="Migliaia 42 6 2 4" xfId="16092"/>
    <cellStyle name="Migliaia 42 6 2 5" xfId="27868"/>
    <cellStyle name="Migliaia 42 6 2 6" xfId="12013"/>
    <cellStyle name="Migliaia 42 6 3" xfId="4937"/>
    <cellStyle name="Migliaia 42 6 3 2" xfId="30828"/>
    <cellStyle name="Migliaia 42 6 3 2 2" xfId="35988"/>
    <cellStyle name="Migliaia 42 6 3 2 3" xfId="41290"/>
    <cellStyle name="Migliaia 42 6 3 3" xfId="33337"/>
    <cellStyle name="Migliaia 42 6 3 4" xfId="38639"/>
    <cellStyle name="Migliaia 42 6 4" xfId="16091"/>
    <cellStyle name="Migliaia 42 6 4 2" xfId="35155"/>
    <cellStyle name="Migliaia 42 6 4 3" xfId="40457"/>
    <cellStyle name="Migliaia 42 6 4 4" xfId="29597"/>
    <cellStyle name="Migliaia 42 6 5" xfId="32550"/>
    <cellStyle name="Migliaia 42 6 6" xfId="37806"/>
    <cellStyle name="Migliaia 42 6 7" xfId="12012"/>
    <cellStyle name="Migliaia 42 7" xfId="3243"/>
    <cellStyle name="Migliaia 42 7 2" xfId="9716"/>
    <cellStyle name="Migliaia 42 7 2 2" xfId="30829"/>
    <cellStyle name="Migliaia 42 7 2 2 2" xfId="35989"/>
    <cellStyle name="Migliaia 42 7 2 2 3" xfId="41291"/>
    <cellStyle name="Migliaia 42 7 2 3" xfId="33338"/>
    <cellStyle name="Migliaia 42 7 2 4" xfId="38640"/>
    <cellStyle name="Migliaia 42 7 3" xfId="16093"/>
    <cellStyle name="Migliaia 42 7 3 2" xfId="35156"/>
    <cellStyle name="Migliaia 42 7 3 3" xfId="40458"/>
    <cellStyle name="Migliaia 42 7 3 4" xfId="29598"/>
    <cellStyle name="Migliaia 42 7 4" xfId="32551"/>
    <cellStyle name="Migliaia 42 7 5" xfId="37807"/>
    <cellStyle name="Migliaia 42 7 6" xfId="12014"/>
    <cellStyle name="Migliaia 42 8" xfId="2826"/>
    <cellStyle name="Migliaia 42 8 2" xfId="9421"/>
    <cellStyle name="Migliaia 42 8 2 2" xfId="30830"/>
    <cellStyle name="Migliaia 42 8 2 2 2" xfId="35990"/>
    <cellStyle name="Migliaia 42 8 2 2 3" xfId="41292"/>
    <cellStyle name="Migliaia 42 8 2 3" xfId="33339"/>
    <cellStyle name="Migliaia 42 8 2 4" xfId="38641"/>
    <cellStyle name="Migliaia 42 8 3" xfId="16094"/>
    <cellStyle name="Migliaia 42 8 3 2" xfId="35157"/>
    <cellStyle name="Migliaia 42 8 3 3" xfId="40459"/>
    <cellStyle name="Migliaia 42 8 3 4" xfId="29599"/>
    <cellStyle name="Migliaia 42 8 4" xfId="32552"/>
    <cellStyle name="Migliaia 42 8 5" xfId="37808"/>
    <cellStyle name="Migliaia 42 8 6" xfId="12015"/>
    <cellStyle name="Migliaia 42 9" xfId="12636"/>
    <cellStyle name="Migliaia 42 9 2" xfId="29600"/>
    <cellStyle name="Migliaia 42 9 2 2" xfId="35158"/>
    <cellStyle name="Migliaia 42 9 2 3" xfId="40460"/>
    <cellStyle name="Migliaia 42 9 3" xfId="32553"/>
    <cellStyle name="Migliaia 42 9 4" xfId="37809"/>
    <cellStyle name="Migliaia 43" xfId="347"/>
    <cellStyle name="Migliaia 43 10" xfId="16095"/>
    <cellStyle name="Migliaia 43 10 2" xfId="35159"/>
    <cellStyle name="Migliaia 43 10 3" xfId="40461"/>
    <cellStyle name="Migliaia 43 10 4" xfId="29601"/>
    <cellStyle name="Migliaia 43 11" xfId="32554"/>
    <cellStyle name="Migliaia 43 12" xfId="37810"/>
    <cellStyle name="Migliaia 43 2" xfId="348"/>
    <cellStyle name="Migliaia 43 2 2" xfId="1446"/>
    <cellStyle name="Migliaia 43 2 2 2" xfId="3642"/>
    <cellStyle name="Migliaia 43 2 2 2 2" xfId="9829"/>
    <cellStyle name="Migliaia 43 2 2 2 2 2" xfId="35160"/>
    <cellStyle name="Migliaia 43 2 2 2 2 3" xfId="40462"/>
    <cellStyle name="Migliaia 43 2 2 2 3" xfId="13905"/>
    <cellStyle name="Migliaia 43 2 2 2 4" xfId="16098"/>
    <cellStyle name="Migliaia 43 2 2 2 4 2" xfId="37811"/>
    <cellStyle name="Migliaia 43 2 2 2 5" xfId="12016"/>
    <cellStyle name="Migliaia 43 2 2 3" xfId="7054"/>
    <cellStyle name="Migliaia 43 2 2 3 2" xfId="30831"/>
    <cellStyle name="Migliaia 43 2 2 3 2 2" xfId="35991"/>
    <cellStyle name="Migliaia 43 2 2 3 2 3" xfId="41293"/>
    <cellStyle name="Migliaia 43 2 2 3 3" xfId="33340"/>
    <cellStyle name="Migliaia 43 2 2 3 4" xfId="38642"/>
    <cellStyle name="Migliaia 43 2 2 4" xfId="6211"/>
    <cellStyle name="Migliaia 43 2 2 4 2" xfId="16985"/>
    <cellStyle name="Migliaia 43 2 2 4 3" xfId="42097"/>
    <cellStyle name="Migliaia 43 2 2 4 4" xfId="46017"/>
    <cellStyle name="Migliaia 43 2 2 4 5" xfId="49033"/>
    <cellStyle name="Migliaia 43 2 2 5" xfId="16097"/>
    <cellStyle name="Migliaia 43 2 2 6" xfId="20489"/>
    <cellStyle name="Migliaia 43 2 3" xfId="3247"/>
    <cellStyle name="Migliaia 43 2 3 2" xfId="9720"/>
    <cellStyle name="Migliaia 43 2 3 2 2" xfId="30832"/>
    <cellStyle name="Migliaia 43 2 3 2 2 2" xfId="35992"/>
    <cellStyle name="Migliaia 43 2 3 2 2 3" xfId="41294"/>
    <cellStyle name="Migliaia 43 2 3 2 3" xfId="33341"/>
    <cellStyle name="Migliaia 43 2 3 2 4" xfId="38643"/>
    <cellStyle name="Migliaia 43 2 3 3" xfId="16099"/>
    <cellStyle name="Migliaia 43 2 3 3 2" xfId="35161"/>
    <cellStyle name="Migliaia 43 2 3 3 3" xfId="40463"/>
    <cellStyle name="Migliaia 43 2 3 3 4" xfId="29603"/>
    <cellStyle name="Migliaia 43 2 3 4" xfId="32556"/>
    <cellStyle name="Migliaia 43 2 3 5" xfId="37812"/>
    <cellStyle name="Migliaia 43 2 3 6" xfId="12017"/>
    <cellStyle name="Migliaia 43 2 4" xfId="2831"/>
    <cellStyle name="Migliaia 43 2 4 2" xfId="9425"/>
    <cellStyle name="Migliaia 43 2 4 2 2" xfId="35162"/>
    <cellStyle name="Migliaia 43 2 4 2 3" xfId="40464"/>
    <cellStyle name="Migliaia 43 2 4 3" xfId="13721"/>
    <cellStyle name="Migliaia 43 2 4 4" xfId="16100"/>
    <cellStyle name="Migliaia 43 2 4 4 2" xfId="37813"/>
    <cellStyle name="Migliaia 43 2 4 5" xfId="12018"/>
    <cellStyle name="Migliaia 43 2 5" xfId="8569"/>
    <cellStyle name="Migliaia 43 2 5 2" xfId="29604"/>
    <cellStyle name="Migliaia 43 2 5 2 2" xfId="35163"/>
    <cellStyle name="Migliaia 43 2 5 2 3" xfId="40465"/>
    <cellStyle name="Migliaia 43 2 5 3" xfId="32558"/>
    <cellStyle name="Migliaia 43 2 5 4" xfId="37814"/>
    <cellStyle name="Migliaia 43 2 6" xfId="16096"/>
    <cellStyle name="Migliaia 43 2 6 2" xfId="29605"/>
    <cellStyle name="Migliaia 43 2 6 2 2" xfId="35164"/>
    <cellStyle name="Migliaia 43 2 6 2 3" xfId="40466"/>
    <cellStyle name="Migliaia 43 2 6 3" xfId="32559"/>
    <cellStyle name="Migliaia 43 2 6 4" xfId="37815"/>
    <cellStyle name="Migliaia 43 2 6 5" xfId="20494"/>
    <cellStyle name="Migliaia 43 2 7" xfId="20488"/>
    <cellStyle name="Migliaia 43 3" xfId="349"/>
    <cellStyle name="Migliaia 43 3 10" xfId="20495"/>
    <cellStyle name="Migliaia 43 3 11" xfId="12019"/>
    <cellStyle name="Migliaia 43 3 2" xfId="1448"/>
    <cellStyle name="Migliaia 43 3 2 2" xfId="3644"/>
    <cellStyle name="Migliaia 43 3 2 2 2" xfId="7463"/>
    <cellStyle name="Migliaia 43 3 2 2 2 2" xfId="13906"/>
    <cellStyle name="Migliaia 43 3 2 2 2 2 2" xfId="17310"/>
    <cellStyle name="Migliaia 43 3 2 2 2 2 2 2" xfId="35165"/>
    <cellStyle name="Migliaia 43 3 2 2 2 2 3" xfId="40467"/>
    <cellStyle name="Migliaia 43 3 2 2 2 2 4" xfId="29606"/>
    <cellStyle name="Migliaia 43 3 2 2 2 3" xfId="32560"/>
    <cellStyle name="Migliaia 43 3 2 2 2 4" xfId="37816"/>
    <cellStyle name="Migliaia 43 3 2 2 2 5" xfId="42199"/>
    <cellStyle name="Migliaia 43 3 2 2 2 6" xfId="46355"/>
    <cellStyle name="Migliaia 43 3 2 2 2 7" xfId="49371"/>
    <cellStyle name="Migliaia 43 3 2 2 2 8" xfId="13108"/>
    <cellStyle name="Migliaia 43 3 2 2 3" xfId="7602"/>
    <cellStyle name="Migliaia 43 3 2 2 4" xfId="6212"/>
    <cellStyle name="Migliaia 43 3 2 2 4 2" xfId="16986"/>
    <cellStyle name="Migliaia 43 3 2 2 4 3" xfId="43706"/>
    <cellStyle name="Migliaia 43 3 2 2 4 4" xfId="46018"/>
    <cellStyle name="Migliaia 43 3 2 2 4 5" xfId="49034"/>
    <cellStyle name="Migliaia 43 3 2 2 5" xfId="16103"/>
    <cellStyle name="Migliaia 43 3 2 2 6" xfId="20497"/>
    <cellStyle name="Migliaia 43 3 2 3" xfId="2833"/>
    <cellStyle name="Migliaia 43 3 2 3 2" xfId="7834"/>
    <cellStyle name="Migliaia 43 3 2 3 2 2" xfId="35166"/>
    <cellStyle name="Migliaia 43 3 2 3 2 3" xfId="40468"/>
    <cellStyle name="Migliaia 43 3 2 3 2 4" xfId="29607"/>
    <cellStyle name="Migliaia 43 3 2 3 3" xfId="7464"/>
    <cellStyle name="Migliaia 43 3 2 3 4" xfId="16104"/>
    <cellStyle name="Migliaia 43 3 2 3 4 2" xfId="37817"/>
    <cellStyle name="Migliaia 43 3 2 3 5" xfId="12020"/>
    <cellStyle name="Migliaia 43 3 2 4" xfId="6810"/>
    <cellStyle name="Migliaia 43 3 2 4 2" xfId="13526"/>
    <cellStyle name="Migliaia 43 3 2 4 2 2" xfId="35167"/>
    <cellStyle name="Migliaia 43 3 2 4 2 3" xfId="40469"/>
    <cellStyle name="Migliaia 43 3 2 4 3" xfId="32562"/>
    <cellStyle name="Migliaia 43 3 2 4 4" xfId="37818"/>
    <cellStyle name="Migliaia 43 3 2 4 5" xfId="12639"/>
    <cellStyle name="Migliaia 43 3 2 5" xfId="12744"/>
    <cellStyle name="Migliaia 43 3 2 5 2" xfId="29609"/>
    <cellStyle name="Migliaia 43 3 2 5 2 2" xfId="35168"/>
    <cellStyle name="Migliaia 43 3 2 5 2 3" xfId="40470"/>
    <cellStyle name="Migliaia 43 3 2 5 3" xfId="32563"/>
    <cellStyle name="Migliaia 43 3 2 5 4" xfId="37819"/>
    <cellStyle name="Migliaia 43 3 2 6" xfId="16102"/>
    <cellStyle name="Migliaia 43 3 2 6 2" xfId="29610"/>
    <cellStyle name="Migliaia 43 3 2 6 2 2" xfId="35169"/>
    <cellStyle name="Migliaia 43 3 2 6 2 3" xfId="40471"/>
    <cellStyle name="Migliaia 43 3 2 6 3" xfId="32564"/>
    <cellStyle name="Migliaia 43 3 2 6 4" xfId="37820"/>
    <cellStyle name="Migliaia 43 3 2 6 5" xfId="20502"/>
    <cellStyle name="Migliaia 43 3 2 7" xfId="20496"/>
    <cellStyle name="Migliaia 43 3 3" xfId="1447"/>
    <cellStyle name="Migliaia 43 3 3 2" xfId="3643"/>
    <cellStyle name="Migliaia 43 3 3 2 2" xfId="5188"/>
    <cellStyle name="Migliaia 43 3 3 2 2 2" xfId="35171"/>
    <cellStyle name="Migliaia 43 3 3 2 2 3" xfId="40473"/>
    <cellStyle name="Migliaia 43 3 3 2 3" xfId="13668"/>
    <cellStyle name="Migliaia 43 3 3 2 4" xfId="16106"/>
    <cellStyle name="Migliaia 43 3 3 2 4 2" xfId="37822"/>
    <cellStyle name="Migliaia 43 3 3 2 5" xfId="12022"/>
    <cellStyle name="Migliaia 43 3 3 3" xfId="4940"/>
    <cellStyle name="Migliaia 43 3 3 3 2" xfId="29613"/>
    <cellStyle name="Migliaia 43 3 3 3 2 2" xfId="35172"/>
    <cellStyle name="Migliaia 43 3 3 3 2 3" xfId="40474"/>
    <cellStyle name="Migliaia 43 3 3 3 3" xfId="32567"/>
    <cellStyle name="Migliaia 43 3 3 3 4" xfId="37823"/>
    <cellStyle name="Migliaia 43 3 3 4" xfId="16105"/>
    <cellStyle name="Migliaia 43 3 3 4 2" xfId="29614"/>
    <cellStyle name="Migliaia 43 3 3 4 2 2" xfId="35173"/>
    <cellStyle name="Migliaia 43 3 3 4 2 3" xfId="40475"/>
    <cellStyle name="Migliaia 43 3 3 4 3" xfId="32568"/>
    <cellStyle name="Migliaia 43 3 3 4 4" xfId="37824"/>
    <cellStyle name="Migliaia 43 3 3 4 5" xfId="20506"/>
    <cellStyle name="Migliaia 43 3 3 5" xfId="20507"/>
    <cellStyle name="Migliaia 43 3 3 5 2" xfId="29615"/>
    <cellStyle name="Migliaia 43 3 3 5 2 2" xfId="35174"/>
    <cellStyle name="Migliaia 43 3 3 5 2 3" xfId="40476"/>
    <cellStyle name="Migliaia 43 3 3 5 3" xfId="32569"/>
    <cellStyle name="Migliaia 43 3 3 5 4" xfId="37825"/>
    <cellStyle name="Migliaia 43 3 3 6" xfId="29611"/>
    <cellStyle name="Migliaia 43 3 3 6 2" xfId="35170"/>
    <cellStyle name="Migliaia 43 3 3 6 3" xfId="40472"/>
    <cellStyle name="Migliaia 43 3 3 7" xfId="32565"/>
    <cellStyle name="Migliaia 43 3 3 8" xfId="37821"/>
    <cellStyle name="Migliaia 43 3 3 9" xfId="12021"/>
    <cellStyle name="Migliaia 43 3 4" xfId="2422"/>
    <cellStyle name="Migliaia 43 3 4 2" xfId="3934"/>
    <cellStyle name="Migliaia 43 3 4 2 2" xfId="9889"/>
    <cellStyle name="Migliaia 43 3 4 2 3" xfId="13564"/>
    <cellStyle name="Migliaia 43 3 4 2 4" xfId="16108"/>
    <cellStyle name="Migliaia 43 3 4 2 5" xfId="27874"/>
    <cellStyle name="Migliaia 43 3 4 2 6" xfId="12024"/>
    <cellStyle name="Migliaia 43 3 4 3" xfId="9137"/>
    <cellStyle name="Migliaia 43 3 4 3 2" xfId="30833"/>
    <cellStyle name="Migliaia 43 3 4 3 2 2" xfId="35993"/>
    <cellStyle name="Migliaia 43 3 4 3 2 3" xfId="41295"/>
    <cellStyle name="Migliaia 43 3 4 3 3" xfId="33342"/>
    <cellStyle name="Migliaia 43 3 4 3 4" xfId="38644"/>
    <cellStyle name="Migliaia 43 3 4 4" xfId="16107"/>
    <cellStyle name="Migliaia 43 3 4 4 2" xfId="35175"/>
    <cellStyle name="Migliaia 43 3 4 4 3" xfId="40477"/>
    <cellStyle name="Migliaia 43 3 4 4 4" xfId="29616"/>
    <cellStyle name="Migliaia 43 3 4 5" xfId="32570"/>
    <cellStyle name="Migliaia 43 3 4 6" xfId="37826"/>
    <cellStyle name="Migliaia 43 3 4 7" xfId="12023"/>
    <cellStyle name="Migliaia 43 3 5" xfId="3248"/>
    <cellStyle name="Migliaia 43 3 5 2" xfId="9721"/>
    <cellStyle name="Migliaia 43 3 5 2 2" xfId="30834"/>
    <cellStyle name="Migliaia 43 3 5 2 2 2" xfId="35994"/>
    <cellStyle name="Migliaia 43 3 5 2 2 3" xfId="41296"/>
    <cellStyle name="Migliaia 43 3 5 2 3" xfId="33343"/>
    <cellStyle name="Migliaia 43 3 5 2 4" xfId="38645"/>
    <cellStyle name="Migliaia 43 3 5 3" xfId="16109"/>
    <cellStyle name="Migliaia 43 3 5 3 2" xfId="35176"/>
    <cellStyle name="Migliaia 43 3 5 3 3" xfId="40478"/>
    <cellStyle name="Migliaia 43 3 5 3 4" xfId="29617"/>
    <cellStyle name="Migliaia 43 3 5 4" xfId="32571"/>
    <cellStyle name="Migliaia 43 3 5 5" xfId="37827"/>
    <cellStyle name="Migliaia 43 3 5 6" xfId="12025"/>
    <cellStyle name="Migliaia 43 3 6" xfId="2832"/>
    <cellStyle name="Migliaia 43 3 6 2" xfId="9426"/>
    <cellStyle name="Migliaia 43 3 6 2 2" xfId="35177"/>
    <cellStyle name="Migliaia 43 3 6 2 3" xfId="40479"/>
    <cellStyle name="Migliaia 43 3 6 3" xfId="13455"/>
    <cellStyle name="Migliaia 43 3 6 4" xfId="16110"/>
    <cellStyle name="Migliaia 43 3 6 4 2" xfId="37828"/>
    <cellStyle name="Migliaia 43 3 6 5" xfId="12026"/>
    <cellStyle name="Migliaia 43 3 7" xfId="6644"/>
    <cellStyle name="Migliaia 43 3 7 2" xfId="29619"/>
    <cellStyle name="Migliaia 43 3 7 2 2" xfId="35178"/>
    <cellStyle name="Migliaia 43 3 7 2 3" xfId="40480"/>
    <cellStyle name="Migliaia 43 3 7 3" xfId="32573"/>
    <cellStyle name="Migliaia 43 3 7 4" xfId="37829"/>
    <cellStyle name="Migliaia 43 3 8" xfId="12745"/>
    <cellStyle name="Migliaia 43 3 8 2" xfId="29620"/>
    <cellStyle name="Migliaia 43 3 8 2 2" xfId="35179"/>
    <cellStyle name="Migliaia 43 3 8 2 3" xfId="40481"/>
    <cellStyle name="Migliaia 43 3 8 3" xfId="32574"/>
    <cellStyle name="Migliaia 43 3 8 4" xfId="37830"/>
    <cellStyle name="Migliaia 43 3 8 5" xfId="20512"/>
    <cellStyle name="Migliaia 43 3 9" xfId="16101"/>
    <cellStyle name="Migliaia 43 4" xfId="1449"/>
    <cellStyle name="Migliaia 43 4 2" xfId="3645"/>
    <cellStyle name="Migliaia 43 4 2 2" xfId="4286"/>
    <cellStyle name="Migliaia 43 4 2 2 2" xfId="29621"/>
    <cellStyle name="Migliaia 43 4 2 2 2 2" xfId="35180"/>
    <cellStyle name="Migliaia 43 4 2 2 2 3" xfId="40482"/>
    <cellStyle name="Migliaia 43 4 2 2 3" xfId="32575"/>
    <cellStyle name="Migliaia 43 4 2 2 4" xfId="37831"/>
    <cellStyle name="Migliaia 43 4 2 3" xfId="7465"/>
    <cellStyle name="Migliaia 43 4 2 3 2" xfId="29622"/>
    <cellStyle name="Migliaia 43 4 2 3 2 2" xfId="35181"/>
    <cellStyle name="Migliaia 43 4 2 3 2 3" xfId="40483"/>
    <cellStyle name="Migliaia 43 4 2 3 3" xfId="32576"/>
    <cellStyle name="Migliaia 43 4 2 3 4" xfId="37832"/>
    <cellStyle name="Migliaia 43 4 2 4" xfId="6812"/>
    <cellStyle name="Migliaia 43 4 2 5" xfId="6214"/>
    <cellStyle name="Migliaia 43 4 2 5 2" xfId="16988"/>
    <cellStyle name="Migliaia 43 4 2 5 3" xfId="42813"/>
    <cellStyle name="Migliaia 43 4 2 5 4" xfId="46020"/>
    <cellStyle name="Migliaia 43 4 2 5 5" xfId="49036"/>
    <cellStyle name="Migliaia 43 4 2 6" xfId="16112"/>
    <cellStyle name="Migliaia 43 4 2 7" xfId="20514"/>
    <cellStyle name="Migliaia 43 4 3" xfId="4287"/>
    <cellStyle name="Migliaia 43 4 3 2" xfId="13669"/>
    <cellStyle name="Migliaia 43 4 3 2 2" xfId="35182"/>
    <cellStyle name="Migliaia 43 4 3 2 3" xfId="40484"/>
    <cellStyle name="Migliaia 43 4 3 3" xfId="32577"/>
    <cellStyle name="Migliaia 43 4 3 4" xfId="37833"/>
    <cellStyle name="Migliaia 43 4 3 5" xfId="12743"/>
    <cellStyle name="Migliaia 43 4 4" xfId="7466"/>
    <cellStyle name="Migliaia 43 4 4 2" xfId="29624"/>
    <cellStyle name="Migliaia 43 4 4 2 2" xfId="35183"/>
    <cellStyle name="Migliaia 43 4 4 2 3" xfId="40485"/>
    <cellStyle name="Migliaia 43 4 4 3" xfId="32578"/>
    <cellStyle name="Migliaia 43 4 4 4" xfId="37834"/>
    <cellStyle name="Migliaia 43 4 5" xfId="6811"/>
    <cellStyle name="Migliaia 43 4 5 2" xfId="29625"/>
    <cellStyle name="Migliaia 43 4 5 2 2" xfId="35184"/>
    <cellStyle name="Migliaia 43 4 5 2 3" xfId="40486"/>
    <cellStyle name="Migliaia 43 4 5 3" xfId="32579"/>
    <cellStyle name="Migliaia 43 4 5 4" xfId="37835"/>
    <cellStyle name="Migliaia 43 4 6" xfId="6213"/>
    <cellStyle name="Migliaia 43 4 6 2" xfId="16987"/>
    <cellStyle name="Migliaia 43 4 6 2 2" xfId="35185"/>
    <cellStyle name="Migliaia 43 4 6 2 3" xfId="40487"/>
    <cellStyle name="Migliaia 43 4 6 2 4" xfId="29626"/>
    <cellStyle name="Migliaia 43 4 6 3" xfId="32580"/>
    <cellStyle name="Migliaia 43 4 6 4" xfId="37836"/>
    <cellStyle name="Migliaia 43 4 6 5" xfId="20520"/>
    <cellStyle name="Migliaia 43 4 6 6" xfId="42713"/>
    <cellStyle name="Migliaia 43 4 6 7" xfId="46019"/>
    <cellStyle name="Migliaia 43 4 6 8" xfId="49035"/>
    <cellStyle name="Migliaia 43 4 7" xfId="16111"/>
    <cellStyle name="Migliaia 43 4 7 2" xfId="29627"/>
    <cellStyle name="Migliaia 43 4 7 2 2" xfId="35186"/>
    <cellStyle name="Migliaia 43 4 7 2 3" xfId="40488"/>
    <cellStyle name="Migliaia 43 4 7 3" xfId="32581"/>
    <cellStyle name="Migliaia 43 4 7 4" xfId="37837"/>
    <cellStyle name="Migliaia 43 4 7 5" xfId="20521"/>
    <cellStyle name="Migliaia 43 4 8" xfId="20513"/>
    <cellStyle name="Migliaia 43 5" xfId="1450"/>
    <cellStyle name="Migliaia 43 5 2" xfId="3646"/>
    <cellStyle name="Migliaia 43 5 2 2" xfId="13907"/>
    <cellStyle name="Migliaia 43 5 2 2 2" xfId="35187"/>
    <cellStyle name="Migliaia 43 5 2 2 3" xfId="40489"/>
    <cellStyle name="Migliaia 43 5 2 3" xfId="16114"/>
    <cellStyle name="Migliaia 43 5 2 3 2" xfId="32582"/>
    <cellStyle name="Migliaia 43 5 2 4" xfId="37838"/>
    <cellStyle name="Migliaia 43 5 2 5" xfId="12027"/>
    <cellStyle name="Migliaia 43 5 3" xfId="6813"/>
    <cellStyle name="Migliaia 43 5 3 2" xfId="29629"/>
    <cellStyle name="Migliaia 43 5 3 2 2" xfId="35188"/>
    <cellStyle name="Migliaia 43 5 3 2 3" xfId="40490"/>
    <cellStyle name="Migliaia 43 5 3 3" xfId="32583"/>
    <cellStyle name="Migliaia 43 5 3 4" xfId="37839"/>
    <cellStyle name="Migliaia 43 5 4" xfId="6215"/>
    <cellStyle name="Migliaia 43 5 4 2" xfId="16989"/>
    <cellStyle name="Migliaia 43 5 4 2 2" xfId="35189"/>
    <cellStyle name="Migliaia 43 5 4 2 3" xfId="40491"/>
    <cellStyle name="Migliaia 43 5 4 2 4" xfId="29630"/>
    <cellStyle name="Migliaia 43 5 4 3" xfId="32584"/>
    <cellStyle name="Migliaia 43 5 4 4" xfId="37840"/>
    <cellStyle name="Migliaia 43 5 4 5" xfId="20525"/>
    <cellStyle name="Migliaia 43 5 4 6" xfId="41708"/>
    <cellStyle name="Migliaia 43 5 4 7" xfId="46021"/>
    <cellStyle name="Migliaia 43 5 4 8" xfId="49037"/>
    <cellStyle name="Migliaia 43 5 5" xfId="16113"/>
    <cellStyle name="Migliaia 43 5 5 2" xfId="29631"/>
    <cellStyle name="Migliaia 43 5 5 2 2" xfId="35190"/>
    <cellStyle name="Migliaia 43 5 5 2 3" xfId="40492"/>
    <cellStyle name="Migliaia 43 5 5 3" xfId="32585"/>
    <cellStyle name="Migliaia 43 5 5 4" xfId="37841"/>
    <cellStyle name="Migliaia 43 5 5 5" xfId="20526"/>
    <cellStyle name="Migliaia 43 5 6" xfId="20527"/>
    <cellStyle name="Migliaia 43 5 6 2" xfId="29632"/>
    <cellStyle name="Migliaia 43 5 6 2 2" xfId="35191"/>
    <cellStyle name="Migliaia 43 5 6 2 3" xfId="40493"/>
    <cellStyle name="Migliaia 43 5 6 3" xfId="32586"/>
    <cellStyle name="Migliaia 43 5 6 4" xfId="37842"/>
    <cellStyle name="Migliaia 43 5 7" xfId="20522"/>
    <cellStyle name="Migliaia 43 6" xfId="1445"/>
    <cellStyle name="Migliaia 43 6 2" xfId="3641"/>
    <cellStyle name="Migliaia 43 6 2 2" xfId="5187"/>
    <cellStyle name="Migliaia 43 6 2 3" xfId="14075"/>
    <cellStyle name="Migliaia 43 6 2 4" xfId="16116"/>
    <cellStyle name="Migliaia 43 6 2 5" xfId="27876"/>
    <cellStyle name="Migliaia 43 6 2 6" xfId="12029"/>
    <cellStyle name="Migliaia 43 6 3" xfId="4939"/>
    <cellStyle name="Migliaia 43 6 3 2" xfId="30835"/>
    <cellStyle name="Migliaia 43 6 3 2 2" xfId="35995"/>
    <cellStyle name="Migliaia 43 6 3 2 3" xfId="41297"/>
    <cellStyle name="Migliaia 43 6 3 3" xfId="33344"/>
    <cellStyle name="Migliaia 43 6 3 4" xfId="38646"/>
    <cellStyle name="Migliaia 43 6 4" xfId="16115"/>
    <cellStyle name="Migliaia 43 6 4 2" xfId="35192"/>
    <cellStyle name="Migliaia 43 6 4 3" xfId="40494"/>
    <cellStyle name="Migliaia 43 6 4 4" xfId="29633"/>
    <cellStyle name="Migliaia 43 6 5" xfId="32587"/>
    <cellStyle name="Migliaia 43 6 6" xfId="37843"/>
    <cellStyle name="Migliaia 43 6 7" xfId="12028"/>
    <cellStyle name="Migliaia 43 7" xfId="3246"/>
    <cellStyle name="Migliaia 43 7 2" xfId="9719"/>
    <cellStyle name="Migliaia 43 7 2 2" xfId="30836"/>
    <cellStyle name="Migliaia 43 7 2 2 2" xfId="35996"/>
    <cellStyle name="Migliaia 43 7 2 2 3" xfId="41298"/>
    <cellStyle name="Migliaia 43 7 2 3" xfId="33345"/>
    <cellStyle name="Migliaia 43 7 2 4" xfId="38647"/>
    <cellStyle name="Migliaia 43 7 3" xfId="16117"/>
    <cellStyle name="Migliaia 43 7 3 2" xfId="35193"/>
    <cellStyle name="Migliaia 43 7 3 3" xfId="40495"/>
    <cellStyle name="Migliaia 43 7 3 4" xfId="29634"/>
    <cellStyle name="Migliaia 43 7 4" xfId="32588"/>
    <cellStyle name="Migliaia 43 7 5" xfId="37844"/>
    <cellStyle name="Migliaia 43 7 6" xfId="12030"/>
    <cellStyle name="Migliaia 43 8" xfId="2830"/>
    <cellStyle name="Migliaia 43 8 2" xfId="9424"/>
    <cellStyle name="Migliaia 43 8 2 2" xfId="30837"/>
    <cellStyle name="Migliaia 43 8 2 2 2" xfId="35997"/>
    <cellStyle name="Migliaia 43 8 2 2 3" xfId="41299"/>
    <cellStyle name="Migliaia 43 8 2 3" xfId="33346"/>
    <cellStyle name="Migliaia 43 8 2 4" xfId="38648"/>
    <cellStyle name="Migliaia 43 8 3" xfId="16118"/>
    <cellStyle name="Migliaia 43 8 3 2" xfId="35194"/>
    <cellStyle name="Migliaia 43 8 3 3" xfId="40496"/>
    <cellStyle name="Migliaia 43 8 3 4" xfId="29635"/>
    <cellStyle name="Migliaia 43 8 4" xfId="32589"/>
    <cellStyle name="Migliaia 43 8 5" xfId="37845"/>
    <cellStyle name="Migliaia 43 8 6" xfId="12031"/>
    <cellStyle name="Migliaia 43 9" xfId="12638"/>
    <cellStyle name="Migliaia 43 9 2" xfId="29636"/>
    <cellStyle name="Migliaia 43 9 2 2" xfId="35195"/>
    <cellStyle name="Migliaia 43 9 2 3" xfId="40497"/>
    <cellStyle name="Migliaia 43 9 3" xfId="32590"/>
    <cellStyle name="Migliaia 43 9 4" xfId="37846"/>
    <cellStyle name="Migliaia 44" xfId="350"/>
    <cellStyle name="Migliaia 44 10" xfId="16119"/>
    <cellStyle name="Migliaia 44 10 2" xfId="35196"/>
    <cellStyle name="Migliaia 44 10 3" xfId="40498"/>
    <cellStyle name="Migliaia 44 10 4" xfId="29637"/>
    <cellStyle name="Migliaia 44 11" xfId="32591"/>
    <cellStyle name="Migliaia 44 12" xfId="37847"/>
    <cellStyle name="Migliaia 44 2" xfId="351"/>
    <cellStyle name="Migliaia 44 2 2" xfId="1452"/>
    <cellStyle name="Migliaia 44 2 2 2" xfId="3648"/>
    <cellStyle name="Migliaia 44 2 2 2 2" xfId="9830"/>
    <cellStyle name="Migliaia 44 2 2 2 2 2" xfId="35197"/>
    <cellStyle name="Migliaia 44 2 2 2 2 3" xfId="40499"/>
    <cellStyle name="Migliaia 44 2 2 2 3" xfId="13908"/>
    <cellStyle name="Migliaia 44 2 2 2 4" xfId="16122"/>
    <cellStyle name="Migliaia 44 2 2 2 4 2" xfId="37848"/>
    <cellStyle name="Migliaia 44 2 2 2 5" xfId="12032"/>
    <cellStyle name="Migliaia 44 2 2 3" xfId="7055"/>
    <cellStyle name="Migliaia 44 2 2 3 2" xfId="30838"/>
    <cellStyle name="Migliaia 44 2 2 3 2 2" xfId="35998"/>
    <cellStyle name="Migliaia 44 2 2 3 2 3" xfId="41300"/>
    <cellStyle name="Migliaia 44 2 2 3 3" xfId="33347"/>
    <cellStyle name="Migliaia 44 2 2 3 4" xfId="38649"/>
    <cellStyle name="Migliaia 44 2 2 4" xfId="6216"/>
    <cellStyle name="Migliaia 44 2 2 4 2" xfId="16990"/>
    <cellStyle name="Migliaia 44 2 2 4 3" xfId="43053"/>
    <cellStyle name="Migliaia 44 2 2 4 4" xfId="46022"/>
    <cellStyle name="Migliaia 44 2 2 4 5" xfId="49038"/>
    <cellStyle name="Migliaia 44 2 2 5" xfId="16121"/>
    <cellStyle name="Migliaia 44 2 2 6" xfId="20534"/>
    <cellStyle name="Migliaia 44 2 3" xfId="3250"/>
    <cellStyle name="Migliaia 44 2 3 2" xfId="9723"/>
    <cellStyle name="Migliaia 44 2 3 2 2" xfId="30839"/>
    <cellStyle name="Migliaia 44 2 3 2 2 2" xfId="35999"/>
    <cellStyle name="Migliaia 44 2 3 2 2 3" xfId="41301"/>
    <cellStyle name="Migliaia 44 2 3 2 3" xfId="33348"/>
    <cellStyle name="Migliaia 44 2 3 2 4" xfId="38650"/>
    <cellStyle name="Migliaia 44 2 3 3" xfId="16123"/>
    <cellStyle name="Migliaia 44 2 3 3 2" xfId="35198"/>
    <cellStyle name="Migliaia 44 2 3 3 3" xfId="40500"/>
    <cellStyle name="Migliaia 44 2 3 3 4" xfId="29639"/>
    <cellStyle name="Migliaia 44 2 3 4" xfId="32593"/>
    <cellStyle name="Migliaia 44 2 3 5" xfId="37849"/>
    <cellStyle name="Migliaia 44 2 3 6" xfId="12033"/>
    <cellStyle name="Migliaia 44 2 4" xfId="2835"/>
    <cellStyle name="Migliaia 44 2 4 2" xfId="9428"/>
    <cellStyle name="Migliaia 44 2 4 2 2" xfId="35199"/>
    <cellStyle name="Migliaia 44 2 4 2 3" xfId="40501"/>
    <cellStyle name="Migliaia 44 2 4 3" xfId="14040"/>
    <cellStyle name="Migliaia 44 2 4 4" xfId="16124"/>
    <cellStyle name="Migliaia 44 2 4 4 2" xfId="37850"/>
    <cellStyle name="Migliaia 44 2 4 5" xfId="12034"/>
    <cellStyle name="Migliaia 44 2 5" xfId="8570"/>
    <cellStyle name="Migliaia 44 2 5 2" xfId="29640"/>
    <cellStyle name="Migliaia 44 2 5 2 2" xfId="35200"/>
    <cellStyle name="Migliaia 44 2 5 2 3" xfId="40502"/>
    <cellStyle name="Migliaia 44 2 5 3" xfId="32594"/>
    <cellStyle name="Migliaia 44 2 5 4" xfId="37851"/>
    <cellStyle name="Migliaia 44 2 6" xfId="16120"/>
    <cellStyle name="Migliaia 44 2 6 2" xfId="29641"/>
    <cellStyle name="Migliaia 44 2 6 2 2" xfId="35201"/>
    <cellStyle name="Migliaia 44 2 6 2 3" xfId="40503"/>
    <cellStyle name="Migliaia 44 2 6 3" xfId="32595"/>
    <cellStyle name="Migliaia 44 2 6 4" xfId="37852"/>
    <cellStyle name="Migliaia 44 2 6 5" xfId="20536"/>
    <cellStyle name="Migliaia 44 2 7" xfId="20533"/>
    <cellStyle name="Migliaia 44 3" xfId="352"/>
    <cellStyle name="Migliaia 44 3 10" xfId="20537"/>
    <cellStyle name="Migliaia 44 3 11" xfId="12035"/>
    <cellStyle name="Migliaia 44 3 2" xfId="1454"/>
    <cellStyle name="Migliaia 44 3 2 2" xfId="3650"/>
    <cellStyle name="Migliaia 44 3 2 2 2" xfId="7467"/>
    <cellStyle name="Migliaia 44 3 2 2 2 2" xfId="13909"/>
    <cellStyle name="Migliaia 44 3 2 2 2 2 2" xfId="17311"/>
    <cellStyle name="Migliaia 44 3 2 2 2 2 2 2" xfId="35202"/>
    <cellStyle name="Migliaia 44 3 2 2 2 2 3" xfId="40504"/>
    <cellStyle name="Migliaia 44 3 2 2 2 2 4" xfId="29642"/>
    <cellStyle name="Migliaia 44 3 2 2 2 3" xfId="32596"/>
    <cellStyle name="Migliaia 44 3 2 2 2 4" xfId="37853"/>
    <cellStyle name="Migliaia 44 3 2 2 2 5" xfId="42661"/>
    <cellStyle name="Migliaia 44 3 2 2 2 6" xfId="46356"/>
    <cellStyle name="Migliaia 44 3 2 2 2 7" xfId="49372"/>
    <cellStyle name="Migliaia 44 3 2 2 2 8" xfId="13109"/>
    <cellStyle name="Migliaia 44 3 2 2 3" xfId="6995"/>
    <cellStyle name="Migliaia 44 3 2 2 4" xfId="6217"/>
    <cellStyle name="Migliaia 44 3 2 2 4 2" xfId="16991"/>
    <cellStyle name="Migliaia 44 3 2 2 4 3" xfId="27918"/>
    <cellStyle name="Migliaia 44 3 2 2 4 4" xfId="46023"/>
    <cellStyle name="Migliaia 44 3 2 2 4 5" xfId="49039"/>
    <cellStyle name="Migliaia 44 3 2 2 5" xfId="16127"/>
    <cellStyle name="Migliaia 44 3 2 2 6" xfId="20539"/>
    <cellStyle name="Migliaia 44 3 2 3" xfId="2837"/>
    <cellStyle name="Migliaia 44 3 2 3 2" xfId="7833"/>
    <cellStyle name="Migliaia 44 3 2 3 2 2" xfId="35203"/>
    <cellStyle name="Migliaia 44 3 2 3 2 3" xfId="40505"/>
    <cellStyle name="Migliaia 44 3 2 3 2 4" xfId="29643"/>
    <cellStyle name="Migliaia 44 3 2 3 3" xfId="7468"/>
    <cellStyle name="Migliaia 44 3 2 3 4" xfId="16128"/>
    <cellStyle name="Migliaia 44 3 2 3 4 2" xfId="37854"/>
    <cellStyle name="Migliaia 44 3 2 3 5" xfId="12036"/>
    <cellStyle name="Migliaia 44 3 2 4" xfId="6814"/>
    <cellStyle name="Migliaia 44 3 2 4 2" xfId="13527"/>
    <cellStyle name="Migliaia 44 3 2 4 2 2" xfId="35204"/>
    <cellStyle name="Migliaia 44 3 2 4 2 3" xfId="40506"/>
    <cellStyle name="Migliaia 44 3 2 4 3" xfId="32597"/>
    <cellStyle name="Migliaia 44 3 2 4 4" xfId="37855"/>
    <cellStyle name="Migliaia 44 3 2 4 5" xfId="12641"/>
    <cellStyle name="Migliaia 44 3 2 5" xfId="12741"/>
    <cellStyle name="Migliaia 44 3 2 5 2" xfId="29644"/>
    <cellStyle name="Migliaia 44 3 2 5 2 2" xfId="35205"/>
    <cellStyle name="Migliaia 44 3 2 5 2 3" xfId="40507"/>
    <cellStyle name="Migliaia 44 3 2 5 3" xfId="32598"/>
    <cellStyle name="Migliaia 44 3 2 5 4" xfId="37856"/>
    <cellStyle name="Migliaia 44 3 2 6" xfId="16126"/>
    <cellStyle name="Migliaia 44 3 2 6 2" xfId="29645"/>
    <cellStyle name="Migliaia 44 3 2 6 2 2" xfId="35206"/>
    <cellStyle name="Migliaia 44 3 2 6 2 3" xfId="40508"/>
    <cellStyle name="Migliaia 44 3 2 6 3" xfId="32599"/>
    <cellStyle name="Migliaia 44 3 2 6 4" xfId="37857"/>
    <cellStyle name="Migliaia 44 3 2 6 5" xfId="20540"/>
    <cellStyle name="Migliaia 44 3 2 7" xfId="20538"/>
    <cellStyle name="Migliaia 44 3 3" xfId="1453"/>
    <cellStyle name="Migliaia 44 3 3 2" xfId="3649"/>
    <cellStyle name="Migliaia 44 3 3 2 2" xfId="5190"/>
    <cellStyle name="Migliaia 44 3 3 2 2 2" xfId="35208"/>
    <cellStyle name="Migliaia 44 3 3 2 2 3" xfId="40510"/>
    <cellStyle name="Migliaia 44 3 3 2 3" xfId="13670"/>
    <cellStyle name="Migliaia 44 3 3 2 4" xfId="16130"/>
    <cellStyle name="Migliaia 44 3 3 2 4 2" xfId="37859"/>
    <cellStyle name="Migliaia 44 3 3 2 5" xfId="12038"/>
    <cellStyle name="Migliaia 44 3 3 3" xfId="4942"/>
    <cellStyle name="Migliaia 44 3 3 3 2" xfId="29647"/>
    <cellStyle name="Migliaia 44 3 3 3 2 2" xfId="35209"/>
    <cellStyle name="Migliaia 44 3 3 3 2 3" xfId="40511"/>
    <cellStyle name="Migliaia 44 3 3 3 3" xfId="32601"/>
    <cellStyle name="Migliaia 44 3 3 3 4" xfId="37860"/>
    <cellStyle name="Migliaia 44 3 3 4" xfId="16129"/>
    <cellStyle name="Migliaia 44 3 3 4 2" xfId="29648"/>
    <cellStyle name="Migliaia 44 3 3 4 2 2" xfId="35210"/>
    <cellStyle name="Migliaia 44 3 3 4 2 3" xfId="40512"/>
    <cellStyle name="Migliaia 44 3 3 4 3" xfId="32602"/>
    <cellStyle name="Migliaia 44 3 3 4 4" xfId="37861"/>
    <cellStyle name="Migliaia 44 3 3 4 5" xfId="20541"/>
    <cellStyle name="Migliaia 44 3 3 5" xfId="20542"/>
    <cellStyle name="Migliaia 44 3 3 5 2" xfId="29649"/>
    <cellStyle name="Migliaia 44 3 3 5 2 2" xfId="35211"/>
    <cellStyle name="Migliaia 44 3 3 5 2 3" xfId="40513"/>
    <cellStyle name="Migliaia 44 3 3 5 3" xfId="32603"/>
    <cellStyle name="Migliaia 44 3 3 5 4" xfId="37862"/>
    <cellStyle name="Migliaia 44 3 3 6" xfId="29646"/>
    <cellStyle name="Migliaia 44 3 3 6 2" xfId="35207"/>
    <cellStyle name="Migliaia 44 3 3 6 3" xfId="40509"/>
    <cellStyle name="Migliaia 44 3 3 7" xfId="32600"/>
    <cellStyle name="Migliaia 44 3 3 8" xfId="37858"/>
    <cellStyle name="Migliaia 44 3 3 9" xfId="12037"/>
    <cellStyle name="Migliaia 44 3 4" xfId="2423"/>
    <cellStyle name="Migliaia 44 3 4 2" xfId="3935"/>
    <cellStyle name="Migliaia 44 3 4 2 2" xfId="9890"/>
    <cellStyle name="Migliaia 44 3 4 2 3" xfId="13565"/>
    <cellStyle name="Migliaia 44 3 4 2 4" xfId="16132"/>
    <cellStyle name="Migliaia 44 3 4 2 5" xfId="27881"/>
    <cellStyle name="Migliaia 44 3 4 2 6" xfId="12040"/>
    <cellStyle name="Migliaia 44 3 4 3" xfId="9138"/>
    <cellStyle name="Migliaia 44 3 4 3 2" xfId="30840"/>
    <cellStyle name="Migliaia 44 3 4 3 2 2" xfId="36000"/>
    <cellStyle name="Migliaia 44 3 4 3 2 3" xfId="41302"/>
    <cellStyle name="Migliaia 44 3 4 3 3" xfId="33349"/>
    <cellStyle name="Migliaia 44 3 4 3 4" xfId="38651"/>
    <cellStyle name="Migliaia 44 3 4 4" xfId="16131"/>
    <cellStyle name="Migliaia 44 3 4 4 2" xfId="35212"/>
    <cellStyle name="Migliaia 44 3 4 4 3" xfId="40514"/>
    <cellStyle name="Migliaia 44 3 4 4 4" xfId="29650"/>
    <cellStyle name="Migliaia 44 3 4 5" xfId="32604"/>
    <cellStyle name="Migliaia 44 3 4 6" xfId="37863"/>
    <cellStyle name="Migliaia 44 3 4 7" xfId="12039"/>
    <cellStyle name="Migliaia 44 3 5" xfId="3251"/>
    <cellStyle name="Migliaia 44 3 5 2" xfId="9724"/>
    <cellStyle name="Migliaia 44 3 5 2 2" xfId="30841"/>
    <cellStyle name="Migliaia 44 3 5 2 2 2" xfId="36001"/>
    <cellStyle name="Migliaia 44 3 5 2 2 3" xfId="41303"/>
    <cellStyle name="Migliaia 44 3 5 2 3" xfId="33350"/>
    <cellStyle name="Migliaia 44 3 5 2 4" xfId="38652"/>
    <cellStyle name="Migliaia 44 3 5 3" xfId="16133"/>
    <cellStyle name="Migliaia 44 3 5 3 2" xfId="35213"/>
    <cellStyle name="Migliaia 44 3 5 3 3" xfId="40515"/>
    <cellStyle name="Migliaia 44 3 5 3 4" xfId="29651"/>
    <cellStyle name="Migliaia 44 3 5 4" xfId="32605"/>
    <cellStyle name="Migliaia 44 3 5 5" xfId="37864"/>
    <cellStyle name="Migliaia 44 3 5 6" xfId="12041"/>
    <cellStyle name="Migliaia 44 3 6" xfId="2836"/>
    <cellStyle name="Migliaia 44 3 6 2" xfId="9429"/>
    <cellStyle name="Migliaia 44 3 6 2 2" xfId="35214"/>
    <cellStyle name="Migliaia 44 3 6 2 3" xfId="40516"/>
    <cellStyle name="Migliaia 44 3 6 3" xfId="13722"/>
    <cellStyle name="Migliaia 44 3 6 4" xfId="16134"/>
    <cellStyle name="Migliaia 44 3 6 4 2" xfId="37865"/>
    <cellStyle name="Migliaia 44 3 6 5" xfId="12042"/>
    <cellStyle name="Migliaia 44 3 7" xfId="6957"/>
    <cellStyle name="Migliaia 44 3 7 2" xfId="29652"/>
    <cellStyle name="Migliaia 44 3 7 2 2" xfId="35215"/>
    <cellStyle name="Migliaia 44 3 7 2 3" xfId="40517"/>
    <cellStyle name="Migliaia 44 3 7 3" xfId="32606"/>
    <cellStyle name="Migliaia 44 3 7 4" xfId="37866"/>
    <cellStyle name="Migliaia 44 3 8" xfId="12742"/>
    <cellStyle name="Migliaia 44 3 8 2" xfId="29653"/>
    <cellStyle name="Migliaia 44 3 8 2 2" xfId="35216"/>
    <cellStyle name="Migliaia 44 3 8 2 3" xfId="40518"/>
    <cellStyle name="Migliaia 44 3 8 3" xfId="32607"/>
    <cellStyle name="Migliaia 44 3 8 4" xfId="37867"/>
    <cellStyle name="Migliaia 44 3 8 5" xfId="20543"/>
    <cellStyle name="Migliaia 44 3 9" xfId="16125"/>
    <cellStyle name="Migliaia 44 4" xfId="1455"/>
    <cellStyle name="Migliaia 44 4 2" xfId="3651"/>
    <cellStyle name="Migliaia 44 4 2 2" xfId="4288"/>
    <cellStyle name="Migliaia 44 4 2 2 2" xfId="29654"/>
    <cellStyle name="Migliaia 44 4 2 2 2 2" xfId="35217"/>
    <cellStyle name="Migliaia 44 4 2 2 2 3" xfId="40519"/>
    <cellStyle name="Migliaia 44 4 2 2 3" xfId="32608"/>
    <cellStyle name="Migliaia 44 4 2 2 4" xfId="37868"/>
    <cellStyle name="Migliaia 44 4 2 3" xfId="7469"/>
    <cellStyle name="Migliaia 44 4 2 3 2" xfId="29655"/>
    <cellStyle name="Migliaia 44 4 2 3 2 2" xfId="35218"/>
    <cellStyle name="Migliaia 44 4 2 3 2 3" xfId="40520"/>
    <cellStyle name="Migliaia 44 4 2 3 3" xfId="32609"/>
    <cellStyle name="Migliaia 44 4 2 3 4" xfId="37869"/>
    <cellStyle name="Migliaia 44 4 2 4" xfId="6816"/>
    <cellStyle name="Migliaia 44 4 2 5" xfId="6219"/>
    <cellStyle name="Migliaia 44 4 2 5 2" xfId="16993"/>
    <cellStyle name="Migliaia 44 4 2 5 3" xfId="42098"/>
    <cellStyle name="Migliaia 44 4 2 5 4" xfId="46025"/>
    <cellStyle name="Migliaia 44 4 2 5 5" xfId="49041"/>
    <cellStyle name="Migliaia 44 4 2 6" xfId="16136"/>
    <cellStyle name="Migliaia 44 4 2 7" xfId="20545"/>
    <cellStyle name="Migliaia 44 4 3" xfId="4289"/>
    <cellStyle name="Migliaia 44 4 3 2" xfId="13671"/>
    <cellStyle name="Migliaia 44 4 3 2 2" xfId="35219"/>
    <cellStyle name="Migliaia 44 4 3 2 3" xfId="40521"/>
    <cellStyle name="Migliaia 44 4 3 3" xfId="32610"/>
    <cellStyle name="Migliaia 44 4 3 4" xfId="37870"/>
    <cellStyle name="Migliaia 44 4 3 5" xfId="12740"/>
    <cellStyle name="Migliaia 44 4 4" xfId="7470"/>
    <cellStyle name="Migliaia 44 4 4 2" xfId="29656"/>
    <cellStyle name="Migliaia 44 4 4 2 2" xfId="35220"/>
    <cellStyle name="Migliaia 44 4 4 2 3" xfId="40522"/>
    <cellStyle name="Migliaia 44 4 4 3" xfId="32611"/>
    <cellStyle name="Migliaia 44 4 4 4" xfId="37871"/>
    <cellStyle name="Migliaia 44 4 5" xfId="6815"/>
    <cellStyle name="Migliaia 44 4 5 2" xfId="29657"/>
    <cellStyle name="Migliaia 44 4 5 2 2" xfId="35221"/>
    <cellStyle name="Migliaia 44 4 5 2 3" xfId="40523"/>
    <cellStyle name="Migliaia 44 4 5 3" xfId="32612"/>
    <cellStyle name="Migliaia 44 4 5 4" xfId="37872"/>
    <cellStyle name="Migliaia 44 4 6" xfId="6218"/>
    <cellStyle name="Migliaia 44 4 6 2" xfId="16992"/>
    <cellStyle name="Migliaia 44 4 6 2 2" xfId="35222"/>
    <cellStyle name="Migliaia 44 4 6 2 3" xfId="40524"/>
    <cellStyle name="Migliaia 44 4 6 2 4" xfId="29658"/>
    <cellStyle name="Migliaia 44 4 6 3" xfId="32613"/>
    <cellStyle name="Migliaia 44 4 6 4" xfId="37873"/>
    <cellStyle name="Migliaia 44 4 6 5" xfId="20546"/>
    <cellStyle name="Migliaia 44 4 6 6" xfId="43714"/>
    <cellStyle name="Migliaia 44 4 6 7" xfId="46024"/>
    <cellStyle name="Migliaia 44 4 6 8" xfId="49040"/>
    <cellStyle name="Migliaia 44 4 7" xfId="16135"/>
    <cellStyle name="Migliaia 44 4 7 2" xfId="29659"/>
    <cellStyle name="Migliaia 44 4 7 2 2" xfId="35223"/>
    <cellStyle name="Migliaia 44 4 7 2 3" xfId="40525"/>
    <cellStyle name="Migliaia 44 4 7 3" xfId="32614"/>
    <cellStyle name="Migliaia 44 4 7 4" xfId="37874"/>
    <cellStyle name="Migliaia 44 4 7 5" xfId="20547"/>
    <cellStyle name="Migliaia 44 4 8" xfId="20544"/>
    <cellStyle name="Migliaia 44 5" xfId="1456"/>
    <cellStyle name="Migliaia 44 5 2" xfId="3652"/>
    <cellStyle name="Migliaia 44 5 2 2" xfId="13910"/>
    <cellStyle name="Migliaia 44 5 2 2 2" xfId="35224"/>
    <cellStyle name="Migliaia 44 5 2 2 3" xfId="40526"/>
    <cellStyle name="Migliaia 44 5 2 3" xfId="16138"/>
    <cellStyle name="Migliaia 44 5 2 3 2" xfId="32615"/>
    <cellStyle name="Migliaia 44 5 2 4" xfId="37875"/>
    <cellStyle name="Migliaia 44 5 2 5" xfId="12043"/>
    <cellStyle name="Migliaia 44 5 3" xfId="6817"/>
    <cellStyle name="Migliaia 44 5 3 2" xfId="29660"/>
    <cellStyle name="Migliaia 44 5 3 2 2" xfId="35225"/>
    <cellStyle name="Migliaia 44 5 3 2 3" xfId="40527"/>
    <cellStyle name="Migliaia 44 5 3 3" xfId="32616"/>
    <cellStyle name="Migliaia 44 5 3 4" xfId="37876"/>
    <cellStyle name="Migliaia 44 5 4" xfId="6220"/>
    <cellStyle name="Migliaia 44 5 4 2" xfId="16994"/>
    <cellStyle name="Migliaia 44 5 4 2 2" xfId="35226"/>
    <cellStyle name="Migliaia 44 5 4 2 3" xfId="40528"/>
    <cellStyle name="Migliaia 44 5 4 2 4" xfId="29661"/>
    <cellStyle name="Migliaia 44 5 4 3" xfId="32617"/>
    <cellStyle name="Migliaia 44 5 4 4" xfId="37877"/>
    <cellStyle name="Migliaia 44 5 4 5" xfId="20550"/>
    <cellStyle name="Migliaia 44 5 4 6" xfId="42593"/>
    <cellStyle name="Migliaia 44 5 4 7" xfId="46026"/>
    <cellStyle name="Migliaia 44 5 4 8" xfId="49042"/>
    <cellStyle name="Migliaia 44 5 5" xfId="16137"/>
    <cellStyle name="Migliaia 44 5 5 2" xfId="29662"/>
    <cellStyle name="Migliaia 44 5 5 2 2" xfId="35227"/>
    <cellStyle name="Migliaia 44 5 5 2 3" xfId="40529"/>
    <cellStyle name="Migliaia 44 5 5 3" xfId="32618"/>
    <cellStyle name="Migliaia 44 5 5 4" xfId="37878"/>
    <cellStyle name="Migliaia 44 5 5 5" xfId="20551"/>
    <cellStyle name="Migliaia 44 5 6" xfId="20552"/>
    <cellStyle name="Migliaia 44 5 6 2" xfId="29663"/>
    <cellStyle name="Migliaia 44 5 6 2 2" xfId="35228"/>
    <cellStyle name="Migliaia 44 5 6 2 3" xfId="40530"/>
    <cellStyle name="Migliaia 44 5 6 3" xfId="32619"/>
    <cellStyle name="Migliaia 44 5 6 4" xfId="37879"/>
    <cellStyle name="Migliaia 44 5 7" xfId="20548"/>
    <cellStyle name="Migliaia 44 6" xfId="1451"/>
    <cellStyle name="Migliaia 44 6 2" xfId="3647"/>
    <cellStyle name="Migliaia 44 6 2 2" xfId="5189"/>
    <cellStyle name="Migliaia 44 6 2 3" xfId="14074"/>
    <cellStyle name="Migliaia 44 6 2 4" xfId="16140"/>
    <cellStyle name="Migliaia 44 6 2 5" xfId="27882"/>
    <cellStyle name="Migliaia 44 6 2 6" xfId="12045"/>
    <cellStyle name="Migliaia 44 6 3" xfId="4941"/>
    <cellStyle name="Migliaia 44 6 3 2" xfId="30842"/>
    <cellStyle name="Migliaia 44 6 3 2 2" xfId="36002"/>
    <cellStyle name="Migliaia 44 6 3 2 3" xfId="41304"/>
    <cellStyle name="Migliaia 44 6 3 3" xfId="33351"/>
    <cellStyle name="Migliaia 44 6 3 4" xfId="38653"/>
    <cellStyle name="Migliaia 44 6 4" xfId="16139"/>
    <cellStyle name="Migliaia 44 6 4 2" xfId="35229"/>
    <cellStyle name="Migliaia 44 6 4 3" xfId="40531"/>
    <cellStyle name="Migliaia 44 6 4 4" xfId="29664"/>
    <cellStyle name="Migliaia 44 6 5" xfId="32620"/>
    <cellStyle name="Migliaia 44 6 6" xfId="37880"/>
    <cellStyle name="Migliaia 44 6 7" xfId="12044"/>
    <cellStyle name="Migliaia 44 7" xfId="3249"/>
    <cellStyle name="Migliaia 44 7 2" xfId="9722"/>
    <cellStyle name="Migliaia 44 7 2 2" xfId="30843"/>
    <cellStyle name="Migliaia 44 7 2 2 2" xfId="36003"/>
    <cellStyle name="Migliaia 44 7 2 2 3" xfId="41305"/>
    <cellStyle name="Migliaia 44 7 2 3" xfId="33352"/>
    <cellStyle name="Migliaia 44 7 2 4" xfId="38654"/>
    <cellStyle name="Migliaia 44 7 3" xfId="16141"/>
    <cellStyle name="Migliaia 44 7 3 2" xfId="35230"/>
    <cellStyle name="Migliaia 44 7 3 3" xfId="40532"/>
    <cellStyle name="Migliaia 44 7 3 4" xfId="29665"/>
    <cellStyle name="Migliaia 44 7 4" xfId="32621"/>
    <cellStyle name="Migliaia 44 7 5" xfId="37881"/>
    <cellStyle name="Migliaia 44 7 6" xfId="12046"/>
    <cellStyle name="Migliaia 44 8" xfId="2834"/>
    <cellStyle name="Migliaia 44 8 2" xfId="9427"/>
    <cellStyle name="Migliaia 44 8 2 2" xfId="30844"/>
    <cellStyle name="Migliaia 44 8 2 2 2" xfId="36004"/>
    <cellStyle name="Migliaia 44 8 2 2 3" xfId="41306"/>
    <cellStyle name="Migliaia 44 8 2 3" xfId="33353"/>
    <cellStyle name="Migliaia 44 8 2 4" xfId="38655"/>
    <cellStyle name="Migliaia 44 8 3" xfId="16142"/>
    <cellStyle name="Migliaia 44 8 3 2" xfId="35231"/>
    <cellStyle name="Migliaia 44 8 3 3" xfId="40533"/>
    <cellStyle name="Migliaia 44 8 3 4" xfId="29666"/>
    <cellStyle name="Migliaia 44 8 4" xfId="32622"/>
    <cellStyle name="Migliaia 44 8 5" xfId="37882"/>
    <cellStyle name="Migliaia 44 8 6" xfId="12047"/>
    <cellStyle name="Migliaia 44 9" xfId="12640"/>
    <cellStyle name="Migliaia 44 9 2" xfId="29667"/>
    <cellStyle name="Migliaia 44 9 2 2" xfId="35232"/>
    <cellStyle name="Migliaia 44 9 2 3" xfId="40534"/>
    <cellStyle name="Migliaia 44 9 3" xfId="32623"/>
    <cellStyle name="Migliaia 44 9 4" xfId="37883"/>
    <cellStyle name="Migliaia 45" xfId="353"/>
    <cellStyle name="Migliaia 45 10" xfId="16143"/>
    <cellStyle name="Migliaia 45 10 2" xfId="35233"/>
    <cellStyle name="Migliaia 45 10 3" xfId="40535"/>
    <cellStyle name="Migliaia 45 10 4" xfId="29668"/>
    <cellStyle name="Migliaia 45 11" xfId="32624"/>
    <cellStyle name="Migliaia 45 12" xfId="37884"/>
    <cellStyle name="Migliaia 45 2" xfId="354"/>
    <cellStyle name="Migliaia 45 2 2" xfId="1458"/>
    <cellStyle name="Migliaia 45 2 2 2" xfId="3654"/>
    <cellStyle name="Migliaia 45 2 2 2 2" xfId="9831"/>
    <cellStyle name="Migliaia 45 2 2 2 2 2" xfId="35234"/>
    <cellStyle name="Migliaia 45 2 2 2 2 3" xfId="40536"/>
    <cellStyle name="Migliaia 45 2 2 2 3" xfId="13911"/>
    <cellStyle name="Migliaia 45 2 2 2 4" xfId="16146"/>
    <cellStyle name="Migliaia 45 2 2 2 4 2" xfId="37885"/>
    <cellStyle name="Migliaia 45 2 2 2 5" xfId="12048"/>
    <cellStyle name="Migliaia 45 2 2 3" xfId="7056"/>
    <cellStyle name="Migliaia 45 2 2 3 2" xfId="30845"/>
    <cellStyle name="Migliaia 45 2 2 3 2 2" xfId="36005"/>
    <cellStyle name="Migliaia 45 2 2 3 2 3" xfId="41307"/>
    <cellStyle name="Migliaia 45 2 2 3 3" xfId="33354"/>
    <cellStyle name="Migliaia 45 2 2 3 4" xfId="38656"/>
    <cellStyle name="Migliaia 45 2 2 4" xfId="6221"/>
    <cellStyle name="Migliaia 45 2 2 4 2" xfId="16995"/>
    <cellStyle name="Migliaia 45 2 2 4 3" xfId="43305"/>
    <cellStyle name="Migliaia 45 2 2 4 4" xfId="46027"/>
    <cellStyle name="Migliaia 45 2 2 4 5" xfId="49043"/>
    <cellStyle name="Migliaia 45 2 2 5" xfId="16145"/>
    <cellStyle name="Migliaia 45 2 2 6" xfId="20556"/>
    <cellStyle name="Migliaia 45 2 3" xfId="3253"/>
    <cellStyle name="Migliaia 45 2 3 2" xfId="9726"/>
    <cellStyle name="Migliaia 45 2 3 2 2" xfId="30846"/>
    <cellStyle name="Migliaia 45 2 3 2 2 2" xfId="36006"/>
    <cellStyle name="Migliaia 45 2 3 2 2 3" xfId="41308"/>
    <cellStyle name="Migliaia 45 2 3 2 3" xfId="33355"/>
    <cellStyle name="Migliaia 45 2 3 2 4" xfId="38657"/>
    <cellStyle name="Migliaia 45 2 3 3" xfId="16147"/>
    <cellStyle name="Migliaia 45 2 3 3 2" xfId="35235"/>
    <cellStyle name="Migliaia 45 2 3 3 3" xfId="40537"/>
    <cellStyle name="Migliaia 45 2 3 3 4" xfId="29669"/>
    <cellStyle name="Migliaia 45 2 3 4" xfId="32626"/>
    <cellStyle name="Migliaia 45 2 3 5" xfId="37886"/>
    <cellStyle name="Migliaia 45 2 3 6" xfId="12049"/>
    <cellStyle name="Migliaia 45 2 4" xfId="2839"/>
    <cellStyle name="Migliaia 45 2 4 2" xfId="9431"/>
    <cellStyle name="Migliaia 45 2 4 2 2" xfId="35236"/>
    <cellStyle name="Migliaia 45 2 4 2 3" xfId="40538"/>
    <cellStyle name="Migliaia 45 2 4 3" xfId="13456"/>
    <cellStyle name="Migliaia 45 2 4 4" xfId="16148"/>
    <cellStyle name="Migliaia 45 2 4 4 2" xfId="37887"/>
    <cellStyle name="Migliaia 45 2 4 5" xfId="12050"/>
    <cellStyle name="Migliaia 45 2 5" xfId="8571"/>
    <cellStyle name="Migliaia 45 2 5 2" xfId="29671"/>
    <cellStyle name="Migliaia 45 2 5 2 2" xfId="35237"/>
    <cellStyle name="Migliaia 45 2 5 2 3" xfId="40539"/>
    <cellStyle name="Migliaia 45 2 5 3" xfId="32628"/>
    <cellStyle name="Migliaia 45 2 5 4" xfId="37888"/>
    <cellStyle name="Migliaia 45 2 6" xfId="16144"/>
    <cellStyle name="Migliaia 45 2 6 2" xfId="29672"/>
    <cellStyle name="Migliaia 45 2 6 2 2" xfId="35238"/>
    <cellStyle name="Migliaia 45 2 6 2 3" xfId="40540"/>
    <cellStyle name="Migliaia 45 2 6 3" xfId="32629"/>
    <cellStyle name="Migliaia 45 2 6 4" xfId="37889"/>
    <cellStyle name="Migliaia 45 2 6 5" xfId="20558"/>
    <cellStyle name="Migliaia 45 2 7" xfId="20555"/>
    <cellStyle name="Migliaia 45 3" xfId="355"/>
    <cellStyle name="Migliaia 45 3 10" xfId="20559"/>
    <cellStyle name="Migliaia 45 3 11" xfId="12051"/>
    <cellStyle name="Migliaia 45 3 2" xfId="1460"/>
    <cellStyle name="Migliaia 45 3 2 2" xfId="3656"/>
    <cellStyle name="Migliaia 45 3 2 2 2" xfId="7471"/>
    <cellStyle name="Migliaia 45 3 2 2 2 2" xfId="13912"/>
    <cellStyle name="Migliaia 45 3 2 2 2 2 2" xfId="17312"/>
    <cellStyle name="Migliaia 45 3 2 2 2 2 2 2" xfId="35239"/>
    <cellStyle name="Migliaia 45 3 2 2 2 2 3" xfId="40541"/>
    <cellStyle name="Migliaia 45 3 2 2 2 2 4" xfId="29673"/>
    <cellStyle name="Migliaia 45 3 2 2 2 3" xfId="32630"/>
    <cellStyle name="Migliaia 45 3 2 2 2 4" xfId="37890"/>
    <cellStyle name="Migliaia 45 3 2 2 2 5" xfId="42534"/>
    <cellStyle name="Migliaia 45 3 2 2 2 6" xfId="46357"/>
    <cellStyle name="Migliaia 45 3 2 2 2 7" xfId="49373"/>
    <cellStyle name="Migliaia 45 3 2 2 2 8" xfId="13110"/>
    <cellStyle name="Migliaia 45 3 2 2 3" xfId="6996"/>
    <cellStyle name="Migliaia 45 3 2 2 4" xfId="6222"/>
    <cellStyle name="Migliaia 45 3 2 2 4 2" xfId="16996"/>
    <cellStyle name="Migliaia 45 3 2 2 4 3" xfId="43408"/>
    <cellStyle name="Migliaia 45 3 2 2 4 4" xfId="46028"/>
    <cellStyle name="Migliaia 45 3 2 2 4 5" xfId="49044"/>
    <cellStyle name="Migliaia 45 3 2 2 5" xfId="16151"/>
    <cellStyle name="Migliaia 45 3 2 2 6" xfId="20561"/>
    <cellStyle name="Migliaia 45 3 2 3" xfId="2841"/>
    <cellStyle name="Migliaia 45 3 2 3 2" xfId="7832"/>
    <cellStyle name="Migliaia 45 3 2 3 2 2" xfId="35240"/>
    <cellStyle name="Migliaia 45 3 2 3 2 3" xfId="40542"/>
    <cellStyle name="Migliaia 45 3 2 3 2 4" xfId="29674"/>
    <cellStyle name="Migliaia 45 3 2 3 3" xfId="7472"/>
    <cellStyle name="Migliaia 45 3 2 3 4" xfId="16152"/>
    <cellStyle name="Migliaia 45 3 2 3 4 2" xfId="37891"/>
    <cellStyle name="Migliaia 45 3 2 3 5" xfId="12052"/>
    <cellStyle name="Migliaia 45 3 2 4" xfId="6818"/>
    <cellStyle name="Migliaia 45 3 2 4 2" xfId="13528"/>
    <cellStyle name="Migliaia 45 3 2 4 2 2" xfId="35241"/>
    <cellStyle name="Migliaia 45 3 2 4 2 3" xfId="40543"/>
    <cellStyle name="Migliaia 45 3 2 4 3" xfId="32632"/>
    <cellStyle name="Migliaia 45 3 2 4 4" xfId="37892"/>
    <cellStyle name="Migliaia 45 3 2 4 5" xfId="12643"/>
    <cellStyle name="Migliaia 45 3 2 5" xfId="12738"/>
    <cellStyle name="Migliaia 45 3 2 5 2" xfId="29675"/>
    <cellStyle name="Migliaia 45 3 2 5 2 2" xfId="35242"/>
    <cellStyle name="Migliaia 45 3 2 5 2 3" xfId="40544"/>
    <cellStyle name="Migliaia 45 3 2 5 3" xfId="32633"/>
    <cellStyle name="Migliaia 45 3 2 5 4" xfId="37893"/>
    <cellStyle name="Migliaia 45 3 2 6" xfId="16150"/>
    <cellStyle name="Migliaia 45 3 2 6 2" xfId="29676"/>
    <cellStyle name="Migliaia 45 3 2 6 2 2" xfId="35243"/>
    <cellStyle name="Migliaia 45 3 2 6 2 3" xfId="40545"/>
    <cellStyle name="Migliaia 45 3 2 6 3" xfId="32634"/>
    <cellStyle name="Migliaia 45 3 2 6 4" xfId="37894"/>
    <cellStyle name="Migliaia 45 3 2 6 5" xfId="20564"/>
    <cellStyle name="Migliaia 45 3 2 7" xfId="20560"/>
    <cellStyle name="Migliaia 45 3 3" xfId="1459"/>
    <cellStyle name="Migliaia 45 3 3 2" xfId="3655"/>
    <cellStyle name="Migliaia 45 3 3 2 2" xfId="5192"/>
    <cellStyle name="Migliaia 45 3 3 2 2 2" xfId="35245"/>
    <cellStyle name="Migliaia 45 3 3 2 2 3" xfId="40547"/>
    <cellStyle name="Migliaia 45 3 3 2 3" xfId="13672"/>
    <cellStyle name="Migliaia 45 3 3 2 4" xfId="16154"/>
    <cellStyle name="Migliaia 45 3 3 2 4 2" xfId="37896"/>
    <cellStyle name="Migliaia 45 3 3 2 5" xfId="12054"/>
    <cellStyle name="Migliaia 45 3 3 3" xfId="4944"/>
    <cellStyle name="Migliaia 45 3 3 3 2" xfId="29679"/>
    <cellStyle name="Migliaia 45 3 3 3 2 2" xfId="35246"/>
    <cellStyle name="Migliaia 45 3 3 3 2 3" xfId="40548"/>
    <cellStyle name="Migliaia 45 3 3 3 3" xfId="32637"/>
    <cellStyle name="Migliaia 45 3 3 3 4" xfId="37897"/>
    <cellStyle name="Migliaia 45 3 3 4" xfId="16153"/>
    <cellStyle name="Migliaia 45 3 3 4 2" xfId="29680"/>
    <cellStyle name="Migliaia 45 3 3 4 2 2" xfId="35247"/>
    <cellStyle name="Migliaia 45 3 3 4 2 3" xfId="40549"/>
    <cellStyle name="Migliaia 45 3 3 4 3" xfId="32638"/>
    <cellStyle name="Migliaia 45 3 3 4 4" xfId="37898"/>
    <cellStyle name="Migliaia 45 3 3 4 5" xfId="20565"/>
    <cellStyle name="Migliaia 45 3 3 5" xfId="20566"/>
    <cellStyle name="Migliaia 45 3 3 5 2" xfId="29681"/>
    <cellStyle name="Migliaia 45 3 3 5 2 2" xfId="35248"/>
    <cellStyle name="Migliaia 45 3 3 5 2 3" xfId="40550"/>
    <cellStyle name="Migliaia 45 3 3 5 3" xfId="32639"/>
    <cellStyle name="Migliaia 45 3 3 5 4" xfId="37899"/>
    <cellStyle name="Migliaia 45 3 3 6" xfId="29677"/>
    <cellStyle name="Migliaia 45 3 3 6 2" xfId="35244"/>
    <cellStyle name="Migliaia 45 3 3 6 3" xfId="40546"/>
    <cellStyle name="Migliaia 45 3 3 7" xfId="32635"/>
    <cellStyle name="Migliaia 45 3 3 8" xfId="37895"/>
    <cellStyle name="Migliaia 45 3 3 9" xfId="12053"/>
    <cellStyle name="Migliaia 45 3 4" xfId="2424"/>
    <cellStyle name="Migliaia 45 3 4 2" xfId="3936"/>
    <cellStyle name="Migliaia 45 3 4 2 2" xfId="9891"/>
    <cellStyle name="Migliaia 45 3 4 2 3" xfId="14011"/>
    <cellStyle name="Migliaia 45 3 4 2 4" xfId="16156"/>
    <cellStyle name="Migliaia 45 3 4 2 5" xfId="27884"/>
    <cellStyle name="Migliaia 45 3 4 2 6" xfId="12056"/>
    <cellStyle name="Migliaia 45 3 4 3" xfId="9139"/>
    <cellStyle name="Migliaia 45 3 4 3 2" xfId="30847"/>
    <cellStyle name="Migliaia 45 3 4 3 2 2" xfId="36007"/>
    <cellStyle name="Migliaia 45 3 4 3 2 3" xfId="41309"/>
    <cellStyle name="Migliaia 45 3 4 3 3" xfId="33356"/>
    <cellStyle name="Migliaia 45 3 4 3 4" xfId="38658"/>
    <cellStyle name="Migliaia 45 3 4 4" xfId="16155"/>
    <cellStyle name="Migliaia 45 3 4 4 2" xfId="35249"/>
    <cellStyle name="Migliaia 45 3 4 4 3" xfId="40551"/>
    <cellStyle name="Migliaia 45 3 4 4 4" xfId="29682"/>
    <cellStyle name="Migliaia 45 3 4 5" xfId="32640"/>
    <cellStyle name="Migliaia 45 3 4 6" xfId="37900"/>
    <cellStyle name="Migliaia 45 3 4 7" xfId="12055"/>
    <cellStyle name="Migliaia 45 3 5" xfId="3254"/>
    <cellStyle name="Migliaia 45 3 5 2" xfId="9727"/>
    <cellStyle name="Migliaia 45 3 5 2 2" xfId="30848"/>
    <cellStyle name="Migliaia 45 3 5 2 2 2" xfId="36008"/>
    <cellStyle name="Migliaia 45 3 5 2 2 3" xfId="41310"/>
    <cellStyle name="Migliaia 45 3 5 2 3" xfId="33357"/>
    <cellStyle name="Migliaia 45 3 5 2 4" xfId="38659"/>
    <cellStyle name="Migliaia 45 3 5 3" xfId="16157"/>
    <cellStyle name="Migliaia 45 3 5 3 2" xfId="35250"/>
    <cellStyle name="Migliaia 45 3 5 3 3" xfId="40552"/>
    <cellStyle name="Migliaia 45 3 5 3 4" xfId="29683"/>
    <cellStyle name="Migliaia 45 3 5 4" xfId="32641"/>
    <cellStyle name="Migliaia 45 3 5 5" xfId="37901"/>
    <cellStyle name="Migliaia 45 3 5 6" xfId="12057"/>
    <cellStyle name="Migliaia 45 3 6" xfId="2840"/>
    <cellStyle name="Migliaia 45 3 6 2" xfId="9432"/>
    <cellStyle name="Migliaia 45 3 6 2 2" xfId="35251"/>
    <cellStyle name="Migliaia 45 3 6 2 3" xfId="40553"/>
    <cellStyle name="Migliaia 45 3 6 3" xfId="13723"/>
    <cellStyle name="Migliaia 45 3 6 4" xfId="16158"/>
    <cellStyle name="Migliaia 45 3 6 4 2" xfId="37902"/>
    <cellStyle name="Migliaia 45 3 6 5" xfId="12058"/>
    <cellStyle name="Migliaia 45 3 7" xfId="6944"/>
    <cellStyle name="Migliaia 45 3 7 2" xfId="29685"/>
    <cellStyle name="Migliaia 45 3 7 2 2" xfId="35252"/>
    <cellStyle name="Migliaia 45 3 7 2 3" xfId="40554"/>
    <cellStyle name="Migliaia 45 3 7 3" xfId="32643"/>
    <cellStyle name="Migliaia 45 3 7 4" xfId="37903"/>
    <cellStyle name="Migliaia 45 3 8" xfId="12739"/>
    <cellStyle name="Migliaia 45 3 8 2" xfId="29686"/>
    <cellStyle name="Migliaia 45 3 8 2 2" xfId="35253"/>
    <cellStyle name="Migliaia 45 3 8 2 3" xfId="40555"/>
    <cellStyle name="Migliaia 45 3 8 3" xfId="32644"/>
    <cellStyle name="Migliaia 45 3 8 4" xfId="37904"/>
    <cellStyle name="Migliaia 45 3 8 5" xfId="20570"/>
    <cellStyle name="Migliaia 45 3 9" xfId="16149"/>
    <cellStyle name="Migliaia 45 4" xfId="1461"/>
    <cellStyle name="Migliaia 45 4 2" xfId="3657"/>
    <cellStyle name="Migliaia 45 4 2 2" xfId="4290"/>
    <cellStyle name="Migliaia 45 4 2 2 2" xfId="29687"/>
    <cellStyle name="Migliaia 45 4 2 2 2 2" xfId="35254"/>
    <cellStyle name="Migliaia 45 4 2 2 2 3" xfId="40556"/>
    <cellStyle name="Migliaia 45 4 2 2 3" xfId="32645"/>
    <cellStyle name="Migliaia 45 4 2 2 4" xfId="37905"/>
    <cellStyle name="Migliaia 45 4 2 3" xfId="7473"/>
    <cellStyle name="Migliaia 45 4 2 3 2" xfId="29688"/>
    <cellStyle name="Migliaia 45 4 2 3 2 2" xfId="35255"/>
    <cellStyle name="Migliaia 45 4 2 3 2 3" xfId="40557"/>
    <cellStyle name="Migliaia 45 4 2 3 3" xfId="32646"/>
    <cellStyle name="Migliaia 45 4 2 3 4" xfId="37906"/>
    <cellStyle name="Migliaia 45 4 2 4" xfId="6820"/>
    <cellStyle name="Migliaia 45 4 2 5" xfId="6224"/>
    <cellStyle name="Migliaia 45 4 2 5 2" xfId="16998"/>
    <cellStyle name="Migliaia 45 4 2 5 3" xfId="42568"/>
    <cellStyle name="Migliaia 45 4 2 5 4" xfId="46030"/>
    <cellStyle name="Migliaia 45 4 2 5 5" xfId="49046"/>
    <cellStyle name="Migliaia 45 4 2 6" xfId="16160"/>
    <cellStyle name="Migliaia 45 4 2 7" xfId="20572"/>
    <cellStyle name="Migliaia 45 4 3" xfId="4291"/>
    <cellStyle name="Migliaia 45 4 3 2" xfId="13673"/>
    <cellStyle name="Migliaia 45 4 3 2 2" xfId="35256"/>
    <cellStyle name="Migliaia 45 4 3 2 3" xfId="40558"/>
    <cellStyle name="Migliaia 45 4 3 3" xfId="32647"/>
    <cellStyle name="Migliaia 45 4 3 4" xfId="37907"/>
    <cellStyle name="Migliaia 45 4 3 5" xfId="12737"/>
    <cellStyle name="Migliaia 45 4 4" xfId="7474"/>
    <cellStyle name="Migliaia 45 4 4 2" xfId="29689"/>
    <cellStyle name="Migliaia 45 4 4 2 2" xfId="35257"/>
    <cellStyle name="Migliaia 45 4 4 2 3" xfId="40559"/>
    <cellStyle name="Migliaia 45 4 4 3" xfId="32648"/>
    <cellStyle name="Migliaia 45 4 4 4" xfId="37908"/>
    <cellStyle name="Migliaia 45 4 5" xfId="6819"/>
    <cellStyle name="Migliaia 45 4 5 2" xfId="29690"/>
    <cellStyle name="Migliaia 45 4 5 2 2" xfId="35258"/>
    <cellStyle name="Migliaia 45 4 5 2 3" xfId="40560"/>
    <cellStyle name="Migliaia 45 4 5 3" xfId="32649"/>
    <cellStyle name="Migliaia 45 4 5 4" xfId="37909"/>
    <cellStyle name="Migliaia 45 4 6" xfId="6223"/>
    <cellStyle name="Migliaia 45 4 6 2" xfId="16997"/>
    <cellStyle name="Migliaia 45 4 6 2 2" xfId="35259"/>
    <cellStyle name="Migliaia 45 4 6 2 3" xfId="40561"/>
    <cellStyle name="Migliaia 45 4 6 2 4" xfId="29691"/>
    <cellStyle name="Migliaia 45 4 6 3" xfId="32650"/>
    <cellStyle name="Migliaia 45 4 6 4" xfId="37910"/>
    <cellStyle name="Migliaia 45 4 6 5" xfId="20576"/>
    <cellStyle name="Migliaia 45 4 6 6" xfId="43926"/>
    <cellStyle name="Migliaia 45 4 6 7" xfId="46029"/>
    <cellStyle name="Migliaia 45 4 6 8" xfId="49045"/>
    <cellStyle name="Migliaia 45 4 7" xfId="16159"/>
    <cellStyle name="Migliaia 45 4 7 2" xfId="29692"/>
    <cellStyle name="Migliaia 45 4 7 2 2" xfId="35260"/>
    <cellStyle name="Migliaia 45 4 7 2 3" xfId="40562"/>
    <cellStyle name="Migliaia 45 4 7 3" xfId="32651"/>
    <cellStyle name="Migliaia 45 4 7 4" xfId="37911"/>
    <cellStyle name="Migliaia 45 4 7 5" xfId="20577"/>
    <cellStyle name="Migliaia 45 4 8" xfId="20571"/>
    <cellStyle name="Migliaia 45 5" xfId="1462"/>
    <cellStyle name="Migliaia 45 5 2" xfId="3658"/>
    <cellStyle name="Migliaia 45 5 2 2" xfId="13913"/>
    <cellStyle name="Migliaia 45 5 2 2 2" xfId="35261"/>
    <cellStyle name="Migliaia 45 5 2 2 3" xfId="40563"/>
    <cellStyle name="Migliaia 45 5 2 3" xfId="16162"/>
    <cellStyle name="Migliaia 45 5 2 3 2" xfId="32652"/>
    <cellStyle name="Migliaia 45 5 2 4" xfId="37912"/>
    <cellStyle name="Migliaia 45 5 2 5" xfId="12059"/>
    <cellStyle name="Migliaia 45 5 3" xfId="6821"/>
    <cellStyle name="Migliaia 45 5 3 2" xfId="29693"/>
    <cellStyle name="Migliaia 45 5 3 2 2" xfId="35262"/>
    <cellStyle name="Migliaia 45 5 3 2 3" xfId="40564"/>
    <cellStyle name="Migliaia 45 5 3 3" xfId="32653"/>
    <cellStyle name="Migliaia 45 5 3 4" xfId="37913"/>
    <cellStyle name="Migliaia 45 5 4" xfId="6225"/>
    <cellStyle name="Migliaia 45 5 4 2" xfId="16999"/>
    <cellStyle name="Migliaia 45 5 4 2 2" xfId="35263"/>
    <cellStyle name="Migliaia 45 5 4 2 3" xfId="40565"/>
    <cellStyle name="Migliaia 45 5 4 2 4" xfId="29694"/>
    <cellStyle name="Migliaia 45 5 4 3" xfId="32654"/>
    <cellStyle name="Migliaia 45 5 4 4" xfId="37914"/>
    <cellStyle name="Migliaia 45 5 4 5" xfId="20579"/>
    <cellStyle name="Migliaia 45 5 4 6" xfId="42875"/>
    <cellStyle name="Migliaia 45 5 4 7" xfId="46031"/>
    <cellStyle name="Migliaia 45 5 4 8" xfId="49047"/>
    <cellStyle name="Migliaia 45 5 5" xfId="16161"/>
    <cellStyle name="Migliaia 45 5 5 2" xfId="29695"/>
    <cellStyle name="Migliaia 45 5 5 2 2" xfId="35264"/>
    <cellStyle name="Migliaia 45 5 5 2 3" xfId="40566"/>
    <cellStyle name="Migliaia 45 5 5 3" xfId="32655"/>
    <cellStyle name="Migliaia 45 5 5 4" xfId="37915"/>
    <cellStyle name="Migliaia 45 5 5 5" xfId="20580"/>
    <cellStyle name="Migliaia 45 5 6" xfId="20581"/>
    <cellStyle name="Migliaia 45 5 6 2" xfId="29696"/>
    <cellStyle name="Migliaia 45 5 6 2 2" xfId="35265"/>
    <cellStyle name="Migliaia 45 5 6 2 3" xfId="40567"/>
    <cellStyle name="Migliaia 45 5 6 3" xfId="32656"/>
    <cellStyle name="Migliaia 45 5 6 4" xfId="37916"/>
    <cellStyle name="Migliaia 45 5 7" xfId="20578"/>
    <cellStyle name="Migliaia 45 6" xfId="1457"/>
    <cellStyle name="Migliaia 45 6 2" xfId="3653"/>
    <cellStyle name="Migliaia 45 6 2 2" xfId="5191"/>
    <cellStyle name="Migliaia 45 6 2 3" xfId="14073"/>
    <cellStyle name="Migliaia 45 6 2 4" xfId="16164"/>
    <cellStyle name="Migliaia 45 6 2 5" xfId="27887"/>
    <cellStyle name="Migliaia 45 6 2 6" xfId="12061"/>
    <cellStyle name="Migliaia 45 6 3" xfId="4943"/>
    <cellStyle name="Migliaia 45 6 3 2" xfId="30849"/>
    <cellStyle name="Migliaia 45 6 3 2 2" xfId="36009"/>
    <cellStyle name="Migliaia 45 6 3 2 3" xfId="41311"/>
    <cellStyle name="Migliaia 45 6 3 3" xfId="33358"/>
    <cellStyle name="Migliaia 45 6 3 4" xfId="38660"/>
    <cellStyle name="Migliaia 45 6 4" xfId="16163"/>
    <cellStyle name="Migliaia 45 6 4 2" xfId="35266"/>
    <cellStyle name="Migliaia 45 6 4 3" xfId="40568"/>
    <cellStyle name="Migliaia 45 6 4 4" xfId="29697"/>
    <cellStyle name="Migliaia 45 6 5" xfId="32657"/>
    <cellStyle name="Migliaia 45 6 6" xfId="37917"/>
    <cellStyle name="Migliaia 45 6 7" xfId="12060"/>
    <cellStyle name="Migliaia 45 7" xfId="3252"/>
    <cellStyle name="Migliaia 45 7 2" xfId="9725"/>
    <cellStyle name="Migliaia 45 7 2 2" xfId="30850"/>
    <cellStyle name="Migliaia 45 7 2 2 2" xfId="36010"/>
    <cellStyle name="Migliaia 45 7 2 2 3" xfId="41312"/>
    <cellStyle name="Migliaia 45 7 2 3" xfId="33359"/>
    <cellStyle name="Migliaia 45 7 2 4" xfId="38661"/>
    <cellStyle name="Migliaia 45 7 3" xfId="16165"/>
    <cellStyle name="Migliaia 45 7 3 2" xfId="35267"/>
    <cellStyle name="Migliaia 45 7 3 3" xfId="40569"/>
    <cellStyle name="Migliaia 45 7 3 4" xfId="29698"/>
    <cellStyle name="Migliaia 45 7 4" xfId="32658"/>
    <cellStyle name="Migliaia 45 7 5" xfId="37918"/>
    <cellStyle name="Migliaia 45 7 6" xfId="12062"/>
    <cellStyle name="Migliaia 45 8" xfId="2838"/>
    <cellStyle name="Migliaia 45 8 2" xfId="9430"/>
    <cellStyle name="Migliaia 45 8 2 2" xfId="30851"/>
    <cellStyle name="Migliaia 45 8 2 2 2" xfId="36011"/>
    <cellStyle name="Migliaia 45 8 2 2 3" xfId="41313"/>
    <cellStyle name="Migliaia 45 8 2 3" xfId="33360"/>
    <cellStyle name="Migliaia 45 8 2 4" xfId="38662"/>
    <cellStyle name="Migliaia 45 8 3" xfId="16166"/>
    <cellStyle name="Migliaia 45 8 3 2" xfId="35268"/>
    <cellStyle name="Migliaia 45 8 3 3" xfId="40570"/>
    <cellStyle name="Migliaia 45 8 3 4" xfId="29699"/>
    <cellStyle name="Migliaia 45 8 4" xfId="32659"/>
    <cellStyle name="Migliaia 45 8 5" xfId="37919"/>
    <cellStyle name="Migliaia 45 8 6" xfId="12063"/>
    <cellStyle name="Migliaia 45 9" xfId="12642"/>
    <cellStyle name="Migliaia 45 9 2" xfId="29700"/>
    <cellStyle name="Migliaia 45 9 2 2" xfId="35269"/>
    <cellStyle name="Migliaia 45 9 2 3" xfId="40571"/>
    <cellStyle name="Migliaia 45 9 3" xfId="32660"/>
    <cellStyle name="Migliaia 45 9 4" xfId="37920"/>
    <cellStyle name="Migliaia 46" xfId="356"/>
    <cellStyle name="Migliaia 46 10" xfId="16167"/>
    <cellStyle name="Migliaia 46 10 2" xfId="35270"/>
    <cellStyle name="Migliaia 46 10 3" xfId="40572"/>
    <cellStyle name="Migliaia 46 10 4" xfId="29701"/>
    <cellStyle name="Migliaia 46 11" xfId="32661"/>
    <cellStyle name="Migliaia 46 12" xfId="37921"/>
    <cellStyle name="Migliaia 46 2" xfId="357"/>
    <cellStyle name="Migliaia 46 2 2" xfId="1464"/>
    <cellStyle name="Migliaia 46 2 2 2" xfId="3660"/>
    <cellStyle name="Migliaia 46 2 2 2 2" xfId="9832"/>
    <cellStyle name="Migliaia 46 2 2 2 2 2" xfId="35271"/>
    <cellStyle name="Migliaia 46 2 2 2 2 3" xfId="40573"/>
    <cellStyle name="Migliaia 46 2 2 2 3" xfId="13914"/>
    <cellStyle name="Migliaia 46 2 2 2 4" xfId="16170"/>
    <cellStyle name="Migliaia 46 2 2 2 4 2" xfId="37922"/>
    <cellStyle name="Migliaia 46 2 2 2 5" xfId="12064"/>
    <cellStyle name="Migliaia 46 2 2 3" xfId="7057"/>
    <cellStyle name="Migliaia 46 2 2 3 2" xfId="30852"/>
    <cellStyle name="Migliaia 46 2 2 3 2 2" xfId="36012"/>
    <cellStyle name="Migliaia 46 2 2 3 2 3" xfId="41314"/>
    <cellStyle name="Migliaia 46 2 2 3 3" xfId="33361"/>
    <cellStyle name="Migliaia 46 2 2 3 4" xfId="38663"/>
    <cellStyle name="Migliaia 46 2 2 4" xfId="6226"/>
    <cellStyle name="Migliaia 46 2 2 4 2" xfId="17000"/>
    <cellStyle name="Migliaia 46 2 2 4 3" xfId="42569"/>
    <cellStyle name="Migliaia 46 2 2 4 4" xfId="46032"/>
    <cellStyle name="Migliaia 46 2 2 4 5" xfId="49048"/>
    <cellStyle name="Migliaia 46 2 2 5" xfId="16169"/>
    <cellStyle name="Migliaia 46 2 2 6" xfId="20584"/>
    <cellStyle name="Migliaia 46 2 3" xfId="3256"/>
    <cellStyle name="Migliaia 46 2 3 2" xfId="9729"/>
    <cellStyle name="Migliaia 46 2 3 2 2" xfId="30853"/>
    <cellStyle name="Migliaia 46 2 3 2 2 2" xfId="36013"/>
    <cellStyle name="Migliaia 46 2 3 2 2 3" xfId="41315"/>
    <cellStyle name="Migliaia 46 2 3 2 3" xfId="33362"/>
    <cellStyle name="Migliaia 46 2 3 2 4" xfId="38664"/>
    <cellStyle name="Migliaia 46 2 3 3" xfId="16171"/>
    <cellStyle name="Migliaia 46 2 3 3 2" xfId="35272"/>
    <cellStyle name="Migliaia 46 2 3 3 3" xfId="40574"/>
    <cellStyle name="Migliaia 46 2 3 3 4" xfId="29702"/>
    <cellStyle name="Migliaia 46 2 3 4" xfId="32662"/>
    <cellStyle name="Migliaia 46 2 3 5" xfId="37923"/>
    <cellStyle name="Migliaia 46 2 3 6" xfId="12065"/>
    <cellStyle name="Migliaia 46 2 4" xfId="2843"/>
    <cellStyle name="Migliaia 46 2 4 2" xfId="9434"/>
    <cellStyle name="Migliaia 46 2 4 2 2" xfId="35273"/>
    <cellStyle name="Migliaia 46 2 4 2 3" xfId="40575"/>
    <cellStyle name="Migliaia 46 2 4 3" xfId="14039"/>
    <cellStyle name="Migliaia 46 2 4 4" xfId="16172"/>
    <cellStyle name="Migliaia 46 2 4 4 2" xfId="37924"/>
    <cellStyle name="Migliaia 46 2 4 5" xfId="12066"/>
    <cellStyle name="Migliaia 46 2 5" xfId="8572"/>
    <cellStyle name="Migliaia 46 2 5 2" xfId="29703"/>
    <cellStyle name="Migliaia 46 2 5 2 2" xfId="35274"/>
    <cellStyle name="Migliaia 46 2 5 2 3" xfId="40576"/>
    <cellStyle name="Migliaia 46 2 5 3" xfId="32664"/>
    <cellStyle name="Migliaia 46 2 5 4" xfId="37925"/>
    <cellStyle name="Migliaia 46 2 6" xfId="16168"/>
    <cellStyle name="Migliaia 46 2 6 2" xfId="29704"/>
    <cellStyle name="Migliaia 46 2 6 2 2" xfId="35275"/>
    <cellStyle name="Migliaia 46 2 6 2 3" xfId="40577"/>
    <cellStyle name="Migliaia 46 2 6 3" xfId="32665"/>
    <cellStyle name="Migliaia 46 2 6 4" xfId="37926"/>
    <cellStyle name="Migliaia 46 2 6 5" xfId="20585"/>
    <cellStyle name="Migliaia 46 2 7" xfId="20583"/>
    <cellStyle name="Migliaia 46 3" xfId="358"/>
    <cellStyle name="Migliaia 46 3 10" xfId="20586"/>
    <cellStyle name="Migliaia 46 3 11" xfId="12067"/>
    <cellStyle name="Migliaia 46 3 2" xfId="1466"/>
    <cellStyle name="Migliaia 46 3 2 2" xfId="3662"/>
    <cellStyle name="Migliaia 46 3 2 2 2" xfId="7475"/>
    <cellStyle name="Migliaia 46 3 2 2 2 2" xfId="13915"/>
    <cellStyle name="Migliaia 46 3 2 2 2 2 2" xfId="17313"/>
    <cellStyle name="Migliaia 46 3 2 2 2 2 2 2" xfId="35276"/>
    <cellStyle name="Migliaia 46 3 2 2 2 2 3" xfId="40578"/>
    <cellStyle name="Migliaia 46 3 2 2 2 2 4" xfId="29705"/>
    <cellStyle name="Migliaia 46 3 2 2 2 3" xfId="32666"/>
    <cellStyle name="Migliaia 46 3 2 2 2 4" xfId="37927"/>
    <cellStyle name="Migliaia 46 3 2 2 2 5" xfId="19933"/>
    <cellStyle name="Migliaia 46 3 2 2 2 6" xfId="46358"/>
    <cellStyle name="Migliaia 46 3 2 2 2 7" xfId="49374"/>
    <cellStyle name="Migliaia 46 3 2 2 2 8" xfId="13111"/>
    <cellStyle name="Migliaia 46 3 2 2 3" xfId="6997"/>
    <cellStyle name="Migliaia 46 3 2 2 4" xfId="6227"/>
    <cellStyle name="Migliaia 46 3 2 2 4 2" xfId="17001"/>
    <cellStyle name="Migliaia 46 3 2 2 4 3" xfId="19684"/>
    <cellStyle name="Migliaia 46 3 2 2 4 4" xfId="46033"/>
    <cellStyle name="Migliaia 46 3 2 2 4 5" xfId="49049"/>
    <cellStyle name="Migliaia 46 3 2 2 5" xfId="16175"/>
    <cellStyle name="Migliaia 46 3 2 2 6" xfId="20588"/>
    <cellStyle name="Migliaia 46 3 2 3" xfId="2845"/>
    <cellStyle name="Migliaia 46 3 2 3 2" xfId="7598"/>
    <cellStyle name="Migliaia 46 3 2 3 2 2" xfId="35277"/>
    <cellStyle name="Migliaia 46 3 2 3 2 3" xfId="40579"/>
    <cellStyle name="Migliaia 46 3 2 3 2 4" xfId="29706"/>
    <cellStyle name="Migliaia 46 3 2 3 3" xfId="7476"/>
    <cellStyle name="Migliaia 46 3 2 3 4" xfId="16176"/>
    <cellStyle name="Migliaia 46 3 2 3 4 2" xfId="37928"/>
    <cellStyle name="Migliaia 46 3 2 3 5" xfId="12068"/>
    <cellStyle name="Migliaia 46 3 2 4" xfId="6822"/>
    <cellStyle name="Migliaia 46 3 2 4 2" xfId="13529"/>
    <cellStyle name="Migliaia 46 3 2 4 2 2" xfId="35278"/>
    <cellStyle name="Migliaia 46 3 2 4 2 3" xfId="40580"/>
    <cellStyle name="Migliaia 46 3 2 4 3" xfId="32667"/>
    <cellStyle name="Migliaia 46 3 2 4 4" xfId="37929"/>
    <cellStyle name="Migliaia 46 3 2 4 5" xfId="12645"/>
    <cellStyle name="Migliaia 46 3 2 5" xfId="12735"/>
    <cellStyle name="Migliaia 46 3 2 5 2" xfId="29707"/>
    <cellStyle name="Migliaia 46 3 2 5 2 2" xfId="35279"/>
    <cellStyle name="Migliaia 46 3 2 5 2 3" xfId="40581"/>
    <cellStyle name="Migliaia 46 3 2 5 3" xfId="32668"/>
    <cellStyle name="Migliaia 46 3 2 5 4" xfId="37930"/>
    <cellStyle name="Migliaia 46 3 2 6" xfId="16174"/>
    <cellStyle name="Migliaia 46 3 2 6 2" xfId="29708"/>
    <cellStyle name="Migliaia 46 3 2 6 2 2" xfId="35280"/>
    <cellStyle name="Migliaia 46 3 2 6 2 3" xfId="40582"/>
    <cellStyle name="Migliaia 46 3 2 6 3" xfId="32669"/>
    <cellStyle name="Migliaia 46 3 2 6 4" xfId="37931"/>
    <cellStyle name="Migliaia 46 3 2 6 5" xfId="20589"/>
    <cellStyle name="Migliaia 46 3 2 7" xfId="20587"/>
    <cellStyle name="Migliaia 46 3 3" xfId="1465"/>
    <cellStyle name="Migliaia 46 3 3 2" xfId="3661"/>
    <cellStyle name="Migliaia 46 3 3 2 2" xfId="5194"/>
    <cellStyle name="Migliaia 46 3 3 2 2 2" xfId="35282"/>
    <cellStyle name="Migliaia 46 3 3 2 2 3" xfId="40584"/>
    <cellStyle name="Migliaia 46 3 3 2 3" xfId="13674"/>
    <cellStyle name="Migliaia 46 3 3 2 4" xfId="16178"/>
    <cellStyle name="Migliaia 46 3 3 2 4 2" xfId="37933"/>
    <cellStyle name="Migliaia 46 3 3 2 5" xfId="12070"/>
    <cellStyle name="Migliaia 46 3 3 3" xfId="4946"/>
    <cellStyle name="Migliaia 46 3 3 3 2" xfId="29710"/>
    <cellStyle name="Migliaia 46 3 3 3 2 2" xfId="35283"/>
    <cellStyle name="Migliaia 46 3 3 3 2 3" xfId="40585"/>
    <cellStyle name="Migliaia 46 3 3 3 3" xfId="32671"/>
    <cellStyle name="Migliaia 46 3 3 3 4" xfId="37934"/>
    <cellStyle name="Migliaia 46 3 3 4" xfId="16177"/>
    <cellStyle name="Migliaia 46 3 3 4 2" xfId="29711"/>
    <cellStyle name="Migliaia 46 3 3 4 2 2" xfId="35284"/>
    <cellStyle name="Migliaia 46 3 3 4 2 3" xfId="40586"/>
    <cellStyle name="Migliaia 46 3 3 4 3" xfId="32672"/>
    <cellStyle name="Migliaia 46 3 3 4 4" xfId="37935"/>
    <cellStyle name="Migliaia 46 3 3 4 5" xfId="20590"/>
    <cellStyle name="Migliaia 46 3 3 5" xfId="20591"/>
    <cellStyle name="Migliaia 46 3 3 5 2" xfId="29712"/>
    <cellStyle name="Migliaia 46 3 3 5 2 2" xfId="35285"/>
    <cellStyle name="Migliaia 46 3 3 5 2 3" xfId="40587"/>
    <cellStyle name="Migliaia 46 3 3 5 3" xfId="32673"/>
    <cellStyle name="Migliaia 46 3 3 5 4" xfId="37936"/>
    <cellStyle name="Migliaia 46 3 3 6" xfId="29709"/>
    <cellStyle name="Migliaia 46 3 3 6 2" xfId="35281"/>
    <cellStyle name="Migliaia 46 3 3 6 3" xfId="40583"/>
    <cellStyle name="Migliaia 46 3 3 7" xfId="32670"/>
    <cellStyle name="Migliaia 46 3 3 8" xfId="37932"/>
    <cellStyle name="Migliaia 46 3 3 9" xfId="12069"/>
    <cellStyle name="Migliaia 46 3 4" xfId="2425"/>
    <cellStyle name="Migliaia 46 3 4 2" xfId="3937"/>
    <cellStyle name="Migliaia 46 3 4 2 2" xfId="9892"/>
    <cellStyle name="Migliaia 46 3 4 2 3" xfId="13479"/>
    <cellStyle name="Migliaia 46 3 4 2 4" xfId="16180"/>
    <cellStyle name="Migliaia 46 3 4 2 5" xfId="27889"/>
    <cellStyle name="Migliaia 46 3 4 2 6" xfId="12072"/>
    <cellStyle name="Migliaia 46 3 4 3" xfId="9140"/>
    <cellStyle name="Migliaia 46 3 4 3 2" xfId="30854"/>
    <cellStyle name="Migliaia 46 3 4 3 2 2" xfId="36014"/>
    <cellStyle name="Migliaia 46 3 4 3 2 3" xfId="41316"/>
    <cellStyle name="Migliaia 46 3 4 3 3" xfId="33363"/>
    <cellStyle name="Migliaia 46 3 4 3 4" xfId="38665"/>
    <cellStyle name="Migliaia 46 3 4 4" xfId="16179"/>
    <cellStyle name="Migliaia 46 3 4 4 2" xfId="35286"/>
    <cellStyle name="Migliaia 46 3 4 4 3" xfId="40588"/>
    <cellStyle name="Migliaia 46 3 4 4 4" xfId="29713"/>
    <cellStyle name="Migliaia 46 3 4 5" xfId="32674"/>
    <cellStyle name="Migliaia 46 3 4 6" xfId="37937"/>
    <cellStyle name="Migliaia 46 3 4 7" xfId="12071"/>
    <cellStyle name="Migliaia 46 3 5" xfId="3257"/>
    <cellStyle name="Migliaia 46 3 5 2" xfId="9730"/>
    <cellStyle name="Migliaia 46 3 5 2 2" xfId="30855"/>
    <cellStyle name="Migliaia 46 3 5 2 2 2" xfId="36015"/>
    <cellStyle name="Migliaia 46 3 5 2 2 3" xfId="41317"/>
    <cellStyle name="Migliaia 46 3 5 2 3" xfId="33364"/>
    <cellStyle name="Migliaia 46 3 5 2 4" xfId="38666"/>
    <cellStyle name="Migliaia 46 3 5 3" xfId="16181"/>
    <cellStyle name="Migliaia 46 3 5 3 2" xfId="35287"/>
    <cellStyle name="Migliaia 46 3 5 3 3" xfId="40589"/>
    <cellStyle name="Migliaia 46 3 5 3 4" xfId="29714"/>
    <cellStyle name="Migliaia 46 3 5 4" xfId="32675"/>
    <cellStyle name="Migliaia 46 3 5 5" xfId="37938"/>
    <cellStyle name="Migliaia 46 3 5 6" xfId="12073"/>
    <cellStyle name="Migliaia 46 3 6" xfId="2844"/>
    <cellStyle name="Migliaia 46 3 6 2" xfId="9435"/>
    <cellStyle name="Migliaia 46 3 6 2 2" xfId="35288"/>
    <cellStyle name="Migliaia 46 3 6 2 3" xfId="40590"/>
    <cellStyle name="Migliaia 46 3 6 3" xfId="13575"/>
    <cellStyle name="Migliaia 46 3 6 4" xfId="16182"/>
    <cellStyle name="Migliaia 46 3 6 4 2" xfId="37939"/>
    <cellStyle name="Migliaia 46 3 6 5" xfId="12074"/>
    <cellStyle name="Migliaia 46 3 7" xfId="7677"/>
    <cellStyle name="Migliaia 46 3 7 2" xfId="29715"/>
    <cellStyle name="Migliaia 46 3 7 2 2" xfId="35289"/>
    <cellStyle name="Migliaia 46 3 7 2 3" xfId="40591"/>
    <cellStyle name="Migliaia 46 3 7 3" xfId="32676"/>
    <cellStyle name="Migliaia 46 3 7 4" xfId="37940"/>
    <cellStyle name="Migliaia 46 3 8" xfId="12736"/>
    <cellStyle name="Migliaia 46 3 8 2" xfId="29716"/>
    <cellStyle name="Migliaia 46 3 8 2 2" xfId="35290"/>
    <cellStyle name="Migliaia 46 3 8 2 3" xfId="40592"/>
    <cellStyle name="Migliaia 46 3 8 3" xfId="32677"/>
    <cellStyle name="Migliaia 46 3 8 4" xfId="37941"/>
    <cellStyle name="Migliaia 46 3 8 5" xfId="20592"/>
    <cellStyle name="Migliaia 46 3 9" xfId="16173"/>
    <cellStyle name="Migliaia 46 4" xfId="1467"/>
    <cellStyle name="Migliaia 46 4 2" xfId="3663"/>
    <cellStyle name="Migliaia 46 4 2 2" xfId="4292"/>
    <cellStyle name="Migliaia 46 4 2 2 2" xfId="29717"/>
    <cellStyle name="Migliaia 46 4 2 2 2 2" xfId="35291"/>
    <cellStyle name="Migliaia 46 4 2 2 2 3" xfId="40593"/>
    <cellStyle name="Migliaia 46 4 2 2 3" xfId="32678"/>
    <cellStyle name="Migliaia 46 4 2 2 4" xfId="37942"/>
    <cellStyle name="Migliaia 46 4 2 3" xfId="7477"/>
    <cellStyle name="Migliaia 46 4 2 3 2" xfId="29718"/>
    <cellStyle name="Migliaia 46 4 2 3 2 2" xfId="35292"/>
    <cellStyle name="Migliaia 46 4 2 3 2 3" xfId="40594"/>
    <cellStyle name="Migliaia 46 4 2 3 3" xfId="32679"/>
    <cellStyle name="Migliaia 46 4 2 3 4" xfId="37943"/>
    <cellStyle name="Migliaia 46 4 2 4" xfId="6824"/>
    <cellStyle name="Migliaia 46 4 2 5" xfId="6229"/>
    <cellStyle name="Migliaia 46 4 2 5 2" xfId="17003"/>
    <cellStyle name="Migliaia 46 4 2 5 3" xfId="42759"/>
    <cellStyle name="Migliaia 46 4 2 5 4" xfId="46035"/>
    <cellStyle name="Migliaia 46 4 2 5 5" xfId="49051"/>
    <cellStyle name="Migliaia 46 4 2 6" xfId="16184"/>
    <cellStyle name="Migliaia 46 4 2 7" xfId="20594"/>
    <cellStyle name="Migliaia 46 4 3" xfId="4293"/>
    <cellStyle name="Migliaia 46 4 3 2" xfId="13675"/>
    <cellStyle name="Migliaia 46 4 3 2 2" xfId="35293"/>
    <cellStyle name="Migliaia 46 4 3 2 3" xfId="40595"/>
    <cellStyle name="Migliaia 46 4 3 3" xfId="32680"/>
    <cellStyle name="Migliaia 46 4 3 4" xfId="37944"/>
    <cellStyle name="Migliaia 46 4 3 5" xfId="12734"/>
    <cellStyle name="Migliaia 46 4 4" xfId="7478"/>
    <cellStyle name="Migliaia 46 4 4 2" xfId="29719"/>
    <cellStyle name="Migliaia 46 4 4 2 2" xfId="35294"/>
    <cellStyle name="Migliaia 46 4 4 2 3" xfId="40596"/>
    <cellStyle name="Migliaia 46 4 4 3" xfId="32681"/>
    <cellStyle name="Migliaia 46 4 4 4" xfId="37945"/>
    <cellStyle name="Migliaia 46 4 5" xfId="6823"/>
    <cellStyle name="Migliaia 46 4 5 2" xfId="29720"/>
    <cellStyle name="Migliaia 46 4 5 2 2" xfId="35295"/>
    <cellStyle name="Migliaia 46 4 5 2 3" xfId="40597"/>
    <cellStyle name="Migliaia 46 4 5 3" xfId="32682"/>
    <cellStyle name="Migliaia 46 4 5 4" xfId="37946"/>
    <cellStyle name="Migliaia 46 4 6" xfId="6228"/>
    <cellStyle name="Migliaia 46 4 6 2" xfId="17002"/>
    <cellStyle name="Migliaia 46 4 6 2 2" xfId="35296"/>
    <cellStyle name="Migliaia 46 4 6 2 3" xfId="40598"/>
    <cellStyle name="Migliaia 46 4 6 2 4" xfId="29721"/>
    <cellStyle name="Migliaia 46 4 6 3" xfId="32683"/>
    <cellStyle name="Migliaia 46 4 6 4" xfId="37947"/>
    <cellStyle name="Migliaia 46 4 6 5" xfId="20595"/>
    <cellStyle name="Migliaia 46 4 6 6" xfId="42876"/>
    <cellStyle name="Migliaia 46 4 6 7" xfId="46034"/>
    <cellStyle name="Migliaia 46 4 6 8" xfId="49050"/>
    <cellStyle name="Migliaia 46 4 7" xfId="16183"/>
    <cellStyle name="Migliaia 46 4 7 2" xfId="29722"/>
    <cellStyle name="Migliaia 46 4 7 2 2" xfId="35297"/>
    <cellStyle name="Migliaia 46 4 7 2 3" xfId="40599"/>
    <cellStyle name="Migliaia 46 4 7 3" xfId="32684"/>
    <cellStyle name="Migliaia 46 4 7 4" xfId="37948"/>
    <cellStyle name="Migliaia 46 4 7 5" xfId="20596"/>
    <cellStyle name="Migliaia 46 4 8" xfId="20593"/>
    <cellStyle name="Migliaia 46 5" xfId="1468"/>
    <cellStyle name="Migliaia 46 5 2" xfId="3664"/>
    <cellStyle name="Migliaia 46 5 2 2" xfId="13916"/>
    <cellStyle name="Migliaia 46 5 2 2 2" xfId="35298"/>
    <cellStyle name="Migliaia 46 5 2 2 3" xfId="40600"/>
    <cellStyle name="Migliaia 46 5 2 3" xfId="16186"/>
    <cellStyle name="Migliaia 46 5 2 3 2" xfId="32685"/>
    <cellStyle name="Migliaia 46 5 2 4" xfId="37949"/>
    <cellStyle name="Migliaia 46 5 2 5" xfId="12075"/>
    <cellStyle name="Migliaia 46 5 3" xfId="6825"/>
    <cellStyle name="Migliaia 46 5 3 2" xfId="29723"/>
    <cellStyle name="Migliaia 46 5 3 2 2" xfId="35299"/>
    <cellStyle name="Migliaia 46 5 3 2 3" xfId="40601"/>
    <cellStyle name="Migliaia 46 5 3 3" xfId="32686"/>
    <cellStyle name="Migliaia 46 5 3 4" xfId="37950"/>
    <cellStyle name="Migliaia 46 5 4" xfId="6230"/>
    <cellStyle name="Migliaia 46 5 4 2" xfId="17004"/>
    <cellStyle name="Migliaia 46 5 4 2 2" xfId="35300"/>
    <cellStyle name="Migliaia 46 5 4 2 3" xfId="40602"/>
    <cellStyle name="Migliaia 46 5 4 2 4" xfId="29724"/>
    <cellStyle name="Migliaia 46 5 4 3" xfId="32687"/>
    <cellStyle name="Migliaia 46 5 4 4" xfId="37951"/>
    <cellStyle name="Migliaia 46 5 4 5" xfId="20598"/>
    <cellStyle name="Migliaia 46 5 4 6" xfId="41709"/>
    <cellStyle name="Migliaia 46 5 4 7" xfId="46036"/>
    <cellStyle name="Migliaia 46 5 4 8" xfId="49052"/>
    <cellStyle name="Migliaia 46 5 5" xfId="16185"/>
    <cellStyle name="Migliaia 46 5 5 2" xfId="29725"/>
    <cellStyle name="Migliaia 46 5 5 2 2" xfId="35301"/>
    <cellStyle name="Migliaia 46 5 5 2 3" xfId="40603"/>
    <cellStyle name="Migliaia 46 5 5 3" xfId="32688"/>
    <cellStyle name="Migliaia 46 5 5 4" xfId="37952"/>
    <cellStyle name="Migliaia 46 5 5 5" xfId="20599"/>
    <cellStyle name="Migliaia 46 5 6" xfId="20600"/>
    <cellStyle name="Migliaia 46 5 6 2" xfId="29726"/>
    <cellStyle name="Migliaia 46 5 6 2 2" xfId="35302"/>
    <cellStyle name="Migliaia 46 5 6 2 3" xfId="40604"/>
    <cellStyle name="Migliaia 46 5 6 3" xfId="32689"/>
    <cellStyle name="Migliaia 46 5 6 4" xfId="37953"/>
    <cellStyle name="Migliaia 46 5 7" xfId="20597"/>
    <cellStyle name="Migliaia 46 6" xfId="1463"/>
    <cellStyle name="Migliaia 46 6 2" xfId="3659"/>
    <cellStyle name="Migliaia 46 6 2 2" xfId="5193"/>
    <cellStyle name="Migliaia 46 6 2 3" xfId="14072"/>
    <cellStyle name="Migliaia 46 6 2 4" xfId="16188"/>
    <cellStyle name="Migliaia 46 6 2 5" xfId="27890"/>
    <cellStyle name="Migliaia 46 6 2 6" xfId="12077"/>
    <cellStyle name="Migliaia 46 6 3" xfId="4945"/>
    <cellStyle name="Migliaia 46 6 3 2" xfId="30856"/>
    <cellStyle name="Migliaia 46 6 3 2 2" xfId="36016"/>
    <cellStyle name="Migliaia 46 6 3 2 3" xfId="41318"/>
    <cellStyle name="Migliaia 46 6 3 3" xfId="33365"/>
    <cellStyle name="Migliaia 46 6 3 4" xfId="38667"/>
    <cellStyle name="Migliaia 46 6 4" xfId="16187"/>
    <cellStyle name="Migliaia 46 6 4 2" xfId="35303"/>
    <cellStyle name="Migliaia 46 6 4 3" xfId="40605"/>
    <cellStyle name="Migliaia 46 6 4 4" xfId="29727"/>
    <cellStyle name="Migliaia 46 6 5" xfId="32690"/>
    <cellStyle name="Migliaia 46 6 6" xfId="37954"/>
    <cellStyle name="Migliaia 46 6 7" xfId="12076"/>
    <cellStyle name="Migliaia 46 7" xfId="3255"/>
    <cellStyle name="Migliaia 46 7 2" xfId="9728"/>
    <cellStyle name="Migliaia 46 7 2 2" xfId="30857"/>
    <cellStyle name="Migliaia 46 7 2 2 2" xfId="36017"/>
    <cellStyle name="Migliaia 46 7 2 2 3" xfId="41319"/>
    <cellStyle name="Migliaia 46 7 2 3" xfId="33366"/>
    <cellStyle name="Migliaia 46 7 2 4" xfId="38668"/>
    <cellStyle name="Migliaia 46 7 3" xfId="16189"/>
    <cellStyle name="Migliaia 46 7 3 2" xfId="35304"/>
    <cellStyle name="Migliaia 46 7 3 3" xfId="40606"/>
    <cellStyle name="Migliaia 46 7 3 4" xfId="29728"/>
    <cellStyle name="Migliaia 46 7 4" xfId="32691"/>
    <cellStyle name="Migliaia 46 7 5" xfId="37955"/>
    <cellStyle name="Migliaia 46 7 6" xfId="12078"/>
    <cellStyle name="Migliaia 46 8" xfId="2842"/>
    <cellStyle name="Migliaia 46 8 2" xfId="9433"/>
    <cellStyle name="Migliaia 46 8 2 2" xfId="30858"/>
    <cellStyle name="Migliaia 46 8 2 2 2" xfId="36018"/>
    <cellStyle name="Migliaia 46 8 2 2 3" xfId="41320"/>
    <cellStyle name="Migliaia 46 8 2 3" xfId="33367"/>
    <cellStyle name="Migliaia 46 8 2 4" xfId="38669"/>
    <cellStyle name="Migliaia 46 8 3" xfId="16190"/>
    <cellStyle name="Migliaia 46 8 3 2" xfId="35305"/>
    <cellStyle name="Migliaia 46 8 3 3" xfId="40607"/>
    <cellStyle name="Migliaia 46 8 3 4" xfId="29729"/>
    <cellStyle name="Migliaia 46 8 4" xfId="32692"/>
    <cellStyle name="Migliaia 46 8 5" xfId="37956"/>
    <cellStyle name="Migliaia 46 8 6" xfId="12079"/>
    <cellStyle name="Migliaia 46 9" xfId="12644"/>
    <cellStyle name="Migliaia 46 9 2" xfId="29730"/>
    <cellStyle name="Migliaia 46 9 2 2" xfId="35306"/>
    <cellStyle name="Migliaia 46 9 2 3" xfId="40608"/>
    <cellStyle name="Migliaia 46 9 3" xfId="32693"/>
    <cellStyle name="Migliaia 46 9 4" xfId="37957"/>
    <cellStyle name="Migliaia 47" xfId="359"/>
    <cellStyle name="Migliaia 47 10" xfId="16191"/>
    <cellStyle name="Migliaia 47 10 2" xfId="35307"/>
    <cellStyle name="Migliaia 47 10 3" xfId="40609"/>
    <cellStyle name="Migliaia 47 10 4" xfId="29731"/>
    <cellStyle name="Migliaia 47 11" xfId="32694"/>
    <cellStyle name="Migliaia 47 12" xfId="37958"/>
    <cellStyle name="Migliaia 47 2" xfId="360"/>
    <cellStyle name="Migliaia 47 2 2" xfId="1470"/>
    <cellStyle name="Migliaia 47 2 2 2" xfId="3666"/>
    <cellStyle name="Migliaia 47 2 2 2 2" xfId="9833"/>
    <cellStyle name="Migliaia 47 2 2 2 2 2" xfId="35308"/>
    <cellStyle name="Migliaia 47 2 2 2 2 3" xfId="40610"/>
    <cellStyle name="Migliaia 47 2 2 2 3" xfId="13917"/>
    <cellStyle name="Migliaia 47 2 2 2 4" xfId="16194"/>
    <cellStyle name="Migliaia 47 2 2 2 4 2" xfId="37959"/>
    <cellStyle name="Migliaia 47 2 2 2 5" xfId="12080"/>
    <cellStyle name="Migliaia 47 2 2 3" xfId="7058"/>
    <cellStyle name="Migliaia 47 2 2 3 2" xfId="30859"/>
    <cellStyle name="Migliaia 47 2 2 3 2 2" xfId="36019"/>
    <cellStyle name="Migliaia 47 2 2 3 2 3" xfId="41321"/>
    <cellStyle name="Migliaia 47 2 2 3 3" xfId="33368"/>
    <cellStyle name="Migliaia 47 2 2 3 4" xfId="38670"/>
    <cellStyle name="Migliaia 47 2 2 4" xfId="6231"/>
    <cellStyle name="Migliaia 47 2 2 4 2" xfId="17005"/>
    <cellStyle name="Migliaia 47 2 2 4 3" xfId="43353"/>
    <cellStyle name="Migliaia 47 2 2 4 4" xfId="46037"/>
    <cellStyle name="Migliaia 47 2 2 4 5" xfId="49053"/>
    <cellStyle name="Migliaia 47 2 2 5" xfId="16193"/>
    <cellStyle name="Migliaia 47 2 2 6" xfId="20602"/>
    <cellStyle name="Migliaia 47 2 3" xfId="3259"/>
    <cellStyle name="Migliaia 47 2 3 2" xfId="9732"/>
    <cellStyle name="Migliaia 47 2 3 2 2" xfId="30860"/>
    <cellStyle name="Migliaia 47 2 3 2 2 2" xfId="36020"/>
    <cellStyle name="Migliaia 47 2 3 2 2 3" xfId="41322"/>
    <cellStyle name="Migliaia 47 2 3 2 3" xfId="33369"/>
    <cellStyle name="Migliaia 47 2 3 2 4" xfId="38671"/>
    <cellStyle name="Migliaia 47 2 3 3" xfId="16195"/>
    <cellStyle name="Migliaia 47 2 3 3 2" xfId="35309"/>
    <cellStyle name="Migliaia 47 2 3 3 3" xfId="40611"/>
    <cellStyle name="Migliaia 47 2 3 3 4" xfId="29732"/>
    <cellStyle name="Migliaia 47 2 3 4" xfId="32695"/>
    <cellStyle name="Migliaia 47 2 3 5" xfId="37960"/>
    <cellStyle name="Migliaia 47 2 3 6" xfId="12081"/>
    <cellStyle name="Migliaia 47 2 4" xfId="2847"/>
    <cellStyle name="Migliaia 47 2 4 2" xfId="9437"/>
    <cellStyle name="Migliaia 47 2 4 2 2" xfId="35310"/>
    <cellStyle name="Migliaia 47 2 4 2 3" xfId="40612"/>
    <cellStyle name="Migliaia 47 2 4 3" xfId="14129"/>
    <cellStyle name="Migliaia 47 2 4 4" xfId="16196"/>
    <cellStyle name="Migliaia 47 2 4 4 2" xfId="37961"/>
    <cellStyle name="Migliaia 47 2 4 5" xfId="12082"/>
    <cellStyle name="Migliaia 47 2 5" xfId="8573"/>
    <cellStyle name="Migliaia 47 2 5 2" xfId="29734"/>
    <cellStyle name="Migliaia 47 2 5 2 2" xfId="35311"/>
    <cellStyle name="Migliaia 47 2 5 2 3" xfId="40613"/>
    <cellStyle name="Migliaia 47 2 5 3" xfId="32696"/>
    <cellStyle name="Migliaia 47 2 5 4" xfId="37962"/>
    <cellStyle name="Migliaia 47 2 6" xfId="16192"/>
    <cellStyle name="Migliaia 47 2 6 2" xfId="29735"/>
    <cellStyle name="Migliaia 47 2 6 2 2" xfId="35312"/>
    <cellStyle name="Migliaia 47 2 6 2 3" xfId="40614"/>
    <cellStyle name="Migliaia 47 2 6 3" xfId="32697"/>
    <cellStyle name="Migliaia 47 2 6 4" xfId="37963"/>
    <cellStyle name="Migliaia 47 2 6 5" xfId="20604"/>
    <cellStyle name="Migliaia 47 2 7" xfId="20601"/>
    <cellStyle name="Migliaia 47 3" xfId="361"/>
    <cellStyle name="Migliaia 47 3 10" xfId="20605"/>
    <cellStyle name="Migliaia 47 3 11" xfId="12083"/>
    <cellStyle name="Migliaia 47 3 2" xfId="1472"/>
    <cellStyle name="Migliaia 47 3 2 2" xfId="3668"/>
    <cellStyle name="Migliaia 47 3 2 2 2" xfId="7479"/>
    <cellStyle name="Migliaia 47 3 2 2 2 2" xfId="13918"/>
    <cellStyle name="Migliaia 47 3 2 2 2 2 2" xfId="17314"/>
    <cellStyle name="Migliaia 47 3 2 2 2 2 2 2" xfId="35313"/>
    <cellStyle name="Migliaia 47 3 2 2 2 2 3" xfId="40615"/>
    <cellStyle name="Migliaia 47 3 2 2 2 2 4" xfId="29736"/>
    <cellStyle name="Migliaia 47 3 2 2 2 3" xfId="32698"/>
    <cellStyle name="Migliaia 47 3 2 2 2 4" xfId="37964"/>
    <cellStyle name="Migliaia 47 3 2 2 2 5" xfId="20557"/>
    <cellStyle name="Migliaia 47 3 2 2 2 6" xfId="46359"/>
    <cellStyle name="Migliaia 47 3 2 2 2 7" xfId="49375"/>
    <cellStyle name="Migliaia 47 3 2 2 2 8" xfId="13112"/>
    <cellStyle name="Migliaia 47 3 2 2 3" xfId="6567"/>
    <cellStyle name="Migliaia 47 3 2 2 4" xfId="6232"/>
    <cellStyle name="Migliaia 47 3 2 2 4 2" xfId="17006"/>
    <cellStyle name="Migliaia 47 3 2 2 4 3" xfId="20793"/>
    <cellStyle name="Migliaia 47 3 2 2 4 4" xfId="46038"/>
    <cellStyle name="Migliaia 47 3 2 2 4 5" xfId="49054"/>
    <cellStyle name="Migliaia 47 3 2 2 5" xfId="16199"/>
    <cellStyle name="Migliaia 47 3 2 2 6" xfId="20607"/>
    <cellStyle name="Migliaia 47 3 2 3" xfId="2849"/>
    <cellStyle name="Migliaia 47 3 2 3 2" xfId="7831"/>
    <cellStyle name="Migliaia 47 3 2 3 2 2" xfId="35314"/>
    <cellStyle name="Migliaia 47 3 2 3 2 3" xfId="40616"/>
    <cellStyle name="Migliaia 47 3 2 3 2 4" xfId="29737"/>
    <cellStyle name="Migliaia 47 3 2 3 3" xfId="7480"/>
    <cellStyle name="Migliaia 47 3 2 3 4" xfId="16200"/>
    <cellStyle name="Migliaia 47 3 2 3 4 2" xfId="37965"/>
    <cellStyle name="Migliaia 47 3 2 3 5" xfId="12084"/>
    <cellStyle name="Migliaia 47 3 2 4" xfId="6826"/>
    <cellStyle name="Migliaia 47 3 2 4 2" xfId="13530"/>
    <cellStyle name="Migliaia 47 3 2 4 2 2" xfId="35315"/>
    <cellStyle name="Migliaia 47 3 2 4 2 3" xfId="40617"/>
    <cellStyle name="Migliaia 47 3 2 4 3" xfId="32699"/>
    <cellStyle name="Migliaia 47 3 2 4 4" xfId="37966"/>
    <cellStyle name="Migliaia 47 3 2 4 5" xfId="12647"/>
    <cellStyle name="Migliaia 47 3 2 5" xfId="12732"/>
    <cellStyle name="Migliaia 47 3 2 5 2" xfId="29738"/>
    <cellStyle name="Migliaia 47 3 2 5 2 2" xfId="35316"/>
    <cellStyle name="Migliaia 47 3 2 5 2 3" xfId="40618"/>
    <cellStyle name="Migliaia 47 3 2 5 3" xfId="32700"/>
    <cellStyle name="Migliaia 47 3 2 5 4" xfId="37967"/>
    <cellStyle name="Migliaia 47 3 2 6" xfId="16198"/>
    <cellStyle name="Migliaia 47 3 2 6 2" xfId="29739"/>
    <cellStyle name="Migliaia 47 3 2 6 2 2" xfId="35317"/>
    <cellStyle name="Migliaia 47 3 2 6 2 3" xfId="40619"/>
    <cellStyle name="Migliaia 47 3 2 6 3" xfId="32701"/>
    <cellStyle name="Migliaia 47 3 2 6 4" xfId="37968"/>
    <cellStyle name="Migliaia 47 3 2 6 5" xfId="20609"/>
    <cellStyle name="Migliaia 47 3 2 7" xfId="20606"/>
    <cellStyle name="Migliaia 47 3 3" xfId="1471"/>
    <cellStyle name="Migliaia 47 3 3 2" xfId="3667"/>
    <cellStyle name="Migliaia 47 3 3 2 2" xfId="5196"/>
    <cellStyle name="Migliaia 47 3 3 2 2 2" xfId="35319"/>
    <cellStyle name="Migliaia 47 3 3 2 2 3" xfId="40621"/>
    <cellStyle name="Migliaia 47 3 3 2 3" xfId="13676"/>
    <cellStyle name="Migliaia 47 3 3 2 4" xfId="16202"/>
    <cellStyle name="Migliaia 47 3 3 2 4 2" xfId="37970"/>
    <cellStyle name="Migliaia 47 3 3 2 5" xfId="12086"/>
    <cellStyle name="Migliaia 47 3 3 3" xfId="4948"/>
    <cellStyle name="Migliaia 47 3 3 3 2" xfId="29741"/>
    <cellStyle name="Migliaia 47 3 3 3 2 2" xfId="35320"/>
    <cellStyle name="Migliaia 47 3 3 3 2 3" xfId="40622"/>
    <cellStyle name="Migliaia 47 3 3 3 3" xfId="32704"/>
    <cellStyle name="Migliaia 47 3 3 3 4" xfId="37971"/>
    <cellStyle name="Migliaia 47 3 3 4" xfId="16201"/>
    <cellStyle name="Migliaia 47 3 3 4 2" xfId="29742"/>
    <cellStyle name="Migliaia 47 3 3 4 2 2" xfId="35321"/>
    <cellStyle name="Migliaia 47 3 3 4 2 3" xfId="40623"/>
    <cellStyle name="Migliaia 47 3 3 4 3" xfId="32705"/>
    <cellStyle name="Migliaia 47 3 3 4 4" xfId="37972"/>
    <cellStyle name="Migliaia 47 3 3 4 5" xfId="20610"/>
    <cellStyle name="Migliaia 47 3 3 5" xfId="20611"/>
    <cellStyle name="Migliaia 47 3 3 5 2" xfId="29743"/>
    <cellStyle name="Migliaia 47 3 3 5 2 2" xfId="35322"/>
    <cellStyle name="Migliaia 47 3 3 5 2 3" xfId="40624"/>
    <cellStyle name="Migliaia 47 3 3 5 3" xfId="32706"/>
    <cellStyle name="Migliaia 47 3 3 5 4" xfId="37973"/>
    <cellStyle name="Migliaia 47 3 3 6" xfId="29740"/>
    <cellStyle name="Migliaia 47 3 3 6 2" xfId="35318"/>
    <cellStyle name="Migliaia 47 3 3 6 3" xfId="40620"/>
    <cellStyle name="Migliaia 47 3 3 7" xfId="32702"/>
    <cellStyle name="Migliaia 47 3 3 8" xfId="37969"/>
    <cellStyle name="Migliaia 47 3 3 9" xfId="12085"/>
    <cellStyle name="Migliaia 47 3 4" xfId="2426"/>
    <cellStyle name="Migliaia 47 3 4 2" xfId="3938"/>
    <cellStyle name="Migliaia 47 3 4 2 2" xfId="9893"/>
    <cellStyle name="Migliaia 47 3 4 2 3" xfId="13589"/>
    <cellStyle name="Migliaia 47 3 4 2 4" xfId="16204"/>
    <cellStyle name="Migliaia 47 3 4 2 5" xfId="27892"/>
    <cellStyle name="Migliaia 47 3 4 2 6" xfId="12088"/>
    <cellStyle name="Migliaia 47 3 4 3" xfId="9141"/>
    <cellStyle name="Migliaia 47 3 4 3 2" xfId="30861"/>
    <cellStyle name="Migliaia 47 3 4 3 2 2" xfId="36021"/>
    <cellStyle name="Migliaia 47 3 4 3 2 3" xfId="41323"/>
    <cellStyle name="Migliaia 47 3 4 3 3" xfId="33370"/>
    <cellStyle name="Migliaia 47 3 4 3 4" xfId="38672"/>
    <cellStyle name="Migliaia 47 3 4 4" xfId="16203"/>
    <cellStyle name="Migliaia 47 3 4 4 2" xfId="35323"/>
    <cellStyle name="Migliaia 47 3 4 4 3" xfId="40625"/>
    <cellStyle name="Migliaia 47 3 4 4 4" xfId="29744"/>
    <cellStyle name="Migliaia 47 3 4 5" xfId="32707"/>
    <cellStyle name="Migliaia 47 3 4 6" xfId="37974"/>
    <cellStyle name="Migliaia 47 3 4 7" xfId="12087"/>
    <cellStyle name="Migliaia 47 3 5" xfId="3260"/>
    <cellStyle name="Migliaia 47 3 5 2" xfId="9733"/>
    <cellStyle name="Migliaia 47 3 5 2 2" xfId="30862"/>
    <cellStyle name="Migliaia 47 3 5 2 2 2" xfId="36022"/>
    <cellStyle name="Migliaia 47 3 5 2 2 3" xfId="41324"/>
    <cellStyle name="Migliaia 47 3 5 2 3" xfId="33371"/>
    <cellStyle name="Migliaia 47 3 5 2 4" xfId="38673"/>
    <cellStyle name="Migliaia 47 3 5 3" xfId="16205"/>
    <cellStyle name="Migliaia 47 3 5 3 2" xfId="35324"/>
    <cellStyle name="Migliaia 47 3 5 3 3" xfId="40626"/>
    <cellStyle name="Migliaia 47 3 5 3 4" xfId="29745"/>
    <cellStyle name="Migliaia 47 3 5 4" xfId="32708"/>
    <cellStyle name="Migliaia 47 3 5 5" xfId="37975"/>
    <cellStyle name="Migliaia 47 3 5 6" xfId="12089"/>
    <cellStyle name="Migliaia 47 3 6" xfId="2848"/>
    <cellStyle name="Migliaia 47 3 6 2" xfId="9438"/>
    <cellStyle name="Migliaia 47 3 6 2 2" xfId="35325"/>
    <cellStyle name="Migliaia 47 3 6 2 3" xfId="40627"/>
    <cellStyle name="Migliaia 47 3 6 3" xfId="13457"/>
    <cellStyle name="Migliaia 47 3 6 4" xfId="16206"/>
    <cellStyle name="Migliaia 47 3 6 4 2" xfId="37976"/>
    <cellStyle name="Migliaia 47 3 6 5" xfId="12090"/>
    <cellStyle name="Migliaia 47 3 7" xfId="6589"/>
    <cellStyle name="Migliaia 47 3 7 2" xfId="29746"/>
    <cellStyle name="Migliaia 47 3 7 2 2" xfId="35326"/>
    <cellStyle name="Migliaia 47 3 7 2 3" xfId="40628"/>
    <cellStyle name="Migliaia 47 3 7 3" xfId="32709"/>
    <cellStyle name="Migliaia 47 3 7 4" xfId="37977"/>
    <cellStyle name="Migliaia 47 3 8" xfId="12733"/>
    <cellStyle name="Migliaia 47 3 8 2" xfId="29747"/>
    <cellStyle name="Migliaia 47 3 8 2 2" xfId="35327"/>
    <cellStyle name="Migliaia 47 3 8 2 3" xfId="40629"/>
    <cellStyle name="Migliaia 47 3 8 3" xfId="32710"/>
    <cellStyle name="Migliaia 47 3 8 4" xfId="37978"/>
    <cellStyle name="Migliaia 47 3 8 5" xfId="20615"/>
    <cellStyle name="Migliaia 47 3 9" xfId="16197"/>
    <cellStyle name="Migliaia 47 4" xfId="1473"/>
    <cellStyle name="Migliaia 47 4 2" xfId="3669"/>
    <cellStyle name="Migliaia 47 4 2 2" xfId="4294"/>
    <cellStyle name="Migliaia 47 4 2 2 2" xfId="29748"/>
    <cellStyle name="Migliaia 47 4 2 2 2 2" xfId="35328"/>
    <cellStyle name="Migliaia 47 4 2 2 2 3" xfId="40630"/>
    <cellStyle name="Migliaia 47 4 2 2 3" xfId="32711"/>
    <cellStyle name="Migliaia 47 4 2 2 4" xfId="37979"/>
    <cellStyle name="Migliaia 47 4 2 3" xfId="7481"/>
    <cellStyle name="Migliaia 47 4 2 3 2" xfId="29749"/>
    <cellStyle name="Migliaia 47 4 2 3 2 2" xfId="35329"/>
    <cellStyle name="Migliaia 47 4 2 3 2 3" xfId="40631"/>
    <cellStyle name="Migliaia 47 4 2 3 3" xfId="32712"/>
    <cellStyle name="Migliaia 47 4 2 3 4" xfId="37980"/>
    <cellStyle name="Migliaia 47 4 2 4" xfId="6828"/>
    <cellStyle name="Migliaia 47 4 2 5" xfId="6234"/>
    <cellStyle name="Migliaia 47 4 2 5 2" xfId="17008"/>
    <cellStyle name="Migliaia 47 4 2 5 3" xfId="28002"/>
    <cellStyle name="Migliaia 47 4 2 5 4" xfId="46040"/>
    <cellStyle name="Migliaia 47 4 2 5 5" xfId="49056"/>
    <cellStyle name="Migliaia 47 4 2 6" xfId="16208"/>
    <cellStyle name="Migliaia 47 4 2 7" xfId="20617"/>
    <cellStyle name="Migliaia 47 4 3" xfId="4295"/>
    <cellStyle name="Migliaia 47 4 3 2" xfId="13677"/>
    <cellStyle name="Migliaia 47 4 3 2 2" xfId="35330"/>
    <cellStyle name="Migliaia 47 4 3 2 3" xfId="40632"/>
    <cellStyle name="Migliaia 47 4 3 3" xfId="32713"/>
    <cellStyle name="Migliaia 47 4 3 4" xfId="37981"/>
    <cellStyle name="Migliaia 47 4 3 5" xfId="12731"/>
    <cellStyle name="Migliaia 47 4 4" xfId="7482"/>
    <cellStyle name="Migliaia 47 4 4 2" xfId="29750"/>
    <cellStyle name="Migliaia 47 4 4 2 2" xfId="35331"/>
    <cellStyle name="Migliaia 47 4 4 2 3" xfId="40633"/>
    <cellStyle name="Migliaia 47 4 4 3" xfId="32714"/>
    <cellStyle name="Migliaia 47 4 4 4" xfId="37982"/>
    <cellStyle name="Migliaia 47 4 5" xfId="6827"/>
    <cellStyle name="Migliaia 47 4 5 2" xfId="29751"/>
    <cellStyle name="Migliaia 47 4 5 2 2" xfId="35332"/>
    <cellStyle name="Migliaia 47 4 5 2 3" xfId="40634"/>
    <cellStyle name="Migliaia 47 4 5 3" xfId="32715"/>
    <cellStyle name="Migliaia 47 4 5 4" xfId="37983"/>
    <cellStyle name="Migliaia 47 4 6" xfId="6233"/>
    <cellStyle name="Migliaia 47 4 6 2" xfId="17007"/>
    <cellStyle name="Migliaia 47 4 6 2 2" xfId="35333"/>
    <cellStyle name="Migliaia 47 4 6 2 3" xfId="40635"/>
    <cellStyle name="Migliaia 47 4 6 2 4" xfId="29752"/>
    <cellStyle name="Migliaia 47 4 6 3" xfId="32716"/>
    <cellStyle name="Migliaia 47 4 6 4" xfId="37984"/>
    <cellStyle name="Migliaia 47 4 6 5" xfId="20619"/>
    <cellStyle name="Migliaia 47 4 6 6" xfId="42658"/>
    <cellStyle name="Migliaia 47 4 6 7" xfId="46039"/>
    <cellStyle name="Migliaia 47 4 6 8" xfId="49055"/>
    <cellStyle name="Migliaia 47 4 7" xfId="16207"/>
    <cellStyle name="Migliaia 47 4 7 2" xfId="29753"/>
    <cellStyle name="Migliaia 47 4 7 2 2" xfId="35334"/>
    <cellStyle name="Migliaia 47 4 7 2 3" xfId="40636"/>
    <cellStyle name="Migliaia 47 4 7 3" xfId="32717"/>
    <cellStyle name="Migliaia 47 4 7 4" xfId="37985"/>
    <cellStyle name="Migliaia 47 4 7 5" xfId="20620"/>
    <cellStyle name="Migliaia 47 4 8" xfId="20616"/>
    <cellStyle name="Migliaia 47 5" xfId="1474"/>
    <cellStyle name="Migliaia 47 5 2" xfId="3670"/>
    <cellStyle name="Migliaia 47 5 2 2" xfId="13919"/>
    <cellStyle name="Migliaia 47 5 2 2 2" xfId="35335"/>
    <cellStyle name="Migliaia 47 5 2 2 3" xfId="40637"/>
    <cellStyle name="Migliaia 47 5 2 3" xfId="16210"/>
    <cellStyle name="Migliaia 47 5 2 3 2" xfId="32718"/>
    <cellStyle name="Migliaia 47 5 2 4" xfId="37986"/>
    <cellStyle name="Migliaia 47 5 2 5" xfId="12091"/>
    <cellStyle name="Migliaia 47 5 3" xfId="6829"/>
    <cellStyle name="Migliaia 47 5 3 2" xfId="29754"/>
    <cellStyle name="Migliaia 47 5 3 2 2" xfId="35336"/>
    <cellStyle name="Migliaia 47 5 3 2 3" xfId="40638"/>
    <cellStyle name="Migliaia 47 5 3 3" xfId="32719"/>
    <cellStyle name="Migliaia 47 5 3 4" xfId="37987"/>
    <cellStyle name="Migliaia 47 5 4" xfId="6235"/>
    <cellStyle name="Migliaia 47 5 4 2" xfId="17009"/>
    <cellStyle name="Migliaia 47 5 4 2 2" xfId="35337"/>
    <cellStyle name="Migliaia 47 5 4 2 3" xfId="40639"/>
    <cellStyle name="Migliaia 47 5 4 2 4" xfId="29755"/>
    <cellStyle name="Migliaia 47 5 4 3" xfId="32720"/>
    <cellStyle name="Migliaia 47 5 4 4" xfId="37988"/>
    <cellStyle name="Migliaia 47 5 4 5" xfId="20622"/>
    <cellStyle name="Migliaia 47 5 4 6" xfId="43186"/>
    <cellStyle name="Migliaia 47 5 4 7" xfId="46041"/>
    <cellStyle name="Migliaia 47 5 4 8" xfId="49057"/>
    <cellStyle name="Migliaia 47 5 5" xfId="16209"/>
    <cellStyle name="Migliaia 47 5 5 2" xfId="29756"/>
    <cellStyle name="Migliaia 47 5 5 2 2" xfId="35338"/>
    <cellStyle name="Migliaia 47 5 5 2 3" xfId="40640"/>
    <cellStyle name="Migliaia 47 5 5 3" xfId="32721"/>
    <cellStyle name="Migliaia 47 5 5 4" xfId="37989"/>
    <cellStyle name="Migliaia 47 5 5 5" xfId="20623"/>
    <cellStyle name="Migliaia 47 5 6" xfId="20624"/>
    <cellStyle name="Migliaia 47 5 6 2" xfId="29757"/>
    <cellStyle name="Migliaia 47 5 6 2 2" xfId="35339"/>
    <cellStyle name="Migliaia 47 5 6 2 3" xfId="40641"/>
    <cellStyle name="Migliaia 47 5 6 3" xfId="32722"/>
    <cellStyle name="Migliaia 47 5 6 4" xfId="37990"/>
    <cellStyle name="Migliaia 47 5 7" xfId="20621"/>
    <cellStyle name="Migliaia 47 6" xfId="1469"/>
    <cellStyle name="Migliaia 47 6 2" xfId="3665"/>
    <cellStyle name="Migliaia 47 6 2 2" xfId="5195"/>
    <cellStyle name="Migliaia 47 6 2 3" xfId="14071"/>
    <cellStyle name="Migliaia 47 6 2 4" xfId="16212"/>
    <cellStyle name="Migliaia 47 6 2 5" xfId="27894"/>
    <cellStyle name="Migliaia 47 6 2 6" xfId="12093"/>
    <cellStyle name="Migliaia 47 6 3" xfId="4947"/>
    <cellStyle name="Migliaia 47 6 3 2" xfId="30863"/>
    <cellStyle name="Migliaia 47 6 3 2 2" xfId="36023"/>
    <cellStyle name="Migliaia 47 6 3 2 3" xfId="41325"/>
    <cellStyle name="Migliaia 47 6 3 3" xfId="33372"/>
    <cellStyle name="Migliaia 47 6 3 4" xfId="38674"/>
    <cellStyle name="Migliaia 47 6 4" xfId="16211"/>
    <cellStyle name="Migliaia 47 6 4 2" xfId="35340"/>
    <cellStyle name="Migliaia 47 6 4 3" xfId="40642"/>
    <cellStyle name="Migliaia 47 6 4 4" xfId="29758"/>
    <cellStyle name="Migliaia 47 6 5" xfId="32723"/>
    <cellStyle name="Migliaia 47 6 6" xfId="37991"/>
    <cellStyle name="Migliaia 47 6 7" xfId="12092"/>
    <cellStyle name="Migliaia 47 7" xfId="3258"/>
    <cellStyle name="Migliaia 47 7 2" xfId="9731"/>
    <cellStyle name="Migliaia 47 7 2 2" xfId="30864"/>
    <cellStyle name="Migliaia 47 7 2 2 2" xfId="36024"/>
    <cellStyle name="Migliaia 47 7 2 2 3" xfId="41326"/>
    <cellStyle name="Migliaia 47 7 2 3" xfId="33373"/>
    <cellStyle name="Migliaia 47 7 2 4" xfId="38675"/>
    <cellStyle name="Migliaia 47 7 3" xfId="16213"/>
    <cellStyle name="Migliaia 47 7 3 2" xfId="35341"/>
    <cellStyle name="Migliaia 47 7 3 3" xfId="40643"/>
    <cellStyle name="Migliaia 47 7 3 4" xfId="29759"/>
    <cellStyle name="Migliaia 47 7 4" xfId="32724"/>
    <cellStyle name="Migliaia 47 7 5" xfId="37992"/>
    <cellStyle name="Migliaia 47 7 6" xfId="12094"/>
    <cellStyle name="Migliaia 47 8" xfId="2846"/>
    <cellStyle name="Migliaia 47 8 2" xfId="9436"/>
    <cellStyle name="Migliaia 47 8 2 2" xfId="30865"/>
    <cellStyle name="Migliaia 47 8 2 2 2" xfId="36025"/>
    <cellStyle name="Migliaia 47 8 2 2 3" xfId="41327"/>
    <cellStyle name="Migliaia 47 8 2 3" xfId="33374"/>
    <cellStyle name="Migliaia 47 8 2 4" xfId="38676"/>
    <cellStyle name="Migliaia 47 8 3" xfId="16214"/>
    <cellStyle name="Migliaia 47 8 3 2" xfId="35342"/>
    <cellStyle name="Migliaia 47 8 3 3" xfId="40644"/>
    <cellStyle name="Migliaia 47 8 3 4" xfId="29760"/>
    <cellStyle name="Migliaia 47 8 4" xfId="32725"/>
    <cellStyle name="Migliaia 47 8 5" xfId="37993"/>
    <cellStyle name="Migliaia 47 8 6" xfId="12095"/>
    <cellStyle name="Migliaia 47 9" xfId="12646"/>
    <cellStyle name="Migliaia 47 9 2" xfId="29761"/>
    <cellStyle name="Migliaia 47 9 2 2" xfId="35343"/>
    <cellStyle name="Migliaia 47 9 2 3" xfId="40645"/>
    <cellStyle name="Migliaia 47 9 3" xfId="32726"/>
    <cellStyle name="Migliaia 47 9 4" xfId="37994"/>
    <cellStyle name="Migliaia 48" xfId="362"/>
    <cellStyle name="Migliaia 48 10" xfId="16215"/>
    <cellStyle name="Migliaia 48 10 2" xfId="35344"/>
    <cellStyle name="Migliaia 48 10 3" xfId="40646"/>
    <cellStyle name="Migliaia 48 10 4" xfId="29762"/>
    <cellStyle name="Migliaia 48 11" xfId="32727"/>
    <cellStyle name="Migliaia 48 12" xfId="37995"/>
    <cellStyle name="Migliaia 48 2" xfId="363"/>
    <cellStyle name="Migliaia 48 2 2" xfId="1476"/>
    <cellStyle name="Migliaia 48 2 2 2" xfId="3672"/>
    <cellStyle name="Migliaia 48 2 2 2 2" xfId="9834"/>
    <cellStyle name="Migliaia 48 2 2 2 2 2" xfId="35345"/>
    <cellStyle name="Migliaia 48 2 2 2 2 3" xfId="40647"/>
    <cellStyle name="Migliaia 48 2 2 2 3" xfId="13920"/>
    <cellStyle name="Migliaia 48 2 2 2 4" xfId="16218"/>
    <cellStyle name="Migliaia 48 2 2 2 4 2" xfId="37996"/>
    <cellStyle name="Migliaia 48 2 2 2 5" xfId="12096"/>
    <cellStyle name="Migliaia 48 2 2 3" xfId="7059"/>
    <cellStyle name="Migliaia 48 2 2 3 2" xfId="30866"/>
    <cellStyle name="Migliaia 48 2 2 3 2 2" xfId="36026"/>
    <cellStyle name="Migliaia 48 2 2 3 2 3" xfId="41328"/>
    <cellStyle name="Migliaia 48 2 2 3 3" xfId="33375"/>
    <cellStyle name="Migliaia 48 2 2 3 4" xfId="38677"/>
    <cellStyle name="Migliaia 48 2 2 4" xfId="6236"/>
    <cellStyle name="Migliaia 48 2 2 4 2" xfId="17010"/>
    <cellStyle name="Migliaia 48 2 2 4 3" xfId="43881"/>
    <cellStyle name="Migliaia 48 2 2 4 4" xfId="46042"/>
    <cellStyle name="Migliaia 48 2 2 4 5" xfId="49058"/>
    <cellStyle name="Migliaia 48 2 2 5" xfId="16217"/>
    <cellStyle name="Migliaia 48 2 2 6" xfId="20631"/>
    <cellStyle name="Migliaia 48 2 3" xfId="3262"/>
    <cellStyle name="Migliaia 48 2 3 2" xfId="9735"/>
    <cellStyle name="Migliaia 48 2 3 2 2" xfId="30867"/>
    <cellStyle name="Migliaia 48 2 3 2 2 2" xfId="36027"/>
    <cellStyle name="Migliaia 48 2 3 2 2 3" xfId="41329"/>
    <cellStyle name="Migliaia 48 2 3 2 3" xfId="33376"/>
    <cellStyle name="Migliaia 48 2 3 2 4" xfId="38678"/>
    <cellStyle name="Migliaia 48 2 3 3" xfId="16219"/>
    <cellStyle name="Migliaia 48 2 3 3 2" xfId="35346"/>
    <cellStyle name="Migliaia 48 2 3 3 3" xfId="40648"/>
    <cellStyle name="Migliaia 48 2 3 3 4" xfId="29764"/>
    <cellStyle name="Migliaia 48 2 3 4" xfId="32729"/>
    <cellStyle name="Migliaia 48 2 3 5" xfId="37997"/>
    <cellStyle name="Migliaia 48 2 3 6" xfId="12097"/>
    <cellStyle name="Migliaia 48 2 4" xfId="2851"/>
    <cellStyle name="Migliaia 48 2 4 2" xfId="9440"/>
    <cellStyle name="Migliaia 48 2 4 2 2" xfId="35347"/>
    <cellStyle name="Migliaia 48 2 4 2 3" xfId="40649"/>
    <cellStyle name="Migliaia 48 2 4 3" xfId="14128"/>
    <cellStyle name="Migliaia 48 2 4 4" xfId="16220"/>
    <cellStyle name="Migliaia 48 2 4 4 2" xfId="37998"/>
    <cellStyle name="Migliaia 48 2 4 5" xfId="12098"/>
    <cellStyle name="Migliaia 48 2 5" xfId="8574"/>
    <cellStyle name="Migliaia 48 2 5 2" xfId="29765"/>
    <cellStyle name="Migliaia 48 2 5 2 2" xfId="35348"/>
    <cellStyle name="Migliaia 48 2 5 2 3" xfId="40650"/>
    <cellStyle name="Migliaia 48 2 5 3" xfId="32730"/>
    <cellStyle name="Migliaia 48 2 5 4" xfId="37999"/>
    <cellStyle name="Migliaia 48 2 6" xfId="16216"/>
    <cellStyle name="Migliaia 48 2 6 2" xfId="29766"/>
    <cellStyle name="Migliaia 48 2 6 2 2" xfId="35349"/>
    <cellStyle name="Migliaia 48 2 6 2 3" xfId="40651"/>
    <cellStyle name="Migliaia 48 2 6 3" xfId="32731"/>
    <cellStyle name="Migliaia 48 2 6 4" xfId="38000"/>
    <cellStyle name="Migliaia 48 2 6 5" xfId="20633"/>
    <cellStyle name="Migliaia 48 2 7" xfId="20630"/>
    <cellStyle name="Migliaia 48 3" xfId="364"/>
    <cellStyle name="Migliaia 48 3 10" xfId="20634"/>
    <cellStyle name="Migliaia 48 3 11" xfId="12099"/>
    <cellStyle name="Migliaia 48 3 2" xfId="1478"/>
    <cellStyle name="Migliaia 48 3 2 2" xfId="3674"/>
    <cellStyle name="Migliaia 48 3 2 2 2" xfId="7483"/>
    <cellStyle name="Migliaia 48 3 2 2 2 2" xfId="13921"/>
    <cellStyle name="Migliaia 48 3 2 2 2 2 2" xfId="17315"/>
    <cellStyle name="Migliaia 48 3 2 2 2 2 2 2" xfId="35350"/>
    <cellStyle name="Migliaia 48 3 2 2 2 2 3" xfId="40652"/>
    <cellStyle name="Migliaia 48 3 2 2 2 2 4" xfId="29767"/>
    <cellStyle name="Migliaia 48 3 2 2 2 3" xfId="32732"/>
    <cellStyle name="Migliaia 48 3 2 2 2 4" xfId="38001"/>
    <cellStyle name="Migliaia 48 3 2 2 2 5" xfId="44027"/>
    <cellStyle name="Migliaia 48 3 2 2 2 6" xfId="46360"/>
    <cellStyle name="Migliaia 48 3 2 2 2 7" xfId="49376"/>
    <cellStyle name="Migliaia 48 3 2 2 2 8" xfId="13113"/>
    <cellStyle name="Migliaia 48 3 2 2 3" xfId="6604"/>
    <cellStyle name="Migliaia 48 3 2 2 4" xfId="6237"/>
    <cellStyle name="Migliaia 48 3 2 2 4 2" xfId="17011"/>
    <cellStyle name="Migliaia 48 3 2 2 4 3" xfId="43979"/>
    <cellStyle name="Migliaia 48 3 2 2 4 4" xfId="46043"/>
    <cellStyle name="Migliaia 48 3 2 2 4 5" xfId="49059"/>
    <cellStyle name="Migliaia 48 3 2 2 5" xfId="16223"/>
    <cellStyle name="Migliaia 48 3 2 2 6" xfId="20636"/>
    <cellStyle name="Migliaia 48 3 2 3" xfId="2853"/>
    <cellStyle name="Migliaia 48 3 2 3 2" xfId="6532"/>
    <cellStyle name="Migliaia 48 3 2 3 2 2" xfId="35351"/>
    <cellStyle name="Migliaia 48 3 2 3 2 3" xfId="40653"/>
    <cellStyle name="Migliaia 48 3 2 3 2 4" xfId="29768"/>
    <cellStyle name="Migliaia 48 3 2 3 3" xfId="7484"/>
    <cellStyle name="Migliaia 48 3 2 3 4" xfId="16224"/>
    <cellStyle name="Migliaia 48 3 2 3 4 2" xfId="38002"/>
    <cellStyle name="Migliaia 48 3 2 3 5" xfId="12100"/>
    <cellStyle name="Migliaia 48 3 2 4" xfId="6830"/>
    <cellStyle name="Migliaia 48 3 2 4 2" xfId="13531"/>
    <cellStyle name="Migliaia 48 3 2 4 2 2" xfId="35352"/>
    <cellStyle name="Migliaia 48 3 2 4 2 3" xfId="40654"/>
    <cellStyle name="Migliaia 48 3 2 4 3" xfId="32733"/>
    <cellStyle name="Migliaia 48 3 2 4 4" xfId="38003"/>
    <cellStyle name="Migliaia 48 3 2 4 5" xfId="12649"/>
    <cellStyle name="Migliaia 48 3 2 5" xfId="12729"/>
    <cellStyle name="Migliaia 48 3 2 5 2" xfId="29769"/>
    <cellStyle name="Migliaia 48 3 2 5 2 2" xfId="35353"/>
    <cellStyle name="Migliaia 48 3 2 5 2 3" xfId="40655"/>
    <cellStyle name="Migliaia 48 3 2 5 3" xfId="32734"/>
    <cellStyle name="Migliaia 48 3 2 5 4" xfId="38004"/>
    <cellStyle name="Migliaia 48 3 2 6" xfId="16222"/>
    <cellStyle name="Migliaia 48 3 2 6 2" xfId="29770"/>
    <cellStyle name="Migliaia 48 3 2 6 2 2" xfId="35354"/>
    <cellStyle name="Migliaia 48 3 2 6 2 3" xfId="40656"/>
    <cellStyle name="Migliaia 48 3 2 6 3" xfId="32735"/>
    <cellStyle name="Migliaia 48 3 2 6 4" xfId="38005"/>
    <cellStyle name="Migliaia 48 3 2 6 5" xfId="20637"/>
    <cellStyle name="Migliaia 48 3 2 7" xfId="20635"/>
    <cellStyle name="Migliaia 48 3 3" xfId="1477"/>
    <cellStyle name="Migliaia 48 3 3 2" xfId="3673"/>
    <cellStyle name="Migliaia 48 3 3 2 2" xfId="5198"/>
    <cellStyle name="Migliaia 48 3 3 2 2 2" xfId="35356"/>
    <cellStyle name="Migliaia 48 3 3 2 2 3" xfId="40658"/>
    <cellStyle name="Migliaia 48 3 3 2 3" xfId="13678"/>
    <cellStyle name="Migliaia 48 3 3 2 4" xfId="16226"/>
    <cellStyle name="Migliaia 48 3 3 2 4 2" xfId="38007"/>
    <cellStyle name="Migliaia 48 3 3 2 5" xfId="12102"/>
    <cellStyle name="Migliaia 48 3 3 3" xfId="4950"/>
    <cellStyle name="Migliaia 48 3 3 3 2" xfId="29772"/>
    <cellStyle name="Migliaia 48 3 3 3 2 2" xfId="35357"/>
    <cellStyle name="Migliaia 48 3 3 3 2 3" xfId="40659"/>
    <cellStyle name="Migliaia 48 3 3 3 3" xfId="32737"/>
    <cellStyle name="Migliaia 48 3 3 3 4" xfId="38008"/>
    <cellStyle name="Migliaia 48 3 3 4" xfId="16225"/>
    <cellStyle name="Migliaia 48 3 3 4 2" xfId="29773"/>
    <cellStyle name="Migliaia 48 3 3 4 2 2" xfId="35358"/>
    <cellStyle name="Migliaia 48 3 3 4 2 3" xfId="40660"/>
    <cellStyle name="Migliaia 48 3 3 4 3" xfId="32738"/>
    <cellStyle name="Migliaia 48 3 3 4 4" xfId="38009"/>
    <cellStyle name="Migliaia 48 3 3 4 5" xfId="20638"/>
    <cellStyle name="Migliaia 48 3 3 5" xfId="20639"/>
    <cellStyle name="Migliaia 48 3 3 5 2" xfId="29774"/>
    <cellStyle name="Migliaia 48 3 3 5 2 2" xfId="35359"/>
    <cellStyle name="Migliaia 48 3 3 5 2 3" xfId="40661"/>
    <cellStyle name="Migliaia 48 3 3 5 3" xfId="32739"/>
    <cellStyle name="Migliaia 48 3 3 5 4" xfId="38010"/>
    <cellStyle name="Migliaia 48 3 3 6" xfId="29771"/>
    <cellStyle name="Migliaia 48 3 3 6 2" xfId="35355"/>
    <cellStyle name="Migliaia 48 3 3 6 3" xfId="40657"/>
    <cellStyle name="Migliaia 48 3 3 7" xfId="32736"/>
    <cellStyle name="Migliaia 48 3 3 8" xfId="38006"/>
    <cellStyle name="Migliaia 48 3 3 9" xfId="12101"/>
    <cellStyle name="Migliaia 48 3 4" xfId="2427"/>
    <cellStyle name="Migliaia 48 3 4 2" xfId="3939"/>
    <cellStyle name="Migliaia 48 3 4 2 2" xfId="9894"/>
    <cellStyle name="Migliaia 48 3 4 2 3" xfId="13566"/>
    <cellStyle name="Migliaia 48 3 4 2 4" xfId="16228"/>
    <cellStyle name="Migliaia 48 3 4 2 5" xfId="27898"/>
    <cellStyle name="Migliaia 48 3 4 2 6" xfId="12104"/>
    <cellStyle name="Migliaia 48 3 4 3" xfId="9142"/>
    <cellStyle name="Migliaia 48 3 4 3 2" xfId="30868"/>
    <cellStyle name="Migliaia 48 3 4 3 2 2" xfId="36028"/>
    <cellStyle name="Migliaia 48 3 4 3 2 3" xfId="41330"/>
    <cellStyle name="Migliaia 48 3 4 3 3" xfId="33377"/>
    <cellStyle name="Migliaia 48 3 4 3 4" xfId="38679"/>
    <cellStyle name="Migliaia 48 3 4 4" xfId="16227"/>
    <cellStyle name="Migliaia 48 3 4 4 2" xfId="35360"/>
    <cellStyle name="Migliaia 48 3 4 4 3" xfId="40662"/>
    <cellStyle name="Migliaia 48 3 4 4 4" xfId="29775"/>
    <cellStyle name="Migliaia 48 3 4 5" xfId="32740"/>
    <cellStyle name="Migliaia 48 3 4 6" xfId="38011"/>
    <cellStyle name="Migliaia 48 3 4 7" xfId="12103"/>
    <cellStyle name="Migliaia 48 3 5" xfId="3263"/>
    <cellStyle name="Migliaia 48 3 5 2" xfId="9736"/>
    <cellStyle name="Migliaia 48 3 5 2 2" xfId="30869"/>
    <cellStyle name="Migliaia 48 3 5 2 2 2" xfId="36029"/>
    <cellStyle name="Migliaia 48 3 5 2 2 3" xfId="41331"/>
    <cellStyle name="Migliaia 48 3 5 2 3" xfId="33378"/>
    <cellStyle name="Migliaia 48 3 5 2 4" xfId="38680"/>
    <cellStyle name="Migliaia 48 3 5 3" xfId="16229"/>
    <cellStyle name="Migliaia 48 3 5 3 2" xfId="35361"/>
    <cellStyle name="Migliaia 48 3 5 3 3" xfId="40663"/>
    <cellStyle name="Migliaia 48 3 5 3 4" xfId="29776"/>
    <cellStyle name="Migliaia 48 3 5 4" xfId="32741"/>
    <cellStyle name="Migliaia 48 3 5 5" xfId="38012"/>
    <cellStyle name="Migliaia 48 3 5 6" xfId="12105"/>
    <cellStyle name="Migliaia 48 3 6" xfId="2852"/>
    <cellStyle name="Migliaia 48 3 6 2" xfId="9441"/>
    <cellStyle name="Migliaia 48 3 6 2 2" xfId="35362"/>
    <cellStyle name="Migliaia 48 3 6 2 3" xfId="40664"/>
    <cellStyle name="Migliaia 48 3 6 3" xfId="14038"/>
    <cellStyle name="Migliaia 48 3 6 4" xfId="16230"/>
    <cellStyle name="Migliaia 48 3 6 4 2" xfId="38013"/>
    <cellStyle name="Migliaia 48 3 6 5" xfId="12106"/>
    <cellStyle name="Migliaia 48 3 7" xfId="6595"/>
    <cellStyle name="Migliaia 48 3 7 2" xfId="29777"/>
    <cellStyle name="Migliaia 48 3 7 2 2" xfId="35363"/>
    <cellStyle name="Migliaia 48 3 7 2 3" xfId="40665"/>
    <cellStyle name="Migliaia 48 3 7 3" xfId="32742"/>
    <cellStyle name="Migliaia 48 3 7 4" xfId="38014"/>
    <cellStyle name="Migliaia 48 3 8" xfId="12730"/>
    <cellStyle name="Migliaia 48 3 8 2" xfId="29778"/>
    <cellStyle name="Migliaia 48 3 8 2 2" xfId="35364"/>
    <cellStyle name="Migliaia 48 3 8 2 3" xfId="40666"/>
    <cellStyle name="Migliaia 48 3 8 3" xfId="32743"/>
    <cellStyle name="Migliaia 48 3 8 4" xfId="38015"/>
    <cellStyle name="Migliaia 48 3 8 5" xfId="20640"/>
    <cellStyle name="Migliaia 48 3 9" xfId="16221"/>
    <cellStyle name="Migliaia 48 4" xfId="1479"/>
    <cellStyle name="Migliaia 48 4 2" xfId="3675"/>
    <cellStyle name="Migliaia 48 4 2 2" xfId="4296"/>
    <cellStyle name="Migliaia 48 4 2 2 2" xfId="29779"/>
    <cellStyle name="Migliaia 48 4 2 2 2 2" xfId="35365"/>
    <cellStyle name="Migliaia 48 4 2 2 2 3" xfId="40667"/>
    <cellStyle name="Migliaia 48 4 2 2 3" xfId="32744"/>
    <cellStyle name="Migliaia 48 4 2 2 4" xfId="38016"/>
    <cellStyle name="Migliaia 48 4 2 3" xfId="7485"/>
    <cellStyle name="Migliaia 48 4 2 3 2" xfId="29780"/>
    <cellStyle name="Migliaia 48 4 2 3 2 2" xfId="35366"/>
    <cellStyle name="Migliaia 48 4 2 3 2 3" xfId="40668"/>
    <cellStyle name="Migliaia 48 4 2 3 3" xfId="32745"/>
    <cellStyle name="Migliaia 48 4 2 3 4" xfId="38017"/>
    <cellStyle name="Migliaia 48 4 2 4" xfId="6832"/>
    <cellStyle name="Migliaia 48 4 2 5" xfId="6239"/>
    <cellStyle name="Migliaia 48 4 2 5 2" xfId="17013"/>
    <cellStyle name="Migliaia 48 4 2 5 3" xfId="43927"/>
    <cellStyle name="Migliaia 48 4 2 5 4" xfId="46045"/>
    <cellStyle name="Migliaia 48 4 2 5 5" xfId="49061"/>
    <cellStyle name="Migliaia 48 4 2 6" xfId="16232"/>
    <cellStyle name="Migliaia 48 4 2 7" xfId="20642"/>
    <cellStyle name="Migliaia 48 4 3" xfId="4297"/>
    <cellStyle name="Migliaia 48 4 3 2" xfId="13679"/>
    <cellStyle name="Migliaia 48 4 3 2 2" xfId="35367"/>
    <cellStyle name="Migliaia 48 4 3 2 3" xfId="40669"/>
    <cellStyle name="Migliaia 48 4 3 3" xfId="32746"/>
    <cellStyle name="Migliaia 48 4 3 4" xfId="38018"/>
    <cellStyle name="Migliaia 48 4 3 5" xfId="12728"/>
    <cellStyle name="Migliaia 48 4 4" xfId="7486"/>
    <cellStyle name="Migliaia 48 4 4 2" xfId="29781"/>
    <cellStyle name="Migliaia 48 4 4 2 2" xfId="35368"/>
    <cellStyle name="Migliaia 48 4 4 2 3" xfId="40670"/>
    <cellStyle name="Migliaia 48 4 4 3" xfId="32747"/>
    <cellStyle name="Migliaia 48 4 4 4" xfId="38019"/>
    <cellStyle name="Migliaia 48 4 5" xfId="6831"/>
    <cellStyle name="Migliaia 48 4 5 2" xfId="29782"/>
    <cellStyle name="Migliaia 48 4 5 2 2" xfId="35369"/>
    <cellStyle name="Migliaia 48 4 5 2 3" xfId="40671"/>
    <cellStyle name="Migliaia 48 4 5 3" xfId="32748"/>
    <cellStyle name="Migliaia 48 4 5 4" xfId="38020"/>
    <cellStyle name="Migliaia 48 4 6" xfId="6238"/>
    <cellStyle name="Migliaia 48 4 6 2" xfId="17012"/>
    <cellStyle name="Migliaia 48 4 6 2 2" xfId="35370"/>
    <cellStyle name="Migliaia 48 4 6 2 3" xfId="40672"/>
    <cellStyle name="Migliaia 48 4 6 2 4" xfId="29783"/>
    <cellStyle name="Migliaia 48 4 6 3" xfId="32749"/>
    <cellStyle name="Migliaia 48 4 6 4" xfId="38021"/>
    <cellStyle name="Migliaia 48 4 6 5" xfId="20643"/>
    <cellStyle name="Migliaia 48 4 6 6" xfId="42536"/>
    <cellStyle name="Migliaia 48 4 6 7" xfId="46044"/>
    <cellStyle name="Migliaia 48 4 6 8" xfId="49060"/>
    <cellStyle name="Migliaia 48 4 7" xfId="16231"/>
    <cellStyle name="Migliaia 48 4 7 2" xfId="29784"/>
    <cellStyle name="Migliaia 48 4 7 2 2" xfId="35371"/>
    <cellStyle name="Migliaia 48 4 7 2 3" xfId="40673"/>
    <cellStyle name="Migliaia 48 4 7 3" xfId="32750"/>
    <cellStyle name="Migliaia 48 4 7 4" xfId="38022"/>
    <cellStyle name="Migliaia 48 4 7 5" xfId="20644"/>
    <cellStyle name="Migliaia 48 4 8" xfId="20641"/>
    <cellStyle name="Migliaia 48 5" xfId="1480"/>
    <cellStyle name="Migliaia 48 5 2" xfId="3676"/>
    <cellStyle name="Migliaia 48 5 2 2" xfId="13922"/>
    <cellStyle name="Migliaia 48 5 2 2 2" xfId="35372"/>
    <cellStyle name="Migliaia 48 5 2 2 3" xfId="40674"/>
    <cellStyle name="Migliaia 48 5 2 3" xfId="16234"/>
    <cellStyle name="Migliaia 48 5 2 3 2" xfId="32751"/>
    <cellStyle name="Migliaia 48 5 2 4" xfId="38023"/>
    <cellStyle name="Migliaia 48 5 2 5" xfId="12107"/>
    <cellStyle name="Migliaia 48 5 3" xfId="6833"/>
    <cellStyle name="Migliaia 48 5 3 2" xfId="29785"/>
    <cellStyle name="Migliaia 48 5 3 2 2" xfId="35373"/>
    <cellStyle name="Migliaia 48 5 3 2 3" xfId="40675"/>
    <cellStyle name="Migliaia 48 5 3 3" xfId="32752"/>
    <cellStyle name="Migliaia 48 5 3 4" xfId="38024"/>
    <cellStyle name="Migliaia 48 5 4" xfId="6240"/>
    <cellStyle name="Migliaia 48 5 4 2" xfId="17014"/>
    <cellStyle name="Migliaia 48 5 4 2 2" xfId="35374"/>
    <cellStyle name="Migliaia 48 5 4 2 3" xfId="40676"/>
    <cellStyle name="Migliaia 48 5 4 2 4" xfId="29786"/>
    <cellStyle name="Migliaia 48 5 4 3" xfId="32753"/>
    <cellStyle name="Migliaia 48 5 4 4" xfId="38025"/>
    <cellStyle name="Migliaia 48 5 4 5" xfId="20646"/>
    <cellStyle name="Migliaia 48 5 4 6" xfId="42440"/>
    <cellStyle name="Migliaia 48 5 4 7" xfId="46046"/>
    <cellStyle name="Migliaia 48 5 4 8" xfId="49062"/>
    <cellStyle name="Migliaia 48 5 5" xfId="16233"/>
    <cellStyle name="Migliaia 48 5 5 2" xfId="29787"/>
    <cellStyle name="Migliaia 48 5 5 2 2" xfId="35375"/>
    <cellStyle name="Migliaia 48 5 5 2 3" xfId="40677"/>
    <cellStyle name="Migliaia 48 5 5 3" xfId="32754"/>
    <cellStyle name="Migliaia 48 5 5 4" xfId="38026"/>
    <cellStyle name="Migliaia 48 5 5 5" xfId="20647"/>
    <cellStyle name="Migliaia 48 5 6" xfId="20648"/>
    <cellStyle name="Migliaia 48 5 6 2" xfId="29788"/>
    <cellStyle name="Migliaia 48 5 6 2 2" xfId="35376"/>
    <cellStyle name="Migliaia 48 5 6 2 3" xfId="40678"/>
    <cellStyle name="Migliaia 48 5 6 3" xfId="32755"/>
    <cellStyle name="Migliaia 48 5 6 4" xfId="38027"/>
    <cellStyle name="Migliaia 48 5 7" xfId="20645"/>
    <cellStyle name="Migliaia 48 6" xfId="1475"/>
    <cellStyle name="Migliaia 48 6 2" xfId="3671"/>
    <cellStyle name="Migliaia 48 6 2 2" xfId="5197"/>
    <cellStyle name="Migliaia 48 6 2 3" xfId="14070"/>
    <cellStyle name="Migliaia 48 6 2 4" xfId="16236"/>
    <cellStyle name="Migliaia 48 6 2 5" xfId="27899"/>
    <cellStyle name="Migliaia 48 6 2 6" xfId="12109"/>
    <cellStyle name="Migliaia 48 6 3" xfId="4949"/>
    <cellStyle name="Migliaia 48 6 3 2" xfId="30870"/>
    <cellStyle name="Migliaia 48 6 3 2 2" xfId="36030"/>
    <cellStyle name="Migliaia 48 6 3 2 3" xfId="41332"/>
    <cellStyle name="Migliaia 48 6 3 3" xfId="33379"/>
    <cellStyle name="Migliaia 48 6 3 4" xfId="38681"/>
    <cellStyle name="Migliaia 48 6 4" xfId="16235"/>
    <cellStyle name="Migliaia 48 6 4 2" xfId="35377"/>
    <cellStyle name="Migliaia 48 6 4 3" xfId="40679"/>
    <cellStyle name="Migliaia 48 6 4 4" xfId="29789"/>
    <cellStyle name="Migliaia 48 6 5" xfId="32756"/>
    <cellStyle name="Migliaia 48 6 6" xfId="38028"/>
    <cellStyle name="Migliaia 48 6 7" xfId="12108"/>
    <cellStyle name="Migliaia 48 7" xfId="3261"/>
    <cellStyle name="Migliaia 48 7 2" xfId="9734"/>
    <cellStyle name="Migliaia 48 7 2 2" xfId="30871"/>
    <cellStyle name="Migliaia 48 7 2 2 2" xfId="36031"/>
    <cellStyle name="Migliaia 48 7 2 2 3" xfId="41333"/>
    <cellStyle name="Migliaia 48 7 2 3" xfId="33380"/>
    <cellStyle name="Migliaia 48 7 2 4" xfId="38682"/>
    <cellStyle name="Migliaia 48 7 3" xfId="16237"/>
    <cellStyle name="Migliaia 48 7 3 2" xfId="35378"/>
    <cellStyle name="Migliaia 48 7 3 3" xfId="40680"/>
    <cellStyle name="Migliaia 48 7 3 4" xfId="29790"/>
    <cellStyle name="Migliaia 48 7 4" xfId="32757"/>
    <cellStyle name="Migliaia 48 7 5" xfId="38029"/>
    <cellStyle name="Migliaia 48 7 6" xfId="12110"/>
    <cellStyle name="Migliaia 48 8" xfId="2850"/>
    <cellStyle name="Migliaia 48 8 2" xfId="9439"/>
    <cellStyle name="Migliaia 48 8 2 2" xfId="30872"/>
    <cellStyle name="Migliaia 48 8 2 2 2" xfId="36032"/>
    <cellStyle name="Migliaia 48 8 2 2 3" xfId="41334"/>
    <cellStyle name="Migliaia 48 8 2 3" xfId="33381"/>
    <cellStyle name="Migliaia 48 8 2 4" xfId="38683"/>
    <cellStyle name="Migliaia 48 8 3" xfId="16238"/>
    <cellStyle name="Migliaia 48 8 3 2" xfId="35379"/>
    <cellStyle name="Migliaia 48 8 3 3" xfId="40681"/>
    <cellStyle name="Migliaia 48 8 3 4" xfId="29791"/>
    <cellStyle name="Migliaia 48 8 4" xfId="32758"/>
    <cellStyle name="Migliaia 48 8 5" xfId="38030"/>
    <cellStyle name="Migliaia 48 8 6" xfId="12111"/>
    <cellStyle name="Migliaia 48 9" xfId="12648"/>
    <cellStyle name="Migliaia 48 9 2" xfId="29792"/>
    <cellStyle name="Migliaia 48 9 2 2" xfId="35380"/>
    <cellStyle name="Migliaia 48 9 2 3" xfId="40682"/>
    <cellStyle name="Migliaia 48 9 3" xfId="32759"/>
    <cellStyle name="Migliaia 48 9 4" xfId="38031"/>
    <cellStyle name="Migliaia 49" xfId="365"/>
    <cellStyle name="Migliaia 49 10" xfId="16239"/>
    <cellStyle name="Migliaia 49 10 2" xfId="35381"/>
    <cellStyle name="Migliaia 49 10 3" xfId="40683"/>
    <cellStyle name="Migliaia 49 10 4" xfId="29793"/>
    <cellStyle name="Migliaia 49 11" xfId="32760"/>
    <cellStyle name="Migliaia 49 12" xfId="38032"/>
    <cellStyle name="Migliaia 49 2" xfId="366"/>
    <cellStyle name="Migliaia 49 2 2" xfId="1482"/>
    <cellStyle name="Migliaia 49 2 2 2" xfId="3678"/>
    <cellStyle name="Migliaia 49 2 2 2 2" xfId="9835"/>
    <cellStyle name="Migliaia 49 2 2 2 2 2" xfId="35382"/>
    <cellStyle name="Migliaia 49 2 2 2 2 3" xfId="40684"/>
    <cellStyle name="Migliaia 49 2 2 2 3" xfId="13923"/>
    <cellStyle name="Migliaia 49 2 2 2 4" xfId="16242"/>
    <cellStyle name="Migliaia 49 2 2 2 4 2" xfId="38033"/>
    <cellStyle name="Migliaia 49 2 2 2 5" xfId="12112"/>
    <cellStyle name="Migliaia 49 2 2 3" xfId="7060"/>
    <cellStyle name="Migliaia 49 2 2 3 2" xfId="30873"/>
    <cellStyle name="Migliaia 49 2 2 3 2 2" xfId="36033"/>
    <cellStyle name="Migliaia 49 2 2 3 2 3" xfId="41335"/>
    <cellStyle name="Migliaia 49 2 2 3 3" xfId="33382"/>
    <cellStyle name="Migliaia 49 2 2 3 4" xfId="38684"/>
    <cellStyle name="Migliaia 49 2 2 4" xfId="6241"/>
    <cellStyle name="Migliaia 49 2 2 4 2" xfId="17015"/>
    <cellStyle name="Migliaia 49 2 2 4 3" xfId="43250"/>
    <cellStyle name="Migliaia 49 2 2 4 4" xfId="46047"/>
    <cellStyle name="Migliaia 49 2 2 4 5" xfId="49063"/>
    <cellStyle name="Migliaia 49 2 2 5" xfId="16241"/>
    <cellStyle name="Migliaia 49 2 2 6" xfId="20650"/>
    <cellStyle name="Migliaia 49 2 3" xfId="3265"/>
    <cellStyle name="Migliaia 49 2 3 2" xfId="9738"/>
    <cellStyle name="Migliaia 49 2 3 2 2" xfId="30874"/>
    <cellStyle name="Migliaia 49 2 3 2 2 2" xfId="36034"/>
    <cellStyle name="Migliaia 49 2 3 2 2 3" xfId="41336"/>
    <cellStyle name="Migliaia 49 2 3 2 3" xfId="33383"/>
    <cellStyle name="Migliaia 49 2 3 2 4" xfId="38685"/>
    <cellStyle name="Migliaia 49 2 3 3" xfId="16243"/>
    <cellStyle name="Migliaia 49 2 3 3 2" xfId="35383"/>
    <cellStyle name="Migliaia 49 2 3 3 3" xfId="40685"/>
    <cellStyle name="Migliaia 49 2 3 3 4" xfId="29794"/>
    <cellStyle name="Migliaia 49 2 3 4" xfId="32761"/>
    <cellStyle name="Migliaia 49 2 3 5" xfId="38034"/>
    <cellStyle name="Migliaia 49 2 3 6" xfId="12113"/>
    <cellStyle name="Migliaia 49 2 4" xfId="2855"/>
    <cellStyle name="Migliaia 49 2 4 2" xfId="9443"/>
    <cellStyle name="Migliaia 49 2 4 2 2" xfId="35384"/>
    <cellStyle name="Migliaia 49 2 4 2 3" xfId="40686"/>
    <cellStyle name="Migliaia 49 2 4 3" xfId="14127"/>
    <cellStyle name="Migliaia 49 2 4 4" xfId="16244"/>
    <cellStyle name="Migliaia 49 2 4 4 2" xfId="38035"/>
    <cellStyle name="Migliaia 49 2 4 5" xfId="12114"/>
    <cellStyle name="Migliaia 49 2 5" xfId="8575"/>
    <cellStyle name="Migliaia 49 2 5 2" xfId="29795"/>
    <cellStyle name="Migliaia 49 2 5 2 2" xfId="35385"/>
    <cellStyle name="Migliaia 49 2 5 2 3" xfId="40687"/>
    <cellStyle name="Migliaia 49 2 5 3" xfId="32762"/>
    <cellStyle name="Migliaia 49 2 5 4" xfId="38036"/>
    <cellStyle name="Migliaia 49 2 6" xfId="16240"/>
    <cellStyle name="Migliaia 49 2 6 2" xfId="29796"/>
    <cellStyle name="Migliaia 49 2 6 2 2" xfId="35386"/>
    <cellStyle name="Migliaia 49 2 6 2 3" xfId="40688"/>
    <cellStyle name="Migliaia 49 2 6 3" xfId="32763"/>
    <cellStyle name="Migliaia 49 2 6 4" xfId="38037"/>
    <cellStyle name="Migliaia 49 2 6 5" xfId="20651"/>
    <cellStyle name="Migliaia 49 2 7" xfId="20649"/>
    <cellStyle name="Migliaia 49 3" xfId="367"/>
    <cellStyle name="Migliaia 49 3 10" xfId="20652"/>
    <cellStyle name="Migliaia 49 3 11" xfId="12115"/>
    <cellStyle name="Migliaia 49 3 2" xfId="1484"/>
    <cellStyle name="Migliaia 49 3 2 2" xfId="3680"/>
    <cellStyle name="Migliaia 49 3 2 2 2" xfId="7487"/>
    <cellStyle name="Migliaia 49 3 2 2 2 2" xfId="13924"/>
    <cellStyle name="Migliaia 49 3 2 2 2 2 2" xfId="17316"/>
    <cellStyle name="Migliaia 49 3 2 2 2 2 2 2" xfId="35387"/>
    <cellStyle name="Migliaia 49 3 2 2 2 2 3" xfId="40689"/>
    <cellStyle name="Migliaia 49 3 2 2 2 2 4" xfId="29797"/>
    <cellStyle name="Migliaia 49 3 2 2 2 3" xfId="32764"/>
    <cellStyle name="Migliaia 49 3 2 2 2 4" xfId="38038"/>
    <cellStyle name="Migliaia 49 3 2 2 2 5" xfId="42200"/>
    <cellStyle name="Migliaia 49 3 2 2 2 6" xfId="46361"/>
    <cellStyle name="Migliaia 49 3 2 2 2 7" xfId="49377"/>
    <cellStyle name="Migliaia 49 3 2 2 2 8" xfId="13114"/>
    <cellStyle name="Migliaia 49 3 2 2 3" xfId="6998"/>
    <cellStyle name="Migliaia 49 3 2 2 4" xfId="6242"/>
    <cellStyle name="Migliaia 49 3 2 2 4 2" xfId="17016"/>
    <cellStyle name="Migliaia 49 3 2 2 4 3" xfId="42099"/>
    <cellStyle name="Migliaia 49 3 2 2 4 4" xfId="46048"/>
    <cellStyle name="Migliaia 49 3 2 2 4 5" xfId="49064"/>
    <cellStyle name="Migliaia 49 3 2 2 5" xfId="16247"/>
    <cellStyle name="Migliaia 49 3 2 2 6" xfId="20654"/>
    <cellStyle name="Migliaia 49 3 2 3" xfId="2857"/>
    <cellStyle name="Migliaia 49 3 2 3 2" xfId="7651"/>
    <cellStyle name="Migliaia 49 3 2 3 2 2" xfId="35388"/>
    <cellStyle name="Migliaia 49 3 2 3 2 3" xfId="40690"/>
    <cellStyle name="Migliaia 49 3 2 3 2 4" xfId="29798"/>
    <cellStyle name="Migliaia 49 3 2 3 3" xfId="7488"/>
    <cellStyle name="Migliaia 49 3 2 3 4" xfId="16248"/>
    <cellStyle name="Migliaia 49 3 2 3 4 2" xfId="38039"/>
    <cellStyle name="Migliaia 49 3 2 3 5" xfId="12116"/>
    <cellStyle name="Migliaia 49 3 2 4" xfId="6834"/>
    <cellStyle name="Migliaia 49 3 2 4 2" xfId="13532"/>
    <cellStyle name="Migliaia 49 3 2 4 2 2" xfId="35389"/>
    <cellStyle name="Migliaia 49 3 2 4 2 3" xfId="40691"/>
    <cellStyle name="Migliaia 49 3 2 4 3" xfId="32765"/>
    <cellStyle name="Migliaia 49 3 2 4 4" xfId="38040"/>
    <cellStyle name="Migliaia 49 3 2 4 5" xfId="12651"/>
    <cellStyle name="Migliaia 49 3 2 5" xfId="12726"/>
    <cellStyle name="Migliaia 49 3 2 5 2" xfId="29799"/>
    <cellStyle name="Migliaia 49 3 2 5 2 2" xfId="35390"/>
    <cellStyle name="Migliaia 49 3 2 5 2 3" xfId="40692"/>
    <cellStyle name="Migliaia 49 3 2 5 3" xfId="32766"/>
    <cellStyle name="Migliaia 49 3 2 5 4" xfId="38041"/>
    <cellStyle name="Migliaia 49 3 2 6" xfId="16246"/>
    <cellStyle name="Migliaia 49 3 2 6 2" xfId="29800"/>
    <cellStyle name="Migliaia 49 3 2 6 2 2" xfId="35391"/>
    <cellStyle name="Migliaia 49 3 2 6 2 3" xfId="40693"/>
    <cellStyle name="Migliaia 49 3 2 6 3" xfId="32767"/>
    <cellStyle name="Migliaia 49 3 2 6 4" xfId="38042"/>
    <cellStyle name="Migliaia 49 3 2 6 5" xfId="20655"/>
    <cellStyle name="Migliaia 49 3 2 7" xfId="20653"/>
    <cellStyle name="Migliaia 49 3 3" xfId="1483"/>
    <cellStyle name="Migliaia 49 3 3 2" xfId="3679"/>
    <cellStyle name="Migliaia 49 3 3 2 2" xfId="5200"/>
    <cellStyle name="Migliaia 49 3 3 2 2 2" xfId="35393"/>
    <cellStyle name="Migliaia 49 3 3 2 2 3" xfId="40695"/>
    <cellStyle name="Migliaia 49 3 3 2 3" xfId="13680"/>
    <cellStyle name="Migliaia 49 3 3 2 4" xfId="16250"/>
    <cellStyle name="Migliaia 49 3 3 2 4 2" xfId="38044"/>
    <cellStyle name="Migliaia 49 3 3 2 5" xfId="12118"/>
    <cellStyle name="Migliaia 49 3 3 3" xfId="4952"/>
    <cellStyle name="Migliaia 49 3 3 3 2" xfId="29802"/>
    <cellStyle name="Migliaia 49 3 3 3 2 2" xfId="35394"/>
    <cellStyle name="Migliaia 49 3 3 3 2 3" xfId="40696"/>
    <cellStyle name="Migliaia 49 3 3 3 3" xfId="32769"/>
    <cellStyle name="Migliaia 49 3 3 3 4" xfId="38045"/>
    <cellStyle name="Migliaia 49 3 3 4" xfId="16249"/>
    <cellStyle name="Migliaia 49 3 3 4 2" xfId="29803"/>
    <cellStyle name="Migliaia 49 3 3 4 2 2" xfId="35395"/>
    <cellStyle name="Migliaia 49 3 3 4 2 3" xfId="40697"/>
    <cellStyle name="Migliaia 49 3 3 4 3" xfId="32770"/>
    <cellStyle name="Migliaia 49 3 3 4 4" xfId="38046"/>
    <cellStyle name="Migliaia 49 3 3 4 5" xfId="20656"/>
    <cellStyle name="Migliaia 49 3 3 5" xfId="20657"/>
    <cellStyle name="Migliaia 49 3 3 5 2" xfId="29804"/>
    <cellStyle name="Migliaia 49 3 3 5 2 2" xfId="35396"/>
    <cellStyle name="Migliaia 49 3 3 5 2 3" xfId="40698"/>
    <cellStyle name="Migliaia 49 3 3 5 3" xfId="32771"/>
    <cellStyle name="Migliaia 49 3 3 5 4" xfId="38047"/>
    <cellStyle name="Migliaia 49 3 3 6" xfId="29801"/>
    <cellStyle name="Migliaia 49 3 3 6 2" xfId="35392"/>
    <cellStyle name="Migliaia 49 3 3 6 3" xfId="40694"/>
    <cellStyle name="Migliaia 49 3 3 7" xfId="32768"/>
    <cellStyle name="Migliaia 49 3 3 8" xfId="38043"/>
    <cellStyle name="Migliaia 49 3 3 9" xfId="12117"/>
    <cellStyle name="Migliaia 49 3 4" xfId="2428"/>
    <cellStyle name="Migliaia 49 3 4 2" xfId="3940"/>
    <cellStyle name="Migliaia 49 3 4 2 2" xfId="9895"/>
    <cellStyle name="Migliaia 49 3 4 2 3" xfId="14009"/>
    <cellStyle name="Migliaia 49 3 4 2 4" xfId="16252"/>
    <cellStyle name="Migliaia 49 3 4 2 5" xfId="27900"/>
    <cellStyle name="Migliaia 49 3 4 2 6" xfId="12120"/>
    <cellStyle name="Migliaia 49 3 4 3" xfId="9143"/>
    <cellStyle name="Migliaia 49 3 4 3 2" xfId="30875"/>
    <cellStyle name="Migliaia 49 3 4 3 2 2" xfId="36035"/>
    <cellStyle name="Migliaia 49 3 4 3 2 3" xfId="41337"/>
    <cellStyle name="Migliaia 49 3 4 3 3" xfId="33384"/>
    <cellStyle name="Migliaia 49 3 4 3 4" xfId="38686"/>
    <cellStyle name="Migliaia 49 3 4 4" xfId="16251"/>
    <cellStyle name="Migliaia 49 3 4 4 2" xfId="35397"/>
    <cellStyle name="Migliaia 49 3 4 4 3" xfId="40699"/>
    <cellStyle name="Migliaia 49 3 4 4 4" xfId="29805"/>
    <cellStyle name="Migliaia 49 3 4 5" xfId="32772"/>
    <cellStyle name="Migliaia 49 3 4 6" xfId="38048"/>
    <cellStyle name="Migliaia 49 3 4 7" xfId="12119"/>
    <cellStyle name="Migliaia 49 3 5" xfId="3266"/>
    <cellStyle name="Migliaia 49 3 5 2" xfId="9739"/>
    <cellStyle name="Migliaia 49 3 5 2 2" xfId="30876"/>
    <cellStyle name="Migliaia 49 3 5 2 2 2" xfId="36036"/>
    <cellStyle name="Migliaia 49 3 5 2 2 3" xfId="41338"/>
    <cellStyle name="Migliaia 49 3 5 2 3" xfId="33385"/>
    <cellStyle name="Migliaia 49 3 5 2 4" xfId="38687"/>
    <cellStyle name="Migliaia 49 3 5 3" xfId="16253"/>
    <cellStyle name="Migliaia 49 3 5 3 2" xfId="35398"/>
    <cellStyle name="Migliaia 49 3 5 3 3" xfId="40700"/>
    <cellStyle name="Migliaia 49 3 5 3 4" xfId="29806"/>
    <cellStyle name="Migliaia 49 3 5 4" xfId="32773"/>
    <cellStyle name="Migliaia 49 3 5 5" xfId="38049"/>
    <cellStyle name="Migliaia 49 3 5 6" xfId="12121"/>
    <cellStyle name="Migliaia 49 3 6" xfId="2856"/>
    <cellStyle name="Migliaia 49 3 6 2" xfId="9444"/>
    <cellStyle name="Migliaia 49 3 6 2 2" xfId="35399"/>
    <cellStyle name="Migliaia 49 3 6 2 3" xfId="40701"/>
    <cellStyle name="Migliaia 49 3 6 3" xfId="14037"/>
    <cellStyle name="Migliaia 49 3 6 4" xfId="16254"/>
    <cellStyle name="Migliaia 49 3 6 4 2" xfId="38050"/>
    <cellStyle name="Migliaia 49 3 6 5" xfId="12122"/>
    <cellStyle name="Migliaia 49 3 7" xfId="7714"/>
    <cellStyle name="Migliaia 49 3 7 2" xfId="29807"/>
    <cellStyle name="Migliaia 49 3 7 2 2" xfId="35400"/>
    <cellStyle name="Migliaia 49 3 7 2 3" xfId="40702"/>
    <cellStyle name="Migliaia 49 3 7 3" xfId="32774"/>
    <cellStyle name="Migliaia 49 3 7 4" xfId="38051"/>
    <cellStyle name="Migliaia 49 3 8" xfId="12727"/>
    <cellStyle name="Migliaia 49 3 8 2" xfId="29808"/>
    <cellStyle name="Migliaia 49 3 8 2 2" xfId="35401"/>
    <cellStyle name="Migliaia 49 3 8 2 3" xfId="40703"/>
    <cellStyle name="Migliaia 49 3 8 3" xfId="32775"/>
    <cellStyle name="Migliaia 49 3 8 4" xfId="38052"/>
    <cellStyle name="Migliaia 49 3 8 5" xfId="20658"/>
    <cellStyle name="Migliaia 49 3 9" xfId="16245"/>
    <cellStyle name="Migliaia 49 4" xfId="1485"/>
    <cellStyle name="Migliaia 49 4 2" xfId="3681"/>
    <cellStyle name="Migliaia 49 4 2 2" xfId="4298"/>
    <cellStyle name="Migliaia 49 4 2 2 2" xfId="29809"/>
    <cellStyle name="Migliaia 49 4 2 2 2 2" xfId="35402"/>
    <cellStyle name="Migliaia 49 4 2 2 2 3" xfId="40704"/>
    <cellStyle name="Migliaia 49 4 2 2 3" xfId="32776"/>
    <cellStyle name="Migliaia 49 4 2 2 4" xfId="38053"/>
    <cellStyle name="Migliaia 49 4 2 3" xfId="7489"/>
    <cellStyle name="Migliaia 49 4 2 3 2" xfId="29810"/>
    <cellStyle name="Migliaia 49 4 2 3 2 2" xfId="35403"/>
    <cellStyle name="Migliaia 49 4 2 3 2 3" xfId="40705"/>
    <cellStyle name="Migliaia 49 4 2 3 3" xfId="32777"/>
    <cellStyle name="Migliaia 49 4 2 3 4" xfId="38054"/>
    <cellStyle name="Migliaia 49 4 2 4" xfId="6836"/>
    <cellStyle name="Migliaia 49 4 2 5" xfId="6244"/>
    <cellStyle name="Migliaia 49 4 2 5 2" xfId="17018"/>
    <cellStyle name="Migliaia 49 4 2 5 3" xfId="43010"/>
    <cellStyle name="Migliaia 49 4 2 5 4" xfId="46050"/>
    <cellStyle name="Migliaia 49 4 2 5 5" xfId="49066"/>
    <cellStyle name="Migliaia 49 4 2 6" xfId="16256"/>
    <cellStyle name="Migliaia 49 4 2 7" xfId="20660"/>
    <cellStyle name="Migliaia 49 4 3" xfId="4299"/>
    <cellStyle name="Migliaia 49 4 3 2" xfId="13681"/>
    <cellStyle name="Migliaia 49 4 3 2 2" xfId="35404"/>
    <cellStyle name="Migliaia 49 4 3 2 3" xfId="40706"/>
    <cellStyle name="Migliaia 49 4 3 3" xfId="32778"/>
    <cellStyle name="Migliaia 49 4 3 4" xfId="38055"/>
    <cellStyle name="Migliaia 49 4 3 5" xfId="12725"/>
    <cellStyle name="Migliaia 49 4 4" xfId="7490"/>
    <cellStyle name="Migliaia 49 4 4 2" xfId="29811"/>
    <cellStyle name="Migliaia 49 4 4 2 2" xfId="35405"/>
    <cellStyle name="Migliaia 49 4 4 2 3" xfId="40707"/>
    <cellStyle name="Migliaia 49 4 4 3" xfId="32779"/>
    <cellStyle name="Migliaia 49 4 4 4" xfId="38056"/>
    <cellStyle name="Migliaia 49 4 5" xfId="6835"/>
    <cellStyle name="Migliaia 49 4 5 2" xfId="29812"/>
    <cellStyle name="Migliaia 49 4 5 2 2" xfId="35406"/>
    <cellStyle name="Migliaia 49 4 5 2 3" xfId="40708"/>
    <cellStyle name="Migliaia 49 4 5 3" xfId="32780"/>
    <cellStyle name="Migliaia 49 4 5 4" xfId="38057"/>
    <cellStyle name="Migliaia 49 4 6" xfId="6243"/>
    <cellStyle name="Migliaia 49 4 6 2" xfId="17017"/>
    <cellStyle name="Migliaia 49 4 6 2 2" xfId="35407"/>
    <cellStyle name="Migliaia 49 4 6 2 3" xfId="40709"/>
    <cellStyle name="Migliaia 49 4 6 2 4" xfId="29813"/>
    <cellStyle name="Migliaia 49 4 6 3" xfId="32781"/>
    <cellStyle name="Migliaia 49 4 6 4" xfId="38058"/>
    <cellStyle name="Migliaia 49 4 6 5" xfId="20661"/>
    <cellStyle name="Migliaia 49 4 6 6" xfId="43765"/>
    <cellStyle name="Migliaia 49 4 6 7" xfId="46049"/>
    <cellStyle name="Migliaia 49 4 6 8" xfId="49065"/>
    <cellStyle name="Migliaia 49 4 7" xfId="16255"/>
    <cellStyle name="Migliaia 49 4 7 2" xfId="29814"/>
    <cellStyle name="Migliaia 49 4 7 2 2" xfId="35408"/>
    <cellStyle name="Migliaia 49 4 7 2 3" xfId="40710"/>
    <cellStyle name="Migliaia 49 4 7 3" xfId="32782"/>
    <cellStyle name="Migliaia 49 4 7 4" xfId="38059"/>
    <cellStyle name="Migliaia 49 4 7 5" xfId="20662"/>
    <cellStyle name="Migliaia 49 4 8" xfId="20659"/>
    <cellStyle name="Migliaia 49 5" xfId="1486"/>
    <cellStyle name="Migliaia 49 5 2" xfId="3682"/>
    <cellStyle name="Migliaia 49 5 2 2" xfId="13925"/>
    <cellStyle name="Migliaia 49 5 2 2 2" xfId="35409"/>
    <cellStyle name="Migliaia 49 5 2 2 3" xfId="40711"/>
    <cellStyle name="Migliaia 49 5 2 3" xfId="16258"/>
    <cellStyle name="Migliaia 49 5 2 3 2" xfId="32783"/>
    <cellStyle name="Migliaia 49 5 2 4" xfId="38060"/>
    <cellStyle name="Migliaia 49 5 2 5" xfId="12123"/>
    <cellStyle name="Migliaia 49 5 3" xfId="6837"/>
    <cellStyle name="Migliaia 49 5 3 2" xfId="29815"/>
    <cellStyle name="Migliaia 49 5 3 2 2" xfId="35410"/>
    <cellStyle name="Migliaia 49 5 3 2 3" xfId="40712"/>
    <cellStyle name="Migliaia 49 5 3 3" xfId="32784"/>
    <cellStyle name="Migliaia 49 5 3 4" xfId="38061"/>
    <cellStyle name="Migliaia 49 5 4" xfId="6245"/>
    <cellStyle name="Migliaia 49 5 4 2" xfId="17019"/>
    <cellStyle name="Migliaia 49 5 4 2 2" xfId="35411"/>
    <cellStyle name="Migliaia 49 5 4 2 3" xfId="40713"/>
    <cellStyle name="Migliaia 49 5 4 2 4" xfId="29816"/>
    <cellStyle name="Migliaia 49 5 4 3" xfId="32785"/>
    <cellStyle name="Migliaia 49 5 4 4" xfId="38062"/>
    <cellStyle name="Migliaia 49 5 4 5" xfId="20664"/>
    <cellStyle name="Migliaia 49 5 4 6" xfId="43108"/>
    <cellStyle name="Migliaia 49 5 4 7" xfId="46051"/>
    <cellStyle name="Migliaia 49 5 4 8" xfId="49067"/>
    <cellStyle name="Migliaia 49 5 5" xfId="16257"/>
    <cellStyle name="Migliaia 49 5 5 2" xfId="29817"/>
    <cellStyle name="Migliaia 49 5 5 2 2" xfId="35412"/>
    <cellStyle name="Migliaia 49 5 5 2 3" xfId="40714"/>
    <cellStyle name="Migliaia 49 5 5 3" xfId="32786"/>
    <cellStyle name="Migliaia 49 5 5 4" xfId="38063"/>
    <cellStyle name="Migliaia 49 5 5 5" xfId="20665"/>
    <cellStyle name="Migliaia 49 5 6" xfId="20666"/>
    <cellStyle name="Migliaia 49 5 6 2" xfId="29818"/>
    <cellStyle name="Migliaia 49 5 6 2 2" xfId="35413"/>
    <cellStyle name="Migliaia 49 5 6 2 3" xfId="40715"/>
    <cellStyle name="Migliaia 49 5 6 3" xfId="32787"/>
    <cellStyle name="Migliaia 49 5 6 4" xfId="38064"/>
    <cellStyle name="Migliaia 49 5 7" xfId="20663"/>
    <cellStyle name="Migliaia 49 6" xfId="1481"/>
    <cellStyle name="Migliaia 49 6 2" xfId="3677"/>
    <cellStyle name="Migliaia 49 6 2 2" xfId="5199"/>
    <cellStyle name="Migliaia 49 6 2 3" xfId="14069"/>
    <cellStyle name="Migliaia 49 6 2 4" xfId="16260"/>
    <cellStyle name="Migliaia 49 6 2 5" xfId="27901"/>
    <cellStyle name="Migliaia 49 6 2 6" xfId="12125"/>
    <cellStyle name="Migliaia 49 6 3" xfId="4951"/>
    <cellStyle name="Migliaia 49 6 3 2" xfId="30877"/>
    <cellStyle name="Migliaia 49 6 3 2 2" xfId="36037"/>
    <cellStyle name="Migliaia 49 6 3 2 3" xfId="41339"/>
    <cellStyle name="Migliaia 49 6 3 3" xfId="33386"/>
    <cellStyle name="Migliaia 49 6 3 4" xfId="38688"/>
    <cellStyle name="Migliaia 49 6 4" xfId="16259"/>
    <cellStyle name="Migliaia 49 6 4 2" xfId="35414"/>
    <cellStyle name="Migliaia 49 6 4 3" xfId="40716"/>
    <cellStyle name="Migliaia 49 6 4 4" xfId="29819"/>
    <cellStyle name="Migliaia 49 6 5" xfId="32788"/>
    <cellStyle name="Migliaia 49 6 6" xfId="38065"/>
    <cellStyle name="Migliaia 49 6 7" xfId="12124"/>
    <cellStyle name="Migliaia 49 7" xfId="3264"/>
    <cellStyle name="Migliaia 49 7 2" xfId="9737"/>
    <cellStyle name="Migliaia 49 7 2 2" xfId="30878"/>
    <cellStyle name="Migliaia 49 7 2 2 2" xfId="36038"/>
    <cellStyle name="Migliaia 49 7 2 2 3" xfId="41340"/>
    <cellStyle name="Migliaia 49 7 2 3" xfId="33387"/>
    <cellStyle name="Migliaia 49 7 2 4" xfId="38689"/>
    <cellStyle name="Migliaia 49 7 3" xfId="16261"/>
    <cellStyle name="Migliaia 49 7 3 2" xfId="35415"/>
    <cellStyle name="Migliaia 49 7 3 3" xfId="40717"/>
    <cellStyle name="Migliaia 49 7 3 4" xfId="29820"/>
    <cellStyle name="Migliaia 49 7 4" xfId="32789"/>
    <cellStyle name="Migliaia 49 7 5" xfId="38066"/>
    <cellStyle name="Migliaia 49 7 6" xfId="12126"/>
    <cellStyle name="Migliaia 49 8" xfId="2854"/>
    <cellStyle name="Migliaia 49 8 2" xfId="9442"/>
    <cellStyle name="Migliaia 49 8 2 2" xfId="30879"/>
    <cellStyle name="Migliaia 49 8 2 2 2" xfId="36039"/>
    <cellStyle name="Migliaia 49 8 2 2 3" xfId="41341"/>
    <cellStyle name="Migliaia 49 8 2 3" xfId="33388"/>
    <cellStyle name="Migliaia 49 8 2 4" xfId="38690"/>
    <cellStyle name="Migliaia 49 8 3" xfId="16262"/>
    <cellStyle name="Migliaia 49 8 3 2" xfId="35416"/>
    <cellStyle name="Migliaia 49 8 3 3" xfId="40718"/>
    <cellStyle name="Migliaia 49 8 3 4" xfId="29821"/>
    <cellStyle name="Migliaia 49 8 4" xfId="32790"/>
    <cellStyle name="Migliaia 49 8 5" xfId="38067"/>
    <cellStyle name="Migliaia 49 8 6" xfId="12127"/>
    <cellStyle name="Migliaia 49 9" xfId="12650"/>
    <cellStyle name="Migliaia 49 9 2" xfId="29822"/>
    <cellStyle name="Migliaia 49 9 2 2" xfId="35417"/>
    <cellStyle name="Migliaia 49 9 2 3" xfId="40719"/>
    <cellStyle name="Migliaia 49 9 3" xfId="32791"/>
    <cellStyle name="Migliaia 49 9 4" xfId="38068"/>
    <cellStyle name="Migliaia 5" xfId="368"/>
    <cellStyle name="Migliaia 5 10" xfId="16263"/>
    <cellStyle name="Migliaia 5 10 2" xfId="35418"/>
    <cellStyle name="Migliaia 5 10 3" xfId="40720"/>
    <cellStyle name="Migliaia 5 10 4" xfId="29823"/>
    <cellStyle name="Migliaia 5 11" xfId="32792"/>
    <cellStyle name="Migliaia 5 12" xfId="38069"/>
    <cellStyle name="Migliaia 5 2" xfId="369"/>
    <cellStyle name="Migliaia 5 2 2" xfId="1488"/>
    <cellStyle name="Migliaia 5 2 2 2" xfId="3684"/>
    <cellStyle name="Migliaia 5 2 2 2 2" xfId="9836"/>
    <cellStyle name="Migliaia 5 2 2 2 2 2" xfId="35419"/>
    <cellStyle name="Migliaia 5 2 2 2 2 3" xfId="40721"/>
    <cellStyle name="Migliaia 5 2 2 2 3" xfId="13926"/>
    <cellStyle name="Migliaia 5 2 2 2 4" xfId="16266"/>
    <cellStyle name="Migliaia 5 2 2 2 4 2" xfId="38070"/>
    <cellStyle name="Migliaia 5 2 2 2 5" xfId="12128"/>
    <cellStyle name="Migliaia 5 2 2 3" xfId="7061"/>
    <cellStyle name="Migliaia 5 2 2 3 2" xfId="30880"/>
    <cellStyle name="Migliaia 5 2 2 3 2 2" xfId="36040"/>
    <cellStyle name="Migliaia 5 2 2 3 2 3" xfId="41342"/>
    <cellStyle name="Migliaia 5 2 2 3 3" xfId="33389"/>
    <cellStyle name="Migliaia 5 2 2 3 4" xfId="38691"/>
    <cellStyle name="Migliaia 5 2 2 4" xfId="6246"/>
    <cellStyle name="Migliaia 5 2 2 4 2" xfId="17020"/>
    <cellStyle name="Migliaia 5 2 2 4 3" xfId="42871"/>
    <cellStyle name="Migliaia 5 2 2 4 4" xfId="46052"/>
    <cellStyle name="Migliaia 5 2 2 4 5" xfId="49068"/>
    <cellStyle name="Migliaia 5 2 2 5" xfId="16265"/>
    <cellStyle name="Migliaia 5 2 2 6" xfId="20668"/>
    <cellStyle name="Migliaia 5 2 3" xfId="3268"/>
    <cellStyle name="Migliaia 5 2 3 2" xfId="9741"/>
    <cellStyle name="Migliaia 5 2 3 2 2" xfId="30881"/>
    <cellStyle name="Migliaia 5 2 3 2 2 2" xfId="36041"/>
    <cellStyle name="Migliaia 5 2 3 2 2 3" xfId="41343"/>
    <cellStyle name="Migliaia 5 2 3 2 3" xfId="33390"/>
    <cellStyle name="Migliaia 5 2 3 2 4" xfId="38692"/>
    <cellStyle name="Migliaia 5 2 3 3" xfId="16267"/>
    <cellStyle name="Migliaia 5 2 3 3 2" xfId="35420"/>
    <cellStyle name="Migliaia 5 2 3 3 3" xfId="40722"/>
    <cellStyle name="Migliaia 5 2 3 3 4" xfId="29824"/>
    <cellStyle name="Migliaia 5 2 3 4" xfId="32793"/>
    <cellStyle name="Migliaia 5 2 3 5" xfId="38071"/>
    <cellStyle name="Migliaia 5 2 3 6" xfId="12129"/>
    <cellStyle name="Migliaia 5 2 4" xfId="2859"/>
    <cellStyle name="Migliaia 5 2 4 2" xfId="9446"/>
    <cellStyle name="Migliaia 5 2 4 2 2" xfId="35421"/>
    <cellStyle name="Migliaia 5 2 4 2 3" xfId="40723"/>
    <cellStyle name="Migliaia 5 2 4 3" xfId="14126"/>
    <cellStyle name="Migliaia 5 2 4 4" xfId="16268"/>
    <cellStyle name="Migliaia 5 2 4 4 2" xfId="38072"/>
    <cellStyle name="Migliaia 5 2 4 5" xfId="12130"/>
    <cellStyle name="Migliaia 5 2 5" xfId="8576"/>
    <cellStyle name="Migliaia 5 2 5 2" xfId="29825"/>
    <cellStyle name="Migliaia 5 2 5 2 2" xfId="35422"/>
    <cellStyle name="Migliaia 5 2 5 2 3" xfId="40724"/>
    <cellStyle name="Migliaia 5 2 5 3" xfId="32794"/>
    <cellStyle name="Migliaia 5 2 5 4" xfId="38073"/>
    <cellStyle name="Migliaia 5 2 6" xfId="16264"/>
    <cellStyle name="Migliaia 5 2 6 2" xfId="29826"/>
    <cellStyle name="Migliaia 5 2 6 2 2" xfId="35423"/>
    <cellStyle name="Migliaia 5 2 6 2 3" xfId="40725"/>
    <cellStyle name="Migliaia 5 2 6 3" xfId="32795"/>
    <cellStyle name="Migliaia 5 2 6 4" xfId="38074"/>
    <cellStyle name="Migliaia 5 2 6 5" xfId="20669"/>
    <cellStyle name="Migliaia 5 2 7" xfId="20667"/>
    <cellStyle name="Migliaia 5 3" xfId="370"/>
    <cellStyle name="Migliaia 5 3 10" xfId="20670"/>
    <cellStyle name="Migliaia 5 3 11" xfId="12131"/>
    <cellStyle name="Migliaia 5 3 2" xfId="1490"/>
    <cellStyle name="Migliaia 5 3 2 2" xfId="3686"/>
    <cellStyle name="Migliaia 5 3 2 2 2" xfId="7491"/>
    <cellStyle name="Migliaia 5 3 2 2 2 2" xfId="13927"/>
    <cellStyle name="Migliaia 5 3 2 2 2 2 2" xfId="17317"/>
    <cellStyle name="Migliaia 5 3 2 2 2 2 2 2" xfId="35424"/>
    <cellStyle name="Migliaia 5 3 2 2 2 2 3" xfId="40726"/>
    <cellStyle name="Migliaia 5 3 2 2 2 2 4" xfId="29827"/>
    <cellStyle name="Migliaia 5 3 2 2 2 3" xfId="32796"/>
    <cellStyle name="Migliaia 5 3 2 2 2 4" xfId="38075"/>
    <cellStyle name="Migliaia 5 3 2 2 2 5" xfId="32625"/>
    <cellStyle name="Migliaia 5 3 2 2 2 6" xfId="46362"/>
    <cellStyle name="Migliaia 5 3 2 2 2 7" xfId="49378"/>
    <cellStyle name="Migliaia 5 3 2 2 2 8" xfId="13115"/>
    <cellStyle name="Migliaia 5 3 2 2 3" xfId="6999"/>
    <cellStyle name="Migliaia 5 3 2 2 4" xfId="6247"/>
    <cellStyle name="Migliaia 5 3 2 2 4 2" xfId="17021"/>
    <cellStyle name="Migliaia 5 3 2 2 4 3" xfId="32728"/>
    <cellStyle name="Migliaia 5 3 2 2 4 4" xfId="46053"/>
    <cellStyle name="Migliaia 5 3 2 2 4 5" xfId="49069"/>
    <cellStyle name="Migliaia 5 3 2 2 5" xfId="16271"/>
    <cellStyle name="Migliaia 5 3 2 2 6" xfId="20672"/>
    <cellStyle name="Migliaia 5 3 2 3" xfId="2861"/>
    <cellStyle name="Migliaia 5 3 2 3 2" xfId="7086"/>
    <cellStyle name="Migliaia 5 3 2 3 2 2" xfId="35425"/>
    <cellStyle name="Migliaia 5 3 2 3 2 3" xfId="40727"/>
    <cellStyle name="Migliaia 5 3 2 3 2 4" xfId="29828"/>
    <cellStyle name="Migliaia 5 3 2 3 3" xfId="7492"/>
    <cellStyle name="Migliaia 5 3 2 3 4" xfId="16272"/>
    <cellStyle name="Migliaia 5 3 2 3 4 2" xfId="38076"/>
    <cellStyle name="Migliaia 5 3 2 3 5" xfId="12132"/>
    <cellStyle name="Migliaia 5 3 2 4" xfId="6838"/>
    <cellStyle name="Migliaia 5 3 2 4 2" xfId="13533"/>
    <cellStyle name="Migliaia 5 3 2 4 2 2" xfId="35426"/>
    <cellStyle name="Migliaia 5 3 2 4 2 3" xfId="40728"/>
    <cellStyle name="Migliaia 5 3 2 4 3" xfId="32797"/>
    <cellStyle name="Migliaia 5 3 2 4 4" xfId="38077"/>
    <cellStyle name="Migliaia 5 3 2 4 5" xfId="12653"/>
    <cellStyle name="Migliaia 5 3 2 5" xfId="12723"/>
    <cellStyle name="Migliaia 5 3 2 5 2" xfId="29829"/>
    <cellStyle name="Migliaia 5 3 2 5 2 2" xfId="35427"/>
    <cellStyle name="Migliaia 5 3 2 5 2 3" xfId="40729"/>
    <cellStyle name="Migliaia 5 3 2 5 3" xfId="32798"/>
    <cellStyle name="Migliaia 5 3 2 5 4" xfId="38078"/>
    <cellStyle name="Migliaia 5 3 2 6" xfId="16270"/>
    <cellStyle name="Migliaia 5 3 2 6 2" xfId="29830"/>
    <cellStyle name="Migliaia 5 3 2 6 2 2" xfId="35428"/>
    <cellStyle name="Migliaia 5 3 2 6 2 3" xfId="40730"/>
    <cellStyle name="Migliaia 5 3 2 6 3" xfId="32799"/>
    <cellStyle name="Migliaia 5 3 2 6 4" xfId="38079"/>
    <cellStyle name="Migliaia 5 3 2 6 5" xfId="20673"/>
    <cellStyle name="Migliaia 5 3 2 7" xfId="20671"/>
    <cellStyle name="Migliaia 5 3 3" xfId="1489"/>
    <cellStyle name="Migliaia 5 3 3 2" xfId="3685"/>
    <cellStyle name="Migliaia 5 3 3 2 2" xfId="5202"/>
    <cellStyle name="Migliaia 5 3 3 2 2 2" xfId="35430"/>
    <cellStyle name="Migliaia 5 3 3 2 2 3" xfId="40732"/>
    <cellStyle name="Migliaia 5 3 3 2 3" xfId="13682"/>
    <cellStyle name="Migliaia 5 3 3 2 4" xfId="16274"/>
    <cellStyle name="Migliaia 5 3 3 2 4 2" xfId="38081"/>
    <cellStyle name="Migliaia 5 3 3 2 5" xfId="12134"/>
    <cellStyle name="Migliaia 5 3 3 3" xfId="4954"/>
    <cellStyle name="Migliaia 5 3 3 3 2" xfId="29832"/>
    <cellStyle name="Migliaia 5 3 3 3 2 2" xfId="35431"/>
    <cellStyle name="Migliaia 5 3 3 3 2 3" xfId="40733"/>
    <cellStyle name="Migliaia 5 3 3 3 3" xfId="32801"/>
    <cellStyle name="Migliaia 5 3 3 3 4" xfId="38082"/>
    <cellStyle name="Migliaia 5 3 3 4" xfId="16273"/>
    <cellStyle name="Migliaia 5 3 3 4 2" xfId="29833"/>
    <cellStyle name="Migliaia 5 3 3 4 2 2" xfId="35432"/>
    <cellStyle name="Migliaia 5 3 3 4 2 3" xfId="40734"/>
    <cellStyle name="Migliaia 5 3 3 4 3" xfId="32802"/>
    <cellStyle name="Migliaia 5 3 3 4 4" xfId="38083"/>
    <cellStyle name="Migliaia 5 3 3 4 5" xfId="20674"/>
    <cellStyle name="Migliaia 5 3 3 5" xfId="20675"/>
    <cellStyle name="Migliaia 5 3 3 5 2" xfId="29834"/>
    <cellStyle name="Migliaia 5 3 3 5 2 2" xfId="35433"/>
    <cellStyle name="Migliaia 5 3 3 5 2 3" xfId="40735"/>
    <cellStyle name="Migliaia 5 3 3 5 3" xfId="32803"/>
    <cellStyle name="Migliaia 5 3 3 5 4" xfId="38084"/>
    <cellStyle name="Migliaia 5 3 3 6" xfId="29831"/>
    <cellStyle name="Migliaia 5 3 3 6 2" xfId="35429"/>
    <cellStyle name="Migliaia 5 3 3 6 3" xfId="40731"/>
    <cellStyle name="Migliaia 5 3 3 7" xfId="32800"/>
    <cellStyle name="Migliaia 5 3 3 8" xfId="38080"/>
    <cellStyle name="Migliaia 5 3 3 9" xfId="12133"/>
    <cellStyle name="Migliaia 5 3 4" xfId="2429"/>
    <cellStyle name="Migliaia 5 3 4 2" xfId="3941"/>
    <cellStyle name="Migliaia 5 3 4 2 2" xfId="9896"/>
    <cellStyle name="Migliaia 5 3 4 2 3" xfId="14010"/>
    <cellStyle name="Migliaia 5 3 4 2 4" xfId="16276"/>
    <cellStyle name="Migliaia 5 3 4 2 5" xfId="27902"/>
    <cellStyle name="Migliaia 5 3 4 2 6" xfId="12136"/>
    <cellStyle name="Migliaia 5 3 4 3" xfId="9144"/>
    <cellStyle name="Migliaia 5 3 4 3 2" xfId="30882"/>
    <cellStyle name="Migliaia 5 3 4 3 2 2" xfId="36042"/>
    <cellStyle name="Migliaia 5 3 4 3 2 3" xfId="41344"/>
    <cellStyle name="Migliaia 5 3 4 3 3" xfId="33391"/>
    <cellStyle name="Migliaia 5 3 4 3 4" xfId="38693"/>
    <cellStyle name="Migliaia 5 3 4 4" xfId="16275"/>
    <cellStyle name="Migliaia 5 3 4 4 2" xfId="35434"/>
    <cellStyle name="Migliaia 5 3 4 4 3" xfId="40736"/>
    <cellStyle name="Migliaia 5 3 4 4 4" xfId="29835"/>
    <cellStyle name="Migliaia 5 3 4 5" xfId="32804"/>
    <cellStyle name="Migliaia 5 3 4 6" xfId="38085"/>
    <cellStyle name="Migliaia 5 3 4 7" xfId="12135"/>
    <cellStyle name="Migliaia 5 3 5" xfId="3269"/>
    <cellStyle name="Migliaia 5 3 5 2" xfId="9742"/>
    <cellStyle name="Migliaia 5 3 5 2 2" xfId="30883"/>
    <cellStyle name="Migliaia 5 3 5 2 2 2" xfId="36043"/>
    <cellStyle name="Migliaia 5 3 5 2 2 3" xfId="41345"/>
    <cellStyle name="Migliaia 5 3 5 2 3" xfId="33392"/>
    <cellStyle name="Migliaia 5 3 5 2 4" xfId="38694"/>
    <cellStyle name="Migliaia 5 3 5 3" xfId="16277"/>
    <cellStyle name="Migliaia 5 3 5 3 2" xfId="35435"/>
    <cellStyle name="Migliaia 5 3 5 3 3" xfId="40737"/>
    <cellStyle name="Migliaia 5 3 5 3 4" xfId="29836"/>
    <cellStyle name="Migliaia 5 3 5 4" xfId="32805"/>
    <cellStyle name="Migliaia 5 3 5 5" xfId="38086"/>
    <cellStyle name="Migliaia 5 3 5 6" xfId="12137"/>
    <cellStyle name="Migliaia 5 3 6" xfId="2860"/>
    <cellStyle name="Migliaia 5 3 6 2" xfId="9447"/>
    <cellStyle name="Migliaia 5 3 6 2 2" xfId="35436"/>
    <cellStyle name="Migliaia 5 3 6 2 3" xfId="40738"/>
    <cellStyle name="Migliaia 5 3 6 3" xfId="14125"/>
    <cellStyle name="Migliaia 5 3 6 4" xfId="16278"/>
    <cellStyle name="Migliaia 5 3 6 4 2" xfId="38087"/>
    <cellStyle name="Migliaia 5 3 6 5" xfId="12138"/>
    <cellStyle name="Migliaia 5 3 7" xfId="7678"/>
    <cellStyle name="Migliaia 5 3 7 2" xfId="29837"/>
    <cellStyle name="Migliaia 5 3 7 2 2" xfId="35437"/>
    <cellStyle name="Migliaia 5 3 7 2 3" xfId="40739"/>
    <cellStyle name="Migliaia 5 3 7 3" xfId="32806"/>
    <cellStyle name="Migliaia 5 3 7 4" xfId="38088"/>
    <cellStyle name="Migliaia 5 3 8" xfId="12724"/>
    <cellStyle name="Migliaia 5 3 8 2" xfId="29838"/>
    <cellStyle name="Migliaia 5 3 8 2 2" xfId="35438"/>
    <cellStyle name="Migliaia 5 3 8 2 3" xfId="40740"/>
    <cellStyle name="Migliaia 5 3 8 3" xfId="32807"/>
    <cellStyle name="Migliaia 5 3 8 4" xfId="38089"/>
    <cellStyle name="Migliaia 5 3 8 5" xfId="20676"/>
    <cellStyle name="Migliaia 5 3 9" xfId="16269"/>
    <cellStyle name="Migliaia 5 4" xfId="1491"/>
    <cellStyle name="Migliaia 5 4 2" xfId="3687"/>
    <cellStyle name="Migliaia 5 4 2 2" xfId="4300"/>
    <cellStyle name="Migliaia 5 4 2 2 2" xfId="29839"/>
    <cellStyle name="Migliaia 5 4 2 2 2 2" xfId="35439"/>
    <cellStyle name="Migliaia 5 4 2 2 2 3" xfId="40741"/>
    <cellStyle name="Migliaia 5 4 2 2 3" xfId="32808"/>
    <cellStyle name="Migliaia 5 4 2 2 4" xfId="38090"/>
    <cellStyle name="Migliaia 5 4 2 3" xfId="7493"/>
    <cellStyle name="Migliaia 5 4 2 3 2" xfId="29840"/>
    <cellStyle name="Migliaia 5 4 2 3 2 2" xfId="35440"/>
    <cellStyle name="Migliaia 5 4 2 3 2 3" xfId="40742"/>
    <cellStyle name="Migliaia 5 4 2 3 3" xfId="32809"/>
    <cellStyle name="Migliaia 5 4 2 3 4" xfId="38091"/>
    <cellStyle name="Migliaia 5 4 2 4" xfId="6840"/>
    <cellStyle name="Migliaia 5 4 2 5" xfId="6249"/>
    <cellStyle name="Migliaia 5 4 2 5 2" xfId="17023"/>
    <cellStyle name="Migliaia 5 4 2 5 3" xfId="42154"/>
    <cellStyle name="Migliaia 5 4 2 5 4" xfId="46055"/>
    <cellStyle name="Migliaia 5 4 2 5 5" xfId="49071"/>
    <cellStyle name="Migliaia 5 4 2 6" xfId="16280"/>
    <cellStyle name="Migliaia 5 4 2 7" xfId="20678"/>
    <cellStyle name="Migliaia 5 4 3" xfId="4301"/>
    <cellStyle name="Migliaia 5 4 3 2" xfId="13683"/>
    <cellStyle name="Migliaia 5 4 3 2 2" xfId="35441"/>
    <cellStyle name="Migliaia 5 4 3 2 3" xfId="40743"/>
    <cellStyle name="Migliaia 5 4 3 3" xfId="32810"/>
    <cellStyle name="Migliaia 5 4 3 4" xfId="38092"/>
    <cellStyle name="Migliaia 5 4 3 5" xfId="12722"/>
    <cellStyle name="Migliaia 5 4 4" xfId="7494"/>
    <cellStyle name="Migliaia 5 4 4 2" xfId="29841"/>
    <cellStyle name="Migliaia 5 4 4 2 2" xfId="35442"/>
    <cellStyle name="Migliaia 5 4 4 2 3" xfId="40744"/>
    <cellStyle name="Migliaia 5 4 4 3" xfId="32811"/>
    <cellStyle name="Migliaia 5 4 4 4" xfId="38093"/>
    <cellStyle name="Migliaia 5 4 5" xfId="6839"/>
    <cellStyle name="Migliaia 5 4 5 2" xfId="29842"/>
    <cellStyle name="Migliaia 5 4 5 2 2" xfId="35443"/>
    <cellStyle name="Migliaia 5 4 5 2 3" xfId="40745"/>
    <cellStyle name="Migliaia 5 4 5 3" xfId="32812"/>
    <cellStyle name="Migliaia 5 4 5 4" xfId="38094"/>
    <cellStyle name="Migliaia 5 4 6" xfId="6248"/>
    <cellStyle name="Migliaia 5 4 6 2" xfId="17022"/>
    <cellStyle name="Migliaia 5 4 6 2 2" xfId="35444"/>
    <cellStyle name="Migliaia 5 4 6 2 3" xfId="40746"/>
    <cellStyle name="Migliaia 5 4 6 2 4" xfId="29843"/>
    <cellStyle name="Migliaia 5 4 6 3" xfId="32813"/>
    <cellStyle name="Migliaia 5 4 6 4" xfId="38095"/>
    <cellStyle name="Migliaia 5 4 6 5" xfId="20679"/>
    <cellStyle name="Migliaia 5 4 6 6" xfId="27790"/>
    <cellStyle name="Migliaia 5 4 6 7" xfId="46054"/>
    <cellStyle name="Migliaia 5 4 6 8" xfId="49070"/>
    <cellStyle name="Migliaia 5 4 7" xfId="16279"/>
    <cellStyle name="Migliaia 5 4 7 2" xfId="29844"/>
    <cellStyle name="Migliaia 5 4 7 2 2" xfId="35445"/>
    <cellStyle name="Migliaia 5 4 7 2 3" xfId="40747"/>
    <cellStyle name="Migliaia 5 4 7 3" xfId="32814"/>
    <cellStyle name="Migliaia 5 4 7 4" xfId="38096"/>
    <cellStyle name="Migliaia 5 4 7 5" xfId="20680"/>
    <cellStyle name="Migliaia 5 4 8" xfId="20677"/>
    <cellStyle name="Migliaia 5 5" xfId="1492"/>
    <cellStyle name="Migliaia 5 5 2" xfId="3688"/>
    <cellStyle name="Migliaia 5 5 2 2" xfId="13928"/>
    <cellStyle name="Migliaia 5 5 2 2 2" xfId="35446"/>
    <cellStyle name="Migliaia 5 5 2 2 3" xfId="40748"/>
    <cellStyle name="Migliaia 5 5 2 3" xfId="16282"/>
    <cellStyle name="Migliaia 5 5 2 3 2" xfId="32815"/>
    <cellStyle name="Migliaia 5 5 2 4" xfId="38097"/>
    <cellStyle name="Migliaia 5 5 2 5" xfId="12139"/>
    <cellStyle name="Migliaia 5 5 3" xfId="6841"/>
    <cellStyle name="Migliaia 5 5 3 2" xfId="29845"/>
    <cellStyle name="Migliaia 5 5 3 2 2" xfId="35447"/>
    <cellStyle name="Migliaia 5 5 3 2 3" xfId="40749"/>
    <cellStyle name="Migliaia 5 5 3 3" xfId="32816"/>
    <cellStyle name="Migliaia 5 5 3 4" xfId="38098"/>
    <cellStyle name="Migliaia 5 5 4" xfId="6250"/>
    <cellStyle name="Migliaia 5 5 4 2" xfId="17024"/>
    <cellStyle name="Migliaia 5 5 4 2 2" xfId="35448"/>
    <cellStyle name="Migliaia 5 5 4 2 3" xfId="40750"/>
    <cellStyle name="Migliaia 5 5 4 2 4" xfId="29846"/>
    <cellStyle name="Migliaia 5 5 4 3" xfId="32817"/>
    <cellStyle name="Migliaia 5 5 4 4" xfId="38099"/>
    <cellStyle name="Migliaia 5 5 4 5" xfId="20682"/>
    <cellStyle name="Migliaia 5 5 4 6" xfId="20164"/>
    <cellStyle name="Migliaia 5 5 4 7" xfId="46056"/>
    <cellStyle name="Migliaia 5 5 4 8" xfId="49072"/>
    <cellStyle name="Migliaia 5 5 5" xfId="16281"/>
    <cellStyle name="Migliaia 5 5 5 2" xfId="29847"/>
    <cellStyle name="Migliaia 5 5 5 2 2" xfId="35449"/>
    <cellStyle name="Migliaia 5 5 5 2 3" xfId="40751"/>
    <cellStyle name="Migliaia 5 5 5 3" xfId="32818"/>
    <cellStyle name="Migliaia 5 5 5 4" xfId="38100"/>
    <cellStyle name="Migliaia 5 5 5 5" xfId="20683"/>
    <cellStyle name="Migliaia 5 5 6" xfId="20684"/>
    <cellStyle name="Migliaia 5 5 6 2" xfId="29848"/>
    <cellStyle name="Migliaia 5 5 6 2 2" xfId="35450"/>
    <cellStyle name="Migliaia 5 5 6 2 3" xfId="40752"/>
    <cellStyle name="Migliaia 5 5 6 3" xfId="32819"/>
    <cellStyle name="Migliaia 5 5 6 4" xfId="38101"/>
    <cellStyle name="Migliaia 5 5 7" xfId="20681"/>
    <cellStyle name="Migliaia 5 6" xfId="1487"/>
    <cellStyle name="Migliaia 5 6 2" xfId="3683"/>
    <cellStyle name="Migliaia 5 6 2 2" xfId="5201"/>
    <cellStyle name="Migliaia 5 6 2 3" xfId="14068"/>
    <cellStyle name="Migliaia 5 6 2 4" xfId="16284"/>
    <cellStyle name="Migliaia 5 6 2 5" xfId="27903"/>
    <cellStyle name="Migliaia 5 6 2 6" xfId="12141"/>
    <cellStyle name="Migliaia 5 6 3" xfId="4953"/>
    <cellStyle name="Migliaia 5 6 3 2" xfId="30884"/>
    <cellStyle name="Migliaia 5 6 3 2 2" xfId="36044"/>
    <cellStyle name="Migliaia 5 6 3 2 3" xfId="41346"/>
    <cellStyle name="Migliaia 5 6 3 3" xfId="33393"/>
    <cellStyle name="Migliaia 5 6 3 4" xfId="38695"/>
    <cellStyle name="Migliaia 5 6 4" xfId="16283"/>
    <cellStyle name="Migliaia 5 6 4 2" xfId="35451"/>
    <cellStyle name="Migliaia 5 6 4 3" xfId="40753"/>
    <cellStyle name="Migliaia 5 6 4 4" xfId="29849"/>
    <cellStyle name="Migliaia 5 6 5" xfId="32820"/>
    <cellStyle name="Migliaia 5 6 6" xfId="38102"/>
    <cellStyle name="Migliaia 5 6 7" xfId="12140"/>
    <cellStyle name="Migliaia 5 7" xfId="3267"/>
    <cellStyle name="Migliaia 5 7 2" xfId="9740"/>
    <cellStyle name="Migliaia 5 7 2 2" xfId="30885"/>
    <cellStyle name="Migliaia 5 7 2 2 2" xfId="36045"/>
    <cellStyle name="Migliaia 5 7 2 2 3" xfId="41347"/>
    <cellStyle name="Migliaia 5 7 2 3" xfId="33394"/>
    <cellStyle name="Migliaia 5 7 2 4" xfId="38696"/>
    <cellStyle name="Migliaia 5 7 3" xfId="16285"/>
    <cellStyle name="Migliaia 5 7 3 2" xfId="35452"/>
    <cellStyle name="Migliaia 5 7 3 3" xfId="40754"/>
    <cellStyle name="Migliaia 5 7 3 4" xfId="29850"/>
    <cellStyle name="Migliaia 5 7 4" xfId="32821"/>
    <cellStyle name="Migliaia 5 7 5" xfId="38103"/>
    <cellStyle name="Migliaia 5 7 6" xfId="12142"/>
    <cellStyle name="Migliaia 5 8" xfId="2858"/>
    <cellStyle name="Migliaia 5 8 2" xfId="9445"/>
    <cellStyle name="Migliaia 5 8 2 2" xfId="30886"/>
    <cellStyle name="Migliaia 5 8 2 2 2" xfId="36046"/>
    <cellStyle name="Migliaia 5 8 2 2 3" xfId="41348"/>
    <cellStyle name="Migliaia 5 8 2 3" xfId="33395"/>
    <cellStyle name="Migliaia 5 8 2 4" xfId="38697"/>
    <cellStyle name="Migliaia 5 8 3" xfId="16286"/>
    <cellStyle name="Migliaia 5 8 3 2" xfId="35453"/>
    <cellStyle name="Migliaia 5 8 3 3" xfId="40755"/>
    <cellStyle name="Migliaia 5 8 3 4" xfId="29851"/>
    <cellStyle name="Migliaia 5 8 4" xfId="32822"/>
    <cellStyle name="Migliaia 5 8 5" xfId="38104"/>
    <cellStyle name="Migliaia 5 8 6" xfId="12143"/>
    <cellStyle name="Migliaia 5 9" xfId="12652"/>
    <cellStyle name="Migliaia 5 9 2" xfId="29852"/>
    <cellStyle name="Migliaia 5 9 2 2" xfId="35454"/>
    <cellStyle name="Migliaia 5 9 2 3" xfId="40756"/>
    <cellStyle name="Migliaia 5 9 3" xfId="32823"/>
    <cellStyle name="Migliaia 5 9 4" xfId="38105"/>
    <cellStyle name="Migliaia 50" xfId="371"/>
    <cellStyle name="Migliaia 50 10" xfId="16287"/>
    <cellStyle name="Migliaia 50 10 2" xfId="35455"/>
    <cellStyle name="Migliaia 50 10 3" xfId="40757"/>
    <cellStyle name="Migliaia 50 10 4" xfId="29853"/>
    <cellStyle name="Migliaia 50 11" xfId="32824"/>
    <cellStyle name="Migliaia 50 12" xfId="38106"/>
    <cellStyle name="Migliaia 50 2" xfId="372"/>
    <cellStyle name="Migliaia 50 2 2" xfId="1494"/>
    <cellStyle name="Migliaia 50 2 2 2" xfId="3690"/>
    <cellStyle name="Migliaia 50 2 2 2 2" xfId="9837"/>
    <cellStyle name="Migliaia 50 2 2 2 2 2" xfId="35456"/>
    <cellStyle name="Migliaia 50 2 2 2 2 3" xfId="40758"/>
    <cellStyle name="Migliaia 50 2 2 2 3" xfId="13929"/>
    <cellStyle name="Migliaia 50 2 2 2 4" xfId="16290"/>
    <cellStyle name="Migliaia 50 2 2 2 4 2" xfId="38107"/>
    <cellStyle name="Migliaia 50 2 2 2 5" xfId="12144"/>
    <cellStyle name="Migliaia 50 2 2 3" xfId="7062"/>
    <cellStyle name="Migliaia 50 2 2 3 2" xfId="30887"/>
    <cellStyle name="Migliaia 50 2 2 3 2 2" xfId="36047"/>
    <cellStyle name="Migliaia 50 2 2 3 2 3" xfId="41349"/>
    <cellStyle name="Migliaia 50 2 2 3 3" xfId="33396"/>
    <cellStyle name="Migliaia 50 2 2 3 4" xfId="38698"/>
    <cellStyle name="Migliaia 50 2 2 4" xfId="6251"/>
    <cellStyle name="Migliaia 50 2 2 4 2" xfId="17025"/>
    <cellStyle name="Migliaia 50 2 2 4 3" xfId="43054"/>
    <cellStyle name="Migliaia 50 2 2 4 4" xfId="46057"/>
    <cellStyle name="Migliaia 50 2 2 4 5" xfId="49073"/>
    <cellStyle name="Migliaia 50 2 2 5" xfId="16289"/>
    <cellStyle name="Migliaia 50 2 2 6" xfId="20686"/>
    <cellStyle name="Migliaia 50 2 3" xfId="3271"/>
    <cellStyle name="Migliaia 50 2 3 2" xfId="9744"/>
    <cellStyle name="Migliaia 50 2 3 2 2" xfId="30888"/>
    <cellStyle name="Migliaia 50 2 3 2 2 2" xfId="36048"/>
    <cellStyle name="Migliaia 50 2 3 2 2 3" xfId="41350"/>
    <cellStyle name="Migliaia 50 2 3 2 3" xfId="33397"/>
    <cellStyle name="Migliaia 50 2 3 2 4" xfId="38699"/>
    <cellStyle name="Migliaia 50 2 3 3" xfId="16291"/>
    <cellStyle name="Migliaia 50 2 3 3 2" xfId="35457"/>
    <cellStyle name="Migliaia 50 2 3 3 3" xfId="40759"/>
    <cellStyle name="Migliaia 50 2 3 3 4" xfId="29854"/>
    <cellStyle name="Migliaia 50 2 3 4" xfId="32825"/>
    <cellStyle name="Migliaia 50 2 3 5" xfId="38108"/>
    <cellStyle name="Migliaia 50 2 3 6" xfId="12145"/>
    <cellStyle name="Migliaia 50 2 4" xfId="2863"/>
    <cellStyle name="Migliaia 50 2 4 2" xfId="9449"/>
    <cellStyle name="Migliaia 50 2 4 2 2" xfId="35458"/>
    <cellStyle name="Migliaia 50 2 4 2 3" xfId="40760"/>
    <cellStyle name="Migliaia 50 2 4 3" xfId="14124"/>
    <cellStyle name="Migliaia 50 2 4 4" xfId="16292"/>
    <cellStyle name="Migliaia 50 2 4 4 2" xfId="38109"/>
    <cellStyle name="Migliaia 50 2 4 5" xfId="12146"/>
    <cellStyle name="Migliaia 50 2 5" xfId="8577"/>
    <cellStyle name="Migliaia 50 2 5 2" xfId="29855"/>
    <cellStyle name="Migliaia 50 2 5 2 2" xfId="35459"/>
    <cellStyle name="Migliaia 50 2 5 2 3" xfId="40761"/>
    <cellStyle name="Migliaia 50 2 5 3" xfId="32826"/>
    <cellStyle name="Migliaia 50 2 5 4" xfId="38110"/>
    <cellStyle name="Migliaia 50 2 6" xfId="16288"/>
    <cellStyle name="Migliaia 50 2 6 2" xfId="29856"/>
    <cellStyle name="Migliaia 50 2 6 2 2" xfId="35460"/>
    <cellStyle name="Migliaia 50 2 6 2 3" xfId="40762"/>
    <cellStyle name="Migliaia 50 2 6 3" xfId="32827"/>
    <cellStyle name="Migliaia 50 2 6 4" xfId="38111"/>
    <cellStyle name="Migliaia 50 2 6 5" xfId="20687"/>
    <cellStyle name="Migliaia 50 2 7" xfId="20685"/>
    <cellStyle name="Migliaia 50 3" xfId="373"/>
    <cellStyle name="Migliaia 50 3 10" xfId="20688"/>
    <cellStyle name="Migliaia 50 3 11" xfId="12147"/>
    <cellStyle name="Migliaia 50 3 2" xfId="1496"/>
    <cellStyle name="Migliaia 50 3 2 2" xfId="3692"/>
    <cellStyle name="Migliaia 50 3 2 2 2" xfId="7495"/>
    <cellStyle name="Migliaia 50 3 2 2 2 2" xfId="13930"/>
    <cellStyle name="Migliaia 50 3 2 2 2 2 2" xfId="17318"/>
    <cellStyle name="Migliaia 50 3 2 2 2 2 2 2" xfId="35461"/>
    <cellStyle name="Migliaia 50 3 2 2 2 2 3" xfId="40763"/>
    <cellStyle name="Migliaia 50 3 2 2 2 2 4" xfId="29857"/>
    <cellStyle name="Migliaia 50 3 2 2 2 3" xfId="32828"/>
    <cellStyle name="Migliaia 50 3 2 2 2 4" xfId="38112"/>
    <cellStyle name="Migliaia 50 3 2 2 2 5" xfId="43740"/>
    <cellStyle name="Migliaia 50 3 2 2 2 6" xfId="46363"/>
    <cellStyle name="Migliaia 50 3 2 2 2 7" xfId="49379"/>
    <cellStyle name="Migliaia 50 3 2 2 2 8" xfId="13116"/>
    <cellStyle name="Migliaia 50 3 2 2 3" xfId="7748"/>
    <cellStyle name="Migliaia 50 3 2 2 4" xfId="6252"/>
    <cellStyle name="Migliaia 50 3 2 2 4 2" xfId="17026"/>
    <cellStyle name="Migliaia 50 3 2 2 4 3" xfId="42441"/>
    <cellStyle name="Migliaia 50 3 2 2 4 4" xfId="46058"/>
    <cellStyle name="Migliaia 50 3 2 2 4 5" xfId="49074"/>
    <cellStyle name="Migliaia 50 3 2 2 5" xfId="16295"/>
    <cellStyle name="Migliaia 50 3 2 2 6" xfId="20690"/>
    <cellStyle name="Migliaia 50 3 2 3" xfId="2865"/>
    <cellStyle name="Migliaia 50 3 2 3 2" xfId="7650"/>
    <cellStyle name="Migliaia 50 3 2 3 2 2" xfId="35462"/>
    <cellStyle name="Migliaia 50 3 2 3 2 3" xfId="40764"/>
    <cellStyle name="Migliaia 50 3 2 3 2 4" xfId="29858"/>
    <cellStyle name="Migliaia 50 3 2 3 3" xfId="7496"/>
    <cellStyle name="Migliaia 50 3 2 3 4" xfId="16296"/>
    <cellStyle name="Migliaia 50 3 2 3 4 2" xfId="38113"/>
    <cellStyle name="Migliaia 50 3 2 3 5" xfId="12148"/>
    <cellStyle name="Migliaia 50 3 2 4" xfId="6843"/>
    <cellStyle name="Migliaia 50 3 2 4 2" xfId="13534"/>
    <cellStyle name="Migliaia 50 3 2 4 2 2" xfId="35463"/>
    <cellStyle name="Migliaia 50 3 2 4 2 3" xfId="40765"/>
    <cellStyle name="Migliaia 50 3 2 4 3" xfId="32829"/>
    <cellStyle name="Migliaia 50 3 2 4 4" xfId="38114"/>
    <cellStyle name="Migliaia 50 3 2 4 5" xfId="12655"/>
    <cellStyle name="Migliaia 50 3 2 5" xfId="12720"/>
    <cellStyle name="Migliaia 50 3 2 5 2" xfId="29859"/>
    <cellStyle name="Migliaia 50 3 2 5 2 2" xfId="35464"/>
    <cellStyle name="Migliaia 50 3 2 5 2 3" xfId="40766"/>
    <cellStyle name="Migliaia 50 3 2 5 3" xfId="32830"/>
    <cellStyle name="Migliaia 50 3 2 5 4" xfId="38115"/>
    <cellStyle name="Migliaia 50 3 2 6" xfId="16294"/>
    <cellStyle name="Migliaia 50 3 2 6 2" xfId="29860"/>
    <cellStyle name="Migliaia 50 3 2 6 2 2" xfId="35465"/>
    <cellStyle name="Migliaia 50 3 2 6 2 3" xfId="40767"/>
    <cellStyle name="Migliaia 50 3 2 6 3" xfId="32831"/>
    <cellStyle name="Migliaia 50 3 2 6 4" xfId="38116"/>
    <cellStyle name="Migliaia 50 3 2 6 5" xfId="20691"/>
    <cellStyle name="Migliaia 50 3 2 7" xfId="20689"/>
    <cellStyle name="Migliaia 50 3 3" xfId="1495"/>
    <cellStyle name="Migliaia 50 3 3 2" xfId="3691"/>
    <cellStyle name="Migliaia 50 3 3 2 2" xfId="5204"/>
    <cellStyle name="Migliaia 50 3 3 2 2 2" xfId="35467"/>
    <cellStyle name="Migliaia 50 3 3 2 2 3" xfId="40769"/>
    <cellStyle name="Migliaia 50 3 3 2 3" xfId="13684"/>
    <cellStyle name="Migliaia 50 3 3 2 4" xfId="16298"/>
    <cellStyle name="Migliaia 50 3 3 2 4 2" xfId="38118"/>
    <cellStyle name="Migliaia 50 3 3 2 5" xfId="12150"/>
    <cellStyle name="Migliaia 50 3 3 3" xfId="4956"/>
    <cellStyle name="Migliaia 50 3 3 3 2" xfId="29862"/>
    <cellStyle name="Migliaia 50 3 3 3 2 2" xfId="35468"/>
    <cellStyle name="Migliaia 50 3 3 3 2 3" xfId="40770"/>
    <cellStyle name="Migliaia 50 3 3 3 3" xfId="32833"/>
    <cellStyle name="Migliaia 50 3 3 3 4" xfId="38119"/>
    <cellStyle name="Migliaia 50 3 3 4" xfId="16297"/>
    <cellStyle name="Migliaia 50 3 3 4 2" xfId="29863"/>
    <cellStyle name="Migliaia 50 3 3 4 2 2" xfId="35469"/>
    <cellStyle name="Migliaia 50 3 3 4 2 3" xfId="40771"/>
    <cellStyle name="Migliaia 50 3 3 4 3" xfId="32834"/>
    <cellStyle name="Migliaia 50 3 3 4 4" xfId="38120"/>
    <cellStyle name="Migliaia 50 3 3 4 5" xfId="20692"/>
    <cellStyle name="Migliaia 50 3 3 5" xfId="20693"/>
    <cellStyle name="Migliaia 50 3 3 5 2" xfId="29864"/>
    <cellStyle name="Migliaia 50 3 3 5 2 2" xfId="35470"/>
    <cellStyle name="Migliaia 50 3 3 5 2 3" xfId="40772"/>
    <cellStyle name="Migliaia 50 3 3 5 3" xfId="32835"/>
    <cellStyle name="Migliaia 50 3 3 5 4" xfId="38121"/>
    <cellStyle name="Migliaia 50 3 3 6" xfId="29861"/>
    <cellStyle name="Migliaia 50 3 3 6 2" xfId="35466"/>
    <cellStyle name="Migliaia 50 3 3 6 3" xfId="40768"/>
    <cellStyle name="Migliaia 50 3 3 7" xfId="32832"/>
    <cellStyle name="Migliaia 50 3 3 8" xfId="38117"/>
    <cellStyle name="Migliaia 50 3 3 9" xfId="12149"/>
    <cellStyle name="Migliaia 50 3 4" xfId="2430"/>
    <cellStyle name="Migliaia 50 3 4 2" xfId="3942"/>
    <cellStyle name="Migliaia 50 3 4 2 2" xfId="9897"/>
    <cellStyle name="Migliaia 50 3 4 2 3" xfId="13467"/>
    <cellStyle name="Migliaia 50 3 4 2 4" xfId="16300"/>
    <cellStyle name="Migliaia 50 3 4 2 5" xfId="27904"/>
    <cellStyle name="Migliaia 50 3 4 2 6" xfId="12152"/>
    <cellStyle name="Migliaia 50 3 4 3" xfId="9145"/>
    <cellStyle name="Migliaia 50 3 4 3 2" xfId="30889"/>
    <cellStyle name="Migliaia 50 3 4 3 2 2" xfId="36049"/>
    <cellStyle name="Migliaia 50 3 4 3 2 3" xfId="41351"/>
    <cellStyle name="Migliaia 50 3 4 3 3" xfId="33398"/>
    <cellStyle name="Migliaia 50 3 4 3 4" xfId="38700"/>
    <cellStyle name="Migliaia 50 3 4 4" xfId="16299"/>
    <cellStyle name="Migliaia 50 3 4 4 2" xfId="35471"/>
    <cellStyle name="Migliaia 50 3 4 4 3" xfId="40773"/>
    <cellStyle name="Migliaia 50 3 4 4 4" xfId="29865"/>
    <cellStyle name="Migliaia 50 3 4 5" xfId="32836"/>
    <cellStyle name="Migliaia 50 3 4 6" xfId="38122"/>
    <cellStyle name="Migliaia 50 3 4 7" xfId="12151"/>
    <cellStyle name="Migliaia 50 3 5" xfId="3272"/>
    <cellStyle name="Migliaia 50 3 5 2" xfId="9745"/>
    <cellStyle name="Migliaia 50 3 5 2 2" xfId="30890"/>
    <cellStyle name="Migliaia 50 3 5 2 2 2" xfId="36050"/>
    <cellStyle name="Migliaia 50 3 5 2 2 3" xfId="41352"/>
    <cellStyle name="Migliaia 50 3 5 2 3" xfId="33399"/>
    <cellStyle name="Migliaia 50 3 5 2 4" xfId="38701"/>
    <cellStyle name="Migliaia 50 3 5 3" xfId="16301"/>
    <cellStyle name="Migliaia 50 3 5 3 2" xfId="35472"/>
    <cellStyle name="Migliaia 50 3 5 3 3" xfId="40774"/>
    <cellStyle name="Migliaia 50 3 5 3 4" xfId="29866"/>
    <cellStyle name="Migliaia 50 3 5 4" xfId="32837"/>
    <cellStyle name="Migliaia 50 3 5 5" xfId="38123"/>
    <cellStyle name="Migliaia 50 3 5 6" xfId="12153"/>
    <cellStyle name="Migliaia 50 3 6" xfId="2864"/>
    <cellStyle name="Migliaia 50 3 6 2" xfId="9450"/>
    <cellStyle name="Migliaia 50 3 6 2 2" xfId="35473"/>
    <cellStyle name="Migliaia 50 3 6 2 3" xfId="40775"/>
    <cellStyle name="Migliaia 50 3 6 3" xfId="14123"/>
    <cellStyle name="Migliaia 50 3 6 4" xfId="16302"/>
    <cellStyle name="Migliaia 50 3 6 4 2" xfId="38124"/>
    <cellStyle name="Migliaia 50 3 6 5" xfId="12154"/>
    <cellStyle name="Migliaia 50 3 7" xfId="6643"/>
    <cellStyle name="Migliaia 50 3 7 2" xfId="29867"/>
    <cellStyle name="Migliaia 50 3 7 2 2" xfId="35474"/>
    <cellStyle name="Migliaia 50 3 7 2 3" xfId="40776"/>
    <cellStyle name="Migliaia 50 3 7 3" xfId="32838"/>
    <cellStyle name="Migliaia 50 3 7 4" xfId="38125"/>
    <cellStyle name="Migliaia 50 3 8" xfId="12721"/>
    <cellStyle name="Migliaia 50 3 8 2" xfId="29868"/>
    <cellStyle name="Migliaia 50 3 8 2 2" xfId="35475"/>
    <cellStyle name="Migliaia 50 3 8 2 3" xfId="40777"/>
    <cellStyle name="Migliaia 50 3 8 3" xfId="32839"/>
    <cellStyle name="Migliaia 50 3 8 4" xfId="38126"/>
    <cellStyle name="Migliaia 50 3 8 5" xfId="20694"/>
    <cellStyle name="Migliaia 50 3 9" xfId="16293"/>
    <cellStyle name="Migliaia 50 4" xfId="1497"/>
    <cellStyle name="Migliaia 50 4 2" xfId="3693"/>
    <cellStyle name="Migliaia 50 4 2 2" xfId="4302"/>
    <cellStyle name="Migliaia 50 4 2 2 2" xfId="29869"/>
    <cellStyle name="Migliaia 50 4 2 2 2 2" xfId="35476"/>
    <cellStyle name="Migliaia 50 4 2 2 2 3" xfId="40778"/>
    <cellStyle name="Migliaia 50 4 2 2 3" xfId="32840"/>
    <cellStyle name="Migliaia 50 4 2 2 4" xfId="38127"/>
    <cellStyle name="Migliaia 50 4 2 3" xfId="7497"/>
    <cellStyle name="Migliaia 50 4 2 3 2" xfId="29870"/>
    <cellStyle name="Migliaia 50 4 2 3 2 2" xfId="35477"/>
    <cellStyle name="Migliaia 50 4 2 3 2 3" xfId="40779"/>
    <cellStyle name="Migliaia 50 4 2 3 3" xfId="32841"/>
    <cellStyle name="Migliaia 50 4 2 3 4" xfId="38128"/>
    <cellStyle name="Migliaia 50 4 2 4" xfId="6845"/>
    <cellStyle name="Migliaia 50 4 2 5" xfId="6254"/>
    <cellStyle name="Migliaia 50 4 2 5 2" xfId="17028"/>
    <cellStyle name="Migliaia 50 4 2 5 3" xfId="28001"/>
    <cellStyle name="Migliaia 50 4 2 5 4" xfId="46060"/>
    <cellStyle name="Migliaia 50 4 2 5 5" xfId="49076"/>
    <cellStyle name="Migliaia 50 4 2 6" xfId="16304"/>
    <cellStyle name="Migliaia 50 4 2 7" xfId="20696"/>
    <cellStyle name="Migliaia 50 4 3" xfId="4303"/>
    <cellStyle name="Migliaia 50 4 3 2" xfId="13685"/>
    <cellStyle name="Migliaia 50 4 3 2 2" xfId="35478"/>
    <cellStyle name="Migliaia 50 4 3 2 3" xfId="40780"/>
    <cellStyle name="Migliaia 50 4 3 3" xfId="32842"/>
    <cellStyle name="Migliaia 50 4 3 4" xfId="38129"/>
    <cellStyle name="Migliaia 50 4 3 5" xfId="12719"/>
    <cellStyle name="Migliaia 50 4 4" xfId="7498"/>
    <cellStyle name="Migliaia 50 4 4 2" xfId="29871"/>
    <cellStyle name="Migliaia 50 4 4 2 2" xfId="35479"/>
    <cellStyle name="Migliaia 50 4 4 2 3" xfId="40781"/>
    <cellStyle name="Migliaia 50 4 4 3" xfId="32843"/>
    <cellStyle name="Migliaia 50 4 4 4" xfId="38130"/>
    <cellStyle name="Migliaia 50 4 5" xfId="6844"/>
    <cellStyle name="Migliaia 50 4 5 2" xfId="29872"/>
    <cellStyle name="Migliaia 50 4 5 2 2" xfId="35480"/>
    <cellStyle name="Migliaia 50 4 5 2 3" xfId="40782"/>
    <cellStyle name="Migliaia 50 4 5 3" xfId="32844"/>
    <cellStyle name="Migliaia 50 4 5 4" xfId="38131"/>
    <cellStyle name="Migliaia 50 4 6" xfId="6253"/>
    <cellStyle name="Migliaia 50 4 6 2" xfId="17027"/>
    <cellStyle name="Migliaia 50 4 6 2 2" xfId="35481"/>
    <cellStyle name="Migliaia 50 4 6 2 3" xfId="40783"/>
    <cellStyle name="Migliaia 50 4 6 2 4" xfId="29873"/>
    <cellStyle name="Migliaia 50 4 6 3" xfId="32845"/>
    <cellStyle name="Migliaia 50 4 6 4" xfId="38132"/>
    <cellStyle name="Migliaia 50 4 6 5" xfId="20697"/>
    <cellStyle name="Migliaia 50 4 6 6" xfId="43828"/>
    <cellStyle name="Migliaia 50 4 6 7" xfId="46059"/>
    <cellStyle name="Migliaia 50 4 6 8" xfId="49075"/>
    <cellStyle name="Migliaia 50 4 7" xfId="16303"/>
    <cellStyle name="Migliaia 50 4 7 2" xfId="29874"/>
    <cellStyle name="Migliaia 50 4 7 2 2" xfId="35482"/>
    <cellStyle name="Migliaia 50 4 7 2 3" xfId="40784"/>
    <cellStyle name="Migliaia 50 4 7 3" xfId="32846"/>
    <cellStyle name="Migliaia 50 4 7 4" xfId="38133"/>
    <cellStyle name="Migliaia 50 4 7 5" xfId="20698"/>
    <cellStyle name="Migliaia 50 4 8" xfId="20695"/>
    <cellStyle name="Migliaia 50 5" xfId="1498"/>
    <cellStyle name="Migliaia 50 5 2" xfId="3694"/>
    <cellStyle name="Migliaia 50 5 2 2" xfId="13931"/>
    <cellStyle name="Migliaia 50 5 2 2 2" xfId="35483"/>
    <cellStyle name="Migliaia 50 5 2 2 3" xfId="40785"/>
    <cellStyle name="Migliaia 50 5 2 3" xfId="16306"/>
    <cellStyle name="Migliaia 50 5 2 3 2" xfId="32847"/>
    <cellStyle name="Migliaia 50 5 2 4" xfId="38134"/>
    <cellStyle name="Migliaia 50 5 2 5" xfId="12155"/>
    <cellStyle name="Migliaia 50 5 3" xfId="6846"/>
    <cellStyle name="Migliaia 50 5 3 2" xfId="29875"/>
    <cellStyle name="Migliaia 50 5 3 2 2" xfId="35484"/>
    <cellStyle name="Migliaia 50 5 3 2 3" xfId="40786"/>
    <cellStyle name="Migliaia 50 5 3 3" xfId="32848"/>
    <cellStyle name="Migliaia 50 5 3 4" xfId="38135"/>
    <cellStyle name="Migliaia 50 5 4" xfId="6255"/>
    <cellStyle name="Migliaia 50 5 4 2" xfId="17029"/>
    <cellStyle name="Migliaia 50 5 4 2 2" xfId="35485"/>
    <cellStyle name="Migliaia 50 5 4 2 3" xfId="40787"/>
    <cellStyle name="Migliaia 50 5 4 2 4" xfId="29876"/>
    <cellStyle name="Migliaia 50 5 4 3" xfId="32849"/>
    <cellStyle name="Migliaia 50 5 4 4" xfId="38136"/>
    <cellStyle name="Migliaia 50 5 4 5" xfId="20700"/>
    <cellStyle name="Migliaia 50 5 4 6" xfId="42897"/>
    <cellStyle name="Migliaia 50 5 4 7" xfId="46061"/>
    <cellStyle name="Migliaia 50 5 4 8" xfId="49077"/>
    <cellStyle name="Migliaia 50 5 5" xfId="16305"/>
    <cellStyle name="Migliaia 50 5 5 2" xfId="29877"/>
    <cellStyle name="Migliaia 50 5 5 2 2" xfId="35486"/>
    <cellStyle name="Migliaia 50 5 5 2 3" xfId="40788"/>
    <cellStyle name="Migliaia 50 5 5 3" xfId="32850"/>
    <cellStyle name="Migliaia 50 5 5 4" xfId="38137"/>
    <cellStyle name="Migliaia 50 5 5 5" xfId="20701"/>
    <cellStyle name="Migliaia 50 5 6" xfId="20702"/>
    <cellStyle name="Migliaia 50 5 6 2" xfId="29878"/>
    <cellStyle name="Migliaia 50 5 6 2 2" xfId="35487"/>
    <cellStyle name="Migliaia 50 5 6 2 3" xfId="40789"/>
    <cellStyle name="Migliaia 50 5 6 3" xfId="32851"/>
    <cellStyle name="Migliaia 50 5 6 4" xfId="38138"/>
    <cellStyle name="Migliaia 50 5 7" xfId="20699"/>
    <cellStyle name="Migliaia 50 6" xfId="1493"/>
    <cellStyle name="Migliaia 50 6 2" xfId="3689"/>
    <cellStyle name="Migliaia 50 6 2 2" xfId="5203"/>
    <cellStyle name="Migliaia 50 6 2 3" xfId="14067"/>
    <cellStyle name="Migliaia 50 6 2 4" xfId="16308"/>
    <cellStyle name="Migliaia 50 6 2 5" xfId="27905"/>
    <cellStyle name="Migliaia 50 6 2 6" xfId="12157"/>
    <cellStyle name="Migliaia 50 6 3" xfId="4955"/>
    <cellStyle name="Migliaia 50 6 3 2" xfId="30891"/>
    <cellStyle name="Migliaia 50 6 3 2 2" xfId="36051"/>
    <cellStyle name="Migliaia 50 6 3 2 3" xfId="41353"/>
    <cellStyle name="Migliaia 50 6 3 3" xfId="33400"/>
    <cellStyle name="Migliaia 50 6 3 4" xfId="38702"/>
    <cellStyle name="Migliaia 50 6 4" xfId="16307"/>
    <cellStyle name="Migliaia 50 6 4 2" xfId="35488"/>
    <cellStyle name="Migliaia 50 6 4 3" xfId="40790"/>
    <cellStyle name="Migliaia 50 6 4 4" xfId="29879"/>
    <cellStyle name="Migliaia 50 6 5" xfId="32852"/>
    <cellStyle name="Migliaia 50 6 6" xfId="38139"/>
    <cellStyle name="Migliaia 50 6 7" xfId="12156"/>
    <cellStyle name="Migliaia 50 7" xfId="3270"/>
    <cellStyle name="Migliaia 50 7 2" xfId="9743"/>
    <cellStyle name="Migliaia 50 7 2 2" xfId="30892"/>
    <cellStyle name="Migliaia 50 7 2 2 2" xfId="36052"/>
    <cellStyle name="Migliaia 50 7 2 2 3" xfId="41354"/>
    <cellStyle name="Migliaia 50 7 2 3" xfId="33401"/>
    <cellStyle name="Migliaia 50 7 2 4" xfId="38703"/>
    <cellStyle name="Migliaia 50 7 3" xfId="16309"/>
    <cellStyle name="Migliaia 50 7 3 2" xfId="35489"/>
    <cellStyle name="Migliaia 50 7 3 3" xfId="40791"/>
    <cellStyle name="Migliaia 50 7 3 4" xfId="29880"/>
    <cellStyle name="Migliaia 50 7 4" xfId="32853"/>
    <cellStyle name="Migliaia 50 7 5" xfId="38140"/>
    <cellStyle name="Migliaia 50 7 6" xfId="12158"/>
    <cellStyle name="Migliaia 50 8" xfId="2862"/>
    <cellStyle name="Migliaia 50 8 2" xfId="9448"/>
    <cellStyle name="Migliaia 50 8 2 2" xfId="30893"/>
    <cellStyle name="Migliaia 50 8 2 2 2" xfId="36053"/>
    <cellStyle name="Migliaia 50 8 2 2 3" xfId="41355"/>
    <cellStyle name="Migliaia 50 8 2 3" xfId="33402"/>
    <cellStyle name="Migliaia 50 8 2 4" xfId="38704"/>
    <cellStyle name="Migliaia 50 8 3" xfId="16310"/>
    <cellStyle name="Migliaia 50 8 3 2" xfId="35490"/>
    <cellStyle name="Migliaia 50 8 3 3" xfId="40792"/>
    <cellStyle name="Migliaia 50 8 3 4" xfId="29881"/>
    <cellStyle name="Migliaia 50 8 4" xfId="32854"/>
    <cellStyle name="Migliaia 50 8 5" xfId="38141"/>
    <cellStyle name="Migliaia 50 8 6" xfId="12159"/>
    <cellStyle name="Migliaia 50 9" xfId="12654"/>
    <cellStyle name="Migliaia 50 9 2" xfId="29882"/>
    <cellStyle name="Migliaia 50 9 2 2" xfId="35491"/>
    <cellStyle name="Migliaia 50 9 2 3" xfId="40793"/>
    <cellStyle name="Migliaia 50 9 3" xfId="32855"/>
    <cellStyle name="Migliaia 50 9 4" xfId="38142"/>
    <cellStyle name="Migliaia 51" xfId="374"/>
    <cellStyle name="Migliaia 51 10" xfId="16311"/>
    <cellStyle name="Migliaia 51 10 2" xfId="35492"/>
    <cellStyle name="Migliaia 51 10 3" xfId="40794"/>
    <cellStyle name="Migliaia 51 10 4" xfId="29883"/>
    <cellStyle name="Migliaia 51 11" xfId="32856"/>
    <cellStyle name="Migliaia 51 12" xfId="38143"/>
    <cellStyle name="Migliaia 51 2" xfId="375"/>
    <cellStyle name="Migliaia 51 2 2" xfId="1500"/>
    <cellStyle name="Migliaia 51 2 2 2" xfId="3696"/>
    <cellStyle name="Migliaia 51 2 2 2 2" xfId="9838"/>
    <cellStyle name="Migliaia 51 2 2 2 2 2" xfId="35493"/>
    <cellStyle name="Migliaia 51 2 2 2 2 3" xfId="40795"/>
    <cellStyle name="Migliaia 51 2 2 2 3" xfId="13932"/>
    <cellStyle name="Migliaia 51 2 2 2 4" xfId="16314"/>
    <cellStyle name="Migliaia 51 2 2 2 4 2" xfId="38144"/>
    <cellStyle name="Migliaia 51 2 2 2 5" xfId="12160"/>
    <cellStyle name="Migliaia 51 2 2 3" xfId="7063"/>
    <cellStyle name="Migliaia 51 2 2 3 2" xfId="30894"/>
    <cellStyle name="Migliaia 51 2 2 3 2 2" xfId="36054"/>
    <cellStyle name="Migliaia 51 2 2 3 2 3" xfId="41356"/>
    <cellStyle name="Migliaia 51 2 2 3 3" xfId="33403"/>
    <cellStyle name="Migliaia 51 2 2 3 4" xfId="38705"/>
    <cellStyle name="Migliaia 51 2 2 4" xfId="6256"/>
    <cellStyle name="Migliaia 51 2 2 4 2" xfId="17030"/>
    <cellStyle name="Migliaia 51 2 2 4 3" xfId="43589"/>
    <cellStyle name="Migliaia 51 2 2 4 4" xfId="46062"/>
    <cellStyle name="Migliaia 51 2 2 4 5" xfId="49078"/>
    <cellStyle name="Migliaia 51 2 2 5" xfId="16313"/>
    <cellStyle name="Migliaia 51 2 2 6" xfId="20704"/>
    <cellStyle name="Migliaia 51 2 3" xfId="3274"/>
    <cellStyle name="Migliaia 51 2 3 2" xfId="9747"/>
    <cellStyle name="Migliaia 51 2 3 2 2" xfId="30895"/>
    <cellStyle name="Migliaia 51 2 3 2 2 2" xfId="36055"/>
    <cellStyle name="Migliaia 51 2 3 2 2 3" xfId="41357"/>
    <cellStyle name="Migliaia 51 2 3 2 3" xfId="33404"/>
    <cellStyle name="Migliaia 51 2 3 2 4" xfId="38706"/>
    <cellStyle name="Migliaia 51 2 3 3" xfId="16315"/>
    <cellStyle name="Migliaia 51 2 3 3 2" xfId="35494"/>
    <cellStyle name="Migliaia 51 2 3 3 3" xfId="40796"/>
    <cellStyle name="Migliaia 51 2 3 3 4" xfId="29884"/>
    <cellStyle name="Migliaia 51 2 3 4" xfId="32857"/>
    <cellStyle name="Migliaia 51 2 3 5" xfId="38145"/>
    <cellStyle name="Migliaia 51 2 3 6" xfId="12161"/>
    <cellStyle name="Migliaia 51 2 4" xfId="2867"/>
    <cellStyle name="Migliaia 51 2 4 2" xfId="9452"/>
    <cellStyle name="Migliaia 51 2 4 2 2" xfId="35495"/>
    <cellStyle name="Migliaia 51 2 4 2 3" xfId="40797"/>
    <cellStyle name="Migliaia 51 2 4 3" xfId="13586"/>
    <cellStyle name="Migliaia 51 2 4 4" xfId="16316"/>
    <cellStyle name="Migliaia 51 2 4 4 2" xfId="38146"/>
    <cellStyle name="Migliaia 51 2 4 5" xfId="12162"/>
    <cellStyle name="Migliaia 51 2 5" xfId="8578"/>
    <cellStyle name="Migliaia 51 2 5 2" xfId="29885"/>
    <cellStyle name="Migliaia 51 2 5 2 2" xfId="35496"/>
    <cellStyle name="Migliaia 51 2 5 2 3" xfId="40798"/>
    <cellStyle name="Migliaia 51 2 5 3" xfId="32858"/>
    <cellStyle name="Migliaia 51 2 5 4" xfId="38147"/>
    <cellStyle name="Migliaia 51 2 6" xfId="16312"/>
    <cellStyle name="Migliaia 51 2 6 2" xfId="29886"/>
    <cellStyle name="Migliaia 51 2 6 2 2" xfId="35497"/>
    <cellStyle name="Migliaia 51 2 6 2 3" xfId="40799"/>
    <cellStyle name="Migliaia 51 2 6 3" xfId="32859"/>
    <cellStyle name="Migliaia 51 2 6 4" xfId="38148"/>
    <cellStyle name="Migliaia 51 2 6 5" xfId="20705"/>
    <cellStyle name="Migliaia 51 2 7" xfId="20703"/>
    <cellStyle name="Migliaia 51 3" xfId="376"/>
    <cellStyle name="Migliaia 51 3 10" xfId="20706"/>
    <cellStyle name="Migliaia 51 3 11" xfId="12163"/>
    <cellStyle name="Migliaia 51 3 2" xfId="1502"/>
    <cellStyle name="Migliaia 51 3 2 2" xfId="3698"/>
    <cellStyle name="Migliaia 51 3 2 2 2" xfId="7499"/>
    <cellStyle name="Migliaia 51 3 2 2 2 2" xfId="13933"/>
    <cellStyle name="Migliaia 51 3 2 2 2 2 2" xfId="17319"/>
    <cellStyle name="Migliaia 51 3 2 2 2 2 2 2" xfId="35498"/>
    <cellStyle name="Migliaia 51 3 2 2 2 2 3" xfId="40800"/>
    <cellStyle name="Migliaia 51 3 2 2 2 2 4" xfId="29887"/>
    <cellStyle name="Migliaia 51 3 2 2 2 3" xfId="32860"/>
    <cellStyle name="Migliaia 51 3 2 2 2 4" xfId="38149"/>
    <cellStyle name="Migliaia 51 3 2 2 2 5" xfId="42201"/>
    <cellStyle name="Migliaia 51 3 2 2 2 6" xfId="46364"/>
    <cellStyle name="Migliaia 51 3 2 2 2 7" xfId="49380"/>
    <cellStyle name="Migliaia 51 3 2 2 2 8" xfId="13118"/>
    <cellStyle name="Migliaia 51 3 2 2 3" xfId="7633"/>
    <cellStyle name="Migliaia 51 3 2 2 4" xfId="6257"/>
    <cellStyle name="Migliaia 51 3 2 2 4 2" xfId="17031"/>
    <cellStyle name="Migliaia 51 3 2 2 4 3" xfId="43688"/>
    <cellStyle name="Migliaia 51 3 2 2 4 4" xfId="46063"/>
    <cellStyle name="Migliaia 51 3 2 2 4 5" xfId="49079"/>
    <cellStyle name="Migliaia 51 3 2 2 5" xfId="16319"/>
    <cellStyle name="Migliaia 51 3 2 2 6" xfId="20708"/>
    <cellStyle name="Migliaia 51 3 2 3" xfId="2869"/>
    <cellStyle name="Migliaia 51 3 2 3 2" xfId="7830"/>
    <cellStyle name="Migliaia 51 3 2 3 2 2" xfId="35499"/>
    <cellStyle name="Migliaia 51 3 2 3 2 3" xfId="40801"/>
    <cellStyle name="Migliaia 51 3 2 3 2 4" xfId="29888"/>
    <cellStyle name="Migliaia 51 3 2 3 3" xfId="7500"/>
    <cellStyle name="Migliaia 51 3 2 3 4" xfId="16320"/>
    <cellStyle name="Migliaia 51 3 2 3 4 2" xfId="38150"/>
    <cellStyle name="Migliaia 51 3 2 3 5" xfId="12164"/>
    <cellStyle name="Migliaia 51 3 2 4" xfId="6848"/>
    <cellStyle name="Migliaia 51 3 2 4 2" xfId="13535"/>
    <cellStyle name="Migliaia 51 3 2 4 2 2" xfId="35500"/>
    <cellStyle name="Migliaia 51 3 2 4 2 3" xfId="40802"/>
    <cellStyle name="Migliaia 51 3 2 4 3" xfId="32861"/>
    <cellStyle name="Migliaia 51 3 2 4 4" xfId="38151"/>
    <cellStyle name="Migliaia 51 3 2 4 5" xfId="12657"/>
    <cellStyle name="Migliaia 51 3 2 5" xfId="12717"/>
    <cellStyle name="Migliaia 51 3 2 5 2" xfId="29889"/>
    <cellStyle name="Migliaia 51 3 2 5 2 2" xfId="35501"/>
    <cellStyle name="Migliaia 51 3 2 5 2 3" xfId="40803"/>
    <cellStyle name="Migliaia 51 3 2 5 3" xfId="32862"/>
    <cellStyle name="Migliaia 51 3 2 5 4" xfId="38152"/>
    <cellStyle name="Migliaia 51 3 2 6" xfId="16318"/>
    <cellStyle name="Migliaia 51 3 2 6 2" xfId="29890"/>
    <cellStyle name="Migliaia 51 3 2 6 2 2" xfId="35502"/>
    <cellStyle name="Migliaia 51 3 2 6 2 3" xfId="40804"/>
    <cellStyle name="Migliaia 51 3 2 6 3" xfId="32863"/>
    <cellStyle name="Migliaia 51 3 2 6 4" xfId="38153"/>
    <cellStyle name="Migliaia 51 3 2 6 5" xfId="20709"/>
    <cellStyle name="Migliaia 51 3 2 7" xfId="20707"/>
    <cellStyle name="Migliaia 51 3 3" xfId="1501"/>
    <cellStyle name="Migliaia 51 3 3 2" xfId="3697"/>
    <cellStyle name="Migliaia 51 3 3 2 2" xfId="5206"/>
    <cellStyle name="Migliaia 51 3 3 2 2 2" xfId="35504"/>
    <cellStyle name="Migliaia 51 3 3 2 2 3" xfId="40806"/>
    <cellStyle name="Migliaia 51 3 3 2 3" xfId="13686"/>
    <cellStyle name="Migliaia 51 3 3 2 4" xfId="16322"/>
    <cellStyle name="Migliaia 51 3 3 2 4 2" xfId="38155"/>
    <cellStyle name="Migliaia 51 3 3 2 5" xfId="12166"/>
    <cellStyle name="Migliaia 51 3 3 3" xfId="4958"/>
    <cellStyle name="Migliaia 51 3 3 3 2" xfId="29892"/>
    <cellStyle name="Migliaia 51 3 3 3 2 2" xfId="35505"/>
    <cellStyle name="Migliaia 51 3 3 3 2 3" xfId="40807"/>
    <cellStyle name="Migliaia 51 3 3 3 3" xfId="32865"/>
    <cellStyle name="Migliaia 51 3 3 3 4" xfId="38156"/>
    <cellStyle name="Migliaia 51 3 3 4" xfId="16321"/>
    <cellStyle name="Migliaia 51 3 3 4 2" xfId="29893"/>
    <cellStyle name="Migliaia 51 3 3 4 2 2" xfId="35506"/>
    <cellStyle name="Migliaia 51 3 3 4 2 3" xfId="40808"/>
    <cellStyle name="Migliaia 51 3 3 4 3" xfId="32866"/>
    <cellStyle name="Migliaia 51 3 3 4 4" xfId="38157"/>
    <cellStyle name="Migliaia 51 3 3 4 5" xfId="20710"/>
    <cellStyle name="Migliaia 51 3 3 5" xfId="20711"/>
    <cellStyle name="Migliaia 51 3 3 5 2" xfId="29894"/>
    <cellStyle name="Migliaia 51 3 3 5 2 2" xfId="35507"/>
    <cellStyle name="Migliaia 51 3 3 5 2 3" xfId="40809"/>
    <cellStyle name="Migliaia 51 3 3 5 3" xfId="32867"/>
    <cellStyle name="Migliaia 51 3 3 5 4" xfId="38158"/>
    <cellStyle name="Migliaia 51 3 3 6" xfId="29891"/>
    <cellStyle name="Migliaia 51 3 3 6 2" xfId="35503"/>
    <cellStyle name="Migliaia 51 3 3 6 3" xfId="40805"/>
    <cellStyle name="Migliaia 51 3 3 7" xfId="32864"/>
    <cellStyle name="Migliaia 51 3 3 8" xfId="38154"/>
    <cellStyle name="Migliaia 51 3 3 9" xfId="12165"/>
    <cellStyle name="Migliaia 51 3 4" xfId="2431"/>
    <cellStyle name="Migliaia 51 3 4 2" xfId="3943"/>
    <cellStyle name="Migliaia 51 3 4 2 2" xfId="9898"/>
    <cellStyle name="Migliaia 51 3 4 2 3" xfId="13478"/>
    <cellStyle name="Migliaia 51 3 4 2 4" xfId="16324"/>
    <cellStyle name="Migliaia 51 3 4 2 5" xfId="27906"/>
    <cellStyle name="Migliaia 51 3 4 2 6" xfId="12168"/>
    <cellStyle name="Migliaia 51 3 4 3" xfId="9146"/>
    <cellStyle name="Migliaia 51 3 4 3 2" xfId="30896"/>
    <cellStyle name="Migliaia 51 3 4 3 2 2" xfId="36056"/>
    <cellStyle name="Migliaia 51 3 4 3 2 3" xfId="41358"/>
    <cellStyle name="Migliaia 51 3 4 3 3" xfId="33405"/>
    <cellStyle name="Migliaia 51 3 4 3 4" xfId="38707"/>
    <cellStyle name="Migliaia 51 3 4 4" xfId="16323"/>
    <cellStyle name="Migliaia 51 3 4 4 2" xfId="35508"/>
    <cellStyle name="Migliaia 51 3 4 4 3" xfId="40810"/>
    <cellStyle name="Migliaia 51 3 4 4 4" xfId="29895"/>
    <cellStyle name="Migliaia 51 3 4 5" xfId="32868"/>
    <cellStyle name="Migliaia 51 3 4 6" xfId="38159"/>
    <cellStyle name="Migliaia 51 3 4 7" xfId="12167"/>
    <cellStyle name="Migliaia 51 3 5" xfId="3275"/>
    <cellStyle name="Migliaia 51 3 5 2" xfId="9748"/>
    <cellStyle name="Migliaia 51 3 5 2 2" xfId="30897"/>
    <cellStyle name="Migliaia 51 3 5 2 2 2" xfId="36057"/>
    <cellStyle name="Migliaia 51 3 5 2 2 3" xfId="41359"/>
    <cellStyle name="Migliaia 51 3 5 2 3" xfId="33406"/>
    <cellStyle name="Migliaia 51 3 5 2 4" xfId="38708"/>
    <cellStyle name="Migliaia 51 3 5 3" xfId="16325"/>
    <cellStyle name="Migliaia 51 3 5 3 2" xfId="35509"/>
    <cellStyle name="Migliaia 51 3 5 3 3" xfId="40811"/>
    <cellStyle name="Migliaia 51 3 5 3 4" xfId="29896"/>
    <cellStyle name="Migliaia 51 3 5 4" xfId="32869"/>
    <cellStyle name="Migliaia 51 3 5 5" xfId="38160"/>
    <cellStyle name="Migliaia 51 3 5 6" xfId="12169"/>
    <cellStyle name="Migliaia 51 3 6" xfId="2868"/>
    <cellStyle name="Migliaia 51 3 6 2" xfId="9453"/>
    <cellStyle name="Migliaia 51 3 6 2 2" xfId="35510"/>
    <cellStyle name="Migliaia 51 3 6 2 3" xfId="40812"/>
    <cellStyle name="Migliaia 51 3 6 3" xfId="14122"/>
    <cellStyle name="Migliaia 51 3 6 4" xfId="16326"/>
    <cellStyle name="Migliaia 51 3 6 4 2" xfId="38161"/>
    <cellStyle name="Migliaia 51 3 6 5" xfId="12170"/>
    <cellStyle name="Migliaia 51 3 7" xfId="6554"/>
    <cellStyle name="Migliaia 51 3 7 2" xfId="29897"/>
    <cellStyle name="Migliaia 51 3 7 2 2" xfId="35511"/>
    <cellStyle name="Migliaia 51 3 7 2 3" xfId="40813"/>
    <cellStyle name="Migliaia 51 3 7 3" xfId="32870"/>
    <cellStyle name="Migliaia 51 3 7 4" xfId="38162"/>
    <cellStyle name="Migliaia 51 3 8" xfId="12718"/>
    <cellStyle name="Migliaia 51 3 8 2" xfId="29898"/>
    <cellStyle name="Migliaia 51 3 8 2 2" xfId="35512"/>
    <cellStyle name="Migliaia 51 3 8 2 3" xfId="40814"/>
    <cellStyle name="Migliaia 51 3 8 3" xfId="32871"/>
    <cellStyle name="Migliaia 51 3 8 4" xfId="38163"/>
    <cellStyle name="Migliaia 51 3 8 5" xfId="20712"/>
    <cellStyle name="Migliaia 51 3 9" xfId="16317"/>
    <cellStyle name="Migliaia 51 4" xfId="1503"/>
    <cellStyle name="Migliaia 51 4 2" xfId="3699"/>
    <cellStyle name="Migliaia 51 4 2 2" xfId="4304"/>
    <cellStyle name="Migliaia 51 4 2 2 2" xfId="29899"/>
    <cellStyle name="Migliaia 51 4 2 2 2 2" xfId="35513"/>
    <cellStyle name="Migliaia 51 4 2 2 2 3" xfId="40815"/>
    <cellStyle name="Migliaia 51 4 2 2 3" xfId="32872"/>
    <cellStyle name="Migliaia 51 4 2 2 4" xfId="38164"/>
    <cellStyle name="Migliaia 51 4 2 3" xfId="7501"/>
    <cellStyle name="Migliaia 51 4 2 3 2" xfId="29900"/>
    <cellStyle name="Migliaia 51 4 2 3 2 2" xfId="35514"/>
    <cellStyle name="Migliaia 51 4 2 3 2 3" xfId="40816"/>
    <cellStyle name="Migliaia 51 4 2 3 3" xfId="32873"/>
    <cellStyle name="Migliaia 51 4 2 3 4" xfId="38165"/>
    <cellStyle name="Migliaia 51 4 2 4" xfId="6850"/>
    <cellStyle name="Migliaia 51 4 2 5" xfId="6259"/>
    <cellStyle name="Migliaia 51 4 2 5 2" xfId="17033"/>
    <cellStyle name="Migliaia 51 4 2 5 3" xfId="41710"/>
    <cellStyle name="Migliaia 51 4 2 5 4" xfId="46065"/>
    <cellStyle name="Migliaia 51 4 2 5 5" xfId="49081"/>
    <cellStyle name="Migliaia 51 4 2 6" xfId="16328"/>
    <cellStyle name="Migliaia 51 4 2 7" xfId="20714"/>
    <cellStyle name="Migliaia 51 4 3" xfId="4305"/>
    <cellStyle name="Migliaia 51 4 3 2" xfId="13687"/>
    <cellStyle name="Migliaia 51 4 3 2 2" xfId="35515"/>
    <cellStyle name="Migliaia 51 4 3 2 3" xfId="40817"/>
    <cellStyle name="Migliaia 51 4 3 3" xfId="32874"/>
    <cellStyle name="Migliaia 51 4 3 4" xfId="38166"/>
    <cellStyle name="Migliaia 51 4 3 5" xfId="12716"/>
    <cellStyle name="Migliaia 51 4 4" xfId="7502"/>
    <cellStyle name="Migliaia 51 4 4 2" xfId="29901"/>
    <cellStyle name="Migliaia 51 4 4 2 2" xfId="35516"/>
    <cellStyle name="Migliaia 51 4 4 2 3" xfId="40818"/>
    <cellStyle name="Migliaia 51 4 4 3" xfId="32875"/>
    <cellStyle name="Migliaia 51 4 4 4" xfId="38167"/>
    <cellStyle name="Migliaia 51 4 5" xfId="6849"/>
    <cellStyle name="Migliaia 51 4 5 2" xfId="29902"/>
    <cellStyle name="Migliaia 51 4 5 2 2" xfId="35517"/>
    <cellStyle name="Migliaia 51 4 5 2 3" xfId="40819"/>
    <cellStyle name="Migliaia 51 4 5 3" xfId="32876"/>
    <cellStyle name="Migliaia 51 4 5 4" xfId="38168"/>
    <cellStyle name="Migliaia 51 4 6" xfId="6258"/>
    <cellStyle name="Migliaia 51 4 6 2" xfId="17032"/>
    <cellStyle name="Migliaia 51 4 6 2 2" xfId="35518"/>
    <cellStyle name="Migliaia 51 4 6 2 3" xfId="40820"/>
    <cellStyle name="Migliaia 51 4 6 2 4" xfId="29903"/>
    <cellStyle name="Migliaia 51 4 6 3" xfId="32877"/>
    <cellStyle name="Migliaia 51 4 6 4" xfId="38169"/>
    <cellStyle name="Migliaia 51 4 6 5" xfId="20715"/>
    <cellStyle name="Migliaia 51 4 6 6" xfId="19436"/>
    <cellStyle name="Migliaia 51 4 6 7" xfId="46064"/>
    <cellStyle name="Migliaia 51 4 6 8" xfId="49080"/>
    <cellStyle name="Migliaia 51 4 7" xfId="16327"/>
    <cellStyle name="Migliaia 51 4 7 2" xfId="29904"/>
    <cellStyle name="Migliaia 51 4 7 2 2" xfId="35519"/>
    <cellStyle name="Migliaia 51 4 7 2 3" xfId="40821"/>
    <cellStyle name="Migliaia 51 4 7 3" xfId="32878"/>
    <cellStyle name="Migliaia 51 4 7 4" xfId="38170"/>
    <cellStyle name="Migliaia 51 4 7 5" xfId="20716"/>
    <cellStyle name="Migliaia 51 4 8" xfId="20713"/>
    <cellStyle name="Migliaia 51 5" xfId="1504"/>
    <cellStyle name="Migliaia 51 5 2" xfId="3700"/>
    <cellStyle name="Migliaia 51 5 2 2" xfId="13934"/>
    <cellStyle name="Migliaia 51 5 2 2 2" xfId="35520"/>
    <cellStyle name="Migliaia 51 5 2 2 3" xfId="40822"/>
    <cellStyle name="Migliaia 51 5 2 3" xfId="16330"/>
    <cellStyle name="Migliaia 51 5 2 3 2" xfId="32879"/>
    <cellStyle name="Migliaia 51 5 2 4" xfId="38171"/>
    <cellStyle name="Migliaia 51 5 2 5" xfId="12171"/>
    <cellStyle name="Migliaia 51 5 3" xfId="6851"/>
    <cellStyle name="Migliaia 51 5 3 2" xfId="29905"/>
    <cellStyle name="Migliaia 51 5 3 2 2" xfId="35521"/>
    <cellStyle name="Migliaia 51 5 3 2 3" xfId="40823"/>
    <cellStyle name="Migliaia 51 5 3 3" xfId="32880"/>
    <cellStyle name="Migliaia 51 5 3 4" xfId="38172"/>
    <cellStyle name="Migliaia 51 5 4" xfId="6260"/>
    <cellStyle name="Migliaia 51 5 4 2" xfId="17034"/>
    <cellStyle name="Migliaia 51 5 4 2 2" xfId="35522"/>
    <cellStyle name="Migliaia 51 5 4 2 3" xfId="40824"/>
    <cellStyle name="Migliaia 51 5 4 2 4" xfId="29906"/>
    <cellStyle name="Migliaia 51 5 4 3" xfId="32881"/>
    <cellStyle name="Migliaia 51 5 4 4" xfId="38173"/>
    <cellStyle name="Migliaia 51 5 4 5" xfId="20718"/>
    <cellStyle name="Migliaia 51 5 4 6" xfId="29763"/>
    <cellStyle name="Migliaia 51 5 4 7" xfId="46066"/>
    <cellStyle name="Migliaia 51 5 4 8" xfId="49082"/>
    <cellStyle name="Migliaia 51 5 5" xfId="16329"/>
    <cellStyle name="Migliaia 51 5 5 2" xfId="29907"/>
    <cellStyle name="Migliaia 51 5 5 2 2" xfId="35523"/>
    <cellStyle name="Migliaia 51 5 5 2 3" xfId="40825"/>
    <cellStyle name="Migliaia 51 5 5 3" xfId="32882"/>
    <cellStyle name="Migliaia 51 5 5 4" xfId="38174"/>
    <cellStyle name="Migliaia 51 5 5 5" xfId="20719"/>
    <cellStyle name="Migliaia 51 5 6" xfId="20720"/>
    <cellStyle name="Migliaia 51 5 6 2" xfId="29908"/>
    <cellStyle name="Migliaia 51 5 6 2 2" xfId="35524"/>
    <cellStyle name="Migliaia 51 5 6 2 3" xfId="40826"/>
    <cellStyle name="Migliaia 51 5 6 3" xfId="32883"/>
    <cellStyle name="Migliaia 51 5 6 4" xfId="38175"/>
    <cellStyle name="Migliaia 51 5 7" xfId="20717"/>
    <cellStyle name="Migliaia 51 6" xfId="1499"/>
    <cellStyle name="Migliaia 51 6 2" xfId="3695"/>
    <cellStyle name="Migliaia 51 6 2 2" xfId="5205"/>
    <cellStyle name="Migliaia 51 6 2 3" xfId="14066"/>
    <cellStyle name="Migliaia 51 6 2 4" xfId="16332"/>
    <cellStyle name="Migliaia 51 6 2 5" xfId="27907"/>
    <cellStyle name="Migliaia 51 6 2 6" xfId="12173"/>
    <cellStyle name="Migliaia 51 6 3" xfId="4957"/>
    <cellStyle name="Migliaia 51 6 3 2" xfId="30898"/>
    <cellStyle name="Migliaia 51 6 3 2 2" xfId="36058"/>
    <cellStyle name="Migliaia 51 6 3 2 3" xfId="41360"/>
    <cellStyle name="Migliaia 51 6 3 3" xfId="33407"/>
    <cellStyle name="Migliaia 51 6 3 4" xfId="38709"/>
    <cellStyle name="Migliaia 51 6 4" xfId="16331"/>
    <cellStyle name="Migliaia 51 6 4 2" xfId="35525"/>
    <cellStyle name="Migliaia 51 6 4 3" xfId="40827"/>
    <cellStyle name="Migliaia 51 6 4 4" xfId="29909"/>
    <cellStyle name="Migliaia 51 6 5" xfId="32884"/>
    <cellStyle name="Migliaia 51 6 6" xfId="38176"/>
    <cellStyle name="Migliaia 51 6 7" xfId="12172"/>
    <cellStyle name="Migliaia 51 7" xfId="3273"/>
    <cellStyle name="Migliaia 51 7 2" xfId="9746"/>
    <cellStyle name="Migliaia 51 7 2 2" xfId="30899"/>
    <cellStyle name="Migliaia 51 7 2 2 2" xfId="36059"/>
    <cellStyle name="Migliaia 51 7 2 2 3" xfId="41361"/>
    <cellStyle name="Migliaia 51 7 2 3" xfId="33408"/>
    <cellStyle name="Migliaia 51 7 2 4" xfId="38710"/>
    <cellStyle name="Migliaia 51 7 3" xfId="16333"/>
    <cellStyle name="Migliaia 51 7 3 2" xfId="35526"/>
    <cellStyle name="Migliaia 51 7 3 3" xfId="40828"/>
    <cellStyle name="Migliaia 51 7 3 4" xfId="29910"/>
    <cellStyle name="Migliaia 51 7 4" xfId="32885"/>
    <cellStyle name="Migliaia 51 7 5" xfId="38177"/>
    <cellStyle name="Migliaia 51 7 6" xfId="12174"/>
    <cellStyle name="Migliaia 51 8" xfId="2866"/>
    <cellStyle name="Migliaia 51 8 2" xfId="9451"/>
    <cellStyle name="Migliaia 51 8 2 2" xfId="30900"/>
    <cellStyle name="Migliaia 51 8 2 2 2" xfId="36060"/>
    <cellStyle name="Migliaia 51 8 2 2 3" xfId="41362"/>
    <cellStyle name="Migliaia 51 8 2 3" xfId="33409"/>
    <cellStyle name="Migliaia 51 8 2 4" xfId="38711"/>
    <cellStyle name="Migliaia 51 8 3" xfId="16334"/>
    <cellStyle name="Migliaia 51 8 3 2" xfId="35527"/>
    <cellStyle name="Migliaia 51 8 3 3" xfId="40829"/>
    <cellStyle name="Migliaia 51 8 3 4" xfId="29911"/>
    <cellStyle name="Migliaia 51 8 4" xfId="32886"/>
    <cellStyle name="Migliaia 51 8 5" xfId="38178"/>
    <cellStyle name="Migliaia 51 8 6" xfId="12175"/>
    <cellStyle name="Migliaia 51 9" xfId="12656"/>
    <cellStyle name="Migliaia 51 9 2" xfId="29912"/>
    <cellStyle name="Migliaia 51 9 2 2" xfId="35528"/>
    <cellStyle name="Migliaia 51 9 2 3" xfId="40830"/>
    <cellStyle name="Migliaia 51 9 3" xfId="32887"/>
    <cellStyle name="Migliaia 51 9 4" xfId="38179"/>
    <cellStyle name="Migliaia 52" xfId="377"/>
    <cellStyle name="Migliaia 52 10" xfId="16335"/>
    <cellStyle name="Migliaia 52 10 2" xfId="35529"/>
    <cellStyle name="Migliaia 52 10 3" xfId="40831"/>
    <cellStyle name="Migliaia 52 10 4" xfId="29913"/>
    <cellStyle name="Migliaia 52 11" xfId="32888"/>
    <cellStyle name="Migliaia 52 12" xfId="38180"/>
    <cellStyle name="Migliaia 52 2" xfId="378"/>
    <cellStyle name="Migliaia 52 2 2" xfId="1506"/>
    <cellStyle name="Migliaia 52 2 2 2" xfId="3702"/>
    <cellStyle name="Migliaia 52 2 2 2 2" xfId="9839"/>
    <cellStyle name="Migliaia 52 2 2 2 2 2" xfId="35530"/>
    <cellStyle name="Migliaia 52 2 2 2 2 3" xfId="40832"/>
    <cellStyle name="Migliaia 52 2 2 2 3" xfId="13935"/>
    <cellStyle name="Migliaia 52 2 2 2 4" xfId="16338"/>
    <cellStyle name="Migliaia 52 2 2 2 4 2" xfId="38181"/>
    <cellStyle name="Migliaia 52 2 2 2 5" xfId="12176"/>
    <cellStyle name="Migliaia 52 2 2 3" xfId="7064"/>
    <cellStyle name="Migliaia 52 2 2 3 2" xfId="30901"/>
    <cellStyle name="Migliaia 52 2 2 3 2 2" xfId="36061"/>
    <cellStyle name="Migliaia 52 2 2 3 2 3" xfId="41363"/>
    <cellStyle name="Migliaia 52 2 2 3 3" xfId="33410"/>
    <cellStyle name="Migliaia 52 2 2 3 4" xfId="38712"/>
    <cellStyle name="Migliaia 52 2 2 4" xfId="6261"/>
    <cellStyle name="Migliaia 52 2 2 4 2" xfId="17035"/>
    <cellStyle name="Migliaia 52 2 2 4 3" xfId="42668"/>
    <cellStyle name="Migliaia 52 2 2 4 4" xfId="46067"/>
    <cellStyle name="Migliaia 52 2 2 4 5" xfId="49083"/>
    <cellStyle name="Migliaia 52 2 2 5" xfId="16337"/>
    <cellStyle name="Migliaia 52 2 2 6" xfId="20722"/>
    <cellStyle name="Migliaia 52 2 3" xfId="3277"/>
    <cellStyle name="Migliaia 52 2 3 2" xfId="9750"/>
    <cellStyle name="Migliaia 52 2 3 2 2" xfId="30902"/>
    <cellStyle name="Migliaia 52 2 3 2 2 2" xfId="36062"/>
    <cellStyle name="Migliaia 52 2 3 2 2 3" xfId="41364"/>
    <cellStyle name="Migliaia 52 2 3 2 3" xfId="33411"/>
    <cellStyle name="Migliaia 52 2 3 2 4" xfId="38713"/>
    <cellStyle name="Migliaia 52 2 3 3" xfId="16339"/>
    <cellStyle name="Migliaia 52 2 3 3 2" xfId="35531"/>
    <cellStyle name="Migliaia 52 2 3 3 3" xfId="40833"/>
    <cellStyle name="Migliaia 52 2 3 3 4" xfId="29914"/>
    <cellStyle name="Migliaia 52 2 3 4" xfId="32889"/>
    <cellStyle name="Migliaia 52 2 3 5" xfId="38182"/>
    <cellStyle name="Migliaia 52 2 3 6" xfId="12177"/>
    <cellStyle name="Migliaia 52 2 4" xfId="2871"/>
    <cellStyle name="Migliaia 52 2 4 2" xfId="9455"/>
    <cellStyle name="Migliaia 52 2 4 2 2" xfId="35532"/>
    <cellStyle name="Migliaia 52 2 4 2 3" xfId="40834"/>
    <cellStyle name="Migliaia 52 2 4 3" xfId="14121"/>
    <cellStyle name="Migliaia 52 2 4 4" xfId="16340"/>
    <cellStyle name="Migliaia 52 2 4 4 2" xfId="38183"/>
    <cellStyle name="Migliaia 52 2 4 5" xfId="12178"/>
    <cellStyle name="Migliaia 52 2 5" xfId="8579"/>
    <cellStyle name="Migliaia 52 2 5 2" xfId="29916"/>
    <cellStyle name="Migliaia 52 2 5 2 2" xfId="35533"/>
    <cellStyle name="Migliaia 52 2 5 2 3" xfId="40835"/>
    <cellStyle name="Migliaia 52 2 5 3" xfId="32891"/>
    <cellStyle name="Migliaia 52 2 5 4" xfId="38184"/>
    <cellStyle name="Migliaia 52 2 6" xfId="16336"/>
    <cellStyle name="Migliaia 52 2 6 2" xfId="29917"/>
    <cellStyle name="Migliaia 52 2 6 2 2" xfId="35534"/>
    <cellStyle name="Migliaia 52 2 6 2 3" xfId="40836"/>
    <cellStyle name="Migliaia 52 2 6 3" xfId="32892"/>
    <cellStyle name="Migliaia 52 2 6 4" xfId="38185"/>
    <cellStyle name="Migliaia 52 2 6 5" xfId="20724"/>
    <cellStyle name="Migliaia 52 2 7" xfId="20721"/>
    <cellStyle name="Migliaia 52 3" xfId="379"/>
    <cellStyle name="Migliaia 52 3 10" xfId="20725"/>
    <cellStyle name="Migliaia 52 3 11" xfId="12179"/>
    <cellStyle name="Migliaia 52 3 2" xfId="1508"/>
    <cellStyle name="Migliaia 52 3 2 2" xfId="3704"/>
    <cellStyle name="Migliaia 52 3 2 2 2" xfId="7503"/>
    <cellStyle name="Migliaia 52 3 2 2 2 2" xfId="13936"/>
    <cellStyle name="Migliaia 52 3 2 2 2 2 2" xfId="17320"/>
    <cellStyle name="Migliaia 52 3 2 2 2 2 2 2" xfId="35535"/>
    <cellStyle name="Migliaia 52 3 2 2 2 2 3" xfId="40837"/>
    <cellStyle name="Migliaia 52 3 2 2 2 2 4" xfId="29918"/>
    <cellStyle name="Migliaia 52 3 2 2 2 3" xfId="32893"/>
    <cellStyle name="Migliaia 52 3 2 2 2 4" xfId="38186"/>
    <cellStyle name="Migliaia 52 3 2 2 2 5" xfId="41751"/>
    <cellStyle name="Migliaia 52 3 2 2 2 6" xfId="46365"/>
    <cellStyle name="Migliaia 52 3 2 2 2 7" xfId="49381"/>
    <cellStyle name="Migliaia 52 3 2 2 2 8" xfId="13119"/>
    <cellStyle name="Migliaia 52 3 2 2 3" xfId="7580"/>
    <cellStyle name="Migliaia 52 3 2 2 4" xfId="6262"/>
    <cellStyle name="Migliaia 52 3 2 2 4 2" xfId="17036"/>
    <cellStyle name="Migliaia 52 3 2 2 4 3" xfId="42155"/>
    <cellStyle name="Migliaia 52 3 2 2 4 4" xfId="46068"/>
    <cellStyle name="Migliaia 52 3 2 2 4 5" xfId="49084"/>
    <cellStyle name="Migliaia 52 3 2 2 5" xfId="16343"/>
    <cellStyle name="Migliaia 52 3 2 2 6" xfId="20727"/>
    <cellStyle name="Migliaia 52 3 2 3" xfId="2873"/>
    <cellStyle name="Migliaia 52 3 2 3 2" xfId="7829"/>
    <cellStyle name="Migliaia 52 3 2 3 2 2" xfId="35536"/>
    <cellStyle name="Migliaia 52 3 2 3 2 3" xfId="40838"/>
    <cellStyle name="Migliaia 52 3 2 3 2 4" xfId="29919"/>
    <cellStyle name="Migliaia 52 3 2 3 3" xfId="7504"/>
    <cellStyle name="Migliaia 52 3 2 3 4" xfId="16344"/>
    <cellStyle name="Migliaia 52 3 2 3 4 2" xfId="38187"/>
    <cellStyle name="Migliaia 52 3 2 3 5" xfId="12180"/>
    <cellStyle name="Migliaia 52 3 2 4" xfId="6853"/>
    <cellStyle name="Migliaia 52 3 2 4 2" xfId="13536"/>
    <cellStyle name="Migliaia 52 3 2 4 2 2" xfId="35537"/>
    <cellStyle name="Migliaia 52 3 2 4 2 3" xfId="40839"/>
    <cellStyle name="Migliaia 52 3 2 4 3" xfId="32895"/>
    <cellStyle name="Migliaia 52 3 2 4 4" xfId="38188"/>
    <cellStyle name="Migliaia 52 3 2 4 5" xfId="12659"/>
    <cellStyle name="Migliaia 52 3 2 5" xfId="12714"/>
    <cellStyle name="Migliaia 52 3 2 5 2" xfId="29921"/>
    <cellStyle name="Migliaia 52 3 2 5 2 2" xfId="35538"/>
    <cellStyle name="Migliaia 52 3 2 5 2 3" xfId="40840"/>
    <cellStyle name="Migliaia 52 3 2 5 3" xfId="32896"/>
    <cellStyle name="Migliaia 52 3 2 5 4" xfId="38189"/>
    <cellStyle name="Migliaia 52 3 2 6" xfId="16342"/>
    <cellStyle name="Migliaia 52 3 2 6 2" xfId="29922"/>
    <cellStyle name="Migliaia 52 3 2 6 2 2" xfId="35539"/>
    <cellStyle name="Migliaia 52 3 2 6 2 3" xfId="40841"/>
    <cellStyle name="Migliaia 52 3 2 6 3" xfId="32897"/>
    <cellStyle name="Migliaia 52 3 2 6 4" xfId="38190"/>
    <cellStyle name="Migliaia 52 3 2 6 5" xfId="20731"/>
    <cellStyle name="Migliaia 52 3 2 7" xfId="20726"/>
    <cellStyle name="Migliaia 52 3 3" xfId="1507"/>
    <cellStyle name="Migliaia 52 3 3 2" xfId="3703"/>
    <cellStyle name="Migliaia 52 3 3 2 2" xfId="5208"/>
    <cellStyle name="Migliaia 52 3 3 2 2 2" xfId="35541"/>
    <cellStyle name="Migliaia 52 3 3 2 2 3" xfId="40843"/>
    <cellStyle name="Migliaia 52 3 3 2 3" xfId="13688"/>
    <cellStyle name="Migliaia 52 3 3 2 4" xfId="16346"/>
    <cellStyle name="Migliaia 52 3 3 2 4 2" xfId="38192"/>
    <cellStyle name="Migliaia 52 3 3 2 5" xfId="12182"/>
    <cellStyle name="Migliaia 52 3 3 3" xfId="4960"/>
    <cellStyle name="Migliaia 52 3 3 3 2" xfId="29925"/>
    <cellStyle name="Migliaia 52 3 3 3 2 2" xfId="35542"/>
    <cellStyle name="Migliaia 52 3 3 3 2 3" xfId="40844"/>
    <cellStyle name="Migliaia 52 3 3 3 3" xfId="32900"/>
    <cellStyle name="Migliaia 52 3 3 3 4" xfId="38193"/>
    <cellStyle name="Migliaia 52 3 3 4" xfId="16345"/>
    <cellStyle name="Migliaia 52 3 3 4 2" xfId="29926"/>
    <cellStyle name="Migliaia 52 3 3 4 2 2" xfId="35543"/>
    <cellStyle name="Migliaia 52 3 3 4 2 3" xfId="40845"/>
    <cellStyle name="Migliaia 52 3 3 4 3" xfId="32901"/>
    <cellStyle name="Migliaia 52 3 3 4 4" xfId="38194"/>
    <cellStyle name="Migliaia 52 3 3 4 5" xfId="20735"/>
    <cellStyle name="Migliaia 52 3 3 5" xfId="20736"/>
    <cellStyle name="Migliaia 52 3 3 5 2" xfId="29927"/>
    <cellStyle name="Migliaia 52 3 3 5 2 2" xfId="35544"/>
    <cellStyle name="Migliaia 52 3 3 5 2 3" xfId="40846"/>
    <cellStyle name="Migliaia 52 3 3 5 3" xfId="32902"/>
    <cellStyle name="Migliaia 52 3 3 5 4" xfId="38195"/>
    <cellStyle name="Migliaia 52 3 3 6" xfId="29923"/>
    <cellStyle name="Migliaia 52 3 3 6 2" xfId="35540"/>
    <cellStyle name="Migliaia 52 3 3 6 3" xfId="40842"/>
    <cellStyle name="Migliaia 52 3 3 7" xfId="32898"/>
    <cellStyle name="Migliaia 52 3 3 8" xfId="38191"/>
    <cellStyle name="Migliaia 52 3 3 9" xfId="12181"/>
    <cellStyle name="Migliaia 52 3 4" xfId="2432"/>
    <cellStyle name="Migliaia 52 3 4 2" xfId="3944"/>
    <cellStyle name="Migliaia 52 3 4 2 2" xfId="9899"/>
    <cellStyle name="Migliaia 52 3 4 2 3" xfId="14007"/>
    <cellStyle name="Migliaia 52 3 4 2 4" xfId="16348"/>
    <cellStyle name="Migliaia 52 3 4 2 5" xfId="27908"/>
    <cellStyle name="Migliaia 52 3 4 2 6" xfId="12184"/>
    <cellStyle name="Migliaia 52 3 4 3" xfId="9147"/>
    <cellStyle name="Migliaia 52 3 4 3 2" xfId="30903"/>
    <cellStyle name="Migliaia 52 3 4 3 2 2" xfId="36063"/>
    <cellStyle name="Migliaia 52 3 4 3 2 3" xfId="41365"/>
    <cellStyle name="Migliaia 52 3 4 3 3" xfId="33412"/>
    <cellStyle name="Migliaia 52 3 4 3 4" xfId="38714"/>
    <cellStyle name="Migliaia 52 3 4 4" xfId="16347"/>
    <cellStyle name="Migliaia 52 3 4 4 2" xfId="35545"/>
    <cellStyle name="Migliaia 52 3 4 4 3" xfId="40847"/>
    <cellStyle name="Migliaia 52 3 4 4 4" xfId="29928"/>
    <cellStyle name="Migliaia 52 3 4 5" xfId="32903"/>
    <cellStyle name="Migliaia 52 3 4 6" xfId="38196"/>
    <cellStyle name="Migliaia 52 3 4 7" xfId="12183"/>
    <cellStyle name="Migliaia 52 3 5" xfId="3278"/>
    <cellStyle name="Migliaia 52 3 5 2" xfId="9751"/>
    <cellStyle name="Migliaia 52 3 5 2 2" xfId="30904"/>
    <cellStyle name="Migliaia 52 3 5 2 2 2" xfId="36064"/>
    <cellStyle name="Migliaia 52 3 5 2 2 3" xfId="41366"/>
    <cellStyle name="Migliaia 52 3 5 2 3" xfId="33413"/>
    <cellStyle name="Migliaia 52 3 5 2 4" xfId="38715"/>
    <cellStyle name="Migliaia 52 3 5 3" xfId="16349"/>
    <cellStyle name="Migliaia 52 3 5 3 2" xfId="35546"/>
    <cellStyle name="Migliaia 52 3 5 3 3" xfId="40848"/>
    <cellStyle name="Migliaia 52 3 5 3 4" xfId="29929"/>
    <cellStyle name="Migliaia 52 3 5 4" xfId="32904"/>
    <cellStyle name="Migliaia 52 3 5 5" xfId="38197"/>
    <cellStyle name="Migliaia 52 3 5 6" xfId="12185"/>
    <cellStyle name="Migliaia 52 3 6" xfId="2872"/>
    <cellStyle name="Migliaia 52 3 6 2" xfId="9456"/>
    <cellStyle name="Migliaia 52 3 6 2 2" xfId="35547"/>
    <cellStyle name="Migliaia 52 3 6 2 3" xfId="40849"/>
    <cellStyle name="Migliaia 52 3 6 3" xfId="14036"/>
    <cellStyle name="Migliaia 52 3 6 4" xfId="16350"/>
    <cellStyle name="Migliaia 52 3 6 4 2" xfId="38198"/>
    <cellStyle name="Migliaia 52 3 6 5" xfId="12186"/>
    <cellStyle name="Migliaia 52 3 7" xfId="6578"/>
    <cellStyle name="Migliaia 52 3 7 2" xfId="29931"/>
    <cellStyle name="Migliaia 52 3 7 2 2" xfId="35548"/>
    <cellStyle name="Migliaia 52 3 7 2 3" xfId="40850"/>
    <cellStyle name="Migliaia 52 3 7 3" xfId="32906"/>
    <cellStyle name="Migliaia 52 3 7 4" xfId="38199"/>
    <cellStyle name="Migliaia 52 3 8" xfId="12715"/>
    <cellStyle name="Migliaia 52 3 8 2" xfId="29932"/>
    <cellStyle name="Migliaia 52 3 8 2 2" xfId="35549"/>
    <cellStyle name="Migliaia 52 3 8 2 3" xfId="40851"/>
    <cellStyle name="Migliaia 52 3 8 3" xfId="32907"/>
    <cellStyle name="Migliaia 52 3 8 4" xfId="38200"/>
    <cellStyle name="Migliaia 52 3 8 5" xfId="20741"/>
    <cellStyle name="Migliaia 52 3 9" xfId="16341"/>
    <cellStyle name="Migliaia 52 4" xfId="1509"/>
    <cellStyle name="Migliaia 52 4 2" xfId="3705"/>
    <cellStyle name="Migliaia 52 4 2 2" xfId="4306"/>
    <cellStyle name="Migliaia 52 4 2 2 2" xfId="29933"/>
    <cellStyle name="Migliaia 52 4 2 2 2 2" xfId="35550"/>
    <cellStyle name="Migliaia 52 4 2 2 2 3" xfId="40852"/>
    <cellStyle name="Migliaia 52 4 2 2 3" xfId="32908"/>
    <cellStyle name="Migliaia 52 4 2 2 4" xfId="38201"/>
    <cellStyle name="Migliaia 52 4 2 3" xfId="7505"/>
    <cellStyle name="Migliaia 52 4 2 3 2" xfId="29934"/>
    <cellStyle name="Migliaia 52 4 2 3 2 2" xfId="35551"/>
    <cellStyle name="Migliaia 52 4 2 3 2 3" xfId="40853"/>
    <cellStyle name="Migliaia 52 4 2 3 3" xfId="32909"/>
    <cellStyle name="Migliaia 52 4 2 3 4" xfId="38202"/>
    <cellStyle name="Migliaia 52 4 2 4" xfId="6855"/>
    <cellStyle name="Migliaia 52 4 2 5" xfId="6264"/>
    <cellStyle name="Migliaia 52 4 2 5 2" xfId="17038"/>
    <cellStyle name="Migliaia 52 4 2 5 3" xfId="43631"/>
    <cellStyle name="Migliaia 52 4 2 5 4" xfId="46070"/>
    <cellStyle name="Migliaia 52 4 2 5 5" xfId="49086"/>
    <cellStyle name="Migliaia 52 4 2 6" xfId="16352"/>
    <cellStyle name="Migliaia 52 4 2 7" xfId="20743"/>
    <cellStyle name="Migliaia 52 4 3" xfId="4307"/>
    <cellStyle name="Migliaia 52 4 3 2" xfId="13689"/>
    <cellStyle name="Migliaia 52 4 3 2 2" xfId="35552"/>
    <cellStyle name="Migliaia 52 4 3 2 3" xfId="40854"/>
    <cellStyle name="Migliaia 52 4 3 3" xfId="32910"/>
    <cellStyle name="Migliaia 52 4 3 4" xfId="38203"/>
    <cellStyle name="Migliaia 52 4 3 5" xfId="12713"/>
    <cellStyle name="Migliaia 52 4 4" xfId="7506"/>
    <cellStyle name="Migliaia 52 4 4 2" xfId="29936"/>
    <cellStyle name="Migliaia 52 4 4 2 2" xfId="35553"/>
    <cellStyle name="Migliaia 52 4 4 2 3" xfId="40855"/>
    <cellStyle name="Migliaia 52 4 4 3" xfId="32911"/>
    <cellStyle name="Migliaia 52 4 4 4" xfId="38204"/>
    <cellStyle name="Migliaia 52 4 5" xfId="6854"/>
    <cellStyle name="Migliaia 52 4 5 2" xfId="29937"/>
    <cellStyle name="Migliaia 52 4 5 2 2" xfId="35554"/>
    <cellStyle name="Migliaia 52 4 5 2 3" xfId="40856"/>
    <cellStyle name="Migliaia 52 4 5 3" xfId="32912"/>
    <cellStyle name="Migliaia 52 4 5 4" xfId="38205"/>
    <cellStyle name="Migliaia 52 4 6" xfId="6263"/>
    <cellStyle name="Migliaia 52 4 6 2" xfId="17037"/>
    <cellStyle name="Migliaia 52 4 6 2 2" xfId="35555"/>
    <cellStyle name="Migliaia 52 4 6 2 3" xfId="40857"/>
    <cellStyle name="Migliaia 52 4 6 2 4" xfId="29938"/>
    <cellStyle name="Migliaia 52 4 6 3" xfId="32913"/>
    <cellStyle name="Migliaia 52 4 6 4" xfId="38206"/>
    <cellStyle name="Migliaia 52 4 6 5" xfId="20749"/>
    <cellStyle name="Migliaia 52 4 6 6" xfId="42604"/>
    <cellStyle name="Migliaia 52 4 6 7" xfId="46069"/>
    <cellStyle name="Migliaia 52 4 6 8" xfId="49085"/>
    <cellStyle name="Migliaia 52 4 7" xfId="16351"/>
    <cellStyle name="Migliaia 52 4 7 2" xfId="29939"/>
    <cellStyle name="Migliaia 52 4 7 2 2" xfId="35556"/>
    <cellStyle name="Migliaia 52 4 7 2 3" xfId="40858"/>
    <cellStyle name="Migliaia 52 4 7 3" xfId="32914"/>
    <cellStyle name="Migliaia 52 4 7 4" xfId="38207"/>
    <cellStyle name="Migliaia 52 4 7 5" xfId="20750"/>
    <cellStyle name="Migliaia 52 4 8" xfId="20742"/>
    <cellStyle name="Migliaia 52 5" xfId="1510"/>
    <cellStyle name="Migliaia 52 5 2" xfId="3706"/>
    <cellStyle name="Migliaia 52 5 2 2" xfId="13937"/>
    <cellStyle name="Migliaia 52 5 2 2 2" xfId="35557"/>
    <cellStyle name="Migliaia 52 5 2 2 3" xfId="40859"/>
    <cellStyle name="Migliaia 52 5 2 3" xfId="16354"/>
    <cellStyle name="Migliaia 52 5 2 3 2" xfId="32915"/>
    <cellStyle name="Migliaia 52 5 2 4" xfId="38208"/>
    <cellStyle name="Migliaia 52 5 2 5" xfId="12187"/>
    <cellStyle name="Migliaia 52 5 3" xfId="6856"/>
    <cellStyle name="Migliaia 52 5 3 2" xfId="29941"/>
    <cellStyle name="Migliaia 52 5 3 2 2" xfId="35558"/>
    <cellStyle name="Migliaia 52 5 3 2 3" xfId="40860"/>
    <cellStyle name="Migliaia 52 5 3 3" xfId="32916"/>
    <cellStyle name="Migliaia 52 5 3 4" xfId="38209"/>
    <cellStyle name="Migliaia 52 5 4" xfId="6265"/>
    <cellStyle name="Migliaia 52 5 4 2" xfId="17039"/>
    <cellStyle name="Migliaia 52 5 4 2 2" xfId="35559"/>
    <cellStyle name="Migliaia 52 5 4 2 3" xfId="40861"/>
    <cellStyle name="Migliaia 52 5 4 2 4" xfId="29942"/>
    <cellStyle name="Migliaia 52 5 4 3" xfId="32917"/>
    <cellStyle name="Migliaia 52 5 4 4" xfId="38210"/>
    <cellStyle name="Migliaia 52 5 4 5" xfId="20753"/>
    <cellStyle name="Migliaia 52 5 4 6" xfId="42570"/>
    <cellStyle name="Migliaia 52 5 4 7" xfId="46071"/>
    <cellStyle name="Migliaia 52 5 4 8" xfId="49087"/>
    <cellStyle name="Migliaia 52 5 5" xfId="16353"/>
    <cellStyle name="Migliaia 52 5 5 2" xfId="29943"/>
    <cellStyle name="Migliaia 52 5 5 2 2" xfId="35560"/>
    <cellStyle name="Migliaia 52 5 5 2 3" xfId="40862"/>
    <cellStyle name="Migliaia 52 5 5 3" xfId="32918"/>
    <cellStyle name="Migliaia 52 5 5 4" xfId="38211"/>
    <cellStyle name="Migliaia 52 5 5 5" xfId="20754"/>
    <cellStyle name="Migliaia 52 5 6" xfId="20755"/>
    <cellStyle name="Migliaia 52 5 6 2" xfId="29944"/>
    <cellStyle name="Migliaia 52 5 6 2 2" xfId="35561"/>
    <cellStyle name="Migliaia 52 5 6 2 3" xfId="40863"/>
    <cellStyle name="Migliaia 52 5 6 3" xfId="32919"/>
    <cellStyle name="Migliaia 52 5 6 4" xfId="38212"/>
    <cellStyle name="Migliaia 52 5 7" xfId="20751"/>
    <cellStyle name="Migliaia 52 6" xfId="1505"/>
    <cellStyle name="Migliaia 52 6 2" xfId="3701"/>
    <cellStyle name="Migliaia 52 6 2 2" xfId="5207"/>
    <cellStyle name="Migliaia 52 6 2 3" xfId="13988"/>
    <cellStyle name="Migliaia 52 6 2 4" xfId="16356"/>
    <cellStyle name="Migliaia 52 6 2 5" xfId="27911"/>
    <cellStyle name="Migliaia 52 6 2 6" xfId="12189"/>
    <cellStyle name="Migliaia 52 6 3" xfId="4959"/>
    <cellStyle name="Migliaia 52 6 3 2" xfId="30905"/>
    <cellStyle name="Migliaia 52 6 3 2 2" xfId="36065"/>
    <cellStyle name="Migliaia 52 6 3 2 3" xfId="41367"/>
    <cellStyle name="Migliaia 52 6 3 3" xfId="33414"/>
    <cellStyle name="Migliaia 52 6 3 4" xfId="38716"/>
    <cellStyle name="Migliaia 52 6 4" xfId="16355"/>
    <cellStyle name="Migliaia 52 6 4 2" xfId="35562"/>
    <cellStyle name="Migliaia 52 6 4 3" xfId="40864"/>
    <cellStyle name="Migliaia 52 6 4 4" xfId="29945"/>
    <cellStyle name="Migliaia 52 6 5" xfId="32920"/>
    <cellStyle name="Migliaia 52 6 6" xfId="38213"/>
    <cellStyle name="Migliaia 52 6 7" xfId="12188"/>
    <cellStyle name="Migliaia 52 7" xfId="3276"/>
    <cellStyle name="Migliaia 52 7 2" xfId="9749"/>
    <cellStyle name="Migliaia 52 7 2 2" xfId="30906"/>
    <cellStyle name="Migliaia 52 7 2 2 2" xfId="36066"/>
    <cellStyle name="Migliaia 52 7 2 2 3" xfId="41368"/>
    <cellStyle name="Migliaia 52 7 2 3" xfId="33415"/>
    <cellStyle name="Migliaia 52 7 2 4" xfId="38717"/>
    <cellStyle name="Migliaia 52 7 3" xfId="16357"/>
    <cellStyle name="Migliaia 52 7 3 2" xfId="35563"/>
    <cellStyle name="Migliaia 52 7 3 3" xfId="40865"/>
    <cellStyle name="Migliaia 52 7 3 4" xfId="29946"/>
    <cellStyle name="Migliaia 52 7 4" xfId="32921"/>
    <cellStyle name="Migliaia 52 7 5" xfId="38214"/>
    <cellStyle name="Migliaia 52 7 6" xfId="12190"/>
    <cellStyle name="Migliaia 52 8" xfId="2870"/>
    <cellStyle name="Migliaia 52 8 2" xfId="9454"/>
    <cellStyle name="Migliaia 52 8 2 2" xfId="30907"/>
    <cellStyle name="Migliaia 52 8 2 2 2" xfId="36067"/>
    <cellStyle name="Migliaia 52 8 2 2 3" xfId="41369"/>
    <cellStyle name="Migliaia 52 8 2 3" xfId="33416"/>
    <cellStyle name="Migliaia 52 8 2 4" xfId="38718"/>
    <cellStyle name="Migliaia 52 8 3" xfId="16358"/>
    <cellStyle name="Migliaia 52 8 3 2" xfId="35564"/>
    <cellStyle name="Migliaia 52 8 3 3" xfId="40866"/>
    <cellStyle name="Migliaia 52 8 3 4" xfId="29947"/>
    <cellStyle name="Migliaia 52 8 4" xfId="32922"/>
    <cellStyle name="Migliaia 52 8 5" xfId="38215"/>
    <cellStyle name="Migliaia 52 8 6" xfId="12191"/>
    <cellStyle name="Migliaia 52 9" xfId="12658"/>
    <cellStyle name="Migliaia 52 9 2" xfId="29948"/>
    <cellStyle name="Migliaia 52 9 2 2" xfId="35565"/>
    <cellStyle name="Migliaia 52 9 2 3" xfId="40867"/>
    <cellStyle name="Migliaia 52 9 3" xfId="32923"/>
    <cellStyle name="Migliaia 52 9 4" xfId="38216"/>
    <cellStyle name="Migliaia 53" xfId="380"/>
    <cellStyle name="Migliaia 53 10" xfId="16359"/>
    <cellStyle name="Migliaia 53 10 2" xfId="35566"/>
    <cellStyle name="Migliaia 53 10 3" xfId="40868"/>
    <cellStyle name="Migliaia 53 10 4" xfId="29949"/>
    <cellStyle name="Migliaia 53 11" xfId="32924"/>
    <cellStyle name="Migliaia 53 12" xfId="38217"/>
    <cellStyle name="Migliaia 53 2" xfId="381"/>
    <cellStyle name="Migliaia 53 2 2" xfId="1512"/>
    <cellStyle name="Migliaia 53 2 2 2" xfId="3708"/>
    <cellStyle name="Migliaia 53 2 2 2 2" xfId="9840"/>
    <cellStyle name="Migliaia 53 2 2 2 2 2" xfId="35567"/>
    <cellStyle name="Migliaia 53 2 2 2 2 3" xfId="40869"/>
    <cellStyle name="Migliaia 53 2 2 2 3" xfId="13938"/>
    <cellStyle name="Migliaia 53 2 2 2 4" xfId="16362"/>
    <cellStyle name="Migliaia 53 2 2 2 4 2" xfId="38218"/>
    <cellStyle name="Migliaia 53 2 2 2 5" xfId="12192"/>
    <cellStyle name="Migliaia 53 2 2 3" xfId="7065"/>
    <cellStyle name="Migliaia 53 2 2 3 2" xfId="30908"/>
    <cellStyle name="Migliaia 53 2 2 3 2 2" xfId="36068"/>
    <cellStyle name="Migliaia 53 2 2 3 2 3" xfId="41370"/>
    <cellStyle name="Migliaia 53 2 2 3 3" xfId="33417"/>
    <cellStyle name="Migliaia 53 2 2 3 4" xfId="38719"/>
    <cellStyle name="Migliaia 53 2 2 4" xfId="6266"/>
    <cellStyle name="Migliaia 53 2 2 4 2" xfId="17040"/>
    <cellStyle name="Migliaia 53 2 2 4 3" xfId="42453"/>
    <cellStyle name="Migliaia 53 2 2 4 4" xfId="46072"/>
    <cellStyle name="Migliaia 53 2 2 4 5" xfId="49088"/>
    <cellStyle name="Migliaia 53 2 2 5" xfId="16361"/>
    <cellStyle name="Migliaia 53 2 2 6" xfId="20757"/>
    <cellStyle name="Migliaia 53 2 3" xfId="3280"/>
    <cellStyle name="Migliaia 53 2 3 2" xfId="9753"/>
    <cellStyle name="Migliaia 53 2 3 2 2" xfId="30909"/>
    <cellStyle name="Migliaia 53 2 3 2 2 2" xfId="36069"/>
    <cellStyle name="Migliaia 53 2 3 2 2 3" xfId="41371"/>
    <cellStyle name="Migliaia 53 2 3 2 3" xfId="33418"/>
    <cellStyle name="Migliaia 53 2 3 2 4" xfId="38720"/>
    <cellStyle name="Migliaia 53 2 3 3" xfId="16363"/>
    <cellStyle name="Migliaia 53 2 3 3 2" xfId="35568"/>
    <cellStyle name="Migliaia 53 2 3 3 3" xfId="40870"/>
    <cellStyle name="Migliaia 53 2 3 3 4" xfId="29950"/>
    <cellStyle name="Migliaia 53 2 3 4" xfId="32925"/>
    <cellStyle name="Migliaia 53 2 3 5" xfId="38219"/>
    <cellStyle name="Migliaia 53 2 3 6" xfId="12193"/>
    <cellStyle name="Migliaia 53 2 4" xfId="2875"/>
    <cellStyle name="Migliaia 53 2 4 2" xfId="9458"/>
    <cellStyle name="Migliaia 53 2 4 2 2" xfId="35569"/>
    <cellStyle name="Migliaia 53 2 4 2 3" xfId="40871"/>
    <cellStyle name="Migliaia 53 2 4 3" xfId="13458"/>
    <cellStyle name="Migliaia 53 2 4 4" xfId="16364"/>
    <cellStyle name="Migliaia 53 2 4 4 2" xfId="38220"/>
    <cellStyle name="Migliaia 53 2 4 5" xfId="12194"/>
    <cellStyle name="Migliaia 53 2 5" xfId="8580"/>
    <cellStyle name="Migliaia 53 2 5 2" xfId="29951"/>
    <cellStyle name="Migliaia 53 2 5 2 2" xfId="35570"/>
    <cellStyle name="Migliaia 53 2 5 2 3" xfId="40872"/>
    <cellStyle name="Migliaia 53 2 5 3" xfId="32926"/>
    <cellStyle name="Migliaia 53 2 5 4" xfId="38221"/>
    <cellStyle name="Migliaia 53 2 6" xfId="16360"/>
    <cellStyle name="Migliaia 53 2 6 2" xfId="29952"/>
    <cellStyle name="Migliaia 53 2 6 2 2" xfId="35571"/>
    <cellStyle name="Migliaia 53 2 6 2 3" xfId="40873"/>
    <cellStyle name="Migliaia 53 2 6 3" xfId="32927"/>
    <cellStyle name="Migliaia 53 2 6 4" xfId="38222"/>
    <cellStyle name="Migliaia 53 2 6 5" xfId="20758"/>
    <cellStyle name="Migliaia 53 2 7" xfId="20756"/>
    <cellStyle name="Migliaia 53 3" xfId="382"/>
    <cellStyle name="Migliaia 53 3 10" xfId="20759"/>
    <cellStyle name="Migliaia 53 3 11" xfId="12195"/>
    <cellStyle name="Migliaia 53 3 2" xfId="1514"/>
    <cellStyle name="Migliaia 53 3 2 2" xfId="3710"/>
    <cellStyle name="Migliaia 53 3 2 2 2" xfId="7507"/>
    <cellStyle name="Migliaia 53 3 2 2 2 2" xfId="13939"/>
    <cellStyle name="Migliaia 53 3 2 2 2 2 2" xfId="17321"/>
    <cellStyle name="Migliaia 53 3 2 2 2 2 2 2" xfId="35572"/>
    <cellStyle name="Migliaia 53 3 2 2 2 2 3" xfId="40874"/>
    <cellStyle name="Migliaia 53 3 2 2 2 2 4" xfId="29953"/>
    <cellStyle name="Migliaia 53 3 2 2 2 3" xfId="32928"/>
    <cellStyle name="Migliaia 53 3 2 2 2 4" xfId="38223"/>
    <cellStyle name="Migliaia 53 3 2 2 2 5" xfId="43782"/>
    <cellStyle name="Migliaia 53 3 2 2 2 6" xfId="46366"/>
    <cellStyle name="Migliaia 53 3 2 2 2 7" xfId="49382"/>
    <cellStyle name="Migliaia 53 3 2 2 2 8" xfId="13120"/>
    <cellStyle name="Migliaia 53 3 2 2 3" xfId="7581"/>
    <cellStyle name="Migliaia 53 3 2 2 4" xfId="6267"/>
    <cellStyle name="Migliaia 53 3 2 2 4 2" xfId="17041"/>
    <cellStyle name="Migliaia 53 3 2 2 4 3" xfId="43258"/>
    <cellStyle name="Migliaia 53 3 2 2 4 4" xfId="46073"/>
    <cellStyle name="Migliaia 53 3 2 2 4 5" xfId="49089"/>
    <cellStyle name="Migliaia 53 3 2 2 5" xfId="16367"/>
    <cellStyle name="Migliaia 53 3 2 2 6" xfId="20761"/>
    <cellStyle name="Migliaia 53 3 2 3" xfId="2877"/>
    <cellStyle name="Migliaia 53 3 2 3 2" xfId="7828"/>
    <cellStyle name="Migliaia 53 3 2 3 2 2" xfId="35573"/>
    <cellStyle name="Migliaia 53 3 2 3 2 3" xfId="40875"/>
    <cellStyle name="Migliaia 53 3 2 3 2 4" xfId="29954"/>
    <cellStyle name="Migliaia 53 3 2 3 3" xfId="7508"/>
    <cellStyle name="Migliaia 53 3 2 3 4" xfId="16368"/>
    <cellStyle name="Migliaia 53 3 2 3 4 2" xfId="38224"/>
    <cellStyle name="Migliaia 53 3 2 3 5" xfId="12196"/>
    <cellStyle name="Migliaia 53 3 2 4" xfId="6858"/>
    <cellStyle name="Migliaia 53 3 2 4 2" xfId="13537"/>
    <cellStyle name="Migliaia 53 3 2 4 2 2" xfId="35574"/>
    <cellStyle name="Migliaia 53 3 2 4 2 3" xfId="40876"/>
    <cellStyle name="Migliaia 53 3 2 4 3" xfId="32929"/>
    <cellStyle name="Migliaia 53 3 2 4 4" xfId="38225"/>
    <cellStyle name="Migliaia 53 3 2 4 5" xfId="12661"/>
    <cellStyle name="Migliaia 53 3 2 5" xfId="12711"/>
    <cellStyle name="Migliaia 53 3 2 5 2" xfId="29955"/>
    <cellStyle name="Migliaia 53 3 2 5 2 2" xfId="35575"/>
    <cellStyle name="Migliaia 53 3 2 5 2 3" xfId="40877"/>
    <cellStyle name="Migliaia 53 3 2 5 3" xfId="32930"/>
    <cellStyle name="Migliaia 53 3 2 5 4" xfId="38226"/>
    <cellStyle name="Migliaia 53 3 2 6" xfId="16366"/>
    <cellStyle name="Migliaia 53 3 2 6 2" xfId="29956"/>
    <cellStyle name="Migliaia 53 3 2 6 2 2" xfId="35576"/>
    <cellStyle name="Migliaia 53 3 2 6 2 3" xfId="40878"/>
    <cellStyle name="Migliaia 53 3 2 6 3" xfId="32931"/>
    <cellStyle name="Migliaia 53 3 2 6 4" xfId="38227"/>
    <cellStyle name="Migliaia 53 3 2 6 5" xfId="20762"/>
    <cellStyle name="Migliaia 53 3 2 7" xfId="20760"/>
    <cellStyle name="Migliaia 53 3 3" xfId="1513"/>
    <cellStyle name="Migliaia 53 3 3 2" xfId="3709"/>
    <cellStyle name="Migliaia 53 3 3 2 2" xfId="5210"/>
    <cellStyle name="Migliaia 53 3 3 2 2 2" xfId="35578"/>
    <cellStyle name="Migliaia 53 3 3 2 2 3" xfId="40880"/>
    <cellStyle name="Migliaia 53 3 3 2 3" xfId="13690"/>
    <cellStyle name="Migliaia 53 3 3 2 4" xfId="16370"/>
    <cellStyle name="Migliaia 53 3 3 2 4 2" xfId="38229"/>
    <cellStyle name="Migliaia 53 3 3 2 5" xfId="12198"/>
    <cellStyle name="Migliaia 53 3 3 3" xfId="4962"/>
    <cellStyle name="Migliaia 53 3 3 3 2" xfId="29958"/>
    <cellStyle name="Migliaia 53 3 3 3 2 2" xfId="35579"/>
    <cellStyle name="Migliaia 53 3 3 3 2 3" xfId="40881"/>
    <cellStyle name="Migliaia 53 3 3 3 3" xfId="32933"/>
    <cellStyle name="Migliaia 53 3 3 3 4" xfId="38230"/>
    <cellStyle name="Migliaia 53 3 3 4" xfId="16369"/>
    <cellStyle name="Migliaia 53 3 3 4 2" xfId="29959"/>
    <cellStyle name="Migliaia 53 3 3 4 2 2" xfId="35580"/>
    <cellStyle name="Migliaia 53 3 3 4 2 3" xfId="40882"/>
    <cellStyle name="Migliaia 53 3 3 4 3" xfId="32934"/>
    <cellStyle name="Migliaia 53 3 3 4 4" xfId="38231"/>
    <cellStyle name="Migliaia 53 3 3 4 5" xfId="20764"/>
    <cellStyle name="Migliaia 53 3 3 5" xfId="20765"/>
    <cellStyle name="Migliaia 53 3 3 5 2" xfId="29960"/>
    <cellStyle name="Migliaia 53 3 3 5 2 2" xfId="35581"/>
    <cellStyle name="Migliaia 53 3 3 5 2 3" xfId="40883"/>
    <cellStyle name="Migliaia 53 3 3 5 3" xfId="32935"/>
    <cellStyle name="Migliaia 53 3 3 5 4" xfId="38232"/>
    <cellStyle name="Migliaia 53 3 3 6" xfId="29957"/>
    <cellStyle name="Migliaia 53 3 3 6 2" xfId="35577"/>
    <cellStyle name="Migliaia 53 3 3 6 3" xfId="40879"/>
    <cellStyle name="Migliaia 53 3 3 7" xfId="32932"/>
    <cellStyle name="Migliaia 53 3 3 8" xfId="38228"/>
    <cellStyle name="Migliaia 53 3 3 9" xfId="12197"/>
    <cellStyle name="Migliaia 53 3 4" xfId="2433"/>
    <cellStyle name="Migliaia 53 3 4 2" xfId="3945"/>
    <cellStyle name="Migliaia 53 3 4 2 2" xfId="9900"/>
    <cellStyle name="Migliaia 53 3 4 2 3" xfId="14008"/>
    <cellStyle name="Migliaia 53 3 4 2 4" xfId="16372"/>
    <cellStyle name="Migliaia 53 3 4 2 5" xfId="27912"/>
    <cellStyle name="Migliaia 53 3 4 2 6" xfId="12200"/>
    <cellStyle name="Migliaia 53 3 4 3" xfId="9148"/>
    <cellStyle name="Migliaia 53 3 4 3 2" xfId="30910"/>
    <cellStyle name="Migliaia 53 3 4 3 2 2" xfId="36070"/>
    <cellStyle name="Migliaia 53 3 4 3 2 3" xfId="41372"/>
    <cellStyle name="Migliaia 53 3 4 3 3" xfId="33419"/>
    <cellStyle name="Migliaia 53 3 4 3 4" xfId="38721"/>
    <cellStyle name="Migliaia 53 3 4 4" xfId="16371"/>
    <cellStyle name="Migliaia 53 3 4 4 2" xfId="35582"/>
    <cellStyle name="Migliaia 53 3 4 4 3" xfId="40884"/>
    <cellStyle name="Migliaia 53 3 4 4 4" xfId="29961"/>
    <cellStyle name="Migliaia 53 3 4 5" xfId="32936"/>
    <cellStyle name="Migliaia 53 3 4 6" xfId="38233"/>
    <cellStyle name="Migliaia 53 3 4 7" xfId="12199"/>
    <cellStyle name="Migliaia 53 3 5" xfId="3281"/>
    <cellStyle name="Migliaia 53 3 5 2" xfId="9754"/>
    <cellStyle name="Migliaia 53 3 5 2 2" xfId="30911"/>
    <cellStyle name="Migliaia 53 3 5 2 2 2" xfId="36071"/>
    <cellStyle name="Migliaia 53 3 5 2 2 3" xfId="41373"/>
    <cellStyle name="Migliaia 53 3 5 2 3" xfId="33420"/>
    <cellStyle name="Migliaia 53 3 5 2 4" xfId="38722"/>
    <cellStyle name="Migliaia 53 3 5 3" xfId="16373"/>
    <cellStyle name="Migliaia 53 3 5 3 2" xfId="35583"/>
    <cellStyle name="Migliaia 53 3 5 3 3" xfId="40885"/>
    <cellStyle name="Migliaia 53 3 5 3 4" xfId="29962"/>
    <cellStyle name="Migliaia 53 3 5 4" xfId="32937"/>
    <cellStyle name="Migliaia 53 3 5 5" xfId="38234"/>
    <cellStyle name="Migliaia 53 3 5 6" xfId="12201"/>
    <cellStyle name="Migliaia 53 3 6" xfId="2876"/>
    <cellStyle name="Migliaia 53 3 6 2" xfId="9459"/>
    <cellStyle name="Migliaia 53 3 6 2 2" xfId="35584"/>
    <cellStyle name="Migliaia 53 3 6 2 3" xfId="40886"/>
    <cellStyle name="Migliaia 53 3 6 3" xfId="13724"/>
    <cellStyle name="Migliaia 53 3 6 4" xfId="16374"/>
    <cellStyle name="Migliaia 53 3 6 4 2" xfId="38235"/>
    <cellStyle name="Migliaia 53 3 6 5" xfId="12202"/>
    <cellStyle name="Migliaia 53 3 7" xfId="7869"/>
    <cellStyle name="Migliaia 53 3 7 2" xfId="29964"/>
    <cellStyle name="Migliaia 53 3 7 2 2" xfId="35585"/>
    <cellStyle name="Migliaia 53 3 7 2 3" xfId="40887"/>
    <cellStyle name="Migliaia 53 3 7 3" xfId="32939"/>
    <cellStyle name="Migliaia 53 3 7 4" xfId="38236"/>
    <cellStyle name="Migliaia 53 3 8" xfId="12712"/>
    <cellStyle name="Migliaia 53 3 8 2" xfId="29965"/>
    <cellStyle name="Migliaia 53 3 8 2 2" xfId="35586"/>
    <cellStyle name="Migliaia 53 3 8 2 3" xfId="40888"/>
    <cellStyle name="Migliaia 53 3 8 3" xfId="32940"/>
    <cellStyle name="Migliaia 53 3 8 4" xfId="38237"/>
    <cellStyle name="Migliaia 53 3 8 5" xfId="20770"/>
    <cellStyle name="Migliaia 53 3 9" xfId="16365"/>
    <cellStyle name="Migliaia 53 4" xfId="1515"/>
    <cellStyle name="Migliaia 53 4 2" xfId="3711"/>
    <cellStyle name="Migliaia 53 4 2 2" xfId="4308"/>
    <cellStyle name="Migliaia 53 4 2 2 2" xfId="29966"/>
    <cellStyle name="Migliaia 53 4 2 2 2 2" xfId="35587"/>
    <cellStyle name="Migliaia 53 4 2 2 2 3" xfId="40889"/>
    <cellStyle name="Migliaia 53 4 2 2 3" xfId="32941"/>
    <cellStyle name="Migliaia 53 4 2 2 4" xfId="38238"/>
    <cellStyle name="Migliaia 53 4 2 3" xfId="7509"/>
    <cellStyle name="Migliaia 53 4 2 3 2" xfId="29967"/>
    <cellStyle name="Migliaia 53 4 2 3 2 2" xfId="35588"/>
    <cellStyle name="Migliaia 53 4 2 3 2 3" xfId="40890"/>
    <cellStyle name="Migliaia 53 4 2 3 3" xfId="32942"/>
    <cellStyle name="Migliaia 53 4 2 3 4" xfId="38239"/>
    <cellStyle name="Migliaia 53 4 2 4" xfId="6860"/>
    <cellStyle name="Migliaia 53 4 2 5" xfId="6269"/>
    <cellStyle name="Migliaia 53 4 2 5 2" xfId="17043"/>
    <cellStyle name="Migliaia 53 4 2 5 3" xfId="43197"/>
    <cellStyle name="Migliaia 53 4 2 5 4" xfId="46075"/>
    <cellStyle name="Migliaia 53 4 2 5 5" xfId="49091"/>
    <cellStyle name="Migliaia 53 4 2 6" xfId="16376"/>
    <cellStyle name="Migliaia 53 4 2 7" xfId="20772"/>
    <cellStyle name="Migliaia 53 4 3" xfId="4309"/>
    <cellStyle name="Migliaia 53 4 3 2" xfId="13691"/>
    <cellStyle name="Migliaia 53 4 3 2 2" xfId="35589"/>
    <cellStyle name="Migliaia 53 4 3 2 3" xfId="40891"/>
    <cellStyle name="Migliaia 53 4 3 3" xfId="32943"/>
    <cellStyle name="Migliaia 53 4 3 4" xfId="38240"/>
    <cellStyle name="Migliaia 53 4 3 5" xfId="12710"/>
    <cellStyle name="Migliaia 53 4 4" xfId="7510"/>
    <cellStyle name="Migliaia 53 4 4 2" xfId="29969"/>
    <cellStyle name="Migliaia 53 4 4 2 2" xfId="35590"/>
    <cellStyle name="Migliaia 53 4 4 2 3" xfId="40892"/>
    <cellStyle name="Migliaia 53 4 4 3" xfId="32944"/>
    <cellStyle name="Migliaia 53 4 4 4" xfId="38241"/>
    <cellStyle name="Migliaia 53 4 5" xfId="6859"/>
    <cellStyle name="Migliaia 53 4 5 2" xfId="29970"/>
    <cellStyle name="Migliaia 53 4 5 2 2" xfId="35591"/>
    <cellStyle name="Migliaia 53 4 5 2 3" xfId="40893"/>
    <cellStyle name="Migliaia 53 4 5 3" xfId="32945"/>
    <cellStyle name="Migliaia 53 4 5 4" xfId="38242"/>
    <cellStyle name="Migliaia 53 4 6" xfId="6268"/>
    <cellStyle name="Migliaia 53 4 6 2" xfId="17042"/>
    <cellStyle name="Migliaia 53 4 6 2 2" xfId="35592"/>
    <cellStyle name="Migliaia 53 4 6 2 3" xfId="40894"/>
    <cellStyle name="Migliaia 53 4 6 2 4" xfId="29971"/>
    <cellStyle name="Migliaia 53 4 6 3" xfId="32946"/>
    <cellStyle name="Migliaia 53 4 6 4" xfId="38243"/>
    <cellStyle name="Migliaia 53 4 6 5" xfId="20776"/>
    <cellStyle name="Migliaia 53 4 6 6" xfId="42156"/>
    <cellStyle name="Migliaia 53 4 6 7" xfId="46074"/>
    <cellStyle name="Migliaia 53 4 6 8" xfId="49090"/>
    <cellStyle name="Migliaia 53 4 7" xfId="16375"/>
    <cellStyle name="Migliaia 53 4 7 2" xfId="29972"/>
    <cellStyle name="Migliaia 53 4 7 2 2" xfId="35593"/>
    <cellStyle name="Migliaia 53 4 7 2 3" xfId="40895"/>
    <cellStyle name="Migliaia 53 4 7 3" xfId="32947"/>
    <cellStyle name="Migliaia 53 4 7 4" xfId="38244"/>
    <cellStyle name="Migliaia 53 4 7 5" xfId="20777"/>
    <cellStyle name="Migliaia 53 4 8" xfId="20771"/>
    <cellStyle name="Migliaia 53 5" xfId="1516"/>
    <cellStyle name="Migliaia 53 5 2" xfId="3712"/>
    <cellStyle name="Migliaia 53 5 2 2" xfId="13940"/>
    <cellStyle name="Migliaia 53 5 2 2 2" xfId="35594"/>
    <cellStyle name="Migliaia 53 5 2 2 3" xfId="40896"/>
    <cellStyle name="Migliaia 53 5 2 3" xfId="16378"/>
    <cellStyle name="Migliaia 53 5 2 3 2" xfId="32948"/>
    <cellStyle name="Migliaia 53 5 2 4" xfId="38245"/>
    <cellStyle name="Migliaia 53 5 2 5" xfId="12203"/>
    <cellStyle name="Migliaia 53 5 3" xfId="6861"/>
    <cellStyle name="Migliaia 53 5 3 2" xfId="29973"/>
    <cellStyle name="Migliaia 53 5 3 2 2" xfId="35595"/>
    <cellStyle name="Migliaia 53 5 3 2 3" xfId="40897"/>
    <cellStyle name="Migliaia 53 5 3 3" xfId="32949"/>
    <cellStyle name="Migliaia 53 5 3 4" xfId="38246"/>
    <cellStyle name="Migliaia 53 5 4" xfId="6270"/>
    <cellStyle name="Migliaia 53 5 4 2" xfId="17044"/>
    <cellStyle name="Migliaia 53 5 4 2 2" xfId="35596"/>
    <cellStyle name="Migliaia 53 5 4 2 3" xfId="40898"/>
    <cellStyle name="Migliaia 53 5 4 2 4" xfId="29974"/>
    <cellStyle name="Migliaia 53 5 4 3" xfId="32950"/>
    <cellStyle name="Migliaia 53 5 4 4" xfId="38247"/>
    <cellStyle name="Migliaia 53 5 4 5" xfId="20779"/>
    <cellStyle name="Migliaia 53 5 4 6" xfId="27744"/>
    <cellStyle name="Migliaia 53 5 4 7" xfId="46076"/>
    <cellStyle name="Migliaia 53 5 4 8" xfId="49092"/>
    <cellStyle name="Migliaia 53 5 5" xfId="16377"/>
    <cellStyle name="Migliaia 53 5 5 2" xfId="29975"/>
    <cellStyle name="Migliaia 53 5 5 2 2" xfId="35597"/>
    <cellStyle name="Migliaia 53 5 5 2 3" xfId="40899"/>
    <cellStyle name="Migliaia 53 5 5 3" xfId="32951"/>
    <cellStyle name="Migliaia 53 5 5 4" xfId="38248"/>
    <cellStyle name="Migliaia 53 5 5 5" xfId="20780"/>
    <cellStyle name="Migliaia 53 5 6" xfId="20781"/>
    <cellStyle name="Migliaia 53 5 6 2" xfId="29976"/>
    <cellStyle name="Migliaia 53 5 6 2 2" xfId="35598"/>
    <cellStyle name="Migliaia 53 5 6 2 3" xfId="40900"/>
    <cellStyle name="Migliaia 53 5 6 3" xfId="32952"/>
    <cellStyle name="Migliaia 53 5 6 4" xfId="38249"/>
    <cellStyle name="Migliaia 53 5 7" xfId="20778"/>
    <cellStyle name="Migliaia 53 6" xfId="1511"/>
    <cellStyle name="Migliaia 53 6 2" xfId="3707"/>
    <cellStyle name="Migliaia 53 6 2 2" xfId="5209"/>
    <cellStyle name="Migliaia 53 6 2 3" xfId="13989"/>
    <cellStyle name="Migliaia 53 6 2 4" xfId="16380"/>
    <cellStyle name="Migliaia 53 6 2 5" xfId="27915"/>
    <cellStyle name="Migliaia 53 6 2 6" xfId="12205"/>
    <cellStyle name="Migliaia 53 6 3" xfId="4961"/>
    <cellStyle name="Migliaia 53 6 3 2" xfId="30912"/>
    <cellStyle name="Migliaia 53 6 3 2 2" xfId="36072"/>
    <cellStyle name="Migliaia 53 6 3 2 3" xfId="41374"/>
    <cellStyle name="Migliaia 53 6 3 3" xfId="33421"/>
    <cellStyle name="Migliaia 53 6 3 4" xfId="38723"/>
    <cellStyle name="Migliaia 53 6 4" xfId="16379"/>
    <cellStyle name="Migliaia 53 6 4 2" xfId="35599"/>
    <cellStyle name="Migliaia 53 6 4 3" xfId="40901"/>
    <cellStyle name="Migliaia 53 6 4 4" xfId="29977"/>
    <cellStyle name="Migliaia 53 6 5" xfId="32953"/>
    <cellStyle name="Migliaia 53 6 6" xfId="38250"/>
    <cellStyle name="Migliaia 53 6 7" xfId="12204"/>
    <cellStyle name="Migliaia 53 7" xfId="3279"/>
    <cellStyle name="Migliaia 53 7 2" xfId="9752"/>
    <cellStyle name="Migliaia 53 7 2 2" xfId="30913"/>
    <cellStyle name="Migliaia 53 7 2 2 2" xfId="36073"/>
    <cellStyle name="Migliaia 53 7 2 2 3" xfId="41375"/>
    <cellStyle name="Migliaia 53 7 2 3" xfId="33422"/>
    <cellStyle name="Migliaia 53 7 2 4" xfId="38724"/>
    <cellStyle name="Migliaia 53 7 3" xfId="16381"/>
    <cellStyle name="Migliaia 53 7 3 2" xfId="35600"/>
    <cellStyle name="Migliaia 53 7 3 3" xfId="40902"/>
    <cellStyle name="Migliaia 53 7 3 4" xfId="29978"/>
    <cellStyle name="Migliaia 53 7 4" xfId="32954"/>
    <cellStyle name="Migliaia 53 7 5" xfId="38251"/>
    <cellStyle name="Migliaia 53 7 6" xfId="12206"/>
    <cellStyle name="Migliaia 53 8" xfId="2874"/>
    <cellStyle name="Migliaia 53 8 2" xfId="9457"/>
    <cellStyle name="Migliaia 53 8 2 2" xfId="30914"/>
    <cellStyle name="Migliaia 53 8 2 2 2" xfId="36074"/>
    <cellStyle name="Migliaia 53 8 2 2 3" xfId="41376"/>
    <cellStyle name="Migliaia 53 8 2 3" xfId="33423"/>
    <cellStyle name="Migliaia 53 8 2 4" xfId="38725"/>
    <cellStyle name="Migliaia 53 8 3" xfId="16382"/>
    <cellStyle name="Migliaia 53 8 3 2" xfId="35601"/>
    <cellStyle name="Migliaia 53 8 3 3" xfId="40903"/>
    <cellStyle name="Migliaia 53 8 3 4" xfId="29979"/>
    <cellStyle name="Migliaia 53 8 4" xfId="32955"/>
    <cellStyle name="Migliaia 53 8 5" xfId="38252"/>
    <cellStyle name="Migliaia 53 8 6" xfId="12207"/>
    <cellStyle name="Migliaia 53 9" xfId="12660"/>
    <cellStyle name="Migliaia 53 9 2" xfId="29980"/>
    <cellStyle name="Migliaia 53 9 2 2" xfId="35602"/>
    <cellStyle name="Migliaia 53 9 2 3" xfId="40904"/>
    <cellStyle name="Migliaia 53 9 3" xfId="32956"/>
    <cellStyle name="Migliaia 53 9 4" xfId="38253"/>
    <cellStyle name="Migliaia 54" xfId="383"/>
    <cellStyle name="Migliaia 54 10" xfId="16383"/>
    <cellStyle name="Migliaia 54 10 2" xfId="35603"/>
    <cellStyle name="Migliaia 54 10 3" xfId="40905"/>
    <cellStyle name="Migliaia 54 10 4" xfId="29981"/>
    <cellStyle name="Migliaia 54 11" xfId="32957"/>
    <cellStyle name="Migliaia 54 12" xfId="38254"/>
    <cellStyle name="Migliaia 54 2" xfId="384"/>
    <cellStyle name="Migliaia 54 2 2" xfId="1518"/>
    <cellStyle name="Migliaia 54 2 2 2" xfId="3714"/>
    <cellStyle name="Migliaia 54 2 2 2 2" xfId="9841"/>
    <cellStyle name="Migliaia 54 2 2 2 2 2" xfId="35604"/>
    <cellStyle name="Migliaia 54 2 2 2 2 3" xfId="40906"/>
    <cellStyle name="Migliaia 54 2 2 2 3" xfId="13941"/>
    <cellStyle name="Migliaia 54 2 2 2 4" xfId="16386"/>
    <cellStyle name="Migliaia 54 2 2 2 4 2" xfId="38255"/>
    <cellStyle name="Migliaia 54 2 2 2 5" xfId="12208"/>
    <cellStyle name="Migliaia 54 2 2 3" xfId="7066"/>
    <cellStyle name="Migliaia 54 2 2 3 2" xfId="30915"/>
    <cellStyle name="Migliaia 54 2 2 3 2 2" xfId="36075"/>
    <cellStyle name="Migliaia 54 2 2 3 2 3" xfId="41377"/>
    <cellStyle name="Migliaia 54 2 2 3 3" xfId="33424"/>
    <cellStyle name="Migliaia 54 2 2 3 4" xfId="38726"/>
    <cellStyle name="Migliaia 54 2 2 4" xfId="6271"/>
    <cellStyle name="Migliaia 54 2 2 4 2" xfId="17045"/>
    <cellStyle name="Migliaia 54 2 2 4 3" xfId="42877"/>
    <cellStyle name="Migliaia 54 2 2 4 4" xfId="46077"/>
    <cellStyle name="Migliaia 54 2 2 4 5" xfId="49093"/>
    <cellStyle name="Migliaia 54 2 2 5" xfId="16385"/>
    <cellStyle name="Migliaia 54 2 2 6" xfId="20783"/>
    <cellStyle name="Migliaia 54 2 3" xfId="3283"/>
    <cellStyle name="Migliaia 54 2 3 2" xfId="9756"/>
    <cellStyle name="Migliaia 54 2 3 2 2" xfId="30916"/>
    <cellStyle name="Migliaia 54 2 3 2 2 2" xfId="36076"/>
    <cellStyle name="Migliaia 54 2 3 2 2 3" xfId="41378"/>
    <cellStyle name="Migliaia 54 2 3 2 3" xfId="33425"/>
    <cellStyle name="Migliaia 54 2 3 2 4" xfId="38727"/>
    <cellStyle name="Migliaia 54 2 3 3" xfId="16387"/>
    <cellStyle name="Migliaia 54 2 3 3 2" xfId="35605"/>
    <cellStyle name="Migliaia 54 2 3 3 3" xfId="40907"/>
    <cellStyle name="Migliaia 54 2 3 3 4" xfId="29983"/>
    <cellStyle name="Migliaia 54 2 3 4" xfId="32959"/>
    <cellStyle name="Migliaia 54 2 3 5" xfId="38256"/>
    <cellStyle name="Migliaia 54 2 3 6" xfId="12209"/>
    <cellStyle name="Migliaia 54 2 4" xfId="2879"/>
    <cellStyle name="Migliaia 54 2 4 2" xfId="9461"/>
    <cellStyle name="Migliaia 54 2 4 2 2" xfId="35606"/>
    <cellStyle name="Migliaia 54 2 4 2 3" xfId="40908"/>
    <cellStyle name="Migliaia 54 2 4 3" xfId="14035"/>
    <cellStyle name="Migliaia 54 2 4 4" xfId="16388"/>
    <cellStyle name="Migliaia 54 2 4 4 2" xfId="38257"/>
    <cellStyle name="Migliaia 54 2 4 5" xfId="12210"/>
    <cellStyle name="Migliaia 54 2 5" xfId="8581"/>
    <cellStyle name="Migliaia 54 2 5 2" xfId="29984"/>
    <cellStyle name="Migliaia 54 2 5 2 2" xfId="35607"/>
    <cellStyle name="Migliaia 54 2 5 2 3" xfId="40909"/>
    <cellStyle name="Migliaia 54 2 5 3" xfId="32960"/>
    <cellStyle name="Migliaia 54 2 5 4" xfId="38258"/>
    <cellStyle name="Migliaia 54 2 6" xfId="16384"/>
    <cellStyle name="Migliaia 54 2 6 2" xfId="29985"/>
    <cellStyle name="Migliaia 54 2 6 2 2" xfId="35608"/>
    <cellStyle name="Migliaia 54 2 6 2 3" xfId="40910"/>
    <cellStyle name="Migliaia 54 2 6 3" xfId="32961"/>
    <cellStyle name="Migliaia 54 2 6 4" xfId="38259"/>
    <cellStyle name="Migliaia 54 2 6 5" xfId="20785"/>
    <cellStyle name="Migliaia 54 2 7" xfId="20782"/>
    <cellStyle name="Migliaia 54 3" xfId="385"/>
    <cellStyle name="Migliaia 54 3 10" xfId="20786"/>
    <cellStyle name="Migliaia 54 3 11" xfId="12211"/>
    <cellStyle name="Migliaia 54 3 2" xfId="1520"/>
    <cellStyle name="Migliaia 54 3 2 2" xfId="3716"/>
    <cellStyle name="Migliaia 54 3 2 2 2" xfId="7511"/>
    <cellStyle name="Migliaia 54 3 2 2 2 2" xfId="13942"/>
    <cellStyle name="Migliaia 54 3 2 2 2 2 2" xfId="17322"/>
    <cellStyle name="Migliaia 54 3 2 2 2 2 2 2" xfId="35609"/>
    <cellStyle name="Migliaia 54 3 2 2 2 2 3" xfId="40911"/>
    <cellStyle name="Migliaia 54 3 2 2 2 2 4" xfId="29986"/>
    <cellStyle name="Migliaia 54 3 2 2 2 3" xfId="32962"/>
    <cellStyle name="Migliaia 54 3 2 2 2 4" xfId="38260"/>
    <cellStyle name="Migliaia 54 3 2 2 2 5" xfId="43265"/>
    <cellStyle name="Migliaia 54 3 2 2 2 6" xfId="46367"/>
    <cellStyle name="Migliaia 54 3 2 2 2 7" xfId="49383"/>
    <cellStyle name="Migliaia 54 3 2 2 2 8" xfId="13121"/>
    <cellStyle name="Migliaia 54 3 2 2 3" xfId="6545"/>
    <cellStyle name="Migliaia 54 3 2 2 4" xfId="6272"/>
    <cellStyle name="Migliaia 54 3 2 2 4 2" xfId="17046"/>
    <cellStyle name="Migliaia 54 3 2 2 4 3" xfId="20632"/>
    <cellStyle name="Migliaia 54 3 2 2 4 4" xfId="46078"/>
    <cellStyle name="Migliaia 54 3 2 2 4 5" xfId="49094"/>
    <cellStyle name="Migliaia 54 3 2 2 5" xfId="16391"/>
    <cellStyle name="Migliaia 54 3 2 2 6" xfId="20788"/>
    <cellStyle name="Migliaia 54 3 2 3" xfId="2881"/>
    <cellStyle name="Migliaia 54 3 2 3 2" xfId="7827"/>
    <cellStyle name="Migliaia 54 3 2 3 2 2" xfId="35610"/>
    <cellStyle name="Migliaia 54 3 2 3 2 3" xfId="40912"/>
    <cellStyle name="Migliaia 54 3 2 3 2 4" xfId="29987"/>
    <cellStyle name="Migliaia 54 3 2 3 3" xfId="7512"/>
    <cellStyle name="Migliaia 54 3 2 3 4" xfId="16392"/>
    <cellStyle name="Migliaia 54 3 2 3 4 2" xfId="38261"/>
    <cellStyle name="Migliaia 54 3 2 3 5" xfId="12212"/>
    <cellStyle name="Migliaia 54 3 2 4" xfId="6862"/>
    <cellStyle name="Migliaia 54 3 2 4 2" xfId="13538"/>
    <cellStyle name="Migliaia 54 3 2 4 2 2" xfId="35611"/>
    <cellStyle name="Migliaia 54 3 2 4 2 3" xfId="40913"/>
    <cellStyle name="Migliaia 54 3 2 4 3" xfId="32963"/>
    <cellStyle name="Migliaia 54 3 2 4 4" xfId="38262"/>
    <cellStyle name="Migliaia 54 3 2 4 5" xfId="12663"/>
    <cellStyle name="Migliaia 54 3 2 5" xfId="12708"/>
    <cellStyle name="Migliaia 54 3 2 5 2" xfId="29988"/>
    <cellStyle name="Migliaia 54 3 2 5 2 2" xfId="35612"/>
    <cellStyle name="Migliaia 54 3 2 5 2 3" xfId="40914"/>
    <cellStyle name="Migliaia 54 3 2 5 3" xfId="32964"/>
    <cellStyle name="Migliaia 54 3 2 5 4" xfId="38263"/>
    <cellStyle name="Migliaia 54 3 2 6" xfId="16390"/>
    <cellStyle name="Migliaia 54 3 2 6 2" xfId="29989"/>
    <cellStyle name="Migliaia 54 3 2 6 2 2" xfId="35613"/>
    <cellStyle name="Migliaia 54 3 2 6 2 3" xfId="40915"/>
    <cellStyle name="Migliaia 54 3 2 6 3" xfId="32965"/>
    <cellStyle name="Migliaia 54 3 2 6 4" xfId="38264"/>
    <cellStyle name="Migliaia 54 3 2 6 5" xfId="20789"/>
    <cellStyle name="Migliaia 54 3 2 7" xfId="20787"/>
    <cellStyle name="Migliaia 54 3 3" xfId="1519"/>
    <cellStyle name="Migliaia 54 3 3 2" xfId="3715"/>
    <cellStyle name="Migliaia 54 3 3 2 2" xfId="5212"/>
    <cellStyle name="Migliaia 54 3 3 2 2 2" xfId="35615"/>
    <cellStyle name="Migliaia 54 3 3 2 2 3" xfId="40917"/>
    <cellStyle name="Migliaia 54 3 3 2 3" xfId="13692"/>
    <cellStyle name="Migliaia 54 3 3 2 4" xfId="16394"/>
    <cellStyle name="Migliaia 54 3 3 2 4 2" xfId="38266"/>
    <cellStyle name="Migliaia 54 3 3 2 5" xfId="12214"/>
    <cellStyle name="Migliaia 54 3 3 3" xfId="4964"/>
    <cellStyle name="Migliaia 54 3 3 3 2" xfId="29992"/>
    <cellStyle name="Migliaia 54 3 3 3 2 2" xfId="35616"/>
    <cellStyle name="Migliaia 54 3 3 3 2 3" xfId="40918"/>
    <cellStyle name="Migliaia 54 3 3 3 3" xfId="32968"/>
    <cellStyle name="Migliaia 54 3 3 3 4" xfId="38267"/>
    <cellStyle name="Migliaia 54 3 3 4" xfId="16393"/>
    <cellStyle name="Migliaia 54 3 3 4 2" xfId="29993"/>
    <cellStyle name="Migliaia 54 3 3 4 2 2" xfId="35617"/>
    <cellStyle name="Migliaia 54 3 3 4 2 3" xfId="40919"/>
    <cellStyle name="Migliaia 54 3 3 4 3" xfId="32969"/>
    <cellStyle name="Migliaia 54 3 3 4 4" xfId="38268"/>
    <cellStyle name="Migliaia 54 3 3 4 5" xfId="20791"/>
    <cellStyle name="Migliaia 54 3 3 5" xfId="20792"/>
    <cellStyle name="Migliaia 54 3 3 5 2" xfId="29994"/>
    <cellStyle name="Migliaia 54 3 3 5 2 2" xfId="35618"/>
    <cellStyle name="Migliaia 54 3 3 5 2 3" xfId="40920"/>
    <cellStyle name="Migliaia 54 3 3 5 3" xfId="32970"/>
    <cellStyle name="Migliaia 54 3 3 5 4" xfId="38269"/>
    <cellStyle name="Migliaia 54 3 3 6" xfId="29990"/>
    <cellStyle name="Migliaia 54 3 3 6 2" xfId="35614"/>
    <cellStyle name="Migliaia 54 3 3 6 3" xfId="40916"/>
    <cellStyle name="Migliaia 54 3 3 7" xfId="32966"/>
    <cellStyle name="Migliaia 54 3 3 8" xfId="38265"/>
    <cellStyle name="Migliaia 54 3 3 9" xfId="12213"/>
    <cellStyle name="Migliaia 54 3 4" xfId="2434"/>
    <cellStyle name="Migliaia 54 3 4 2" xfId="3946"/>
    <cellStyle name="Migliaia 54 3 4 2 2" xfId="9901"/>
    <cellStyle name="Migliaia 54 3 4 2 3" xfId="13567"/>
    <cellStyle name="Migliaia 54 3 4 2 4" xfId="16396"/>
    <cellStyle name="Migliaia 54 3 4 2 5" xfId="27917"/>
    <cellStyle name="Migliaia 54 3 4 2 6" xfId="12216"/>
    <cellStyle name="Migliaia 54 3 4 3" xfId="9149"/>
    <cellStyle name="Migliaia 54 3 4 3 2" xfId="30917"/>
    <cellStyle name="Migliaia 54 3 4 3 2 2" xfId="36077"/>
    <cellStyle name="Migliaia 54 3 4 3 2 3" xfId="41379"/>
    <cellStyle name="Migliaia 54 3 4 3 3" xfId="33426"/>
    <cellStyle name="Migliaia 54 3 4 3 4" xfId="38728"/>
    <cellStyle name="Migliaia 54 3 4 4" xfId="16395"/>
    <cellStyle name="Migliaia 54 3 4 4 2" xfId="35619"/>
    <cellStyle name="Migliaia 54 3 4 4 3" xfId="40921"/>
    <cellStyle name="Migliaia 54 3 4 4 4" xfId="29995"/>
    <cellStyle name="Migliaia 54 3 4 5" xfId="32971"/>
    <cellStyle name="Migliaia 54 3 4 6" xfId="38270"/>
    <cellStyle name="Migliaia 54 3 4 7" xfId="12215"/>
    <cellStyle name="Migliaia 54 3 5" xfId="3284"/>
    <cellStyle name="Migliaia 54 3 5 2" xfId="9757"/>
    <cellStyle name="Migliaia 54 3 5 2 2" xfId="30918"/>
    <cellStyle name="Migliaia 54 3 5 2 2 2" xfId="36078"/>
    <cellStyle name="Migliaia 54 3 5 2 2 3" xfId="41380"/>
    <cellStyle name="Migliaia 54 3 5 2 3" xfId="33427"/>
    <cellStyle name="Migliaia 54 3 5 2 4" xfId="38729"/>
    <cellStyle name="Migliaia 54 3 5 3" xfId="16397"/>
    <cellStyle name="Migliaia 54 3 5 3 2" xfId="35620"/>
    <cellStyle name="Migliaia 54 3 5 3 3" xfId="40922"/>
    <cellStyle name="Migliaia 54 3 5 3 4" xfId="29996"/>
    <cellStyle name="Migliaia 54 3 5 4" xfId="32972"/>
    <cellStyle name="Migliaia 54 3 5 5" xfId="38271"/>
    <cellStyle name="Migliaia 54 3 5 6" xfId="12217"/>
    <cellStyle name="Migliaia 54 3 6" xfId="2880"/>
    <cellStyle name="Migliaia 54 3 6 2" xfId="9462"/>
    <cellStyle name="Migliaia 54 3 6 2 2" xfId="35621"/>
    <cellStyle name="Migliaia 54 3 6 2 3" xfId="40923"/>
    <cellStyle name="Migliaia 54 3 6 3" xfId="13459"/>
    <cellStyle name="Migliaia 54 3 6 4" xfId="16398"/>
    <cellStyle name="Migliaia 54 3 6 4 2" xfId="38272"/>
    <cellStyle name="Migliaia 54 3 6 5" xfId="12218"/>
    <cellStyle name="Migliaia 54 3 7" xfId="6955"/>
    <cellStyle name="Migliaia 54 3 7 2" xfId="29998"/>
    <cellStyle name="Migliaia 54 3 7 2 2" xfId="35622"/>
    <cellStyle name="Migliaia 54 3 7 2 3" xfId="40924"/>
    <cellStyle name="Migliaia 54 3 7 3" xfId="32974"/>
    <cellStyle name="Migliaia 54 3 7 4" xfId="38273"/>
    <cellStyle name="Migliaia 54 3 8" xfId="12709"/>
    <cellStyle name="Migliaia 54 3 8 2" xfId="29999"/>
    <cellStyle name="Migliaia 54 3 8 2 2" xfId="35623"/>
    <cellStyle name="Migliaia 54 3 8 2 3" xfId="40925"/>
    <cellStyle name="Migliaia 54 3 8 3" xfId="32975"/>
    <cellStyle name="Migliaia 54 3 8 4" xfId="38274"/>
    <cellStyle name="Migliaia 54 3 8 5" xfId="20797"/>
    <cellStyle name="Migliaia 54 3 9" xfId="16389"/>
    <cellStyle name="Migliaia 54 4" xfId="1521"/>
    <cellStyle name="Migliaia 54 4 2" xfId="3717"/>
    <cellStyle name="Migliaia 54 4 2 2" xfId="4310"/>
    <cellStyle name="Migliaia 54 4 2 2 2" xfId="30000"/>
    <cellStyle name="Migliaia 54 4 2 2 2 2" xfId="35624"/>
    <cellStyle name="Migliaia 54 4 2 2 2 3" xfId="40926"/>
    <cellStyle name="Migliaia 54 4 2 2 3" xfId="32976"/>
    <cellStyle name="Migliaia 54 4 2 2 4" xfId="38275"/>
    <cellStyle name="Migliaia 54 4 2 3" xfId="7513"/>
    <cellStyle name="Migliaia 54 4 2 3 2" xfId="30001"/>
    <cellStyle name="Migliaia 54 4 2 3 2 2" xfId="35625"/>
    <cellStyle name="Migliaia 54 4 2 3 2 3" xfId="40927"/>
    <cellStyle name="Migliaia 54 4 2 3 3" xfId="32977"/>
    <cellStyle name="Migliaia 54 4 2 3 4" xfId="38276"/>
    <cellStyle name="Migliaia 54 4 2 4" xfId="6864"/>
    <cellStyle name="Migliaia 54 4 2 5" xfId="6274"/>
    <cellStyle name="Migliaia 54 4 2 5 2" xfId="17048"/>
    <cellStyle name="Migliaia 54 4 2 5 3" xfId="27991"/>
    <cellStyle name="Migliaia 54 4 2 5 4" xfId="46080"/>
    <cellStyle name="Migliaia 54 4 2 5 5" xfId="49096"/>
    <cellStyle name="Migliaia 54 4 2 6" xfId="16400"/>
    <cellStyle name="Migliaia 54 4 2 7" xfId="20799"/>
    <cellStyle name="Migliaia 54 4 3" xfId="4311"/>
    <cellStyle name="Migliaia 54 4 3 2" xfId="13693"/>
    <cellStyle name="Migliaia 54 4 3 2 2" xfId="35626"/>
    <cellStyle name="Migliaia 54 4 3 2 3" xfId="40928"/>
    <cellStyle name="Migliaia 54 4 3 3" xfId="32978"/>
    <cellStyle name="Migliaia 54 4 3 4" xfId="38277"/>
    <cellStyle name="Migliaia 54 4 3 5" xfId="12707"/>
    <cellStyle name="Migliaia 54 4 4" xfId="7514"/>
    <cellStyle name="Migliaia 54 4 4 2" xfId="30003"/>
    <cellStyle name="Migliaia 54 4 4 2 2" xfId="35627"/>
    <cellStyle name="Migliaia 54 4 4 2 3" xfId="40929"/>
    <cellStyle name="Migliaia 54 4 4 3" xfId="32979"/>
    <cellStyle name="Migliaia 54 4 4 4" xfId="38278"/>
    <cellStyle name="Migliaia 54 4 5" xfId="6863"/>
    <cellStyle name="Migliaia 54 4 5 2" xfId="30004"/>
    <cellStyle name="Migliaia 54 4 5 2 2" xfId="35628"/>
    <cellStyle name="Migliaia 54 4 5 2 3" xfId="40930"/>
    <cellStyle name="Migliaia 54 4 5 3" xfId="32980"/>
    <cellStyle name="Migliaia 54 4 5 4" xfId="38279"/>
    <cellStyle name="Migliaia 54 4 6" xfId="6273"/>
    <cellStyle name="Migliaia 54 4 6 2" xfId="17047"/>
    <cellStyle name="Migliaia 54 4 6 2 2" xfId="35629"/>
    <cellStyle name="Migliaia 54 4 6 2 3" xfId="40931"/>
    <cellStyle name="Migliaia 54 4 6 2 4" xfId="30005"/>
    <cellStyle name="Migliaia 54 4 6 3" xfId="32981"/>
    <cellStyle name="Migliaia 54 4 6 4" xfId="38280"/>
    <cellStyle name="Migliaia 54 4 6 5" xfId="20805"/>
    <cellStyle name="Migliaia 54 4 6 6" xfId="43835"/>
    <cellStyle name="Migliaia 54 4 6 7" xfId="46079"/>
    <cellStyle name="Migliaia 54 4 6 8" xfId="49095"/>
    <cellStyle name="Migliaia 54 4 7" xfId="16399"/>
    <cellStyle name="Migliaia 54 4 7 2" xfId="30006"/>
    <cellStyle name="Migliaia 54 4 7 2 2" xfId="35630"/>
    <cellStyle name="Migliaia 54 4 7 2 3" xfId="40932"/>
    <cellStyle name="Migliaia 54 4 7 3" xfId="32982"/>
    <cellStyle name="Migliaia 54 4 7 4" xfId="38281"/>
    <cellStyle name="Migliaia 54 4 7 5" xfId="20806"/>
    <cellStyle name="Migliaia 54 4 8" xfId="20798"/>
    <cellStyle name="Migliaia 54 5" xfId="1522"/>
    <cellStyle name="Migliaia 54 5 2" xfId="3718"/>
    <cellStyle name="Migliaia 54 5 2 2" xfId="13943"/>
    <cellStyle name="Migliaia 54 5 2 2 2" xfId="35631"/>
    <cellStyle name="Migliaia 54 5 2 2 3" xfId="40933"/>
    <cellStyle name="Migliaia 54 5 2 3" xfId="16402"/>
    <cellStyle name="Migliaia 54 5 2 3 2" xfId="32983"/>
    <cellStyle name="Migliaia 54 5 2 4" xfId="38282"/>
    <cellStyle name="Migliaia 54 5 2 5" xfId="12219"/>
    <cellStyle name="Migliaia 54 5 3" xfId="6865"/>
    <cellStyle name="Migliaia 54 5 3 2" xfId="30007"/>
    <cellStyle name="Migliaia 54 5 3 2 2" xfId="35632"/>
    <cellStyle name="Migliaia 54 5 3 2 3" xfId="40934"/>
    <cellStyle name="Migliaia 54 5 3 3" xfId="32984"/>
    <cellStyle name="Migliaia 54 5 3 4" xfId="38283"/>
    <cellStyle name="Migliaia 54 5 4" xfId="6275"/>
    <cellStyle name="Migliaia 54 5 4 2" xfId="17049"/>
    <cellStyle name="Migliaia 54 5 4 2 2" xfId="35633"/>
    <cellStyle name="Migliaia 54 5 4 2 3" xfId="40935"/>
    <cellStyle name="Migliaia 54 5 4 2 4" xfId="30008"/>
    <cellStyle name="Migliaia 54 5 4 3" xfId="32985"/>
    <cellStyle name="Migliaia 54 5 4 4" xfId="38284"/>
    <cellStyle name="Migliaia 54 5 4 5" xfId="20808"/>
    <cellStyle name="Migliaia 54 5 4 6" xfId="43775"/>
    <cellStyle name="Migliaia 54 5 4 7" xfId="46081"/>
    <cellStyle name="Migliaia 54 5 4 8" xfId="49097"/>
    <cellStyle name="Migliaia 54 5 5" xfId="16401"/>
    <cellStyle name="Migliaia 54 5 5 2" xfId="30009"/>
    <cellStyle name="Migliaia 54 5 5 2 2" xfId="35634"/>
    <cellStyle name="Migliaia 54 5 5 2 3" xfId="40936"/>
    <cellStyle name="Migliaia 54 5 5 3" xfId="32986"/>
    <cellStyle name="Migliaia 54 5 5 4" xfId="38285"/>
    <cellStyle name="Migliaia 54 5 5 5" xfId="20809"/>
    <cellStyle name="Migliaia 54 5 6" xfId="20810"/>
    <cellStyle name="Migliaia 54 5 6 2" xfId="30010"/>
    <cellStyle name="Migliaia 54 5 6 2 2" xfId="35635"/>
    <cellStyle name="Migliaia 54 5 6 2 3" xfId="40937"/>
    <cellStyle name="Migliaia 54 5 6 3" xfId="32987"/>
    <cellStyle name="Migliaia 54 5 6 4" xfId="38286"/>
    <cellStyle name="Migliaia 54 5 7" xfId="20807"/>
    <cellStyle name="Migliaia 54 6" xfId="1517"/>
    <cellStyle name="Migliaia 54 6 2" xfId="3713"/>
    <cellStyle name="Migliaia 54 6 2 2" xfId="5211"/>
    <cellStyle name="Migliaia 54 6 2 3" xfId="14065"/>
    <cellStyle name="Migliaia 54 6 2 4" xfId="16404"/>
    <cellStyle name="Migliaia 54 6 2 5" xfId="27920"/>
    <cellStyle name="Migliaia 54 6 2 6" xfId="12221"/>
    <cellStyle name="Migliaia 54 6 3" xfId="4963"/>
    <cellStyle name="Migliaia 54 6 3 2" xfId="30919"/>
    <cellStyle name="Migliaia 54 6 3 2 2" xfId="36079"/>
    <cellStyle name="Migliaia 54 6 3 2 3" xfId="41381"/>
    <cellStyle name="Migliaia 54 6 3 3" xfId="33428"/>
    <cellStyle name="Migliaia 54 6 3 4" xfId="38730"/>
    <cellStyle name="Migliaia 54 6 4" xfId="16403"/>
    <cellStyle name="Migliaia 54 6 4 2" xfId="35636"/>
    <cellStyle name="Migliaia 54 6 4 3" xfId="40938"/>
    <cellStyle name="Migliaia 54 6 4 4" xfId="30011"/>
    <cellStyle name="Migliaia 54 6 5" xfId="32988"/>
    <cellStyle name="Migliaia 54 6 6" xfId="38287"/>
    <cellStyle name="Migliaia 54 6 7" xfId="12220"/>
    <cellStyle name="Migliaia 54 7" xfId="3282"/>
    <cellStyle name="Migliaia 54 7 2" xfId="9755"/>
    <cellStyle name="Migliaia 54 7 2 2" xfId="30920"/>
    <cellStyle name="Migliaia 54 7 2 2 2" xfId="36080"/>
    <cellStyle name="Migliaia 54 7 2 2 3" xfId="41382"/>
    <cellStyle name="Migliaia 54 7 2 3" xfId="33429"/>
    <cellStyle name="Migliaia 54 7 2 4" xfId="38731"/>
    <cellStyle name="Migliaia 54 7 3" xfId="16405"/>
    <cellStyle name="Migliaia 54 7 3 2" xfId="35637"/>
    <cellStyle name="Migliaia 54 7 3 3" xfId="40939"/>
    <cellStyle name="Migliaia 54 7 3 4" xfId="30012"/>
    <cellStyle name="Migliaia 54 7 4" xfId="32989"/>
    <cellStyle name="Migliaia 54 7 5" xfId="38288"/>
    <cellStyle name="Migliaia 54 7 6" xfId="12222"/>
    <cellStyle name="Migliaia 54 8" xfId="2878"/>
    <cellStyle name="Migliaia 54 8 2" xfId="9460"/>
    <cellStyle name="Migliaia 54 8 2 2" xfId="30921"/>
    <cellStyle name="Migliaia 54 8 2 2 2" xfId="36081"/>
    <cellStyle name="Migliaia 54 8 2 2 3" xfId="41383"/>
    <cellStyle name="Migliaia 54 8 2 3" xfId="33430"/>
    <cellStyle name="Migliaia 54 8 2 4" xfId="38732"/>
    <cellStyle name="Migliaia 54 8 3" xfId="16406"/>
    <cellStyle name="Migliaia 54 8 3 2" xfId="35638"/>
    <cellStyle name="Migliaia 54 8 3 3" xfId="40940"/>
    <cellStyle name="Migliaia 54 8 3 4" xfId="30013"/>
    <cellStyle name="Migliaia 54 8 4" xfId="32990"/>
    <cellStyle name="Migliaia 54 8 5" xfId="38289"/>
    <cellStyle name="Migliaia 54 8 6" xfId="12223"/>
    <cellStyle name="Migliaia 54 9" xfId="12662"/>
    <cellStyle name="Migliaia 54 9 2" xfId="30014"/>
    <cellStyle name="Migliaia 54 9 2 2" xfId="35639"/>
    <cellStyle name="Migliaia 54 9 2 3" xfId="40941"/>
    <cellStyle name="Migliaia 54 9 3" xfId="32991"/>
    <cellStyle name="Migliaia 54 9 4" xfId="38290"/>
    <cellStyle name="Migliaia 55" xfId="386"/>
    <cellStyle name="Migliaia 55 10" xfId="16407"/>
    <cellStyle name="Migliaia 55 10 2" xfId="35640"/>
    <cellStyle name="Migliaia 55 10 3" xfId="40942"/>
    <cellStyle name="Migliaia 55 10 4" xfId="30015"/>
    <cellStyle name="Migliaia 55 11" xfId="32992"/>
    <cellStyle name="Migliaia 55 12" xfId="38291"/>
    <cellStyle name="Migliaia 55 2" xfId="387"/>
    <cellStyle name="Migliaia 55 2 2" xfId="1524"/>
    <cellStyle name="Migliaia 55 2 2 2" xfId="3720"/>
    <cellStyle name="Migliaia 55 2 2 2 2" xfId="9842"/>
    <cellStyle name="Migliaia 55 2 2 2 2 2" xfId="35641"/>
    <cellStyle name="Migliaia 55 2 2 2 2 3" xfId="40943"/>
    <cellStyle name="Migliaia 55 2 2 2 3" xfId="13944"/>
    <cellStyle name="Migliaia 55 2 2 2 4" xfId="16410"/>
    <cellStyle name="Migliaia 55 2 2 2 4 2" xfId="38292"/>
    <cellStyle name="Migliaia 55 2 2 2 5" xfId="12224"/>
    <cellStyle name="Migliaia 55 2 2 3" xfId="7067"/>
    <cellStyle name="Migliaia 55 2 2 3 2" xfId="30922"/>
    <cellStyle name="Migliaia 55 2 2 3 2 2" xfId="36082"/>
    <cellStyle name="Migliaia 55 2 2 3 2 3" xfId="41384"/>
    <cellStyle name="Migliaia 55 2 2 3 3" xfId="33431"/>
    <cellStyle name="Migliaia 55 2 2 3 4" xfId="38733"/>
    <cellStyle name="Migliaia 55 2 2 4" xfId="6276"/>
    <cellStyle name="Migliaia 55 2 2 4 2" xfId="17050"/>
    <cellStyle name="Migliaia 55 2 2 4 3" xfId="42760"/>
    <cellStyle name="Migliaia 55 2 2 4 4" xfId="46082"/>
    <cellStyle name="Migliaia 55 2 2 4 5" xfId="49098"/>
    <cellStyle name="Migliaia 55 2 2 5" xfId="16409"/>
    <cellStyle name="Migliaia 55 2 2 6" xfId="20814"/>
    <cellStyle name="Migliaia 55 2 3" xfId="3286"/>
    <cellStyle name="Migliaia 55 2 3 2" xfId="9759"/>
    <cellStyle name="Migliaia 55 2 3 2 2" xfId="30923"/>
    <cellStyle name="Migliaia 55 2 3 2 2 2" xfId="36083"/>
    <cellStyle name="Migliaia 55 2 3 2 2 3" xfId="41385"/>
    <cellStyle name="Migliaia 55 2 3 2 3" xfId="33432"/>
    <cellStyle name="Migliaia 55 2 3 2 4" xfId="38734"/>
    <cellStyle name="Migliaia 55 2 3 3" xfId="16411"/>
    <cellStyle name="Migliaia 55 2 3 3 2" xfId="35642"/>
    <cellStyle name="Migliaia 55 2 3 3 3" xfId="40944"/>
    <cellStyle name="Migliaia 55 2 3 3 4" xfId="30017"/>
    <cellStyle name="Migliaia 55 2 3 4" xfId="32993"/>
    <cellStyle name="Migliaia 55 2 3 5" xfId="38293"/>
    <cellStyle name="Migliaia 55 2 3 6" xfId="12225"/>
    <cellStyle name="Migliaia 55 2 4" xfId="2883"/>
    <cellStyle name="Migliaia 55 2 4 2" xfId="9464"/>
    <cellStyle name="Migliaia 55 2 4 2 2" xfId="35643"/>
    <cellStyle name="Migliaia 55 2 4 2 3" xfId="40945"/>
    <cellStyle name="Migliaia 55 2 4 3" xfId="13725"/>
    <cellStyle name="Migliaia 55 2 4 4" xfId="16412"/>
    <cellStyle name="Migliaia 55 2 4 4 2" xfId="38294"/>
    <cellStyle name="Migliaia 55 2 4 5" xfId="12226"/>
    <cellStyle name="Migliaia 55 2 5" xfId="8582"/>
    <cellStyle name="Migliaia 55 2 5 2" xfId="30019"/>
    <cellStyle name="Migliaia 55 2 5 2 2" xfId="35644"/>
    <cellStyle name="Migliaia 55 2 5 2 3" xfId="40946"/>
    <cellStyle name="Migliaia 55 2 5 3" xfId="32995"/>
    <cellStyle name="Migliaia 55 2 5 4" xfId="38295"/>
    <cellStyle name="Migliaia 55 2 6" xfId="16408"/>
    <cellStyle name="Migliaia 55 2 6 2" xfId="30020"/>
    <cellStyle name="Migliaia 55 2 6 2 2" xfId="35645"/>
    <cellStyle name="Migliaia 55 2 6 2 3" xfId="40947"/>
    <cellStyle name="Migliaia 55 2 6 3" xfId="32996"/>
    <cellStyle name="Migliaia 55 2 6 4" xfId="38296"/>
    <cellStyle name="Migliaia 55 2 6 5" xfId="20818"/>
    <cellStyle name="Migliaia 55 2 7" xfId="20813"/>
    <cellStyle name="Migliaia 55 3" xfId="388"/>
    <cellStyle name="Migliaia 55 3 10" xfId="20819"/>
    <cellStyle name="Migliaia 55 3 11" xfId="12227"/>
    <cellStyle name="Migliaia 55 3 2" xfId="1526"/>
    <cellStyle name="Migliaia 55 3 2 2" xfId="3722"/>
    <cellStyle name="Migliaia 55 3 2 2 2" xfId="7515"/>
    <cellStyle name="Migliaia 55 3 2 2 2 2" xfId="13945"/>
    <cellStyle name="Migliaia 55 3 2 2 2 2 2" xfId="17323"/>
    <cellStyle name="Migliaia 55 3 2 2 2 2 2 2" xfId="35646"/>
    <cellStyle name="Migliaia 55 3 2 2 2 2 3" xfId="40948"/>
    <cellStyle name="Migliaia 55 3 2 2 2 2 4" xfId="30021"/>
    <cellStyle name="Migliaia 55 3 2 2 2 3" xfId="32997"/>
    <cellStyle name="Migliaia 55 3 2 2 2 4" xfId="38297"/>
    <cellStyle name="Migliaia 55 3 2 2 2 5" xfId="41752"/>
    <cellStyle name="Migliaia 55 3 2 2 2 6" xfId="46368"/>
    <cellStyle name="Migliaia 55 3 2 2 2 7" xfId="49384"/>
    <cellStyle name="Migliaia 55 3 2 2 2 8" xfId="13122"/>
    <cellStyle name="Migliaia 55 3 2 2 3" xfId="6586"/>
    <cellStyle name="Migliaia 55 3 2 2 4" xfId="6277"/>
    <cellStyle name="Migliaia 55 3 2 2 4 2" xfId="17051"/>
    <cellStyle name="Migliaia 55 3 2 2 4 3" xfId="41711"/>
    <cellStyle name="Migliaia 55 3 2 2 4 4" xfId="46083"/>
    <cellStyle name="Migliaia 55 3 2 2 4 5" xfId="49099"/>
    <cellStyle name="Migliaia 55 3 2 2 5" xfId="16415"/>
    <cellStyle name="Migliaia 55 3 2 2 6" xfId="20821"/>
    <cellStyle name="Migliaia 55 3 2 3" xfId="2885"/>
    <cellStyle name="Migliaia 55 3 2 3 2" xfId="7826"/>
    <cellStyle name="Migliaia 55 3 2 3 2 2" xfId="35647"/>
    <cellStyle name="Migliaia 55 3 2 3 2 3" xfId="40949"/>
    <cellStyle name="Migliaia 55 3 2 3 2 4" xfId="30022"/>
    <cellStyle name="Migliaia 55 3 2 3 3" xfId="7516"/>
    <cellStyle name="Migliaia 55 3 2 3 4" xfId="16416"/>
    <cellStyle name="Migliaia 55 3 2 3 4 2" xfId="38298"/>
    <cellStyle name="Migliaia 55 3 2 3 5" xfId="12228"/>
    <cellStyle name="Migliaia 55 3 2 4" xfId="6866"/>
    <cellStyle name="Migliaia 55 3 2 4 2" xfId="13539"/>
    <cellStyle name="Migliaia 55 3 2 4 2 2" xfId="35648"/>
    <cellStyle name="Migliaia 55 3 2 4 2 3" xfId="40950"/>
    <cellStyle name="Migliaia 55 3 2 4 3" xfId="32999"/>
    <cellStyle name="Migliaia 55 3 2 4 4" xfId="38299"/>
    <cellStyle name="Migliaia 55 3 2 4 5" xfId="12665"/>
    <cellStyle name="Migliaia 55 3 2 5" xfId="12705"/>
    <cellStyle name="Migliaia 55 3 2 5 2" xfId="30024"/>
    <cellStyle name="Migliaia 55 3 2 5 2 2" xfId="35649"/>
    <cellStyle name="Migliaia 55 3 2 5 2 3" xfId="40951"/>
    <cellStyle name="Migliaia 55 3 2 5 3" xfId="33000"/>
    <cellStyle name="Migliaia 55 3 2 5 4" xfId="38300"/>
    <cellStyle name="Migliaia 55 3 2 6" xfId="16414"/>
    <cellStyle name="Migliaia 55 3 2 6 2" xfId="30025"/>
    <cellStyle name="Migliaia 55 3 2 6 2 2" xfId="35650"/>
    <cellStyle name="Migliaia 55 3 2 6 2 3" xfId="40952"/>
    <cellStyle name="Migliaia 55 3 2 6 3" xfId="33001"/>
    <cellStyle name="Migliaia 55 3 2 6 4" xfId="38301"/>
    <cellStyle name="Migliaia 55 3 2 6 5" xfId="20825"/>
    <cellStyle name="Migliaia 55 3 2 7" xfId="20820"/>
    <cellStyle name="Migliaia 55 3 3" xfId="1525"/>
    <cellStyle name="Migliaia 55 3 3 2" xfId="3721"/>
    <cellStyle name="Migliaia 55 3 3 2 2" xfId="5214"/>
    <cellStyle name="Migliaia 55 3 3 2 2 2" xfId="35652"/>
    <cellStyle name="Migliaia 55 3 3 2 2 3" xfId="40954"/>
    <cellStyle name="Migliaia 55 3 3 2 3" xfId="13694"/>
    <cellStyle name="Migliaia 55 3 3 2 4" xfId="16418"/>
    <cellStyle name="Migliaia 55 3 3 2 4 2" xfId="38303"/>
    <cellStyle name="Migliaia 55 3 3 2 5" xfId="12230"/>
    <cellStyle name="Migliaia 55 3 3 3" xfId="4966"/>
    <cellStyle name="Migliaia 55 3 3 3 2" xfId="30027"/>
    <cellStyle name="Migliaia 55 3 3 3 2 2" xfId="35653"/>
    <cellStyle name="Migliaia 55 3 3 3 2 3" xfId="40955"/>
    <cellStyle name="Migliaia 55 3 3 3 3" xfId="33003"/>
    <cellStyle name="Migliaia 55 3 3 3 4" xfId="38304"/>
    <cellStyle name="Migliaia 55 3 3 4" xfId="16417"/>
    <cellStyle name="Migliaia 55 3 3 4 2" xfId="30028"/>
    <cellStyle name="Migliaia 55 3 3 4 2 2" xfId="35654"/>
    <cellStyle name="Migliaia 55 3 3 4 2 3" xfId="40956"/>
    <cellStyle name="Migliaia 55 3 3 4 3" xfId="33004"/>
    <cellStyle name="Migliaia 55 3 3 4 4" xfId="38305"/>
    <cellStyle name="Migliaia 55 3 3 4 5" xfId="20828"/>
    <cellStyle name="Migliaia 55 3 3 5" xfId="20829"/>
    <cellStyle name="Migliaia 55 3 3 5 2" xfId="30029"/>
    <cellStyle name="Migliaia 55 3 3 5 2 2" xfId="35655"/>
    <cellStyle name="Migliaia 55 3 3 5 2 3" xfId="40957"/>
    <cellStyle name="Migliaia 55 3 3 5 3" xfId="33005"/>
    <cellStyle name="Migliaia 55 3 3 5 4" xfId="38306"/>
    <cellStyle name="Migliaia 55 3 3 6" xfId="30026"/>
    <cellStyle name="Migliaia 55 3 3 6 2" xfId="35651"/>
    <cellStyle name="Migliaia 55 3 3 6 3" xfId="40953"/>
    <cellStyle name="Migliaia 55 3 3 7" xfId="33002"/>
    <cellStyle name="Migliaia 55 3 3 8" xfId="38302"/>
    <cellStyle name="Migliaia 55 3 3 9" xfId="12229"/>
    <cellStyle name="Migliaia 55 3 4" xfId="2435"/>
    <cellStyle name="Migliaia 55 3 4 2" xfId="3947"/>
    <cellStyle name="Migliaia 55 3 4 2 2" xfId="9902"/>
    <cellStyle name="Migliaia 55 3 4 2 3" xfId="14059"/>
    <cellStyle name="Migliaia 55 3 4 2 4" xfId="16420"/>
    <cellStyle name="Migliaia 55 3 4 2 5" xfId="27924"/>
    <cellStyle name="Migliaia 55 3 4 2 6" xfId="12232"/>
    <cellStyle name="Migliaia 55 3 4 3" xfId="9150"/>
    <cellStyle name="Migliaia 55 3 4 3 2" xfId="30924"/>
    <cellStyle name="Migliaia 55 3 4 3 2 2" xfId="36084"/>
    <cellStyle name="Migliaia 55 3 4 3 2 3" xfId="41386"/>
    <cellStyle name="Migliaia 55 3 4 3 3" xfId="33433"/>
    <cellStyle name="Migliaia 55 3 4 3 4" xfId="38735"/>
    <cellStyle name="Migliaia 55 3 4 4" xfId="16419"/>
    <cellStyle name="Migliaia 55 3 4 4 2" xfId="35656"/>
    <cellStyle name="Migliaia 55 3 4 4 3" xfId="40958"/>
    <cellStyle name="Migliaia 55 3 4 4 4" xfId="30030"/>
    <cellStyle name="Migliaia 55 3 4 5" xfId="33006"/>
    <cellStyle name="Migliaia 55 3 4 6" xfId="38307"/>
    <cellStyle name="Migliaia 55 3 4 7" xfId="12231"/>
    <cellStyle name="Migliaia 55 3 5" xfId="3287"/>
    <cellStyle name="Migliaia 55 3 5 2" xfId="9760"/>
    <cellStyle name="Migliaia 55 3 5 2 2" xfId="30925"/>
    <cellStyle name="Migliaia 55 3 5 2 2 2" xfId="36085"/>
    <cellStyle name="Migliaia 55 3 5 2 2 3" xfId="41387"/>
    <cellStyle name="Migliaia 55 3 5 2 3" xfId="33434"/>
    <cellStyle name="Migliaia 55 3 5 2 4" xfId="38736"/>
    <cellStyle name="Migliaia 55 3 5 3" xfId="16421"/>
    <cellStyle name="Migliaia 55 3 5 3 2" xfId="35657"/>
    <cellStyle name="Migliaia 55 3 5 3 3" xfId="40959"/>
    <cellStyle name="Migliaia 55 3 5 3 4" xfId="30031"/>
    <cellStyle name="Migliaia 55 3 5 4" xfId="33007"/>
    <cellStyle name="Migliaia 55 3 5 5" xfId="38308"/>
    <cellStyle name="Migliaia 55 3 5 6" xfId="12233"/>
    <cellStyle name="Migliaia 55 3 6" xfId="2884"/>
    <cellStyle name="Migliaia 55 3 6 2" xfId="9465"/>
    <cellStyle name="Migliaia 55 3 6 2 2" xfId="35658"/>
    <cellStyle name="Migliaia 55 3 6 2 3" xfId="40960"/>
    <cellStyle name="Migliaia 55 3 6 3" xfId="13460"/>
    <cellStyle name="Migliaia 55 3 6 4" xfId="16422"/>
    <cellStyle name="Migliaia 55 3 6 4 2" xfId="38309"/>
    <cellStyle name="Migliaia 55 3 6 5" xfId="12234"/>
    <cellStyle name="Migliaia 55 3 7" xfId="6956"/>
    <cellStyle name="Migliaia 55 3 7 2" xfId="30032"/>
    <cellStyle name="Migliaia 55 3 7 2 2" xfId="35659"/>
    <cellStyle name="Migliaia 55 3 7 2 3" xfId="40961"/>
    <cellStyle name="Migliaia 55 3 7 3" xfId="33008"/>
    <cellStyle name="Migliaia 55 3 7 4" xfId="38310"/>
    <cellStyle name="Migliaia 55 3 8" xfId="12706"/>
    <cellStyle name="Migliaia 55 3 8 2" xfId="30033"/>
    <cellStyle name="Migliaia 55 3 8 2 2" xfId="35660"/>
    <cellStyle name="Migliaia 55 3 8 2 3" xfId="40962"/>
    <cellStyle name="Migliaia 55 3 8 3" xfId="33009"/>
    <cellStyle name="Migliaia 55 3 8 4" xfId="38311"/>
    <cellStyle name="Migliaia 55 3 8 5" xfId="20830"/>
    <cellStyle name="Migliaia 55 3 9" xfId="16413"/>
    <cellStyle name="Migliaia 55 4" xfId="1527"/>
    <cellStyle name="Migliaia 55 4 2" xfId="3723"/>
    <cellStyle name="Migliaia 55 4 2 2" xfId="4312"/>
    <cellStyle name="Migliaia 55 4 2 2 2" xfId="30034"/>
    <cellStyle name="Migliaia 55 4 2 2 2 2" xfId="35661"/>
    <cellStyle name="Migliaia 55 4 2 2 2 3" xfId="40963"/>
    <cellStyle name="Migliaia 55 4 2 2 3" xfId="33010"/>
    <cellStyle name="Migliaia 55 4 2 2 4" xfId="38312"/>
    <cellStyle name="Migliaia 55 4 2 3" xfId="7517"/>
    <cellStyle name="Migliaia 55 4 2 3 2" xfId="30035"/>
    <cellStyle name="Migliaia 55 4 2 3 2 2" xfId="35662"/>
    <cellStyle name="Migliaia 55 4 2 3 2 3" xfId="40964"/>
    <cellStyle name="Migliaia 55 4 2 3 3" xfId="33011"/>
    <cellStyle name="Migliaia 55 4 2 3 4" xfId="38313"/>
    <cellStyle name="Migliaia 55 4 2 4" xfId="6868"/>
    <cellStyle name="Migliaia 55 4 2 5" xfId="6279"/>
    <cellStyle name="Migliaia 55 4 2 5 2" xfId="17053"/>
    <cellStyle name="Migliaia 55 4 2 5 3" xfId="42964"/>
    <cellStyle name="Migliaia 55 4 2 5 4" xfId="46085"/>
    <cellStyle name="Migliaia 55 4 2 5 5" xfId="49101"/>
    <cellStyle name="Migliaia 55 4 2 6" xfId="16424"/>
    <cellStyle name="Migliaia 55 4 2 7" xfId="20832"/>
    <cellStyle name="Migliaia 55 4 3" xfId="4313"/>
    <cellStyle name="Migliaia 55 4 3 2" xfId="13695"/>
    <cellStyle name="Migliaia 55 4 3 2 2" xfId="35663"/>
    <cellStyle name="Migliaia 55 4 3 2 3" xfId="40965"/>
    <cellStyle name="Migliaia 55 4 3 3" xfId="33012"/>
    <cellStyle name="Migliaia 55 4 3 4" xfId="38314"/>
    <cellStyle name="Migliaia 55 4 3 5" xfId="12704"/>
    <cellStyle name="Migliaia 55 4 4" xfId="7518"/>
    <cellStyle name="Migliaia 55 4 4 2" xfId="30036"/>
    <cellStyle name="Migliaia 55 4 4 2 2" xfId="35664"/>
    <cellStyle name="Migliaia 55 4 4 2 3" xfId="40966"/>
    <cellStyle name="Migliaia 55 4 4 3" xfId="33013"/>
    <cellStyle name="Migliaia 55 4 4 4" xfId="38315"/>
    <cellStyle name="Migliaia 55 4 5" xfId="6867"/>
    <cellStyle name="Migliaia 55 4 5 2" xfId="30037"/>
    <cellStyle name="Migliaia 55 4 5 2 2" xfId="35665"/>
    <cellStyle name="Migliaia 55 4 5 2 3" xfId="40967"/>
    <cellStyle name="Migliaia 55 4 5 3" xfId="33014"/>
    <cellStyle name="Migliaia 55 4 5 4" xfId="38316"/>
    <cellStyle name="Migliaia 55 4 6" xfId="6278"/>
    <cellStyle name="Migliaia 55 4 6 2" xfId="17052"/>
    <cellStyle name="Migliaia 55 4 6 2 2" xfId="35666"/>
    <cellStyle name="Migliaia 55 4 6 2 3" xfId="40968"/>
    <cellStyle name="Migliaia 55 4 6 2 4" xfId="30038"/>
    <cellStyle name="Migliaia 55 4 6 3" xfId="33015"/>
    <cellStyle name="Migliaia 55 4 6 4" xfId="38317"/>
    <cellStyle name="Migliaia 55 4 6 5" xfId="20833"/>
    <cellStyle name="Migliaia 55 4 6 6" xfId="20629"/>
    <cellStyle name="Migliaia 55 4 6 7" xfId="46084"/>
    <cellStyle name="Migliaia 55 4 6 8" xfId="49100"/>
    <cellStyle name="Migliaia 55 4 7" xfId="16423"/>
    <cellStyle name="Migliaia 55 4 7 2" xfId="30039"/>
    <cellStyle name="Migliaia 55 4 7 2 2" xfId="35667"/>
    <cellStyle name="Migliaia 55 4 7 2 3" xfId="40969"/>
    <cellStyle name="Migliaia 55 4 7 3" xfId="33016"/>
    <cellStyle name="Migliaia 55 4 7 4" xfId="38318"/>
    <cellStyle name="Migliaia 55 4 7 5" xfId="20834"/>
    <cellStyle name="Migliaia 55 4 8" xfId="20831"/>
    <cellStyle name="Migliaia 55 5" xfId="1528"/>
    <cellStyle name="Migliaia 55 5 2" xfId="3724"/>
    <cellStyle name="Migliaia 55 5 2 2" xfId="13946"/>
    <cellStyle name="Migliaia 55 5 2 2 2" xfId="35668"/>
    <cellStyle name="Migliaia 55 5 2 2 3" xfId="40970"/>
    <cellStyle name="Migliaia 55 5 2 3" xfId="16426"/>
    <cellStyle name="Migliaia 55 5 2 3 2" xfId="33017"/>
    <cellStyle name="Migliaia 55 5 2 4" xfId="38319"/>
    <cellStyle name="Migliaia 55 5 2 5" xfId="12235"/>
    <cellStyle name="Migliaia 55 5 3" xfId="6869"/>
    <cellStyle name="Migliaia 55 5 3 2" xfId="30040"/>
    <cellStyle name="Migliaia 55 5 3 2 2" xfId="35669"/>
    <cellStyle name="Migliaia 55 5 3 2 3" xfId="40971"/>
    <cellStyle name="Migliaia 55 5 3 3" xfId="33018"/>
    <cellStyle name="Migliaia 55 5 3 4" xfId="38320"/>
    <cellStyle name="Migliaia 55 5 4" xfId="6280"/>
    <cellStyle name="Migliaia 55 5 4 2" xfId="17054"/>
    <cellStyle name="Migliaia 55 5 4 2 2" xfId="35670"/>
    <cellStyle name="Migliaia 55 5 4 2 3" xfId="40972"/>
    <cellStyle name="Migliaia 55 5 4 2 4" xfId="30041"/>
    <cellStyle name="Migliaia 55 5 4 3" xfId="33019"/>
    <cellStyle name="Migliaia 55 5 4 4" xfId="38321"/>
    <cellStyle name="Migliaia 55 5 4 5" xfId="20836"/>
    <cellStyle name="Migliaia 55 5 4 6" xfId="27990"/>
    <cellStyle name="Migliaia 55 5 4 7" xfId="46086"/>
    <cellStyle name="Migliaia 55 5 4 8" xfId="49102"/>
    <cellStyle name="Migliaia 55 5 5" xfId="16425"/>
    <cellStyle name="Migliaia 55 5 5 2" xfId="30042"/>
    <cellStyle name="Migliaia 55 5 5 2 2" xfId="35671"/>
    <cellStyle name="Migliaia 55 5 5 2 3" xfId="40973"/>
    <cellStyle name="Migliaia 55 5 5 3" xfId="33020"/>
    <cellStyle name="Migliaia 55 5 5 4" xfId="38322"/>
    <cellStyle name="Migliaia 55 5 5 5" xfId="20837"/>
    <cellStyle name="Migliaia 55 5 6" xfId="20838"/>
    <cellStyle name="Migliaia 55 5 6 2" xfId="30043"/>
    <cellStyle name="Migliaia 55 5 6 2 2" xfId="35672"/>
    <cellStyle name="Migliaia 55 5 6 2 3" xfId="40974"/>
    <cellStyle name="Migliaia 55 5 6 3" xfId="33021"/>
    <cellStyle name="Migliaia 55 5 6 4" xfId="38323"/>
    <cellStyle name="Migliaia 55 5 7" xfId="20835"/>
    <cellStyle name="Migliaia 55 6" xfId="1523"/>
    <cellStyle name="Migliaia 55 6 2" xfId="3719"/>
    <cellStyle name="Migliaia 55 6 2 2" xfId="5213"/>
    <cellStyle name="Migliaia 55 6 2 3" xfId="13463"/>
    <cellStyle name="Migliaia 55 6 2 4" xfId="16428"/>
    <cellStyle name="Migliaia 55 6 2 5" xfId="27925"/>
    <cellStyle name="Migliaia 55 6 2 6" xfId="12237"/>
    <cellStyle name="Migliaia 55 6 3" xfId="4965"/>
    <cellStyle name="Migliaia 55 6 3 2" xfId="30926"/>
    <cellStyle name="Migliaia 55 6 3 2 2" xfId="36086"/>
    <cellStyle name="Migliaia 55 6 3 2 3" xfId="41388"/>
    <cellStyle name="Migliaia 55 6 3 3" xfId="33435"/>
    <cellStyle name="Migliaia 55 6 3 4" xfId="38737"/>
    <cellStyle name="Migliaia 55 6 4" xfId="16427"/>
    <cellStyle name="Migliaia 55 6 4 2" xfId="35673"/>
    <cellStyle name="Migliaia 55 6 4 3" xfId="40975"/>
    <cellStyle name="Migliaia 55 6 4 4" xfId="30044"/>
    <cellStyle name="Migliaia 55 6 5" xfId="33022"/>
    <cellStyle name="Migliaia 55 6 6" xfId="38324"/>
    <cellStyle name="Migliaia 55 6 7" xfId="12236"/>
    <cellStyle name="Migliaia 55 7" xfId="3285"/>
    <cellStyle name="Migliaia 55 7 2" xfId="9758"/>
    <cellStyle name="Migliaia 55 7 2 2" xfId="30927"/>
    <cellStyle name="Migliaia 55 7 2 2 2" xfId="36087"/>
    <cellStyle name="Migliaia 55 7 2 2 3" xfId="41389"/>
    <cellStyle name="Migliaia 55 7 2 3" xfId="33436"/>
    <cellStyle name="Migliaia 55 7 2 4" xfId="38738"/>
    <cellStyle name="Migliaia 55 7 3" xfId="16429"/>
    <cellStyle name="Migliaia 55 7 3 2" xfId="30045"/>
    <cellStyle name="Migliaia 55 7 4" xfId="20839"/>
    <cellStyle name="Migliaia 55 7 5" xfId="12238"/>
    <cellStyle name="Migliaia 55 8" xfId="2882"/>
    <cellStyle name="Migliaia 55 8 2" xfId="9463"/>
    <cellStyle name="Migliaia 55 8 2 2" xfId="30928"/>
    <cellStyle name="Migliaia 55 8 2 2 2" xfId="36088"/>
    <cellStyle name="Migliaia 55 8 2 2 3" xfId="41390"/>
    <cellStyle name="Migliaia 55 8 2 3" xfId="33437"/>
    <cellStyle name="Migliaia 55 8 2 4" xfId="38739"/>
    <cellStyle name="Migliaia 55 8 3" xfId="16430"/>
    <cellStyle name="Migliaia 55 8 3 2" xfId="30046"/>
    <cellStyle name="Migliaia 55 8 4" xfId="20840"/>
    <cellStyle name="Migliaia 55 8 5" xfId="12239"/>
    <cellStyle name="Migliaia 55 9" xfId="12664"/>
    <cellStyle name="Migliaia 55 9 2" xfId="30047"/>
    <cellStyle name="Migliaia 55 9 3" xfId="20841"/>
    <cellStyle name="Migliaia 56" xfId="389"/>
    <cellStyle name="Migliaia 56 10" xfId="16431"/>
    <cellStyle name="Migliaia 56 10 2" xfId="30048"/>
    <cellStyle name="Migliaia 56 11" xfId="20842"/>
    <cellStyle name="Migliaia 56 2" xfId="390"/>
    <cellStyle name="Migliaia 56 2 2" xfId="1530"/>
    <cellStyle name="Migliaia 56 2 2 2" xfId="3726"/>
    <cellStyle name="Migliaia 56 2 2 2 2" xfId="9843"/>
    <cellStyle name="Migliaia 56 2 2 2 2 2" xfId="30051"/>
    <cellStyle name="Migliaia 56 2 2 2 3" xfId="13947"/>
    <cellStyle name="Migliaia 56 2 2 2 4" xfId="16434"/>
    <cellStyle name="Migliaia 56 2 2 2 5" xfId="20845"/>
    <cellStyle name="Migliaia 56 2 2 2 6" xfId="12240"/>
    <cellStyle name="Migliaia 56 2 2 3" xfId="7068"/>
    <cellStyle name="Migliaia 56 2 2 3 2" xfId="30929"/>
    <cellStyle name="Migliaia 56 2 2 3 2 2" xfId="36089"/>
    <cellStyle name="Migliaia 56 2 2 3 2 3" xfId="41391"/>
    <cellStyle name="Migliaia 56 2 2 3 3" xfId="33438"/>
    <cellStyle name="Migliaia 56 2 2 3 4" xfId="38740"/>
    <cellStyle name="Migliaia 56 2 2 4" xfId="6281"/>
    <cellStyle name="Migliaia 56 2 2 4 2" xfId="17055"/>
    <cellStyle name="Migliaia 56 2 2 4 3" xfId="30050"/>
    <cellStyle name="Migliaia 56 2 2 4 4" xfId="42907"/>
    <cellStyle name="Migliaia 56 2 2 4 5" xfId="46087"/>
    <cellStyle name="Migliaia 56 2 2 4 6" xfId="49103"/>
    <cellStyle name="Migliaia 56 2 2 5" xfId="16433"/>
    <cellStyle name="Migliaia 56 2 2 6" xfId="20844"/>
    <cellStyle name="Migliaia 56 2 3" xfId="3289"/>
    <cellStyle name="Migliaia 56 2 3 2" xfId="9762"/>
    <cellStyle name="Migliaia 56 2 3 2 2" xfId="30930"/>
    <cellStyle name="Migliaia 56 2 3 2 2 2" xfId="36090"/>
    <cellStyle name="Migliaia 56 2 3 2 2 3" xfId="41392"/>
    <cellStyle name="Migliaia 56 2 3 2 3" xfId="33439"/>
    <cellStyle name="Migliaia 56 2 3 2 4" xfId="38741"/>
    <cellStyle name="Migliaia 56 2 3 3" xfId="16435"/>
    <cellStyle name="Migliaia 56 2 3 3 2" xfId="30052"/>
    <cellStyle name="Migliaia 56 2 3 4" xfId="20846"/>
    <cellStyle name="Migliaia 56 2 3 5" xfId="12241"/>
    <cellStyle name="Migliaia 56 2 4" xfId="2887"/>
    <cellStyle name="Migliaia 56 2 4 2" xfId="9467"/>
    <cellStyle name="Migliaia 56 2 4 2 2" xfId="30053"/>
    <cellStyle name="Migliaia 56 2 4 3" xfId="14034"/>
    <cellStyle name="Migliaia 56 2 4 4" xfId="16436"/>
    <cellStyle name="Migliaia 56 2 4 5" xfId="20847"/>
    <cellStyle name="Migliaia 56 2 4 6" xfId="12242"/>
    <cellStyle name="Migliaia 56 2 5" xfId="8583"/>
    <cellStyle name="Migliaia 56 2 5 2" xfId="30054"/>
    <cellStyle name="Migliaia 56 2 5 3" xfId="20848"/>
    <cellStyle name="Migliaia 56 2 6" xfId="16432"/>
    <cellStyle name="Migliaia 56 2 6 2" xfId="30055"/>
    <cellStyle name="Migliaia 56 2 6 3" xfId="20849"/>
    <cellStyle name="Migliaia 56 2 7" xfId="30049"/>
    <cellStyle name="Migliaia 56 2 8" xfId="20843"/>
    <cellStyle name="Migliaia 56 3" xfId="391"/>
    <cellStyle name="Migliaia 56 3 10" xfId="20850"/>
    <cellStyle name="Migliaia 56 3 11" xfId="12243"/>
    <cellStyle name="Migliaia 56 3 2" xfId="1532"/>
    <cellStyle name="Migliaia 56 3 2 2" xfId="3728"/>
    <cellStyle name="Migliaia 56 3 2 2 2" xfId="7519"/>
    <cellStyle name="Migliaia 56 3 2 2 2 2" xfId="13948"/>
    <cellStyle name="Migliaia 56 3 2 2 2 2 2" xfId="17324"/>
    <cellStyle name="Migliaia 56 3 2 2 2 2 3" xfId="30059"/>
    <cellStyle name="Migliaia 56 3 2 2 2 3" xfId="20853"/>
    <cellStyle name="Migliaia 56 3 2 2 2 4" xfId="43494"/>
    <cellStyle name="Migliaia 56 3 2 2 2 5" xfId="46369"/>
    <cellStyle name="Migliaia 56 3 2 2 2 6" xfId="49385"/>
    <cellStyle name="Migliaia 56 3 2 2 2 7" xfId="13123"/>
    <cellStyle name="Migliaia 56 3 2 2 3" xfId="7582"/>
    <cellStyle name="Migliaia 56 3 2 2 3 2" xfId="30058"/>
    <cellStyle name="Migliaia 56 3 2 2 4" xfId="6282"/>
    <cellStyle name="Migliaia 56 3 2 2 4 2" xfId="17056"/>
    <cellStyle name="Migliaia 56 3 2 2 4 3" xfId="43354"/>
    <cellStyle name="Migliaia 56 3 2 2 4 4" xfId="46088"/>
    <cellStyle name="Migliaia 56 3 2 2 4 5" xfId="49104"/>
    <cellStyle name="Migliaia 56 3 2 2 5" xfId="16439"/>
    <cellStyle name="Migliaia 56 3 2 2 6" xfId="20852"/>
    <cellStyle name="Migliaia 56 3 2 3" xfId="2889"/>
    <cellStyle name="Migliaia 56 3 2 3 2" xfId="6972"/>
    <cellStyle name="Migliaia 56 3 2 3 2 2" xfId="30060"/>
    <cellStyle name="Migliaia 56 3 2 3 3" xfId="7520"/>
    <cellStyle name="Migliaia 56 3 2 3 4" xfId="16440"/>
    <cellStyle name="Migliaia 56 3 2 3 5" xfId="20854"/>
    <cellStyle name="Migliaia 56 3 2 3 6" xfId="12244"/>
    <cellStyle name="Migliaia 56 3 2 4" xfId="6870"/>
    <cellStyle name="Migliaia 56 3 2 4 2" xfId="13540"/>
    <cellStyle name="Migliaia 56 3 2 4 2 2" xfId="30061"/>
    <cellStyle name="Migliaia 56 3 2 4 3" xfId="20855"/>
    <cellStyle name="Migliaia 56 3 2 4 4" xfId="12667"/>
    <cellStyle name="Migliaia 56 3 2 5" xfId="12702"/>
    <cellStyle name="Migliaia 56 3 2 5 2" xfId="30062"/>
    <cellStyle name="Migliaia 56 3 2 5 3" xfId="20856"/>
    <cellStyle name="Migliaia 56 3 2 6" xfId="16438"/>
    <cellStyle name="Migliaia 56 3 2 6 2" xfId="30063"/>
    <cellStyle name="Migliaia 56 3 2 6 3" xfId="20857"/>
    <cellStyle name="Migliaia 56 3 2 7" xfId="30057"/>
    <cellStyle name="Migliaia 56 3 2 8" xfId="20851"/>
    <cellStyle name="Migliaia 56 3 3" xfId="1531"/>
    <cellStyle name="Migliaia 56 3 3 2" xfId="3727"/>
    <cellStyle name="Migliaia 56 3 3 2 2" xfId="5216"/>
    <cellStyle name="Migliaia 56 3 3 2 2 2" xfId="30065"/>
    <cellStyle name="Migliaia 56 3 3 2 3" xfId="13696"/>
    <cellStyle name="Migliaia 56 3 3 2 4" xfId="16442"/>
    <cellStyle name="Migliaia 56 3 3 2 5" xfId="20859"/>
    <cellStyle name="Migliaia 56 3 3 2 6" xfId="12246"/>
    <cellStyle name="Migliaia 56 3 3 3" xfId="4968"/>
    <cellStyle name="Migliaia 56 3 3 3 2" xfId="30066"/>
    <cellStyle name="Migliaia 56 3 3 3 3" xfId="20860"/>
    <cellStyle name="Migliaia 56 3 3 4" xfId="16441"/>
    <cellStyle name="Migliaia 56 3 3 4 2" xfId="30067"/>
    <cellStyle name="Migliaia 56 3 3 4 3" xfId="20861"/>
    <cellStyle name="Migliaia 56 3 3 4 4" xfId="44330"/>
    <cellStyle name="Migliaia 56 3 3 5" xfId="20862"/>
    <cellStyle name="Migliaia 56 3 3 5 2" xfId="30068"/>
    <cellStyle name="Migliaia 56 3 3 5 3" xfId="44331"/>
    <cellStyle name="Migliaia 56 3 3 6" xfId="30064"/>
    <cellStyle name="Migliaia 56 3 3 7" xfId="20858"/>
    <cellStyle name="Migliaia 56 3 3 8" xfId="12245"/>
    <cellStyle name="Migliaia 56 3 4" xfId="2436"/>
    <cellStyle name="Migliaia 56 3 4 2" xfId="3948"/>
    <cellStyle name="Migliaia 56 3 4 2 2" xfId="9903"/>
    <cellStyle name="Migliaia 56 3 4 2 3" xfId="13568"/>
    <cellStyle name="Migliaia 56 3 4 2 4" xfId="16444"/>
    <cellStyle name="Migliaia 56 3 4 2 5" xfId="27926"/>
    <cellStyle name="Migliaia 56 3 4 2 6" xfId="12248"/>
    <cellStyle name="Migliaia 56 3 4 3" xfId="9151"/>
    <cellStyle name="Migliaia 56 3 4 3 2" xfId="30931"/>
    <cellStyle name="Migliaia 56 3 4 3 2 2" xfId="36091"/>
    <cellStyle name="Migliaia 56 3 4 3 2 3" xfId="41393"/>
    <cellStyle name="Migliaia 56 3 4 3 3" xfId="33440"/>
    <cellStyle name="Migliaia 56 3 4 3 4" xfId="38742"/>
    <cellStyle name="Migliaia 56 3 4 4" xfId="16443"/>
    <cellStyle name="Migliaia 56 3 4 4 2" xfId="30069"/>
    <cellStyle name="Migliaia 56 3 4 5" xfId="20863"/>
    <cellStyle name="Migliaia 56 3 4 6" xfId="12247"/>
    <cellStyle name="Migliaia 56 3 5" xfId="3290"/>
    <cellStyle name="Migliaia 56 3 5 2" xfId="9763"/>
    <cellStyle name="Migliaia 56 3 5 2 2" xfId="30932"/>
    <cellStyle name="Migliaia 56 3 5 2 2 2" xfId="36092"/>
    <cellStyle name="Migliaia 56 3 5 2 2 3" xfId="41394"/>
    <cellStyle name="Migliaia 56 3 5 2 3" xfId="33441"/>
    <cellStyle name="Migliaia 56 3 5 2 4" xfId="38743"/>
    <cellStyle name="Migliaia 56 3 5 3" xfId="16445"/>
    <cellStyle name="Migliaia 56 3 5 3 2" xfId="30070"/>
    <cellStyle name="Migliaia 56 3 5 4" xfId="20864"/>
    <cellStyle name="Migliaia 56 3 5 5" xfId="12249"/>
    <cellStyle name="Migliaia 56 3 6" xfId="2888"/>
    <cellStyle name="Migliaia 56 3 6 2" xfId="9468"/>
    <cellStyle name="Migliaia 56 3 6 2 2" xfId="30071"/>
    <cellStyle name="Migliaia 56 3 6 3" xfId="13470"/>
    <cellStyle name="Migliaia 56 3 6 4" xfId="16446"/>
    <cellStyle name="Migliaia 56 3 6 5" xfId="20865"/>
    <cellStyle name="Migliaia 56 3 6 6" xfId="12250"/>
    <cellStyle name="Migliaia 56 3 7" xfId="6519"/>
    <cellStyle name="Migliaia 56 3 7 2" xfId="30072"/>
    <cellStyle name="Migliaia 56 3 7 3" xfId="20866"/>
    <cellStyle name="Migliaia 56 3 8" xfId="12703"/>
    <cellStyle name="Migliaia 56 3 8 2" xfId="30073"/>
    <cellStyle name="Migliaia 56 3 8 3" xfId="20867"/>
    <cellStyle name="Migliaia 56 3 9" xfId="16437"/>
    <cellStyle name="Migliaia 56 3 9 2" xfId="30056"/>
    <cellStyle name="Migliaia 56 4" xfId="1533"/>
    <cellStyle name="Migliaia 56 4 2" xfId="3729"/>
    <cellStyle name="Migliaia 56 4 2 2" xfId="4314"/>
    <cellStyle name="Migliaia 56 4 2 2 2" xfId="30076"/>
    <cellStyle name="Migliaia 56 4 2 2 3" xfId="20870"/>
    <cellStyle name="Migliaia 56 4 2 3" xfId="7521"/>
    <cellStyle name="Migliaia 56 4 2 3 2" xfId="30077"/>
    <cellStyle name="Migliaia 56 4 2 3 3" xfId="20871"/>
    <cellStyle name="Migliaia 56 4 2 4" xfId="6872"/>
    <cellStyle name="Migliaia 56 4 2 4 2" xfId="30075"/>
    <cellStyle name="Migliaia 56 4 2 5" xfId="6284"/>
    <cellStyle name="Migliaia 56 4 2 5 2" xfId="17058"/>
    <cellStyle name="Migliaia 56 4 2 5 3" xfId="20628"/>
    <cellStyle name="Migliaia 56 4 2 5 4" xfId="46090"/>
    <cellStyle name="Migliaia 56 4 2 5 5" xfId="49106"/>
    <cellStyle name="Migliaia 56 4 2 6" xfId="16448"/>
    <cellStyle name="Migliaia 56 4 2 7" xfId="20869"/>
    <cellStyle name="Migliaia 56 4 3" xfId="4315"/>
    <cellStyle name="Migliaia 56 4 3 2" xfId="13697"/>
    <cellStyle name="Migliaia 56 4 3 2 2" xfId="30078"/>
    <cellStyle name="Migliaia 56 4 3 3" xfId="20872"/>
    <cellStyle name="Migliaia 56 4 3 4" xfId="12701"/>
    <cellStyle name="Migliaia 56 4 4" xfId="7522"/>
    <cellStyle name="Migliaia 56 4 4 2" xfId="30079"/>
    <cellStyle name="Migliaia 56 4 4 3" xfId="20873"/>
    <cellStyle name="Migliaia 56 4 5" xfId="6871"/>
    <cellStyle name="Migliaia 56 4 5 2" xfId="30080"/>
    <cellStyle name="Migliaia 56 4 5 3" xfId="20874"/>
    <cellStyle name="Migliaia 56 4 6" xfId="6283"/>
    <cellStyle name="Migliaia 56 4 6 2" xfId="17057"/>
    <cellStyle name="Migliaia 56 4 6 2 2" xfId="30081"/>
    <cellStyle name="Migliaia 56 4 6 3" xfId="20875"/>
    <cellStyle name="Migliaia 56 4 6 4" xfId="42571"/>
    <cellStyle name="Migliaia 56 4 6 5" xfId="44332"/>
    <cellStyle name="Migliaia 56 4 6 6" xfId="46089"/>
    <cellStyle name="Migliaia 56 4 6 7" xfId="49105"/>
    <cellStyle name="Migliaia 56 4 7" xfId="16447"/>
    <cellStyle name="Migliaia 56 4 7 2" xfId="30082"/>
    <cellStyle name="Migliaia 56 4 7 3" xfId="20876"/>
    <cellStyle name="Migliaia 56 4 8" xfId="30074"/>
    <cellStyle name="Migliaia 56 4 9" xfId="20868"/>
    <cellStyle name="Migliaia 56 5" xfId="1534"/>
    <cellStyle name="Migliaia 56 5 2" xfId="3730"/>
    <cellStyle name="Migliaia 56 5 2 2" xfId="13949"/>
    <cellStyle name="Migliaia 56 5 2 2 2" xfId="30084"/>
    <cellStyle name="Migliaia 56 5 2 3" xfId="16450"/>
    <cellStyle name="Migliaia 56 5 2 4" xfId="20878"/>
    <cellStyle name="Migliaia 56 5 2 5" xfId="12251"/>
    <cellStyle name="Migliaia 56 5 3" xfId="6873"/>
    <cellStyle name="Migliaia 56 5 3 2" xfId="30085"/>
    <cellStyle name="Migliaia 56 5 3 3" xfId="20879"/>
    <cellStyle name="Migliaia 56 5 4" xfId="6285"/>
    <cellStyle name="Migliaia 56 5 4 2" xfId="17059"/>
    <cellStyle name="Migliaia 56 5 4 2 2" xfId="30086"/>
    <cellStyle name="Migliaia 56 5 4 3" xfId="20880"/>
    <cellStyle name="Migliaia 56 5 4 4" xfId="43547"/>
    <cellStyle name="Migliaia 56 5 4 5" xfId="44333"/>
    <cellStyle name="Migliaia 56 5 4 6" xfId="46091"/>
    <cellStyle name="Migliaia 56 5 4 7" xfId="49107"/>
    <cellStyle name="Migliaia 56 5 5" xfId="16449"/>
    <cellStyle name="Migliaia 56 5 5 2" xfId="30087"/>
    <cellStyle name="Migliaia 56 5 5 3" xfId="20881"/>
    <cellStyle name="Migliaia 56 5 5 4" xfId="44334"/>
    <cellStyle name="Migliaia 56 5 6" xfId="20882"/>
    <cellStyle name="Migliaia 56 5 6 2" xfId="30088"/>
    <cellStyle name="Migliaia 56 5 7" xfId="30083"/>
    <cellStyle name="Migliaia 56 5 8" xfId="20877"/>
    <cellStyle name="Migliaia 56 6" xfId="1529"/>
    <cellStyle name="Migliaia 56 6 2" xfId="3725"/>
    <cellStyle name="Migliaia 56 6 2 2" xfId="5215"/>
    <cellStyle name="Migliaia 56 6 2 3" xfId="14029"/>
    <cellStyle name="Migliaia 56 6 2 4" xfId="16452"/>
    <cellStyle name="Migliaia 56 6 2 5" xfId="27927"/>
    <cellStyle name="Migliaia 56 6 2 6" xfId="12253"/>
    <cellStyle name="Migliaia 56 6 3" xfId="4967"/>
    <cellStyle name="Migliaia 56 6 3 2" xfId="30933"/>
    <cellStyle name="Migliaia 56 6 3 2 2" xfId="36093"/>
    <cellStyle name="Migliaia 56 6 3 2 3" xfId="41395"/>
    <cellStyle name="Migliaia 56 6 3 3" xfId="33442"/>
    <cellStyle name="Migliaia 56 6 3 4" xfId="38744"/>
    <cellStyle name="Migliaia 56 6 4" xfId="16451"/>
    <cellStyle name="Migliaia 56 6 4 2" xfId="30089"/>
    <cellStyle name="Migliaia 56 6 5" xfId="20883"/>
    <cellStyle name="Migliaia 56 6 6" xfId="12252"/>
    <cellStyle name="Migliaia 56 7" xfId="3288"/>
    <cellStyle name="Migliaia 56 7 2" xfId="9761"/>
    <cellStyle name="Migliaia 56 7 2 2" xfId="30934"/>
    <cellStyle name="Migliaia 56 7 2 2 2" xfId="36094"/>
    <cellStyle name="Migliaia 56 7 2 2 3" xfId="41396"/>
    <cellStyle name="Migliaia 56 7 2 3" xfId="33443"/>
    <cellStyle name="Migliaia 56 7 2 4" xfId="38745"/>
    <cellStyle name="Migliaia 56 7 3" xfId="16453"/>
    <cellStyle name="Migliaia 56 7 3 2" xfId="30090"/>
    <cellStyle name="Migliaia 56 7 4" xfId="20884"/>
    <cellStyle name="Migliaia 56 7 5" xfId="12254"/>
    <cellStyle name="Migliaia 56 8" xfId="2886"/>
    <cellStyle name="Migliaia 56 8 2" xfId="9466"/>
    <cellStyle name="Migliaia 56 8 2 2" xfId="30935"/>
    <cellStyle name="Migliaia 56 8 2 2 2" xfId="36095"/>
    <cellStyle name="Migliaia 56 8 2 2 3" xfId="41397"/>
    <cellStyle name="Migliaia 56 8 2 3" xfId="33444"/>
    <cellStyle name="Migliaia 56 8 2 4" xfId="38746"/>
    <cellStyle name="Migliaia 56 8 3" xfId="16454"/>
    <cellStyle name="Migliaia 56 8 3 2" xfId="30091"/>
    <cellStyle name="Migliaia 56 8 4" xfId="20885"/>
    <cellStyle name="Migliaia 56 8 5" xfId="12255"/>
    <cellStyle name="Migliaia 56 9" xfId="12666"/>
    <cellStyle name="Migliaia 56 9 2" xfId="30092"/>
    <cellStyle name="Migliaia 56 9 3" xfId="20886"/>
    <cellStyle name="Migliaia 57" xfId="392"/>
    <cellStyle name="Migliaia 57 10" xfId="16455"/>
    <cellStyle name="Migliaia 57 10 2" xfId="30093"/>
    <cellStyle name="Migliaia 57 11" xfId="20887"/>
    <cellStyle name="Migliaia 57 2" xfId="393"/>
    <cellStyle name="Migliaia 57 2 2" xfId="1536"/>
    <cellStyle name="Migliaia 57 2 2 2" xfId="3732"/>
    <cellStyle name="Migliaia 57 2 2 2 2" xfId="9844"/>
    <cellStyle name="Migliaia 57 2 2 2 2 2" xfId="30096"/>
    <cellStyle name="Migliaia 57 2 2 2 3" xfId="13950"/>
    <cellStyle name="Migliaia 57 2 2 2 4" xfId="16458"/>
    <cellStyle name="Migliaia 57 2 2 2 5" xfId="20890"/>
    <cellStyle name="Migliaia 57 2 2 2 6" xfId="12256"/>
    <cellStyle name="Migliaia 57 2 2 3" xfId="7069"/>
    <cellStyle name="Migliaia 57 2 2 3 2" xfId="30936"/>
    <cellStyle name="Migliaia 57 2 2 3 2 2" xfId="36096"/>
    <cellStyle name="Migliaia 57 2 2 3 2 3" xfId="41398"/>
    <cellStyle name="Migliaia 57 2 2 3 3" xfId="33445"/>
    <cellStyle name="Migliaia 57 2 2 3 4" xfId="38747"/>
    <cellStyle name="Migliaia 57 2 2 4" xfId="6286"/>
    <cellStyle name="Migliaia 57 2 2 4 2" xfId="17060"/>
    <cellStyle name="Migliaia 57 2 2 4 3" xfId="30095"/>
    <cellStyle name="Migliaia 57 2 2 4 4" xfId="42157"/>
    <cellStyle name="Migliaia 57 2 2 4 5" xfId="46092"/>
    <cellStyle name="Migliaia 57 2 2 4 6" xfId="49108"/>
    <cellStyle name="Migliaia 57 2 2 5" xfId="16457"/>
    <cellStyle name="Migliaia 57 2 2 6" xfId="20889"/>
    <cellStyle name="Migliaia 57 2 3" xfId="3292"/>
    <cellStyle name="Migliaia 57 2 3 2" xfId="9765"/>
    <cellStyle name="Migliaia 57 2 3 2 2" xfId="30937"/>
    <cellStyle name="Migliaia 57 2 3 2 2 2" xfId="36097"/>
    <cellStyle name="Migliaia 57 2 3 2 2 3" xfId="41399"/>
    <cellStyle name="Migliaia 57 2 3 2 3" xfId="33446"/>
    <cellStyle name="Migliaia 57 2 3 2 4" xfId="38748"/>
    <cellStyle name="Migliaia 57 2 3 3" xfId="16459"/>
    <cellStyle name="Migliaia 57 2 3 3 2" xfId="30097"/>
    <cellStyle name="Migliaia 57 2 3 4" xfId="20891"/>
    <cellStyle name="Migliaia 57 2 3 5" xfId="12257"/>
    <cellStyle name="Migliaia 57 2 4" xfId="2891"/>
    <cellStyle name="Migliaia 57 2 4 2" xfId="9470"/>
    <cellStyle name="Migliaia 57 2 4 2 2" xfId="30098"/>
    <cellStyle name="Migliaia 57 2 4 3" xfId="14120"/>
    <cellStyle name="Migliaia 57 2 4 4" xfId="16460"/>
    <cellStyle name="Migliaia 57 2 4 5" xfId="20892"/>
    <cellStyle name="Migliaia 57 2 4 6" xfId="12258"/>
    <cellStyle name="Migliaia 57 2 5" xfId="8584"/>
    <cellStyle name="Migliaia 57 2 5 2" xfId="30099"/>
    <cellStyle name="Migliaia 57 2 5 3" xfId="20893"/>
    <cellStyle name="Migliaia 57 2 6" xfId="16456"/>
    <cellStyle name="Migliaia 57 2 6 2" xfId="30100"/>
    <cellStyle name="Migliaia 57 2 6 3" xfId="20894"/>
    <cellStyle name="Migliaia 57 2 7" xfId="30094"/>
    <cellStyle name="Migliaia 57 2 8" xfId="20888"/>
    <cellStyle name="Migliaia 57 3" xfId="394"/>
    <cellStyle name="Migliaia 57 3 10" xfId="20895"/>
    <cellStyle name="Migliaia 57 3 11" xfId="12259"/>
    <cellStyle name="Migliaia 57 3 2" xfId="1538"/>
    <cellStyle name="Migliaia 57 3 2 2" xfId="3734"/>
    <cellStyle name="Migliaia 57 3 2 2 2" xfId="7523"/>
    <cellStyle name="Migliaia 57 3 2 2 2 2" xfId="13951"/>
    <cellStyle name="Migliaia 57 3 2 2 2 2 2" xfId="17325"/>
    <cellStyle name="Migliaia 57 3 2 2 2 2 3" xfId="30104"/>
    <cellStyle name="Migliaia 57 3 2 2 2 3" xfId="20898"/>
    <cellStyle name="Migliaia 57 3 2 2 2 4" xfId="42970"/>
    <cellStyle name="Migliaia 57 3 2 2 2 5" xfId="46370"/>
    <cellStyle name="Migliaia 57 3 2 2 2 6" xfId="49386"/>
    <cellStyle name="Migliaia 57 3 2 2 2 7" xfId="13124"/>
    <cellStyle name="Migliaia 57 3 2 2 3" xfId="7632"/>
    <cellStyle name="Migliaia 57 3 2 2 3 2" xfId="30103"/>
    <cellStyle name="Migliaia 57 3 2 2 4" xfId="6287"/>
    <cellStyle name="Migliaia 57 3 2 2 4 2" xfId="17061"/>
    <cellStyle name="Migliaia 57 3 2 2 4 3" xfId="43488"/>
    <cellStyle name="Migliaia 57 3 2 2 4 4" xfId="46093"/>
    <cellStyle name="Migliaia 57 3 2 2 4 5" xfId="49109"/>
    <cellStyle name="Migliaia 57 3 2 2 5" xfId="16463"/>
    <cellStyle name="Migliaia 57 3 2 2 6" xfId="20897"/>
    <cellStyle name="Migliaia 57 3 2 3" xfId="2893"/>
    <cellStyle name="Migliaia 57 3 2 3 2" xfId="7825"/>
    <cellStyle name="Migliaia 57 3 2 3 2 2" xfId="30105"/>
    <cellStyle name="Migliaia 57 3 2 3 3" xfId="7524"/>
    <cellStyle name="Migliaia 57 3 2 3 4" xfId="16464"/>
    <cellStyle name="Migliaia 57 3 2 3 5" xfId="20899"/>
    <cellStyle name="Migliaia 57 3 2 3 6" xfId="12260"/>
    <cellStyle name="Migliaia 57 3 2 4" xfId="6874"/>
    <cellStyle name="Migliaia 57 3 2 4 2" xfId="13541"/>
    <cellStyle name="Migliaia 57 3 2 4 2 2" xfId="30106"/>
    <cellStyle name="Migliaia 57 3 2 4 3" xfId="20900"/>
    <cellStyle name="Migliaia 57 3 2 4 4" xfId="12669"/>
    <cellStyle name="Migliaia 57 3 2 5" xfId="12699"/>
    <cellStyle name="Migliaia 57 3 2 5 2" xfId="30107"/>
    <cellStyle name="Migliaia 57 3 2 5 3" xfId="20901"/>
    <cellStyle name="Migliaia 57 3 2 6" xfId="16462"/>
    <cellStyle name="Migliaia 57 3 2 6 2" xfId="30108"/>
    <cellStyle name="Migliaia 57 3 2 6 3" xfId="20902"/>
    <cellStyle name="Migliaia 57 3 2 7" xfId="30102"/>
    <cellStyle name="Migliaia 57 3 2 8" xfId="20896"/>
    <cellStyle name="Migliaia 57 3 3" xfId="1537"/>
    <cellStyle name="Migliaia 57 3 3 2" xfId="3733"/>
    <cellStyle name="Migliaia 57 3 3 2 2" xfId="5218"/>
    <cellStyle name="Migliaia 57 3 3 2 2 2" xfId="30110"/>
    <cellStyle name="Migliaia 57 3 3 2 3" xfId="13698"/>
    <cellStyle name="Migliaia 57 3 3 2 4" xfId="16466"/>
    <cellStyle name="Migliaia 57 3 3 2 5" xfId="20904"/>
    <cellStyle name="Migliaia 57 3 3 2 6" xfId="12262"/>
    <cellStyle name="Migliaia 57 3 3 3" xfId="4970"/>
    <cellStyle name="Migliaia 57 3 3 3 2" xfId="30111"/>
    <cellStyle name="Migliaia 57 3 3 3 3" xfId="20905"/>
    <cellStyle name="Migliaia 57 3 3 4" xfId="16465"/>
    <cellStyle name="Migliaia 57 3 3 4 2" xfId="30112"/>
    <cellStyle name="Migliaia 57 3 3 4 3" xfId="20906"/>
    <cellStyle name="Migliaia 57 3 3 4 4" xfId="44335"/>
    <cellStyle name="Migliaia 57 3 3 5" xfId="20907"/>
    <cellStyle name="Migliaia 57 3 3 5 2" xfId="30113"/>
    <cellStyle name="Migliaia 57 3 3 5 3" xfId="44336"/>
    <cellStyle name="Migliaia 57 3 3 6" xfId="30109"/>
    <cellStyle name="Migliaia 57 3 3 7" xfId="20903"/>
    <cellStyle name="Migliaia 57 3 3 8" xfId="12261"/>
    <cellStyle name="Migliaia 57 3 4" xfId="2437"/>
    <cellStyle name="Migliaia 57 3 4 2" xfId="3949"/>
    <cellStyle name="Migliaia 57 3 4 2 2" xfId="9904"/>
    <cellStyle name="Migliaia 57 3 4 2 3" xfId="13992"/>
    <cellStyle name="Migliaia 57 3 4 2 4" xfId="16468"/>
    <cellStyle name="Migliaia 57 3 4 2 5" xfId="27928"/>
    <cellStyle name="Migliaia 57 3 4 2 6" xfId="12264"/>
    <cellStyle name="Migliaia 57 3 4 3" xfId="9152"/>
    <cellStyle name="Migliaia 57 3 4 3 2" xfId="30938"/>
    <cellStyle name="Migliaia 57 3 4 3 2 2" xfId="36098"/>
    <cellStyle name="Migliaia 57 3 4 3 2 3" xfId="41400"/>
    <cellStyle name="Migliaia 57 3 4 3 3" xfId="33447"/>
    <cellStyle name="Migliaia 57 3 4 3 4" xfId="38749"/>
    <cellStyle name="Migliaia 57 3 4 4" xfId="16467"/>
    <cellStyle name="Migliaia 57 3 4 4 2" xfId="30114"/>
    <cellStyle name="Migliaia 57 3 4 5" xfId="20908"/>
    <cellStyle name="Migliaia 57 3 4 6" xfId="12263"/>
    <cellStyle name="Migliaia 57 3 5" xfId="3293"/>
    <cellStyle name="Migliaia 57 3 5 2" xfId="9766"/>
    <cellStyle name="Migliaia 57 3 5 2 2" xfId="30939"/>
    <cellStyle name="Migliaia 57 3 5 2 2 2" xfId="36099"/>
    <cellStyle name="Migliaia 57 3 5 2 2 3" xfId="41401"/>
    <cellStyle name="Migliaia 57 3 5 2 3" xfId="33448"/>
    <cellStyle name="Migliaia 57 3 5 2 4" xfId="38750"/>
    <cellStyle name="Migliaia 57 3 5 3" xfId="16469"/>
    <cellStyle name="Migliaia 57 3 5 3 2" xfId="30115"/>
    <cellStyle name="Migliaia 57 3 5 4" xfId="20909"/>
    <cellStyle name="Migliaia 57 3 5 5" xfId="12265"/>
    <cellStyle name="Migliaia 57 3 6" xfId="2892"/>
    <cellStyle name="Migliaia 57 3 6 2" xfId="9471"/>
    <cellStyle name="Migliaia 57 3 6 2 2" xfId="30116"/>
    <cellStyle name="Migliaia 57 3 6 3" xfId="13726"/>
    <cellStyle name="Migliaia 57 3 6 4" xfId="16470"/>
    <cellStyle name="Migliaia 57 3 6 5" xfId="20910"/>
    <cellStyle name="Migliaia 57 3 6 6" xfId="12266"/>
    <cellStyle name="Migliaia 57 3 7" xfId="7680"/>
    <cellStyle name="Migliaia 57 3 7 2" xfId="30117"/>
    <cellStyle name="Migliaia 57 3 7 3" xfId="20911"/>
    <cellStyle name="Migliaia 57 3 8" xfId="12700"/>
    <cellStyle name="Migliaia 57 3 8 2" xfId="30118"/>
    <cellStyle name="Migliaia 57 3 8 3" xfId="20912"/>
    <cellStyle name="Migliaia 57 3 9" xfId="16461"/>
    <cellStyle name="Migliaia 57 3 9 2" xfId="30101"/>
    <cellStyle name="Migliaia 57 4" xfId="1539"/>
    <cellStyle name="Migliaia 57 4 2" xfId="3735"/>
    <cellStyle name="Migliaia 57 4 2 2" xfId="4316"/>
    <cellStyle name="Migliaia 57 4 2 2 2" xfId="30121"/>
    <cellStyle name="Migliaia 57 4 2 2 3" xfId="20915"/>
    <cellStyle name="Migliaia 57 4 2 3" xfId="7525"/>
    <cellStyle name="Migliaia 57 4 2 3 2" xfId="30122"/>
    <cellStyle name="Migliaia 57 4 2 3 3" xfId="20916"/>
    <cellStyle name="Migliaia 57 4 2 4" xfId="6876"/>
    <cellStyle name="Migliaia 57 4 2 4 2" xfId="30120"/>
    <cellStyle name="Migliaia 57 4 2 5" xfId="6289"/>
    <cellStyle name="Migliaia 57 4 2 5 2" xfId="17063"/>
    <cellStyle name="Migliaia 57 4 2 5 3" xfId="42878"/>
    <cellStyle name="Migliaia 57 4 2 5 4" xfId="46095"/>
    <cellStyle name="Migliaia 57 4 2 5 5" xfId="49111"/>
    <cellStyle name="Migliaia 57 4 2 6" xfId="16472"/>
    <cellStyle name="Migliaia 57 4 2 7" xfId="20914"/>
    <cellStyle name="Migliaia 57 4 3" xfId="4317"/>
    <cellStyle name="Migliaia 57 4 3 2" xfId="13699"/>
    <cellStyle name="Migliaia 57 4 3 2 2" xfId="30123"/>
    <cellStyle name="Migliaia 57 4 3 3" xfId="20917"/>
    <cellStyle name="Migliaia 57 4 3 4" xfId="12698"/>
    <cellStyle name="Migliaia 57 4 4" xfId="7526"/>
    <cellStyle name="Migliaia 57 4 4 2" xfId="30124"/>
    <cellStyle name="Migliaia 57 4 4 3" xfId="20918"/>
    <cellStyle name="Migliaia 57 4 5" xfId="6875"/>
    <cellStyle name="Migliaia 57 4 5 2" xfId="30125"/>
    <cellStyle name="Migliaia 57 4 5 3" xfId="20919"/>
    <cellStyle name="Migliaia 57 4 6" xfId="6288"/>
    <cellStyle name="Migliaia 57 4 6 2" xfId="17062"/>
    <cellStyle name="Migliaia 57 4 6 2 2" xfId="30126"/>
    <cellStyle name="Migliaia 57 4 6 3" xfId="20920"/>
    <cellStyle name="Migliaia 57 4 6 4" xfId="43928"/>
    <cellStyle name="Migliaia 57 4 6 5" xfId="44337"/>
    <cellStyle name="Migliaia 57 4 6 6" xfId="46094"/>
    <cellStyle name="Migliaia 57 4 6 7" xfId="49110"/>
    <cellStyle name="Migliaia 57 4 7" xfId="16471"/>
    <cellStyle name="Migliaia 57 4 7 2" xfId="30127"/>
    <cellStyle name="Migliaia 57 4 7 3" xfId="20921"/>
    <cellStyle name="Migliaia 57 4 8" xfId="30119"/>
    <cellStyle name="Migliaia 57 4 9" xfId="20913"/>
    <cellStyle name="Migliaia 57 5" xfId="1540"/>
    <cellStyle name="Migliaia 57 5 2" xfId="3736"/>
    <cellStyle name="Migliaia 57 5 2 2" xfId="13952"/>
    <cellStyle name="Migliaia 57 5 2 2 2" xfId="30129"/>
    <cellStyle name="Migliaia 57 5 2 3" xfId="16474"/>
    <cellStyle name="Migliaia 57 5 2 4" xfId="20923"/>
    <cellStyle name="Migliaia 57 5 2 5" xfId="12267"/>
    <cellStyle name="Migliaia 57 5 3" xfId="6877"/>
    <cellStyle name="Migliaia 57 5 3 2" xfId="30130"/>
    <cellStyle name="Migliaia 57 5 3 3" xfId="20924"/>
    <cellStyle name="Migliaia 57 5 4" xfId="6290"/>
    <cellStyle name="Migliaia 57 5 4 2" xfId="17064"/>
    <cellStyle name="Migliaia 57 5 4 2 2" xfId="30131"/>
    <cellStyle name="Migliaia 57 5 4 3" xfId="20925"/>
    <cellStyle name="Migliaia 57 5 4 4" xfId="41712"/>
    <cellStyle name="Migliaia 57 5 4 5" xfId="44338"/>
    <cellStyle name="Migliaia 57 5 4 6" xfId="46096"/>
    <cellStyle name="Migliaia 57 5 4 7" xfId="49112"/>
    <cellStyle name="Migliaia 57 5 5" xfId="16473"/>
    <cellStyle name="Migliaia 57 5 5 2" xfId="30132"/>
    <cellStyle name="Migliaia 57 5 5 3" xfId="20926"/>
    <cellStyle name="Migliaia 57 5 5 4" xfId="44339"/>
    <cellStyle name="Migliaia 57 5 6" xfId="20927"/>
    <cellStyle name="Migliaia 57 5 6 2" xfId="30133"/>
    <cellStyle name="Migliaia 57 5 7" xfId="30128"/>
    <cellStyle name="Migliaia 57 5 8" xfId="20922"/>
    <cellStyle name="Migliaia 57 6" xfId="1535"/>
    <cellStyle name="Migliaia 57 6 2" xfId="3731"/>
    <cellStyle name="Migliaia 57 6 2 2" xfId="5217"/>
    <cellStyle name="Migliaia 57 6 2 3" xfId="13994"/>
    <cellStyle name="Migliaia 57 6 2 4" xfId="16476"/>
    <cellStyle name="Migliaia 57 6 2 5" xfId="27929"/>
    <cellStyle name="Migliaia 57 6 2 6" xfId="12269"/>
    <cellStyle name="Migliaia 57 6 3" xfId="4969"/>
    <cellStyle name="Migliaia 57 6 3 2" xfId="30940"/>
    <cellStyle name="Migliaia 57 6 3 2 2" xfId="36100"/>
    <cellStyle name="Migliaia 57 6 3 2 3" xfId="41402"/>
    <cellStyle name="Migliaia 57 6 3 3" xfId="33449"/>
    <cellStyle name="Migliaia 57 6 3 4" xfId="38751"/>
    <cellStyle name="Migliaia 57 6 4" xfId="16475"/>
    <cellStyle name="Migliaia 57 6 4 2" xfId="30134"/>
    <cellStyle name="Migliaia 57 6 5" xfId="20928"/>
    <cellStyle name="Migliaia 57 6 6" xfId="12268"/>
    <cellStyle name="Migliaia 57 7" xfId="3291"/>
    <cellStyle name="Migliaia 57 7 2" xfId="9764"/>
    <cellStyle name="Migliaia 57 7 2 2" xfId="30941"/>
    <cellStyle name="Migliaia 57 7 2 2 2" xfId="36101"/>
    <cellStyle name="Migliaia 57 7 2 2 3" xfId="41403"/>
    <cellStyle name="Migliaia 57 7 2 3" xfId="33450"/>
    <cellStyle name="Migliaia 57 7 2 4" xfId="38752"/>
    <cellStyle name="Migliaia 57 7 3" xfId="16477"/>
    <cellStyle name="Migliaia 57 7 3 2" xfId="30135"/>
    <cellStyle name="Migliaia 57 7 4" xfId="20929"/>
    <cellStyle name="Migliaia 57 7 5" xfId="12270"/>
    <cellStyle name="Migliaia 57 8" xfId="2890"/>
    <cellStyle name="Migliaia 57 8 2" xfId="9469"/>
    <cellStyle name="Migliaia 57 8 2 2" xfId="30942"/>
    <cellStyle name="Migliaia 57 8 2 2 2" xfId="36102"/>
    <cellStyle name="Migliaia 57 8 2 2 3" xfId="41404"/>
    <cellStyle name="Migliaia 57 8 2 3" xfId="33451"/>
    <cellStyle name="Migliaia 57 8 2 4" xfId="38753"/>
    <cellStyle name="Migliaia 57 8 3" xfId="16478"/>
    <cellStyle name="Migliaia 57 8 3 2" xfId="30136"/>
    <cellStyle name="Migliaia 57 8 4" xfId="20930"/>
    <cellStyle name="Migliaia 57 8 5" xfId="12271"/>
    <cellStyle name="Migliaia 57 9" xfId="12668"/>
    <cellStyle name="Migliaia 57 9 2" xfId="30137"/>
    <cellStyle name="Migliaia 57 9 3" xfId="20931"/>
    <cellStyle name="Migliaia 58" xfId="395"/>
    <cellStyle name="Migliaia 58 10" xfId="16479"/>
    <cellStyle name="Migliaia 58 10 2" xfId="30138"/>
    <cellStyle name="Migliaia 58 11" xfId="20932"/>
    <cellStyle name="Migliaia 58 2" xfId="396"/>
    <cellStyle name="Migliaia 58 2 2" xfId="1542"/>
    <cellStyle name="Migliaia 58 2 2 2" xfId="3738"/>
    <cellStyle name="Migliaia 58 2 2 2 2" xfId="9845"/>
    <cellStyle name="Migliaia 58 2 2 2 2 2" xfId="30141"/>
    <cellStyle name="Migliaia 58 2 2 2 3" xfId="13953"/>
    <cellStyle name="Migliaia 58 2 2 2 4" xfId="16482"/>
    <cellStyle name="Migliaia 58 2 2 2 5" xfId="20935"/>
    <cellStyle name="Migliaia 58 2 2 2 6" xfId="12272"/>
    <cellStyle name="Migliaia 58 2 2 3" xfId="7070"/>
    <cellStyle name="Migliaia 58 2 2 3 2" xfId="30943"/>
    <cellStyle name="Migliaia 58 2 2 3 2 2" xfId="36103"/>
    <cellStyle name="Migliaia 58 2 2 3 2 3" xfId="41405"/>
    <cellStyle name="Migliaia 58 2 2 3 3" xfId="33452"/>
    <cellStyle name="Migliaia 58 2 2 3 4" xfId="38754"/>
    <cellStyle name="Migliaia 58 2 2 4" xfId="6291"/>
    <cellStyle name="Migliaia 58 2 2 4 2" xfId="17065"/>
    <cellStyle name="Migliaia 58 2 2 4 3" xfId="30140"/>
    <cellStyle name="Migliaia 58 2 2 4 4" xfId="27897"/>
    <cellStyle name="Migliaia 58 2 2 4 5" xfId="46097"/>
    <cellStyle name="Migliaia 58 2 2 4 6" xfId="49113"/>
    <cellStyle name="Migliaia 58 2 2 5" xfId="16481"/>
    <cellStyle name="Migliaia 58 2 2 6" xfId="20934"/>
    <cellStyle name="Migliaia 58 2 3" xfId="3295"/>
    <cellStyle name="Migliaia 58 2 3 2" xfId="9768"/>
    <cellStyle name="Migliaia 58 2 3 2 2" xfId="30944"/>
    <cellStyle name="Migliaia 58 2 3 2 2 2" xfId="36104"/>
    <cellStyle name="Migliaia 58 2 3 2 2 3" xfId="41406"/>
    <cellStyle name="Migliaia 58 2 3 2 3" xfId="33453"/>
    <cellStyle name="Migliaia 58 2 3 2 4" xfId="38755"/>
    <cellStyle name="Migliaia 58 2 3 3" xfId="16483"/>
    <cellStyle name="Migliaia 58 2 3 3 2" xfId="30142"/>
    <cellStyle name="Migliaia 58 2 3 4" xfId="20936"/>
    <cellStyle name="Migliaia 58 2 3 5" xfId="12273"/>
    <cellStyle name="Migliaia 58 2 4" xfId="2895"/>
    <cellStyle name="Migliaia 58 2 4 2" xfId="9473"/>
    <cellStyle name="Migliaia 58 2 4 2 2" xfId="30143"/>
    <cellStyle name="Migliaia 58 2 4 3" xfId="14119"/>
    <cellStyle name="Migliaia 58 2 4 4" xfId="16484"/>
    <cellStyle name="Migliaia 58 2 4 5" xfId="20937"/>
    <cellStyle name="Migliaia 58 2 4 6" xfId="12274"/>
    <cellStyle name="Migliaia 58 2 5" xfId="8585"/>
    <cellStyle name="Migliaia 58 2 5 2" xfId="30144"/>
    <cellStyle name="Migliaia 58 2 5 3" xfId="20938"/>
    <cellStyle name="Migliaia 58 2 6" xfId="16480"/>
    <cellStyle name="Migliaia 58 2 6 2" xfId="30145"/>
    <cellStyle name="Migliaia 58 2 6 3" xfId="20939"/>
    <cellStyle name="Migliaia 58 2 7" xfId="30139"/>
    <cellStyle name="Migliaia 58 2 8" xfId="20933"/>
    <cellStyle name="Migliaia 58 3" xfId="397"/>
    <cellStyle name="Migliaia 58 3 10" xfId="20940"/>
    <cellStyle name="Migliaia 58 3 11" xfId="12275"/>
    <cellStyle name="Migliaia 58 3 2" xfId="1544"/>
    <cellStyle name="Migliaia 58 3 2 2" xfId="3740"/>
    <cellStyle name="Migliaia 58 3 2 2 2" xfId="7527"/>
    <cellStyle name="Migliaia 58 3 2 2 2 2" xfId="13954"/>
    <cellStyle name="Migliaia 58 3 2 2 2 2 2" xfId="17326"/>
    <cellStyle name="Migliaia 58 3 2 2 2 2 3" xfId="30149"/>
    <cellStyle name="Migliaia 58 3 2 2 2 3" xfId="20943"/>
    <cellStyle name="Migliaia 58 3 2 2 2 4" xfId="41753"/>
    <cellStyle name="Migliaia 58 3 2 2 2 5" xfId="46371"/>
    <cellStyle name="Migliaia 58 3 2 2 2 6" xfId="49387"/>
    <cellStyle name="Migliaia 58 3 2 2 2 7" xfId="13125"/>
    <cellStyle name="Migliaia 58 3 2 2 3" xfId="6587"/>
    <cellStyle name="Migliaia 58 3 2 2 3 2" xfId="30148"/>
    <cellStyle name="Migliaia 58 3 2 2 4" xfId="6292"/>
    <cellStyle name="Migliaia 58 3 2 2 4 2" xfId="17066"/>
    <cellStyle name="Migliaia 58 3 2 2 4 3" xfId="19952"/>
    <cellStyle name="Migliaia 58 3 2 2 4 4" xfId="46098"/>
    <cellStyle name="Migliaia 58 3 2 2 4 5" xfId="49114"/>
    <cellStyle name="Migliaia 58 3 2 2 5" xfId="16487"/>
    <cellStyle name="Migliaia 58 3 2 2 6" xfId="20942"/>
    <cellStyle name="Migliaia 58 3 2 3" xfId="2897"/>
    <cellStyle name="Migliaia 58 3 2 3 2" xfId="6533"/>
    <cellStyle name="Migliaia 58 3 2 3 2 2" xfId="30150"/>
    <cellStyle name="Migliaia 58 3 2 3 3" xfId="7528"/>
    <cellStyle name="Migliaia 58 3 2 3 4" xfId="16488"/>
    <cellStyle name="Migliaia 58 3 2 3 5" xfId="20944"/>
    <cellStyle name="Migliaia 58 3 2 3 6" xfId="12276"/>
    <cellStyle name="Migliaia 58 3 2 4" xfId="6878"/>
    <cellStyle name="Migliaia 58 3 2 4 2" xfId="13542"/>
    <cellStyle name="Migliaia 58 3 2 4 2 2" xfId="30151"/>
    <cellStyle name="Migliaia 58 3 2 4 3" xfId="20945"/>
    <cellStyle name="Migliaia 58 3 2 4 4" xfId="12671"/>
    <cellStyle name="Migliaia 58 3 2 5" xfId="12696"/>
    <cellStyle name="Migliaia 58 3 2 5 2" xfId="30152"/>
    <cellStyle name="Migliaia 58 3 2 5 3" xfId="20946"/>
    <cellStyle name="Migliaia 58 3 2 6" xfId="16486"/>
    <cellStyle name="Migliaia 58 3 2 6 2" xfId="30153"/>
    <cellStyle name="Migliaia 58 3 2 6 3" xfId="20947"/>
    <cellStyle name="Migliaia 58 3 2 7" xfId="30147"/>
    <cellStyle name="Migliaia 58 3 2 8" xfId="20941"/>
    <cellStyle name="Migliaia 58 3 3" xfId="1543"/>
    <cellStyle name="Migliaia 58 3 3 2" xfId="3739"/>
    <cellStyle name="Migliaia 58 3 3 2 2" xfId="5220"/>
    <cellStyle name="Migliaia 58 3 3 2 2 2" xfId="30155"/>
    <cellStyle name="Migliaia 58 3 3 2 3" xfId="13700"/>
    <cellStyle name="Migliaia 58 3 3 2 4" xfId="16490"/>
    <cellStyle name="Migliaia 58 3 3 2 5" xfId="20949"/>
    <cellStyle name="Migliaia 58 3 3 2 6" xfId="12278"/>
    <cellStyle name="Migliaia 58 3 3 3" xfId="4972"/>
    <cellStyle name="Migliaia 58 3 3 3 2" xfId="30156"/>
    <cellStyle name="Migliaia 58 3 3 3 3" xfId="20950"/>
    <cellStyle name="Migliaia 58 3 3 4" xfId="16489"/>
    <cellStyle name="Migliaia 58 3 3 4 2" xfId="30157"/>
    <cellStyle name="Migliaia 58 3 3 4 3" xfId="20951"/>
    <cellStyle name="Migliaia 58 3 3 4 4" xfId="44340"/>
    <cellStyle name="Migliaia 58 3 3 5" xfId="20952"/>
    <cellStyle name="Migliaia 58 3 3 5 2" xfId="30158"/>
    <cellStyle name="Migliaia 58 3 3 5 3" xfId="44341"/>
    <cellStyle name="Migliaia 58 3 3 6" xfId="30154"/>
    <cellStyle name="Migliaia 58 3 3 7" xfId="20948"/>
    <cellStyle name="Migliaia 58 3 3 8" xfId="12277"/>
    <cellStyle name="Migliaia 58 3 4" xfId="2438"/>
    <cellStyle name="Migliaia 58 3 4 2" xfId="3950"/>
    <cellStyle name="Migliaia 58 3 4 2 2" xfId="9905"/>
    <cellStyle name="Migliaia 58 3 4 2 3" xfId="14006"/>
    <cellStyle name="Migliaia 58 3 4 2 4" xfId="16492"/>
    <cellStyle name="Migliaia 58 3 4 2 5" xfId="27930"/>
    <cellStyle name="Migliaia 58 3 4 2 6" xfId="12280"/>
    <cellStyle name="Migliaia 58 3 4 3" xfId="9153"/>
    <cellStyle name="Migliaia 58 3 4 3 2" xfId="30945"/>
    <cellStyle name="Migliaia 58 3 4 3 2 2" xfId="36105"/>
    <cellStyle name="Migliaia 58 3 4 3 2 3" xfId="41407"/>
    <cellStyle name="Migliaia 58 3 4 3 3" xfId="33454"/>
    <cellStyle name="Migliaia 58 3 4 3 4" xfId="38756"/>
    <cellStyle name="Migliaia 58 3 4 4" xfId="16491"/>
    <cellStyle name="Migliaia 58 3 4 4 2" xfId="30159"/>
    <cellStyle name="Migliaia 58 3 4 5" xfId="20953"/>
    <cellStyle name="Migliaia 58 3 4 6" xfId="12279"/>
    <cellStyle name="Migliaia 58 3 5" xfId="3296"/>
    <cellStyle name="Migliaia 58 3 5 2" xfId="9769"/>
    <cellStyle name="Migliaia 58 3 5 2 2" xfId="30946"/>
    <cellStyle name="Migliaia 58 3 5 2 2 2" xfId="36106"/>
    <cellStyle name="Migliaia 58 3 5 2 2 3" xfId="41408"/>
    <cellStyle name="Migliaia 58 3 5 2 3" xfId="33455"/>
    <cellStyle name="Migliaia 58 3 5 2 4" xfId="38757"/>
    <cellStyle name="Migliaia 58 3 5 3" xfId="16493"/>
    <cellStyle name="Migliaia 58 3 5 3 2" xfId="30160"/>
    <cellStyle name="Migliaia 58 3 5 4" xfId="20954"/>
    <cellStyle name="Migliaia 58 3 5 5" xfId="12281"/>
    <cellStyle name="Migliaia 58 3 6" xfId="2896"/>
    <cellStyle name="Migliaia 58 3 6 2" xfId="9474"/>
    <cellStyle name="Migliaia 58 3 6 2 2" xfId="30161"/>
    <cellStyle name="Migliaia 58 3 6 3" xfId="14033"/>
    <cellStyle name="Migliaia 58 3 6 4" xfId="16494"/>
    <cellStyle name="Migliaia 58 3 6 5" xfId="20955"/>
    <cellStyle name="Migliaia 58 3 6 6" xfId="12282"/>
    <cellStyle name="Migliaia 58 3 7" xfId="7716"/>
    <cellStyle name="Migliaia 58 3 7 2" xfId="30162"/>
    <cellStyle name="Migliaia 58 3 7 3" xfId="20956"/>
    <cellStyle name="Migliaia 58 3 8" xfId="12697"/>
    <cellStyle name="Migliaia 58 3 8 2" xfId="30163"/>
    <cellStyle name="Migliaia 58 3 8 3" xfId="20957"/>
    <cellStyle name="Migliaia 58 3 9" xfId="16485"/>
    <cellStyle name="Migliaia 58 3 9 2" xfId="30146"/>
    <cellStyle name="Migliaia 58 4" xfId="1545"/>
    <cellStyle name="Migliaia 58 4 2" xfId="3741"/>
    <cellStyle name="Migliaia 58 4 2 2" xfId="4318"/>
    <cellStyle name="Migliaia 58 4 2 2 2" xfId="30166"/>
    <cellStyle name="Migliaia 58 4 2 2 3" xfId="20960"/>
    <cellStyle name="Migliaia 58 4 2 3" xfId="7529"/>
    <cellStyle name="Migliaia 58 4 2 3 2" xfId="30167"/>
    <cellStyle name="Migliaia 58 4 2 3 3" xfId="20961"/>
    <cellStyle name="Migliaia 58 4 2 4" xfId="6880"/>
    <cellStyle name="Migliaia 58 4 2 4 2" xfId="30165"/>
    <cellStyle name="Migliaia 58 4 2 5" xfId="6294"/>
    <cellStyle name="Migliaia 58 4 2 5 2" xfId="17068"/>
    <cellStyle name="Migliaia 58 4 2 5 3" xfId="27821"/>
    <cellStyle name="Migliaia 58 4 2 5 4" xfId="46100"/>
    <cellStyle name="Migliaia 58 4 2 5 5" xfId="49116"/>
    <cellStyle name="Migliaia 58 4 2 6" xfId="16496"/>
    <cellStyle name="Migliaia 58 4 2 7" xfId="20959"/>
    <cellStyle name="Migliaia 58 4 3" xfId="4319"/>
    <cellStyle name="Migliaia 58 4 3 2" xfId="13701"/>
    <cellStyle name="Migliaia 58 4 3 2 2" xfId="30168"/>
    <cellStyle name="Migliaia 58 4 3 3" xfId="20962"/>
    <cellStyle name="Migliaia 58 4 3 4" xfId="12695"/>
    <cellStyle name="Migliaia 58 4 4" xfId="7530"/>
    <cellStyle name="Migliaia 58 4 4 2" xfId="30169"/>
    <cellStyle name="Migliaia 58 4 4 3" xfId="20963"/>
    <cellStyle name="Migliaia 58 4 5" xfId="6879"/>
    <cellStyle name="Migliaia 58 4 5 2" xfId="30170"/>
    <cellStyle name="Migliaia 58 4 5 3" xfId="20964"/>
    <cellStyle name="Migliaia 58 4 6" xfId="6293"/>
    <cellStyle name="Migliaia 58 4 6 2" xfId="17067"/>
    <cellStyle name="Migliaia 58 4 6 2 2" xfId="30171"/>
    <cellStyle name="Migliaia 58 4 6 3" xfId="20965"/>
    <cellStyle name="Migliaia 58 4 6 4" xfId="42158"/>
    <cellStyle name="Migliaia 58 4 6 5" xfId="44342"/>
    <cellStyle name="Migliaia 58 4 6 6" xfId="46099"/>
    <cellStyle name="Migliaia 58 4 6 7" xfId="49115"/>
    <cellStyle name="Migliaia 58 4 7" xfId="16495"/>
    <cellStyle name="Migliaia 58 4 7 2" xfId="30172"/>
    <cellStyle name="Migliaia 58 4 7 3" xfId="20966"/>
    <cellStyle name="Migliaia 58 4 8" xfId="30164"/>
    <cellStyle name="Migliaia 58 4 9" xfId="20958"/>
    <cellStyle name="Migliaia 58 5" xfId="1546"/>
    <cellStyle name="Migliaia 58 5 2" xfId="3742"/>
    <cellStyle name="Migliaia 58 5 2 2" xfId="13955"/>
    <cellStyle name="Migliaia 58 5 2 2 2" xfId="30174"/>
    <cellStyle name="Migliaia 58 5 2 3" xfId="16498"/>
    <cellStyle name="Migliaia 58 5 2 4" xfId="20968"/>
    <cellStyle name="Migliaia 58 5 2 5" xfId="12283"/>
    <cellStyle name="Migliaia 58 5 3" xfId="6881"/>
    <cellStyle name="Migliaia 58 5 3 2" xfId="30175"/>
    <cellStyle name="Migliaia 58 5 3 3" xfId="20969"/>
    <cellStyle name="Migliaia 58 5 4" xfId="6295"/>
    <cellStyle name="Migliaia 58 5 4 2" xfId="17069"/>
    <cellStyle name="Migliaia 58 5 4 2 2" xfId="30176"/>
    <cellStyle name="Migliaia 58 5 4 3" xfId="20970"/>
    <cellStyle name="Migliaia 58 5 4 4" xfId="43055"/>
    <cellStyle name="Migliaia 58 5 4 5" xfId="44343"/>
    <cellStyle name="Migliaia 58 5 4 6" xfId="46101"/>
    <cellStyle name="Migliaia 58 5 4 7" xfId="49117"/>
    <cellStyle name="Migliaia 58 5 5" xfId="16497"/>
    <cellStyle name="Migliaia 58 5 5 2" xfId="30177"/>
    <cellStyle name="Migliaia 58 5 5 3" xfId="20971"/>
    <cellStyle name="Migliaia 58 5 5 4" xfId="44344"/>
    <cellStyle name="Migliaia 58 5 6" xfId="20972"/>
    <cellStyle name="Migliaia 58 5 6 2" xfId="30178"/>
    <cellStyle name="Migliaia 58 5 7" xfId="30173"/>
    <cellStyle name="Migliaia 58 5 8" xfId="20967"/>
    <cellStyle name="Migliaia 58 6" xfId="1541"/>
    <cellStyle name="Migliaia 58 6 2" xfId="3737"/>
    <cellStyle name="Migliaia 58 6 2 2" xfId="5219"/>
    <cellStyle name="Migliaia 58 6 2 3" xfId="13464"/>
    <cellStyle name="Migliaia 58 6 2 4" xfId="16500"/>
    <cellStyle name="Migliaia 58 6 2 5" xfId="27931"/>
    <cellStyle name="Migliaia 58 6 2 6" xfId="12285"/>
    <cellStyle name="Migliaia 58 6 3" xfId="4971"/>
    <cellStyle name="Migliaia 58 6 3 2" xfId="30947"/>
    <cellStyle name="Migliaia 58 6 3 2 2" xfId="36107"/>
    <cellStyle name="Migliaia 58 6 3 2 3" xfId="41409"/>
    <cellStyle name="Migliaia 58 6 3 3" xfId="33456"/>
    <cellStyle name="Migliaia 58 6 3 4" xfId="38758"/>
    <cellStyle name="Migliaia 58 6 4" xfId="16499"/>
    <cellStyle name="Migliaia 58 6 4 2" xfId="30179"/>
    <cellStyle name="Migliaia 58 6 5" xfId="20973"/>
    <cellStyle name="Migliaia 58 6 6" xfId="12284"/>
    <cellStyle name="Migliaia 58 7" xfId="3294"/>
    <cellStyle name="Migliaia 58 7 2" xfId="9767"/>
    <cellStyle name="Migliaia 58 7 2 2" xfId="30948"/>
    <cellStyle name="Migliaia 58 7 2 2 2" xfId="36108"/>
    <cellStyle name="Migliaia 58 7 2 2 3" xfId="41410"/>
    <cellStyle name="Migliaia 58 7 2 3" xfId="33457"/>
    <cellStyle name="Migliaia 58 7 2 4" xfId="38759"/>
    <cellStyle name="Migliaia 58 7 3" xfId="16501"/>
    <cellStyle name="Migliaia 58 7 3 2" xfId="30180"/>
    <cellStyle name="Migliaia 58 7 4" xfId="20974"/>
    <cellStyle name="Migliaia 58 7 5" xfId="12286"/>
    <cellStyle name="Migliaia 58 8" xfId="2894"/>
    <cellStyle name="Migliaia 58 8 2" xfId="9472"/>
    <cellStyle name="Migliaia 58 8 2 2" xfId="30949"/>
    <cellStyle name="Migliaia 58 8 2 2 2" xfId="36109"/>
    <cellStyle name="Migliaia 58 8 2 2 3" xfId="41411"/>
    <cellStyle name="Migliaia 58 8 2 3" xfId="33458"/>
    <cellStyle name="Migliaia 58 8 2 4" xfId="38760"/>
    <cellStyle name="Migliaia 58 8 3" xfId="16502"/>
    <cellStyle name="Migliaia 58 8 3 2" xfId="30181"/>
    <cellStyle name="Migliaia 58 8 4" xfId="20975"/>
    <cellStyle name="Migliaia 58 8 5" xfId="12287"/>
    <cellStyle name="Migliaia 58 9" xfId="12670"/>
    <cellStyle name="Migliaia 58 9 2" xfId="30182"/>
    <cellStyle name="Migliaia 58 9 3" xfId="20976"/>
    <cellStyle name="Migliaia 59" xfId="398"/>
    <cellStyle name="Migliaia 59 10" xfId="16503"/>
    <cellStyle name="Migliaia 59 10 2" xfId="30183"/>
    <cellStyle name="Migliaia 59 11" xfId="20977"/>
    <cellStyle name="Migliaia 59 2" xfId="399"/>
    <cellStyle name="Migliaia 59 2 2" xfId="1548"/>
    <cellStyle name="Migliaia 59 2 2 2" xfId="3744"/>
    <cellStyle name="Migliaia 59 2 2 2 2" xfId="9846"/>
    <cellStyle name="Migliaia 59 2 2 2 2 2" xfId="30186"/>
    <cellStyle name="Migliaia 59 2 2 2 3" xfId="13956"/>
    <cellStyle name="Migliaia 59 2 2 2 4" xfId="16506"/>
    <cellStyle name="Migliaia 59 2 2 2 5" xfId="20980"/>
    <cellStyle name="Migliaia 59 2 2 2 6" xfId="12288"/>
    <cellStyle name="Migliaia 59 2 2 3" xfId="7071"/>
    <cellStyle name="Migliaia 59 2 2 3 2" xfId="30950"/>
    <cellStyle name="Migliaia 59 2 2 3 2 2" xfId="36110"/>
    <cellStyle name="Migliaia 59 2 2 3 2 3" xfId="41412"/>
    <cellStyle name="Migliaia 59 2 2 3 3" xfId="33459"/>
    <cellStyle name="Migliaia 59 2 2 3 4" xfId="38761"/>
    <cellStyle name="Migliaia 59 2 2 4" xfId="6296"/>
    <cellStyle name="Migliaia 59 2 2 4 2" xfId="17070"/>
    <cellStyle name="Migliaia 59 2 2 4 3" xfId="30185"/>
    <cellStyle name="Migliaia 59 2 2 4 4" xfId="42572"/>
    <cellStyle name="Migliaia 59 2 2 4 5" xfId="46102"/>
    <cellStyle name="Migliaia 59 2 2 4 6" xfId="49118"/>
    <cellStyle name="Migliaia 59 2 2 5" xfId="16505"/>
    <cellStyle name="Migliaia 59 2 2 6" xfId="20979"/>
    <cellStyle name="Migliaia 59 2 3" xfId="3298"/>
    <cellStyle name="Migliaia 59 2 3 2" xfId="9771"/>
    <cellStyle name="Migliaia 59 2 3 2 2" xfId="30951"/>
    <cellStyle name="Migliaia 59 2 3 2 2 2" xfId="36111"/>
    <cellStyle name="Migliaia 59 2 3 2 2 3" xfId="41413"/>
    <cellStyle name="Migliaia 59 2 3 2 3" xfId="33460"/>
    <cellStyle name="Migliaia 59 2 3 2 4" xfId="38762"/>
    <cellStyle name="Migliaia 59 2 3 3" xfId="16507"/>
    <cellStyle name="Migliaia 59 2 3 3 2" xfId="30187"/>
    <cellStyle name="Migliaia 59 2 3 4" xfId="20981"/>
    <cellStyle name="Migliaia 59 2 3 5" xfId="12289"/>
    <cellStyle name="Migliaia 59 2 4" xfId="2899"/>
    <cellStyle name="Migliaia 59 2 4 2" xfId="9476"/>
    <cellStyle name="Migliaia 59 2 4 2 2" xfId="30188"/>
    <cellStyle name="Migliaia 59 2 4 3" xfId="14118"/>
    <cellStyle name="Migliaia 59 2 4 4" xfId="16508"/>
    <cellStyle name="Migliaia 59 2 4 5" xfId="20982"/>
    <cellStyle name="Migliaia 59 2 4 6" xfId="12290"/>
    <cellStyle name="Migliaia 59 2 5" xfId="8586"/>
    <cellStyle name="Migliaia 59 2 5 2" xfId="30189"/>
    <cellStyle name="Migliaia 59 2 5 3" xfId="20983"/>
    <cellStyle name="Migliaia 59 2 6" xfId="16504"/>
    <cellStyle name="Migliaia 59 2 6 2" xfId="30190"/>
    <cellStyle name="Migliaia 59 2 6 3" xfId="20984"/>
    <cellStyle name="Migliaia 59 2 7" xfId="30184"/>
    <cellStyle name="Migliaia 59 2 8" xfId="20978"/>
    <cellStyle name="Migliaia 59 3" xfId="400"/>
    <cellStyle name="Migliaia 59 3 10" xfId="20985"/>
    <cellStyle name="Migliaia 59 3 11" xfId="12291"/>
    <cellStyle name="Migliaia 59 3 2" xfId="1550"/>
    <cellStyle name="Migliaia 59 3 2 2" xfId="3746"/>
    <cellStyle name="Migliaia 59 3 2 2 2" xfId="7531"/>
    <cellStyle name="Migliaia 59 3 2 2 2 2" xfId="13957"/>
    <cellStyle name="Migliaia 59 3 2 2 2 2 2" xfId="17327"/>
    <cellStyle name="Migliaia 59 3 2 2 2 2 3" xfId="30194"/>
    <cellStyle name="Migliaia 59 3 2 2 2 3" xfId="20988"/>
    <cellStyle name="Migliaia 59 3 2 2 2 4" xfId="42611"/>
    <cellStyle name="Migliaia 59 3 2 2 2 5" xfId="46372"/>
    <cellStyle name="Migliaia 59 3 2 2 2 6" xfId="49388"/>
    <cellStyle name="Migliaia 59 3 2 2 2 7" xfId="13126"/>
    <cellStyle name="Migliaia 59 3 2 2 3" xfId="7000"/>
    <cellStyle name="Migliaia 59 3 2 2 3 2" xfId="30193"/>
    <cellStyle name="Migliaia 59 3 2 2 4" xfId="6297"/>
    <cellStyle name="Migliaia 59 3 2 2 4 2" xfId="17071"/>
    <cellStyle name="Migliaia 59 3 2 2 4 3" xfId="20627"/>
    <cellStyle name="Migliaia 59 3 2 2 4 4" xfId="46103"/>
    <cellStyle name="Migliaia 59 3 2 2 4 5" xfId="49119"/>
    <cellStyle name="Migliaia 59 3 2 2 5" xfId="16511"/>
    <cellStyle name="Migliaia 59 3 2 2 6" xfId="20987"/>
    <cellStyle name="Migliaia 59 3 2 3" xfId="2901"/>
    <cellStyle name="Migliaia 59 3 2 3 2" xfId="7649"/>
    <cellStyle name="Migliaia 59 3 2 3 2 2" xfId="30195"/>
    <cellStyle name="Migliaia 59 3 2 3 3" xfId="7532"/>
    <cellStyle name="Migliaia 59 3 2 3 4" xfId="16512"/>
    <cellStyle name="Migliaia 59 3 2 3 5" xfId="20989"/>
    <cellStyle name="Migliaia 59 3 2 3 6" xfId="12292"/>
    <cellStyle name="Migliaia 59 3 2 4" xfId="6882"/>
    <cellStyle name="Migliaia 59 3 2 4 2" xfId="13543"/>
    <cellStyle name="Migliaia 59 3 2 4 2 2" xfId="30196"/>
    <cellStyle name="Migliaia 59 3 2 4 3" xfId="20990"/>
    <cellStyle name="Migliaia 59 3 2 4 4" xfId="12673"/>
    <cellStyle name="Migliaia 59 3 2 5" xfId="12693"/>
    <cellStyle name="Migliaia 59 3 2 5 2" xfId="30197"/>
    <cellStyle name="Migliaia 59 3 2 5 3" xfId="20991"/>
    <cellStyle name="Migliaia 59 3 2 6" xfId="16510"/>
    <cellStyle name="Migliaia 59 3 2 6 2" xfId="30198"/>
    <cellStyle name="Migliaia 59 3 2 6 3" xfId="20992"/>
    <cellStyle name="Migliaia 59 3 2 7" xfId="30192"/>
    <cellStyle name="Migliaia 59 3 2 8" xfId="20986"/>
    <cellStyle name="Migliaia 59 3 3" xfId="1549"/>
    <cellStyle name="Migliaia 59 3 3 2" xfId="3745"/>
    <cellStyle name="Migliaia 59 3 3 2 2" xfId="5222"/>
    <cellStyle name="Migliaia 59 3 3 2 2 2" xfId="30200"/>
    <cellStyle name="Migliaia 59 3 3 2 3" xfId="13702"/>
    <cellStyle name="Migliaia 59 3 3 2 4" xfId="16514"/>
    <cellStyle name="Migliaia 59 3 3 2 5" xfId="20994"/>
    <cellStyle name="Migliaia 59 3 3 2 6" xfId="12294"/>
    <cellStyle name="Migliaia 59 3 3 3" xfId="4974"/>
    <cellStyle name="Migliaia 59 3 3 3 2" xfId="30201"/>
    <cellStyle name="Migliaia 59 3 3 3 3" xfId="20995"/>
    <cellStyle name="Migliaia 59 3 3 4" xfId="16513"/>
    <cellStyle name="Migliaia 59 3 3 4 2" xfId="30202"/>
    <cellStyle name="Migliaia 59 3 3 4 3" xfId="20996"/>
    <cellStyle name="Migliaia 59 3 3 4 4" xfId="44345"/>
    <cellStyle name="Migliaia 59 3 3 5" xfId="20997"/>
    <cellStyle name="Migliaia 59 3 3 5 2" xfId="30203"/>
    <cellStyle name="Migliaia 59 3 3 5 3" xfId="44346"/>
    <cellStyle name="Migliaia 59 3 3 6" xfId="30199"/>
    <cellStyle name="Migliaia 59 3 3 7" xfId="20993"/>
    <cellStyle name="Migliaia 59 3 3 8" xfId="12293"/>
    <cellStyle name="Migliaia 59 3 4" xfId="2439"/>
    <cellStyle name="Migliaia 59 3 4 2" xfId="3951"/>
    <cellStyle name="Migliaia 59 3 4 2 2" xfId="9906"/>
    <cellStyle name="Migliaia 59 3 4 2 3" xfId="13578"/>
    <cellStyle name="Migliaia 59 3 4 2 4" xfId="16516"/>
    <cellStyle name="Migliaia 59 3 4 2 5" xfId="27932"/>
    <cellStyle name="Migliaia 59 3 4 2 6" xfId="12296"/>
    <cellStyle name="Migliaia 59 3 4 3" xfId="9154"/>
    <cellStyle name="Migliaia 59 3 4 3 2" xfId="30952"/>
    <cellStyle name="Migliaia 59 3 4 3 2 2" xfId="36112"/>
    <cellStyle name="Migliaia 59 3 4 3 2 3" xfId="41414"/>
    <cellStyle name="Migliaia 59 3 4 3 3" xfId="33461"/>
    <cellStyle name="Migliaia 59 3 4 3 4" xfId="38763"/>
    <cellStyle name="Migliaia 59 3 4 4" xfId="16515"/>
    <cellStyle name="Migliaia 59 3 4 4 2" xfId="30204"/>
    <cellStyle name="Migliaia 59 3 4 5" xfId="20998"/>
    <cellStyle name="Migliaia 59 3 4 6" xfId="12295"/>
    <cellStyle name="Migliaia 59 3 5" xfId="3299"/>
    <cellStyle name="Migliaia 59 3 5 2" xfId="9772"/>
    <cellStyle name="Migliaia 59 3 5 2 2" xfId="30953"/>
    <cellStyle name="Migliaia 59 3 5 2 2 2" xfId="36113"/>
    <cellStyle name="Migliaia 59 3 5 2 2 3" xfId="41415"/>
    <cellStyle name="Migliaia 59 3 5 2 3" xfId="33462"/>
    <cellStyle name="Migliaia 59 3 5 2 4" xfId="38764"/>
    <cellStyle name="Migliaia 59 3 5 3" xfId="16517"/>
    <cellStyle name="Migliaia 59 3 5 3 2" xfId="30205"/>
    <cellStyle name="Migliaia 59 3 5 4" xfId="20999"/>
    <cellStyle name="Migliaia 59 3 5 5" xfId="12297"/>
    <cellStyle name="Migliaia 59 3 6" xfId="2900"/>
    <cellStyle name="Migliaia 59 3 6 2" xfId="9477"/>
    <cellStyle name="Migliaia 59 3 6 2 2" xfId="30206"/>
    <cellStyle name="Migliaia 59 3 6 3" xfId="14032"/>
    <cellStyle name="Migliaia 59 3 6 4" xfId="16518"/>
    <cellStyle name="Migliaia 59 3 6 5" xfId="21000"/>
    <cellStyle name="Migliaia 59 3 6 6" xfId="12298"/>
    <cellStyle name="Migliaia 59 3 7" xfId="7715"/>
    <cellStyle name="Migliaia 59 3 7 2" xfId="30207"/>
    <cellStyle name="Migliaia 59 3 7 3" xfId="21001"/>
    <cellStyle name="Migliaia 59 3 8" xfId="12694"/>
    <cellStyle name="Migliaia 59 3 8 2" xfId="30208"/>
    <cellStyle name="Migliaia 59 3 8 3" xfId="21002"/>
    <cellStyle name="Migliaia 59 3 9" xfId="16509"/>
    <cellStyle name="Migliaia 59 3 9 2" xfId="30191"/>
    <cellStyle name="Migliaia 59 4" xfId="1551"/>
    <cellStyle name="Migliaia 59 4 2" xfId="3747"/>
    <cellStyle name="Migliaia 59 4 2 2" xfId="4320"/>
    <cellStyle name="Migliaia 59 4 2 2 2" xfId="30211"/>
    <cellStyle name="Migliaia 59 4 2 2 3" xfId="21005"/>
    <cellStyle name="Migliaia 59 4 2 3" xfId="7533"/>
    <cellStyle name="Migliaia 59 4 2 3 2" xfId="30212"/>
    <cellStyle name="Migliaia 59 4 2 3 3" xfId="21006"/>
    <cellStyle name="Migliaia 59 4 2 4" xfId="6884"/>
    <cellStyle name="Migliaia 59 4 2 4 2" xfId="30210"/>
    <cellStyle name="Migliaia 59 4 2 5" xfId="6299"/>
    <cellStyle name="Migliaia 59 4 2 5 2" xfId="17073"/>
    <cellStyle name="Migliaia 59 4 2 5 3" xfId="42159"/>
    <cellStyle name="Migliaia 59 4 2 5 4" xfId="46105"/>
    <cellStyle name="Migliaia 59 4 2 5 5" xfId="49121"/>
    <cellStyle name="Migliaia 59 4 2 6" xfId="16520"/>
    <cellStyle name="Migliaia 59 4 2 7" xfId="21004"/>
    <cellStyle name="Migliaia 59 4 3" xfId="4321"/>
    <cellStyle name="Migliaia 59 4 3 2" xfId="13703"/>
    <cellStyle name="Migliaia 59 4 3 2 2" xfId="30213"/>
    <cellStyle name="Migliaia 59 4 3 3" xfId="21007"/>
    <cellStyle name="Migliaia 59 4 3 4" xfId="12692"/>
    <cellStyle name="Migliaia 59 4 4" xfId="7534"/>
    <cellStyle name="Migliaia 59 4 4 2" xfId="30214"/>
    <cellStyle name="Migliaia 59 4 4 3" xfId="21008"/>
    <cellStyle name="Migliaia 59 4 5" xfId="6883"/>
    <cellStyle name="Migliaia 59 4 5 2" xfId="30215"/>
    <cellStyle name="Migliaia 59 4 5 3" xfId="21009"/>
    <cellStyle name="Migliaia 59 4 6" xfId="6298"/>
    <cellStyle name="Migliaia 59 4 6 2" xfId="17072"/>
    <cellStyle name="Migliaia 59 4 6 2 2" xfId="30216"/>
    <cellStyle name="Migliaia 59 4 6 3" xfId="21010"/>
    <cellStyle name="Migliaia 59 4 6 4" xfId="27789"/>
    <cellStyle name="Migliaia 59 4 6 5" xfId="44347"/>
    <cellStyle name="Migliaia 59 4 6 6" xfId="46104"/>
    <cellStyle name="Migliaia 59 4 6 7" xfId="49120"/>
    <cellStyle name="Migliaia 59 4 7" xfId="16519"/>
    <cellStyle name="Migliaia 59 4 7 2" xfId="30217"/>
    <cellStyle name="Migliaia 59 4 7 3" xfId="21011"/>
    <cellStyle name="Migliaia 59 4 8" xfId="30209"/>
    <cellStyle name="Migliaia 59 4 9" xfId="21003"/>
    <cellStyle name="Migliaia 59 5" xfId="1552"/>
    <cellStyle name="Migliaia 59 5 2" xfId="3748"/>
    <cellStyle name="Migliaia 59 5 2 2" xfId="13958"/>
    <cellStyle name="Migliaia 59 5 2 2 2" xfId="30219"/>
    <cellStyle name="Migliaia 59 5 2 3" xfId="16522"/>
    <cellStyle name="Migliaia 59 5 2 4" xfId="21013"/>
    <cellStyle name="Migliaia 59 5 2 5" xfId="12299"/>
    <cellStyle name="Migliaia 59 5 3" xfId="6885"/>
    <cellStyle name="Migliaia 59 5 3 2" xfId="30220"/>
    <cellStyle name="Migliaia 59 5 3 3" xfId="21014"/>
    <cellStyle name="Migliaia 59 5 4" xfId="6300"/>
    <cellStyle name="Migliaia 59 5 4 2" xfId="17074"/>
    <cellStyle name="Migliaia 59 5 4 2 2" xfId="30221"/>
    <cellStyle name="Migliaia 59 5 4 3" xfId="21015"/>
    <cellStyle name="Migliaia 59 5 4 4" xfId="42483"/>
    <cellStyle name="Migliaia 59 5 4 5" xfId="44348"/>
    <cellStyle name="Migliaia 59 5 4 6" xfId="46106"/>
    <cellStyle name="Migliaia 59 5 4 7" xfId="49122"/>
    <cellStyle name="Migliaia 59 5 5" xfId="16521"/>
    <cellStyle name="Migliaia 59 5 5 2" xfId="30222"/>
    <cellStyle name="Migliaia 59 5 5 3" xfId="21016"/>
    <cellStyle name="Migliaia 59 5 5 4" xfId="44349"/>
    <cellStyle name="Migliaia 59 5 6" xfId="21017"/>
    <cellStyle name="Migliaia 59 5 6 2" xfId="30223"/>
    <cellStyle name="Migliaia 59 5 7" xfId="30218"/>
    <cellStyle name="Migliaia 59 5 8" xfId="21012"/>
    <cellStyle name="Migliaia 59 6" xfId="1547"/>
    <cellStyle name="Migliaia 59 6 2" xfId="3743"/>
    <cellStyle name="Migliaia 59 6 2 2" xfId="5221"/>
    <cellStyle name="Migliaia 59 6 2 3" xfId="13551"/>
    <cellStyle name="Migliaia 59 6 2 4" xfId="16524"/>
    <cellStyle name="Migliaia 59 6 2 5" xfId="27933"/>
    <cellStyle name="Migliaia 59 6 2 6" xfId="12301"/>
    <cellStyle name="Migliaia 59 6 3" xfId="4973"/>
    <cellStyle name="Migliaia 59 6 3 2" xfId="30954"/>
    <cellStyle name="Migliaia 59 6 3 2 2" xfId="36114"/>
    <cellStyle name="Migliaia 59 6 3 2 3" xfId="41416"/>
    <cellStyle name="Migliaia 59 6 3 3" xfId="33463"/>
    <cellStyle name="Migliaia 59 6 3 4" xfId="38765"/>
    <cellStyle name="Migliaia 59 6 4" xfId="16523"/>
    <cellStyle name="Migliaia 59 6 4 2" xfId="30224"/>
    <cellStyle name="Migliaia 59 6 5" xfId="21018"/>
    <cellStyle name="Migliaia 59 6 6" xfId="12300"/>
    <cellStyle name="Migliaia 59 7" xfId="3297"/>
    <cellStyle name="Migliaia 59 7 2" xfId="9770"/>
    <cellStyle name="Migliaia 59 7 2 2" xfId="30955"/>
    <cellStyle name="Migliaia 59 7 2 2 2" xfId="36115"/>
    <cellStyle name="Migliaia 59 7 2 2 3" xfId="41417"/>
    <cellStyle name="Migliaia 59 7 2 3" xfId="33464"/>
    <cellStyle name="Migliaia 59 7 2 4" xfId="38766"/>
    <cellStyle name="Migliaia 59 7 3" xfId="16525"/>
    <cellStyle name="Migliaia 59 7 3 2" xfId="30225"/>
    <cellStyle name="Migliaia 59 7 4" xfId="21019"/>
    <cellStyle name="Migliaia 59 7 5" xfId="12302"/>
    <cellStyle name="Migliaia 59 8" xfId="2898"/>
    <cellStyle name="Migliaia 59 8 2" xfId="9475"/>
    <cellStyle name="Migliaia 59 8 2 2" xfId="30956"/>
    <cellStyle name="Migliaia 59 8 2 2 2" xfId="36116"/>
    <cellStyle name="Migliaia 59 8 2 2 3" xfId="41418"/>
    <cellStyle name="Migliaia 59 8 2 3" xfId="33465"/>
    <cellStyle name="Migliaia 59 8 2 4" xfId="38767"/>
    <cellStyle name="Migliaia 59 8 3" xfId="16526"/>
    <cellStyle name="Migliaia 59 8 3 2" xfId="30226"/>
    <cellStyle name="Migliaia 59 8 4" xfId="21020"/>
    <cellStyle name="Migliaia 59 8 5" xfId="12303"/>
    <cellStyle name="Migliaia 59 9" xfId="12672"/>
    <cellStyle name="Migliaia 59 9 2" xfId="30227"/>
    <cellStyle name="Migliaia 59 9 3" xfId="21021"/>
    <cellStyle name="Migliaia 6" xfId="401"/>
    <cellStyle name="Migliaia 6 10" xfId="16527"/>
    <cellStyle name="Migliaia 6 10 2" xfId="30228"/>
    <cellStyle name="Migliaia 6 11" xfId="21022"/>
    <cellStyle name="Migliaia 6 2" xfId="402"/>
    <cellStyle name="Migliaia 6 2 2" xfId="1554"/>
    <cellStyle name="Migliaia 6 2 2 2" xfId="3750"/>
    <cellStyle name="Migliaia 6 2 2 2 2" xfId="9847"/>
    <cellStyle name="Migliaia 6 2 2 2 2 2" xfId="30231"/>
    <cellStyle name="Migliaia 6 2 2 2 3" xfId="13959"/>
    <cellStyle name="Migliaia 6 2 2 2 4" xfId="16530"/>
    <cellStyle name="Migliaia 6 2 2 2 5" xfId="21025"/>
    <cellStyle name="Migliaia 6 2 2 2 6" xfId="12304"/>
    <cellStyle name="Migliaia 6 2 2 3" xfId="7072"/>
    <cellStyle name="Migliaia 6 2 2 3 2" xfId="30957"/>
    <cellStyle name="Migliaia 6 2 2 3 2 2" xfId="36117"/>
    <cellStyle name="Migliaia 6 2 2 3 2 3" xfId="41419"/>
    <cellStyle name="Migliaia 6 2 2 3 3" xfId="33466"/>
    <cellStyle name="Migliaia 6 2 2 3 4" xfId="38768"/>
    <cellStyle name="Migliaia 6 2 2 4" xfId="6301"/>
    <cellStyle name="Migliaia 6 2 2 4 2" xfId="17075"/>
    <cellStyle name="Migliaia 6 2 2 4 3" xfId="30230"/>
    <cellStyle name="Migliaia 6 2 2 4 4" xfId="43632"/>
    <cellStyle name="Migliaia 6 2 2 4 5" xfId="46107"/>
    <cellStyle name="Migliaia 6 2 2 4 6" xfId="49123"/>
    <cellStyle name="Migliaia 6 2 2 5" xfId="16529"/>
    <cellStyle name="Migliaia 6 2 2 6" xfId="21024"/>
    <cellStyle name="Migliaia 6 2 3" xfId="3301"/>
    <cellStyle name="Migliaia 6 2 3 2" xfId="9774"/>
    <cellStyle name="Migliaia 6 2 3 2 2" xfId="30958"/>
    <cellStyle name="Migliaia 6 2 3 2 2 2" xfId="36118"/>
    <cellStyle name="Migliaia 6 2 3 2 2 3" xfId="41420"/>
    <cellStyle name="Migliaia 6 2 3 2 3" xfId="33467"/>
    <cellStyle name="Migliaia 6 2 3 2 4" xfId="38769"/>
    <cellStyle name="Migliaia 6 2 3 3" xfId="16531"/>
    <cellStyle name="Migliaia 6 2 3 3 2" xfId="30232"/>
    <cellStyle name="Migliaia 6 2 3 4" xfId="21026"/>
    <cellStyle name="Migliaia 6 2 3 5" xfId="12305"/>
    <cellStyle name="Migliaia 6 2 4" xfId="2903"/>
    <cellStyle name="Migliaia 6 2 4 2" xfId="9479"/>
    <cellStyle name="Migliaia 6 2 4 2 2" xfId="30233"/>
    <cellStyle name="Migliaia 6 2 4 3" xfId="14117"/>
    <cellStyle name="Migliaia 6 2 4 4" xfId="16532"/>
    <cellStyle name="Migliaia 6 2 4 5" xfId="21027"/>
    <cellStyle name="Migliaia 6 2 4 6" xfId="12306"/>
    <cellStyle name="Migliaia 6 2 5" xfId="8587"/>
    <cellStyle name="Migliaia 6 2 5 2" xfId="30234"/>
    <cellStyle name="Migliaia 6 2 5 3" xfId="21028"/>
    <cellStyle name="Migliaia 6 2 6" xfId="16528"/>
    <cellStyle name="Migliaia 6 2 6 2" xfId="30235"/>
    <cellStyle name="Migliaia 6 2 6 3" xfId="21029"/>
    <cellStyle name="Migliaia 6 2 7" xfId="30229"/>
    <cellStyle name="Migliaia 6 2 8" xfId="21023"/>
    <cellStyle name="Migliaia 6 3" xfId="403"/>
    <cellStyle name="Migliaia 6 3 10" xfId="21030"/>
    <cellStyle name="Migliaia 6 3 11" xfId="12307"/>
    <cellStyle name="Migliaia 6 3 2" xfId="1556"/>
    <cellStyle name="Migliaia 6 3 2 2" xfId="3752"/>
    <cellStyle name="Migliaia 6 3 2 2 2" xfId="7535"/>
    <cellStyle name="Migliaia 6 3 2 2 2 2" xfId="13960"/>
    <cellStyle name="Migliaia 6 3 2 2 2 2 2" xfId="17328"/>
    <cellStyle name="Migliaia 6 3 2 2 2 2 3" xfId="30239"/>
    <cellStyle name="Migliaia 6 3 2 2 2 3" xfId="21033"/>
    <cellStyle name="Migliaia 6 3 2 2 2 4" xfId="42062"/>
    <cellStyle name="Migliaia 6 3 2 2 2 5" xfId="46373"/>
    <cellStyle name="Migliaia 6 3 2 2 2 6" xfId="49389"/>
    <cellStyle name="Migliaia 6 3 2 2 2 7" xfId="13127"/>
    <cellStyle name="Migliaia 6 3 2 2 3" xfId="7631"/>
    <cellStyle name="Migliaia 6 3 2 2 3 2" xfId="30238"/>
    <cellStyle name="Migliaia 6 3 2 2 4" xfId="6302"/>
    <cellStyle name="Migliaia 6 3 2 2 4 2" xfId="17076"/>
    <cellStyle name="Migliaia 6 3 2 2 4 3" xfId="42879"/>
    <cellStyle name="Migliaia 6 3 2 2 4 4" xfId="46108"/>
    <cellStyle name="Migliaia 6 3 2 2 4 5" xfId="49124"/>
    <cellStyle name="Migliaia 6 3 2 2 5" xfId="16535"/>
    <cellStyle name="Migliaia 6 3 2 2 6" xfId="21032"/>
    <cellStyle name="Migliaia 6 3 2 3" xfId="2905"/>
    <cellStyle name="Migliaia 6 3 2 3 2" xfId="7087"/>
    <cellStyle name="Migliaia 6 3 2 3 2 2" xfId="30240"/>
    <cellStyle name="Migliaia 6 3 2 3 3" xfId="7536"/>
    <cellStyle name="Migliaia 6 3 2 3 4" xfId="16536"/>
    <cellStyle name="Migliaia 6 3 2 3 5" xfId="21034"/>
    <cellStyle name="Migliaia 6 3 2 3 6" xfId="12308"/>
    <cellStyle name="Migliaia 6 3 2 4" xfId="6886"/>
    <cellStyle name="Migliaia 6 3 2 4 2" xfId="13544"/>
    <cellStyle name="Migliaia 6 3 2 4 2 2" xfId="30241"/>
    <cellStyle name="Migliaia 6 3 2 4 3" xfId="21035"/>
    <cellStyle name="Migliaia 6 3 2 4 4" xfId="12675"/>
    <cellStyle name="Migliaia 6 3 2 5" xfId="12690"/>
    <cellStyle name="Migliaia 6 3 2 5 2" xfId="30242"/>
    <cellStyle name="Migliaia 6 3 2 5 3" xfId="21036"/>
    <cellStyle name="Migliaia 6 3 2 6" xfId="16534"/>
    <cellStyle name="Migliaia 6 3 2 6 2" xfId="30243"/>
    <cellStyle name="Migliaia 6 3 2 6 3" xfId="21037"/>
    <cellStyle name="Migliaia 6 3 2 7" xfId="30237"/>
    <cellStyle name="Migliaia 6 3 2 8" xfId="21031"/>
    <cellStyle name="Migliaia 6 3 3" xfId="1555"/>
    <cellStyle name="Migliaia 6 3 3 2" xfId="3751"/>
    <cellStyle name="Migliaia 6 3 3 2 2" xfId="5224"/>
    <cellStyle name="Migliaia 6 3 3 2 2 2" xfId="30245"/>
    <cellStyle name="Migliaia 6 3 3 2 3" xfId="13704"/>
    <cellStyle name="Migliaia 6 3 3 2 4" xfId="16538"/>
    <cellStyle name="Migliaia 6 3 3 2 5" xfId="21039"/>
    <cellStyle name="Migliaia 6 3 3 2 6" xfId="12310"/>
    <cellStyle name="Migliaia 6 3 3 3" xfId="4976"/>
    <cellStyle name="Migliaia 6 3 3 3 2" xfId="30246"/>
    <cellStyle name="Migliaia 6 3 3 3 3" xfId="21040"/>
    <cellStyle name="Migliaia 6 3 3 4" xfId="16537"/>
    <cellStyle name="Migliaia 6 3 3 4 2" xfId="30247"/>
    <cellStyle name="Migliaia 6 3 3 4 3" xfId="21041"/>
    <cellStyle name="Migliaia 6 3 3 4 4" xfId="44350"/>
    <cellStyle name="Migliaia 6 3 3 5" xfId="21042"/>
    <cellStyle name="Migliaia 6 3 3 5 2" xfId="30248"/>
    <cellStyle name="Migliaia 6 3 3 5 3" xfId="44351"/>
    <cellStyle name="Migliaia 6 3 3 6" xfId="30244"/>
    <cellStyle name="Migliaia 6 3 3 7" xfId="21038"/>
    <cellStyle name="Migliaia 6 3 3 8" xfId="12309"/>
    <cellStyle name="Migliaia 6 3 4" xfId="2440"/>
    <cellStyle name="Migliaia 6 3 4 2" xfId="3952"/>
    <cellStyle name="Migliaia 6 3 4 2 2" xfId="9907"/>
    <cellStyle name="Migliaia 6 3 4 2 3" xfId="13996"/>
    <cellStyle name="Migliaia 6 3 4 2 4" xfId="16540"/>
    <cellStyle name="Migliaia 6 3 4 2 5" xfId="27934"/>
    <cellStyle name="Migliaia 6 3 4 2 6" xfId="12312"/>
    <cellStyle name="Migliaia 6 3 4 3" xfId="9155"/>
    <cellStyle name="Migliaia 6 3 4 3 2" xfId="30959"/>
    <cellStyle name="Migliaia 6 3 4 3 2 2" xfId="36119"/>
    <cellStyle name="Migliaia 6 3 4 3 2 3" xfId="41421"/>
    <cellStyle name="Migliaia 6 3 4 3 3" xfId="33468"/>
    <cellStyle name="Migliaia 6 3 4 3 4" xfId="38770"/>
    <cellStyle name="Migliaia 6 3 4 4" xfId="16539"/>
    <cellStyle name="Migliaia 6 3 4 4 2" xfId="30249"/>
    <cellStyle name="Migliaia 6 3 4 5" xfId="21043"/>
    <cellStyle name="Migliaia 6 3 4 6" xfId="12311"/>
    <cellStyle name="Migliaia 6 3 5" xfId="3302"/>
    <cellStyle name="Migliaia 6 3 5 2" xfId="9775"/>
    <cellStyle name="Migliaia 6 3 5 2 2" xfId="30960"/>
    <cellStyle name="Migliaia 6 3 5 2 2 2" xfId="36120"/>
    <cellStyle name="Migliaia 6 3 5 2 2 3" xfId="41422"/>
    <cellStyle name="Migliaia 6 3 5 2 3" xfId="33469"/>
    <cellStyle name="Migliaia 6 3 5 2 4" xfId="38771"/>
    <cellStyle name="Migliaia 6 3 5 3" xfId="16541"/>
    <cellStyle name="Migliaia 6 3 5 3 2" xfId="30250"/>
    <cellStyle name="Migliaia 6 3 5 4" xfId="21044"/>
    <cellStyle name="Migliaia 6 3 5 5" xfId="12313"/>
    <cellStyle name="Migliaia 6 3 6" xfId="2904"/>
    <cellStyle name="Migliaia 6 3 6 2" xfId="9480"/>
    <cellStyle name="Migliaia 6 3 6 2 2" xfId="30251"/>
    <cellStyle name="Migliaia 6 3 6 3" xfId="14116"/>
    <cellStyle name="Migliaia 6 3 6 4" xfId="16542"/>
    <cellStyle name="Migliaia 6 3 6 5" xfId="21045"/>
    <cellStyle name="Migliaia 6 3 6 6" xfId="12314"/>
    <cellStyle name="Migliaia 6 3 7" xfId="7681"/>
    <cellStyle name="Migliaia 6 3 7 2" xfId="30252"/>
    <cellStyle name="Migliaia 6 3 7 3" xfId="21046"/>
    <cellStyle name="Migliaia 6 3 8" xfId="12691"/>
    <cellStyle name="Migliaia 6 3 8 2" xfId="30253"/>
    <cellStyle name="Migliaia 6 3 8 3" xfId="21047"/>
    <cellStyle name="Migliaia 6 3 9" xfId="16533"/>
    <cellStyle name="Migliaia 6 3 9 2" xfId="30236"/>
    <cellStyle name="Migliaia 6 4" xfId="1557"/>
    <cellStyle name="Migliaia 6 4 2" xfId="3753"/>
    <cellStyle name="Migliaia 6 4 2 2" xfId="4322"/>
    <cellStyle name="Migliaia 6 4 2 2 2" xfId="30256"/>
    <cellStyle name="Migliaia 6 4 2 2 3" xfId="21050"/>
    <cellStyle name="Migliaia 6 4 2 3" xfId="7537"/>
    <cellStyle name="Migliaia 6 4 2 3 2" xfId="30257"/>
    <cellStyle name="Migliaia 6 4 2 3 3" xfId="21051"/>
    <cellStyle name="Migliaia 6 4 2 4" xfId="6888"/>
    <cellStyle name="Migliaia 6 4 2 4 2" xfId="30255"/>
    <cellStyle name="Migliaia 6 4 2 5" xfId="6304"/>
    <cellStyle name="Migliaia 6 4 2 5 2" xfId="17078"/>
    <cellStyle name="Migliaia 6 4 2 5 3" xfId="19951"/>
    <cellStyle name="Migliaia 6 4 2 5 4" xfId="46110"/>
    <cellStyle name="Migliaia 6 4 2 5 5" xfId="49126"/>
    <cellStyle name="Migliaia 6 4 2 6" xfId="16544"/>
    <cellStyle name="Migliaia 6 4 2 7" xfId="21049"/>
    <cellStyle name="Migliaia 6 4 3" xfId="4323"/>
    <cellStyle name="Migliaia 6 4 3 2" xfId="13705"/>
    <cellStyle name="Migliaia 6 4 3 2 2" xfId="30258"/>
    <cellStyle name="Migliaia 6 4 3 3" xfId="21052"/>
    <cellStyle name="Migliaia 6 4 3 4" xfId="12689"/>
    <cellStyle name="Migliaia 6 4 4" xfId="7538"/>
    <cellStyle name="Migliaia 6 4 4 2" xfId="30259"/>
    <cellStyle name="Migliaia 6 4 4 3" xfId="21053"/>
    <cellStyle name="Migliaia 6 4 5" xfId="6887"/>
    <cellStyle name="Migliaia 6 4 5 2" xfId="30260"/>
    <cellStyle name="Migliaia 6 4 5 3" xfId="21054"/>
    <cellStyle name="Migliaia 6 4 6" xfId="6303"/>
    <cellStyle name="Migliaia 6 4 6 2" xfId="17077"/>
    <cellStyle name="Migliaia 6 4 6 2 2" xfId="30261"/>
    <cellStyle name="Migliaia 6 4 6 3" xfId="21055"/>
    <cellStyle name="Migliaia 6 4 6 4" xfId="27896"/>
    <cellStyle name="Migliaia 6 4 6 5" xfId="44352"/>
    <cellStyle name="Migliaia 6 4 6 6" xfId="46109"/>
    <cellStyle name="Migliaia 6 4 6 7" xfId="49125"/>
    <cellStyle name="Migliaia 6 4 7" xfId="16543"/>
    <cellStyle name="Migliaia 6 4 7 2" xfId="30262"/>
    <cellStyle name="Migliaia 6 4 7 3" xfId="21056"/>
    <cellStyle name="Migliaia 6 4 8" xfId="30254"/>
    <cellStyle name="Migliaia 6 4 9" xfId="21048"/>
    <cellStyle name="Migliaia 6 5" xfId="1558"/>
    <cellStyle name="Migliaia 6 5 2" xfId="3754"/>
    <cellStyle name="Migliaia 6 5 2 2" xfId="13961"/>
    <cellStyle name="Migliaia 6 5 2 2 2" xfId="30264"/>
    <cellStyle name="Migliaia 6 5 2 3" xfId="16546"/>
    <cellStyle name="Migliaia 6 5 2 4" xfId="21058"/>
    <cellStyle name="Migliaia 6 5 2 5" xfId="12315"/>
    <cellStyle name="Migliaia 6 5 3" xfId="6889"/>
    <cellStyle name="Migliaia 6 5 3 2" xfId="30265"/>
    <cellStyle name="Migliaia 6 5 3 3" xfId="21059"/>
    <cellStyle name="Migliaia 6 5 4" xfId="6305"/>
    <cellStyle name="Migliaia 6 5 4 2" xfId="17079"/>
    <cellStyle name="Migliaia 6 5 4 2 2" xfId="30266"/>
    <cellStyle name="Migliaia 6 5 4 3" xfId="21060"/>
    <cellStyle name="Migliaia 6 5 4 4" xfId="42160"/>
    <cellStyle name="Migliaia 6 5 4 5" xfId="44353"/>
    <cellStyle name="Migliaia 6 5 4 6" xfId="46111"/>
    <cellStyle name="Migliaia 6 5 4 7" xfId="49127"/>
    <cellStyle name="Migliaia 6 5 5" xfId="16545"/>
    <cellStyle name="Migliaia 6 5 5 2" xfId="30267"/>
    <cellStyle name="Migliaia 6 5 5 3" xfId="21061"/>
    <cellStyle name="Migliaia 6 5 5 4" xfId="44354"/>
    <cellStyle name="Migliaia 6 5 6" xfId="21062"/>
    <cellStyle name="Migliaia 6 5 6 2" xfId="30268"/>
    <cellStyle name="Migliaia 6 5 7" xfId="30263"/>
    <cellStyle name="Migliaia 6 5 8" xfId="21057"/>
    <cellStyle name="Migliaia 6 6" xfId="1553"/>
    <cellStyle name="Migliaia 6 6 2" xfId="3749"/>
    <cellStyle name="Migliaia 6 6 2 2" xfId="5223"/>
    <cellStyle name="Migliaia 6 6 2 3" xfId="14028"/>
    <cellStyle name="Migliaia 6 6 2 4" xfId="16548"/>
    <cellStyle name="Migliaia 6 6 2 5" xfId="27935"/>
    <cellStyle name="Migliaia 6 6 2 6" xfId="12317"/>
    <cellStyle name="Migliaia 6 6 3" xfId="4975"/>
    <cellStyle name="Migliaia 6 6 3 2" xfId="30961"/>
    <cellStyle name="Migliaia 6 6 3 2 2" xfId="36121"/>
    <cellStyle name="Migliaia 6 6 3 2 3" xfId="41423"/>
    <cellStyle name="Migliaia 6 6 3 3" xfId="33470"/>
    <cellStyle name="Migliaia 6 6 3 4" xfId="38772"/>
    <cellStyle name="Migliaia 6 6 4" xfId="16547"/>
    <cellStyle name="Migliaia 6 6 4 2" xfId="30269"/>
    <cellStyle name="Migliaia 6 6 5" xfId="21063"/>
    <cellStyle name="Migliaia 6 6 6" xfId="12316"/>
    <cellStyle name="Migliaia 6 7" xfId="3300"/>
    <cellStyle name="Migliaia 6 7 2" xfId="9773"/>
    <cellStyle name="Migliaia 6 7 2 2" xfId="30962"/>
    <cellStyle name="Migliaia 6 7 2 2 2" xfId="36122"/>
    <cellStyle name="Migliaia 6 7 2 2 3" xfId="41424"/>
    <cellStyle name="Migliaia 6 7 2 3" xfId="33471"/>
    <cellStyle name="Migliaia 6 7 2 4" xfId="38773"/>
    <cellStyle name="Migliaia 6 7 3" xfId="16549"/>
    <cellStyle name="Migliaia 6 7 3 2" xfId="30270"/>
    <cellStyle name="Migliaia 6 7 4" xfId="21064"/>
    <cellStyle name="Migliaia 6 7 5" xfId="12318"/>
    <cellStyle name="Migliaia 6 8" xfId="2902"/>
    <cellStyle name="Migliaia 6 8 2" xfId="9478"/>
    <cellStyle name="Migliaia 6 8 2 2" xfId="30963"/>
    <cellStyle name="Migliaia 6 8 2 2 2" xfId="36123"/>
    <cellStyle name="Migliaia 6 8 2 2 3" xfId="41425"/>
    <cellStyle name="Migliaia 6 8 2 3" xfId="33472"/>
    <cellStyle name="Migliaia 6 8 2 4" xfId="38774"/>
    <cellStyle name="Migliaia 6 8 3" xfId="16550"/>
    <cellStyle name="Migliaia 6 8 3 2" xfId="30271"/>
    <cellStyle name="Migliaia 6 8 4" xfId="21065"/>
    <cellStyle name="Migliaia 6 8 5" xfId="12319"/>
    <cellStyle name="Migliaia 6 9" xfId="12674"/>
    <cellStyle name="Migliaia 6 9 2" xfId="30272"/>
    <cellStyle name="Migliaia 6 9 3" xfId="21066"/>
    <cellStyle name="Migliaia 60" xfId="404"/>
    <cellStyle name="Migliaia 60 10" xfId="16551"/>
    <cellStyle name="Migliaia 60 10 2" xfId="30273"/>
    <cellStyle name="Migliaia 60 11" xfId="21067"/>
    <cellStyle name="Migliaia 60 2" xfId="405"/>
    <cellStyle name="Migliaia 60 2 2" xfId="1560"/>
    <cellStyle name="Migliaia 60 2 2 2" xfId="3756"/>
    <cellStyle name="Migliaia 60 2 2 2 2" xfId="9848"/>
    <cellStyle name="Migliaia 60 2 2 2 2 2" xfId="30276"/>
    <cellStyle name="Migliaia 60 2 2 2 3" xfId="13962"/>
    <cellStyle name="Migliaia 60 2 2 2 4" xfId="16554"/>
    <cellStyle name="Migliaia 60 2 2 2 5" xfId="21070"/>
    <cellStyle name="Migliaia 60 2 2 2 6" xfId="12320"/>
    <cellStyle name="Migliaia 60 2 2 3" xfId="7073"/>
    <cellStyle name="Migliaia 60 2 2 3 2" xfId="30964"/>
    <cellStyle name="Migliaia 60 2 2 3 2 2" xfId="36124"/>
    <cellStyle name="Migliaia 60 2 2 3 2 3" xfId="41426"/>
    <cellStyle name="Migliaia 60 2 2 3 3" xfId="33473"/>
    <cellStyle name="Migliaia 60 2 2 3 4" xfId="38775"/>
    <cellStyle name="Migliaia 60 2 2 4" xfId="6306"/>
    <cellStyle name="Migliaia 60 2 2 4 2" xfId="17080"/>
    <cellStyle name="Migliaia 60 2 2 4 3" xfId="30275"/>
    <cellStyle name="Migliaia 60 2 2 4 4" xfId="42837"/>
    <cellStyle name="Migliaia 60 2 2 4 5" xfId="46112"/>
    <cellStyle name="Migliaia 60 2 2 4 6" xfId="49128"/>
    <cellStyle name="Migliaia 60 2 2 5" xfId="16553"/>
    <cellStyle name="Migliaia 60 2 2 6" xfId="21069"/>
    <cellStyle name="Migliaia 60 2 3" xfId="3304"/>
    <cellStyle name="Migliaia 60 2 3 2" xfId="9777"/>
    <cellStyle name="Migliaia 60 2 3 2 2" xfId="30965"/>
    <cellStyle name="Migliaia 60 2 3 2 2 2" xfId="36125"/>
    <cellStyle name="Migliaia 60 2 3 2 2 3" xfId="41427"/>
    <cellStyle name="Migliaia 60 2 3 2 3" xfId="33474"/>
    <cellStyle name="Migliaia 60 2 3 2 4" xfId="38776"/>
    <cellStyle name="Migliaia 60 2 3 3" xfId="16555"/>
    <cellStyle name="Migliaia 60 2 3 3 2" xfId="30277"/>
    <cellStyle name="Migliaia 60 2 3 4" xfId="21071"/>
    <cellStyle name="Migliaia 60 2 3 5" xfId="12321"/>
    <cellStyle name="Migliaia 60 2 4" xfId="2907"/>
    <cellStyle name="Migliaia 60 2 4 2" xfId="9482"/>
    <cellStyle name="Migliaia 60 2 4 2 2" xfId="30278"/>
    <cellStyle name="Migliaia 60 2 4 3" xfId="14115"/>
    <cellStyle name="Migliaia 60 2 4 4" xfId="16556"/>
    <cellStyle name="Migliaia 60 2 4 5" xfId="21072"/>
    <cellStyle name="Migliaia 60 2 4 6" xfId="12322"/>
    <cellStyle name="Migliaia 60 2 5" xfId="8588"/>
    <cellStyle name="Migliaia 60 2 5 2" xfId="30279"/>
    <cellStyle name="Migliaia 60 2 5 3" xfId="21073"/>
    <cellStyle name="Migliaia 60 2 6" xfId="16552"/>
    <cellStyle name="Migliaia 60 2 6 2" xfId="30280"/>
    <cellStyle name="Migliaia 60 2 6 3" xfId="21074"/>
    <cellStyle name="Migliaia 60 2 7" xfId="30274"/>
    <cellStyle name="Migliaia 60 2 8" xfId="21068"/>
    <cellStyle name="Migliaia 60 3" xfId="406"/>
    <cellStyle name="Migliaia 60 3 10" xfId="21075"/>
    <cellStyle name="Migliaia 60 3 11" xfId="12323"/>
    <cellStyle name="Migliaia 60 3 2" xfId="1562"/>
    <cellStyle name="Migliaia 60 3 2 2" xfId="3758"/>
    <cellStyle name="Migliaia 60 3 2 2 2" xfId="7539"/>
    <cellStyle name="Migliaia 60 3 2 2 2 2" xfId="13963"/>
    <cellStyle name="Migliaia 60 3 2 2 2 2 2" xfId="17329"/>
    <cellStyle name="Migliaia 60 3 2 2 2 2 3" xfId="30284"/>
    <cellStyle name="Migliaia 60 3 2 2 2 3" xfId="21078"/>
    <cellStyle name="Migliaia 60 3 2 2 2 4" xfId="42202"/>
    <cellStyle name="Migliaia 60 3 2 2 2 5" xfId="46374"/>
    <cellStyle name="Migliaia 60 3 2 2 2 6" xfId="49390"/>
    <cellStyle name="Migliaia 60 3 2 2 2 7" xfId="13128"/>
    <cellStyle name="Migliaia 60 3 2 2 3" xfId="7630"/>
    <cellStyle name="Migliaia 60 3 2 2 3 2" xfId="30283"/>
    <cellStyle name="Migliaia 60 3 2 2 4" xfId="6307"/>
    <cellStyle name="Migliaia 60 3 2 2 4 2" xfId="17081"/>
    <cellStyle name="Migliaia 60 3 2 2 4 3" xfId="19683"/>
    <cellStyle name="Migliaia 60 3 2 2 4 4" xfId="46113"/>
    <cellStyle name="Migliaia 60 3 2 2 4 5" xfId="49129"/>
    <cellStyle name="Migliaia 60 3 2 2 5" xfId="16559"/>
    <cellStyle name="Migliaia 60 3 2 2 6" xfId="21077"/>
    <cellStyle name="Migliaia 60 3 2 3" xfId="2909"/>
    <cellStyle name="Migliaia 60 3 2 3 2" xfId="7648"/>
    <cellStyle name="Migliaia 60 3 2 3 2 2" xfId="30285"/>
    <cellStyle name="Migliaia 60 3 2 3 3" xfId="7540"/>
    <cellStyle name="Migliaia 60 3 2 3 4" xfId="16560"/>
    <cellStyle name="Migliaia 60 3 2 3 5" xfId="21079"/>
    <cellStyle name="Migliaia 60 3 2 3 6" xfId="12324"/>
    <cellStyle name="Migliaia 60 3 2 4" xfId="6890"/>
    <cellStyle name="Migliaia 60 3 2 4 2" xfId="13545"/>
    <cellStyle name="Migliaia 60 3 2 4 2 2" xfId="30286"/>
    <cellStyle name="Migliaia 60 3 2 4 3" xfId="21080"/>
    <cellStyle name="Migliaia 60 3 2 4 4" xfId="12677"/>
    <cellStyle name="Migliaia 60 3 2 5" xfId="12687"/>
    <cellStyle name="Migliaia 60 3 2 5 2" xfId="30287"/>
    <cellStyle name="Migliaia 60 3 2 5 3" xfId="21081"/>
    <cellStyle name="Migliaia 60 3 2 6" xfId="16558"/>
    <cellStyle name="Migliaia 60 3 2 6 2" xfId="30288"/>
    <cellStyle name="Migliaia 60 3 2 6 3" xfId="21082"/>
    <cellStyle name="Migliaia 60 3 2 7" xfId="30282"/>
    <cellStyle name="Migliaia 60 3 2 8" xfId="21076"/>
    <cellStyle name="Migliaia 60 3 3" xfId="1561"/>
    <cellStyle name="Migliaia 60 3 3 2" xfId="3757"/>
    <cellStyle name="Migliaia 60 3 3 2 2" xfId="5226"/>
    <cellStyle name="Migliaia 60 3 3 2 2 2" xfId="30290"/>
    <cellStyle name="Migliaia 60 3 3 2 3" xfId="13706"/>
    <cellStyle name="Migliaia 60 3 3 2 4" xfId="16562"/>
    <cellStyle name="Migliaia 60 3 3 2 5" xfId="21084"/>
    <cellStyle name="Migliaia 60 3 3 2 6" xfId="12326"/>
    <cellStyle name="Migliaia 60 3 3 3" xfId="4978"/>
    <cellStyle name="Migliaia 60 3 3 3 2" xfId="30291"/>
    <cellStyle name="Migliaia 60 3 3 3 3" xfId="21085"/>
    <cellStyle name="Migliaia 60 3 3 4" xfId="16561"/>
    <cellStyle name="Migliaia 60 3 3 4 2" xfId="30292"/>
    <cellStyle name="Migliaia 60 3 3 4 3" xfId="21086"/>
    <cellStyle name="Migliaia 60 3 3 4 4" xfId="44355"/>
    <cellStyle name="Migliaia 60 3 3 5" xfId="21087"/>
    <cellStyle name="Migliaia 60 3 3 5 2" xfId="30293"/>
    <cellStyle name="Migliaia 60 3 3 5 3" xfId="44356"/>
    <cellStyle name="Migliaia 60 3 3 6" xfId="30289"/>
    <cellStyle name="Migliaia 60 3 3 7" xfId="21083"/>
    <cellStyle name="Migliaia 60 3 3 8" xfId="12325"/>
    <cellStyle name="Migliaia 60 3 4" xfId="2441"/>
    <cellStyle name="Migliaia 60 3 4 2" xfId="3953"/>
    <cellStyle name="Migliaia 60 3 4 2 2" xfId="9908"/>
    <cellStyle name="Migliaia 60 3 4 2 3" xfId="13569"/>
    <cellStyle name="Migliaia 60 3 4 2 4" xfId="16564"/>
    <cellStyle name="Migliaia 60 3 4 2 5" xfId="27936"/>
    <cellStyle name="Migliaia 60 3 4 2 6" xfId="12328"/>
    <cellStyle name="Migliaia 60 3 4 3" xfId="9156"/>
    <cellStyle name="Migliaia 60 3 4 3 2" xfId="30966"/>
    <cellStyle name="Migliaia 60 3 4 3 2 2" xfId="36126"/>
    <cellStyle name="Migliaia 60 3 4 3 2 3" xfId="41428"/>
    <cellStyle name="Migliaia 60 3 4 3 3" xfId="33475"/>
    <cellStyle name="Migliaia 60 3 4 3 4" xfId="38777"/>
    <cellStyle name="Migliaia 60 3 4 4" xfId="16563"/>
    <cellStyle name="Migliaia 60 3 4 4 2" xfId="30294"/>
    <cellStyle name="Migliaia 60 3 4 5" xfId="21088"/>
    <cellStyle name="Migliaia 60 3 4 6" xfId="12327"/>
    <cellStyle name="Migliaia 60 3 5" xfId="3305"/>
    <cellStyle name="Migliaia 60 3 5 2" xfId="9778"/>
    <cellStyle name="Migliaia 60 3 5 2 2" xfId="30967"/>
    <cellStyle name="Migliaia 60 3 5 2 2 2" xfId="36127"/>
    <cellStyle name="Migliaia 60 3 5 2 2 3" xfId="41429"/>
    <cellStyle name="Migliaia 60 3 5 2 3" xfId="33476"/>
    <cellStyle name="Migliaia 60 3 5 2 4" xfId="38778"/>
    <cellStyle name="Migliaia 60 3 5 3" xfId="16565"/>
    <cellStyle name="Migliaia 60 3 5 3 2" xfId="30295"/>
    <cellStyle name="Migliaia 60 3 5 4" xfId="21089"/>
    <cellStyle name="Migliaia 60 3 5 5" xfId="12329"/>
    <cellStyle name="Migliaia 60 3 6" xfId="2908"/>
    <cellStyle name="Migliaia 60 3 6 2" xfId="9483"/>
    <cellStyle name="Migliaia 60 3 6 2 2" xfId="30296"/>
    <cellStyle name="Migliaia 60 3 6 3" xfId="14114"/>
    <cellStyle name="Migliaia 60 3 6 4" xfId="16566"/>
    <cellStyle name="Migliaia 60 3 6 5" xfId="21090"/>
    <cellStyle name="Migliaia 60 3 6 6" xfId="12330"/>
    <cellStyle name="Migliaia 60 3 7" xfId="6642"/>
    <cellStyle name="Migliaia 60 3 7 2" xfId="30297"/>
    <cellStyle name="Migliaia 60 3 7 3" xfId="21091"/>
    <cellStyle name="Migliaia 60 3 8" xfId="12688"/>
    <cellStyle name="Migliaia 60 3 8 2" xfId="30298"/>
    <cellStyle name="Migliaia 60 3 8 3" xfId="21092"/>
    <cellStyle name="Migliaia 60 3 9" xfId="16557"/>
    <cellStyle name="Migliaia 60 3 9 2" xfId="30281"/>
    <cellStyle name="Migliaia 60 4" xfId="1563"/>
    <cellStyle name="Migliaia 60 4 2" xfId="3759"/>
    <cellStyle name="Migliaia 60 4 2 2" xfId="4324"/>
    <cellStyle name="Migliaia 60 4 2 2 2" xfId="30301"/>
    <cellStyle name="Migliaia 60 4 2 2 3" xfId="21095"/>
    <cellStyle name="Migliaia 60 4 2 3" xfId="7541"/>
    <cellStyle name="Migliaia 60 4 2 3 2" xfId="30302"/>
    <cellStyle name="Migliaia 60 4 2 3 3" xfId="21096"/>
    <cellStyle name="Migliaia 60 4 2 4" xfId="6892"/>
    <cellStyle name="Migliaia 60 4 2 4 2" xfId="30300"/>
    <cellStyle name="Migliaia 60 4 2 5" xfId="6309"/>
    <cellStyle name="Migliaia 60 4 2 5 2" xfId="17083"/>
    <cellStyle name="Migliaia 60 4 2 5 3" xfId="20626"/>
    <cellStyle name="Migliaia 60 4 2 5 4" xfId="46115"/>
    <cellStyle name="Migliaia 60 4 2 5 5" xfId="49131"/>
    <cellStyle name="Migliaia 60 4 2 6" xfId="16568"/>
    <cellStyle name="Migliaia 60 4 2 7" xfId="21094"/>
    <cellStyle name="Migliaia 60 4 3" xfId="4325"/>
    <cellStyle name="Migliaia 60 4 3 2" xfId="13707"/>
    <cellStyle name="Migliaia 60 4 3 2 2" xfId="30303"/>
    <cellStyle name="Migliaia 60 4 3 3" xfId="21097"/>
    <cellStyle name="Migliaia 60 4 3 4" xfId="12686"/>
    <cellStyle name="Migliaia 60 4 4" xfId="7542"/>
    <cellStyle name="Migliaia 60 4 4 2" xfId="30304"/>
    <cellStyle name="Migliaia 60 4 4 3" xfId="21098"/>
    <cellStyle name="Migliaia 60 4 5" xfId="6891"/>
    <cellStyle name="Migliaia 60 4 5 2" xfId="30305"/>
    <cellStyle name="Migliaia 60 4 5 3" xfId="21099"/>
    <cellStyle name="Migliaia 60 4 6" xfId="6308"/>
    <cellStyle name="Migliaia 60 4 6 2" xfId="17082"/>
    <cellStyle name="Migliaia 60 4 6 2 2" xfId="30306"/>
    <cellStyle name="Migliaia 60 4 6 3" xfId="21100"/>
    <cellStyle name="Migliaia 60 4 6 4" xfId="42573"/>
    <cellStyle name="Migliaia 60 4 6 5" xfId="44357"/>
    <cellStyle name="Migliaia 60 4 6 6" xfId="46114"/>
    <cellStyle name="Migliaia 60 4 6 7" xfId="49130"/>
    <cellStyle name="Migliaia 60 4 7" xfId="16567"/>
    <cellStyle name="Migliaia 60 4 7 2" xfId="30307"/>
    <cellStyle name="Migliaia 60 4 7 3" xfId="21101"/>
    <cellStyle name="Migliaia 60 4 8" xfId="30299"/>
    <cellStyle name="Migliaia 60 4 9" xfId="21093"/>
    <cellStyle name="Migliaia 60 5" xfId="1564"/>
    <cellStyle name="Migliaia 60 5 2" xfId="3760"/>
    <cellStyle name="Migliaia 60 5 2 2" xfId="13964"/>
    <cellStyle name="Migliaia 60 5 2 2 2" xfId="30309"/>
    <cellStyle name="Migliaia 60 5 2 3" xfId="16570"/>
    <cellStyle name="Migliaia 60 5 2 4" xfId="21103"/>
    <cellStyle name="Migliaia 60 5 2 5" xfId="12331"/>
    <cellStyle name="Migliaia 60 5 3" xfId="6893"/>
    <cellStyle name="Migliaia 60 5 3 2" xfId="30310"/>
    <cellStyle name="Migliaia 60 5 3 3" xfId="21104"/>
    <cellStyle name="Migliaia 60 5 4" xfId="6310"/>
    <cellStyle name="Migliaia 60 5 4 2" xfId="17084"/>
    <cellStyle name="Migliaia 60 5 4 2 2" xfId="30311"/>
    <cellStyle name="Migliaia 60 5 4 3" xfId="21105"/>
    <cellStyle name="Migliaia 60 5 4 4" xfId="42669"/>
    <cellStyle name="Migliaia 60 5 4 5" xfId="44358"/>
    <cellStyle name="Migliaia 60 5 4 6" xfId="46116"/>
    <cellStyle name="Migliaia 60 5 4 7" xfId="49132"/>
    <cellStyle name="Migliaia 60 5 5" xfId="16569"/>
    <cellStyle name="Migliaia 60 5 5 2" xfId="30312"/>
    <cellStyle name="Migliaia 60 5 5 3" xfId="21106"/>
    <cellStyle name="Migliaia 60 5 5 4" xfId="44359"/>
    <cellStyle name="Migliaia 60 5 6" xfId="21107"/>
    <cellStyle name="Migliaia 60 5 6 2" xfId="30313"/>
    <cellStyle name="Migliaia 60 5 7" xfId="30308"/>
    <cellStyle name="Migliaia 60 5 8" xfId="21102"/>
    <cellStyle name="Migliaia 60 6" xfId="1559"/>
    <cellStyle name="Migliaia 60 6 2" xfId="3755"/>
    <cellStyle name="Migliaia 60 6 2 2" xfId="5225"/>
    <cellStyle name="Migliaia 60 6 2 3" xfId="14064"/>
    <cellStyle name="Migliaia 60 6 2 4" xfId="16572"/>
    <cellStyle name="Migliaia 60 6 2 5" xfId="27937"/>
    <cellStyle name="Migliaia 60 6 2 6" xfId="12333"/>
    <cellStyle name="Migliaia 60 6 3" xfId="4977"/>
    <cellStyle name="Migliaia 60 6 3 2" xfId="30968"/>
    <cellStyle name="Migliaia 60 6 3 2 2" xfId="36128"/>
    <cellStyle name="Migliaia 60 6 3 2 3" xfId="41430"/>
    <cellStyle name="Migliaia 60 6 3 3" xfId="33477"/>
    <cellStyle name="Migliaia 60 6 3 4" xfId="38779"/>
    <cellStyle name="Migliaia 60 6 4" xfId="16571"/>
    <cellStyle name="Migliaia 60 6 4 2" xfId="30314"/>
    <cellStyle name="Migliaia 60 6 5" xfId="21108"/>
    <cellStyle name="Migliaia 60 6 6" xfId="12332"/>
    <cellStyle name="Migliaia 60 7" xfId="3303"/>
    <cellStyle name="Migliaia 60 7 2" xfId="9776"/>
    <cellStyle name="Migliaia 60 7 2 2" xfId="30969"/>
    <cellStyle name="Migliaia 60 7 2 2 2" xfId="36129"/>
    <cellStyle name="Migliaia 60 7 2 2 3" xfId="41431"/>
    <cellStyle name="Migliaia 60 7 2 3" xfId="33478"/>
    <cellStyle name="Migliaia 60 7 2 4" xfId="38780"/>
    <cellStyle name="Migliaia 60 7 3" xfId="16573"/>
    <cellStyle name="Migliaia 60 7 3 2" xfId="30315"/>
    <cellStyle name="Migliaia 60 7 4" xfId="21109"/>
    <cellStyle name="Migliaia 60 7 5" xfId="12334"/>
    <cellStyle name="Migliaia 60 8" xfId="2906"/>
    <cellStyle name="Migliaia 60 8 2" xfId="9481"/>
    <cellStyle name="Migliaia 60 8 2 2" xfId="30970"/>
    <cellStyle name="Migliaia 60 8 2 2 2" xfId="36130"/>
    <cellStyle name="Migliaia 60 8 2 2 3" xfId="41432"/>
    <cellStyle name="Migliaia 60 8 2 3" xfId="33479"/>
    <cellStyle name="Migliaia 60 8 2 4" xfId="38781"/>
    <cellStyle name="Migliaia 60 8 3" xfId="16574"/>
    <cellStyle name="Migliaia 60 8 3 2" xfId="30316"/>
    <cellStyle name="Migliaia 60 8 4" xfId="21110"/>
    <cellStyle name="Migliaia 60 8 5" xfId="12335"/>
    <cellStyle name="Migliaia 60 9" xfId="12676"/>
    <cellStyle name="Migliaia 60 9 2" xfId="30317"/>
    <cellStyle name="Migliaia 60 9 3" xfId="21111"/>
    <cellStyle name="Migliaia 61" xfId="407"/>
    <cellStyle name="Migliaia 61 10" xfId="16575"/>
    <cellStyle name="Migliaia 61 10 2" xfId="30318"/>
    <cellStyle name="Migliaia 61 11" xfId="21112"/>
    <cellStyle name="Migliaia 61 2" xfId="408"/>
    <cellStyle name="Migliaia 61 2 2" xfId="1566"/>
    <cellStyle name="Migliaia 61 2 2 2" xfId="3762"/>
    <cellStyle name="Migliaia 61 2 2 2 2" xfId="9849"/>
    <cellStyle name="Migliaia 61 2 2 2 2 2" xfId="30321"/>
    <cellStyle name="Migliaia 61 2 2 2 3" xfId="13965"/>
    <cellStyle name="Migliaia 61 2 2 2 4" xfId="16578"/>
    <cellStyle name="Migliaia 61 2 2 2 5" xfId="21115"/>
    <cellStyle name="Migliaia 61 2 2 2 6" xfId="12336"/>
    <cellStyle name="Migliaia 61 2 2 3" xfId="7074"/>
    <cellStyle name="Migliaia 61 2 2 3 2" xfId="30971"/>
    <cellStyle name="Migliaia 61 2 2 3 2 2" xfId="36131"/>
    <cellStyle name="Migliaia 61 2 2 3 2 3" xfId="41433"/>
    <cellStyle name="Migliaia 61 2 2 3 3" xfId="33480"/>
    <cellStyle name="Migliaia 61 2 2 3 4" xfId="38782"/>
    <cellStyle name="Migliaia 61 2 2 4" xfId="6311"/>
    <cellStyle name="Migliaia 61 2 2 4 2" xfId="17085"/>
    <cellStyle name="Migliaia 61 2 2 4 3" xfId="30320"/>
    <cellStyle name="Migliaia 61 2 2 4 4" xfId="42161"/>
    <cellStyle name="Migliaia 61 2 2 4 5" xfId="46117"/>
    <cellStyle name="Migliaia 61 2 2 4 6" xfId="49133"/>
    <cellStyle name="Migliaia 61 2 2 5" xfId="16577"/>
    <cellStyle name="Migliaia 61 2 2 6" xfId="21114"/>
    <cellStyle name="Migliaia 61 2 3" xfId="3307"/>
    <cellStyle name="Migliaia 61 2 3 2" xfId="9780"/>
    <cellStyle name="Migliaia 61 2 3 2 2" xfId="30972"/>
    <cellStyle name="Migliaia 61 2 3 2 2 2" xfId="36132"/>
    <cellStyle name="Migliaia 61 2 3 2 2 3" xfId="41434"/>
    <cellStyle name="Migliaia 61 2 3 2 3" xfId="33481"/>
    <cellStyle name="Migliaia 61 2 3 2 4" xfId="38783"/>
    <cellStyle name="Migliaia 61 2 3 3" xfId="16579"/>
    <cellStyle name="Migliaia 61 2 3 3 2" xfId="30322"/>
    <cellStyle name="Migliaia 61 2 3 4" xfId="21116"/>
    <cellStyle name="Migliaia 61 2 3 5" xfId="12337"/>
    <cellStyle name="Migliaia 61 2 4" xfId="2911"/>
    <cellStyle name="Migliaia 61 2 4 2" xfId="9485"/>
    <cellStyle name="Migliaia 61 2 4 2 2" xfId="30323"/>
    <cellStyle name="Migliaia 61 2 4 3" xfId="13587"/>
    <cellStyle name="Migliaia 61 2 4 4" xfId="16580"/>
    <cellStyle name="Migliaia 61 2 4 5" xfId="21117"/>
    <cellStyle name="Migliaia 61 2 4 6" xfId="12338"/>
    <cellStyle name="Migliaia 61 2 5" xfId="8589"/>
    <cellStyle name="Migliaia 61 2 5 2" xfId="30324"/>
    <cellStyle name="Migliaia 61 2 5 3" xfId="21118"/>
    <cellStyle name="Migliaia 61 2 6" xfId="16576"/>
    <cellStyle name="Migliaia 61 2 6 2" xfId="30325"/>
    <cellStyle name="Migliaia 61 2 6 3" xfId="21119"/>
    <cellStyle name="Migliaia 61 2 7" xfId="30319"/>
    <cellStyle name="Migliaia 61 2 8" xfId="21113"/>
    <cellStyle name="Migliaia 61 3" xfId="409"/>
    <cellStyle name="Migliaia 61 3 10" xfId="21120"/>
    <cellStyle name="Migliaia 61 3 11" xfId="12339"/>
    <cellStyle name="Migliaia 61 3 2" xfId="1568"/>
    <cellStyle name="Migliaia 61 3 2 2" xfId="3764"/>
    <cellStyle name="Migliaia 61 3 2 2 2" xfId="7543"/>
    <cellStyle name="Migliaia 61 3 2 2 2 2" xfId="13966"/>
    <cellStyle name="Migliaia 61 3 2 2 2 2 2" xfId="17330"/>
    <cellStyle name="Migliaia 61 3 2 2 2 2 3" xfId="30329"/>
    <cellStyle name="Migliaia 61 3 2 2 2 3" xfId="21123"/>
    <cellStyle name="Migliaia 61 3 2 2 2 4" xfId="20554"/>
    <cellStyle name="Migliaia 61 3 2 2 2 5" xfId="46375"/>
    <cellStyle name="Migliaia 61 3 2 2 2 6" xfId="49391"/>
    <cellStyle name="Migliaia 61 3 2 2 2 7" xfId="13129"/>
    <cellStyle name="Migliaia 61 3 2 2 3" xfId="6916"/>
    <cellStyle name="Migliaia 61 3 2 2 3 2" xfId="30328"/>
    <cellStyle name="Migliaia 61 3 2 2 4" xfId="6312"/>
    <cellStyle name="Migliaia 61 3 2 2 4 2" xfId="17086"/>
    <cellStyle name="Migliaia 61 3 2 2 4 3" xfId="43427"/>
    <cellStyle name="Migliaia 61 3 2 2 4 4" xfId="46118"/>
    <cellStyle name="Migliaia 61 3 2 2 4 5" xfId="49134"/>
    <cellStyle name="Migliaia 61 3 2 2 5" xfId="16583"/>
    <cellStyle name="Migliaia 61 3 2 2 6" xfId="21122"/>
    <cellStyle name="Migliaia 61 3 2 3" xfId="2913"/>
    <cellStyle name="Migliaia 61 3 2 3 2" xfId="7824"/>
    <cellStyle name="Migliaia 61 3 2 3 2 2" xfId="30330"/>
    <cellStyle name="Migliaia 61 3 2 3 3" xfId="7544"/>
    <cellStyle name="Migliaia 61 3 2 3 4" xfId="16584"/>
    <cellStyle name="Migliaia 61 3 2 3 5" xfId="21124"/>
    <cellStyle name="Migliaia 61 3 2 3 6" xfId="12340"/>
    <cellStyle name="Migliaia 61 3 2 4" xfId="6894"/>
    <cellStyle name="Migliaia 61 3 2 4 2" xfId="13546"/>
    <cellStyle name="Migliaia 61 3 2 4 2 2" xfId="30331"/>
    <cellStyle name="Migliaia 61 3 2 4 3" xfId="21125"/>
    <cellStyle name="Migliaia 61 3 2 4 4" xfId="12679"/>
    <cellStyle name="Migliaia 61 3 2 5" xfId="12506"/>
    <cellStyle name="Migliaia 61 3 2 5 2" xfId="30332"/>
    <cellStyle name="Migliaia 61 3 2 5 3" xfId="21126"/>
    <cellStyle name="Migliaia 61 3 2 6" xfId="16582"/>
    <cellStyle name="Migliaia 61 3 2 6 2" xfId="30333"/>
    <cellStyle name="Migliaia 61 3 2 6 3" xfId="21127"/>
    <cellStyle name="Migliaia 61 3 2 7" xfId="30327"/>
    <cellStyle name="Migliaia 61 3 2 8" xfId="21121"/>
    <cellStyle name="Migliaia 61 3 3" xfId="1567"/>
    <cellStyle name="Migliaia 61 3 3 2" xfId="3763"/>
    <cellStyle name="Migliaia 61 3 3 2 2" xfId="5228"/>
    <cellStyle name="Migliaia 61 3 3 2 2 2" xfId="30335"/>
    <cellStyle name="Migliaia 61 3 3 2 3" xfId="13708"/>
    <cellStyle name="Migliaia 61 3 3 2 4" xfId="16586"/>
    <cellStyle name="Migliaia 61 3 3 2 5" xfId="21129"/>
    <cellStyle name="Migliaia 61 3 3 2 6" xfId="12342"/>
    <cellStyle name="Migliaia 61 3 3 3" xfId="4980"/>
    <cellStyle name="Migliaia 61 3 3 3 2" xfId="30336"/>
    <cellStyle name="Migliaia 61 3 3 3 3" xfId="21130"/>
    <cellStyle name="Migliaia 61 3 3 4" xfId="16585"/>
    <cellStyle name="Migliaia 61 3 3 4 2" xfId="30337"/>
    <cellStyle name="Migliaia 61 3 3 4 3" xfId="21131"/>
    <cellStyle name="Migliaia 61 3 3 4 4" xfId="44360"/>
    <cellStyle name="Migliaia 61 3 3 5" xfId="21132"/>
    <cellStyle name="Migliaia 61 3 3 5 2" xfId="30338"/>
    <cellStyle name="Migliaia 61 3 3 5 3" xfId="44361"/>
    <cellStyle name="Migliaia 61 3 3 6" xfId="30334"/>
    <cellStyle name="Migliaia 61 3 3 7" xfId="21128"/>
    <cellStyle name="Migliaia 61 3 3 8" xfId="12341"/>
    <cellStyle name="Migliaia 61 3 4" xfId="2442"/>
    <cellStyle name="Migliaia 61 3 4 2" xfId="3954"/>
    <cellStyle name="Migliaia 61 3 4 2 2" xfId="9909"/>
    <cellStyle name="Migliaia 61 3 4 2 3" xfId="14004"/>
    <cellStyle name="Migliaia 61 3 4 2 4" xfId="16588"/>
    <cellStyle name="Migliaia 61 3 4 2 5" xfId="27938"/>
    <cellStyle name="Migliaia 61 3 4 2 6" xfId="12344"/>
    <cellStyle name="Migliaia 61 3 4 3" xfId="9157"/>
    <cellStyle name="Migliaia 61 3 4 3 2" xfId="30973"/>
    <cellStyle name="Migliaia 61 3 4 3 2 2" xfId="36133"/>
    <cellStyle name="Migliaia 61 3 4 3 2 3" xfId="41435"/>
    <cellStyle name="Migliaia 61 3 4 3 3" xfId="33482"/>
    <cellStyle name="Migliaia 61 3 4 3 4" xfId="38784"/>
    <cellStyle name="Migliaia 61 3 4 4" xfId="16587"/>
    <cellStyle name="Migliaia 61 3 4 4 2" xfId="30339"/>
    <cellStyle name="Migliaia 61 3 4 5" xfId="21133"/>
    <cellStyle name="Migliaia 61 3 4 6" xfId="12343"/>
    <cellStyle name="Migliaia 61 3 5" xfId="3308"/>
    <cellStyle name="Migliaia 61 3 5 2" xfId="9781"/>
    <cellStyle name="Migliaia 61 3 5 2 2" xfId="30974"/>
    <cellStyle name="Migliaia 61 3 5 2 2 2" xfId="36134"/>
    <cellStyle name="Migliaia 61 3 5 2 2 3" xfId="41436"/>
    <cellStyle name="Migliaia 61 3 5 2 3" xfId="33483"/>
    <cellStyle name="Migliaia 61 3 5 2 4" xfId="38785"/>
    <cellStyle name="Migliaia 61 3 5 3" xfId="16589"/>
    <cellStyle name="Migliaia 61 3 5 3 2" xfId="30340"/>
    <cellStyle name="Migliaia 61 3 5 4" xfId="21134"/>
    <cellStyle name="Migliaia 61 3 5 5" xfId="12345"/>
    <cellStyle name="Migliaia 61 3 6" xfId="2912"/>
    <cellStyle name="Migliaia 61 3 6 2" xfId="9486"/>
    <cellStyle name="Migliaia 61 3 6 2 2" xfId="30341"/>
    <cellStyle name="Migliaia 61 3 6 3" xfId="14113"/>
    <cellStyle name="Migliaia 61 3 6 4" xfId="16590"/>
    <cellStyle name="Migliaia 61 3 6 5" xfId="21135"/>
    <cellStyle name="Migliaia 61 3 6 6" xfId="12346"/>
    <cellStyle name="Migliaia 61 3 7" xfId="7679"/>
    <cellStyle name="Migliaia 61 3 7 2" xfId="30342"/>
    <cellStyle name="Migliaia 61 3 7 3" xfId="21136"/>
    <cellStyle name="Migliaia 61 3 8" xfId="12507"/>
    <cellStyle name="Migliaia 61 3 8 2" xfId="30343"/>
    <cellStyle name="Migliaia 61 3 8 3" xfId="21137"/>
    <cellStyle name="Migliaia 61 3 9" xfId="16581"/>
    <cellStyle name="Migliaia 61 3 9 2" xfId="30326"/>
    <cellStyle name="Migliaia 61 4" xfId="1569"/>
    <cellStyle name="Migliaia 61 4 2" xfId="3765"/>
    <cellStyle name="Migliaia 61 4 2 2" xfId="4326"/>
    <cellStyle name="Migliaia 61 4 2 2 2" xfId="30346"/>
    <cellStyle name="Migliaia 61 4 2 2 3" xfId="21140"/>
    <cellStyle name="Migliaia 61 4 2 3" xfId="7545"/>
    <cellStyle name="Migliaia 61 4 2 3 2" xfId="30347"/>
    <cellStyle name="Migliaia 61 4 2 3 3" xfId="21141"/>
    <cellStyle name="Migliaia 61 4 2 4" xfId="6896"/>
    <cellStyle name="Migliaia 61 4 2 4 2" xfId="30345"/>
    <cellStyle name="Migliaia 61 4 2 5" xfId="6314"/>
    <cellStyle name="Migliaia 61 4 2 5 2" xfId="17088"/>
    <cellStyle name="Migliaia 61 4 2 5 3" xfId="42880"/>
    <cellStyle name="Migliaia 61 4 2 5 4" xfId="46120"/>
    <cellStyle name="Migliaia 61 4 2 5 5" xfId="49136"/>
    <cellStyle name="Migliaia 61 4 2 6" xfId="16592"/>
    <cellStyle name="Migliaia 61 4 2 7" xfId="21139"/>
    <cellStyle name="Migliaia 61 4 3" xfId="4327"/>
    <cellStyle name="Migliaia 61 4 3 2" xfId="13709"/>
    <cellStyle name="Migliaia 61 4 3 2 2" xfId="30348"/>
    <cellStyle name="Migliaia 61 4 3 3" xfId="21142"/>
    <cellStyle name="Migliaia 61 4 3 4" xfId="12505"/>
    <cellStyle name="Migliaia 61 4 4" xfId="7546"/>
    <cellStyle name="Migliaia 61 4 4 2" xfId="30349"/>
    <cellStyle name="Migliaia 61 4 4 3" xfId="21143"/>
    <cellStyle name="Migliaia 61 4 5" xfId="6895"/>
    <cellStyle name="Migliaia 61 4 5 2" xfId="30350"/>
    <cellStyle name="Migliaia 61 4 5 3" xfId="21144"/>
    <cellStyle name="Migliaia 61 4 6" xfId="6313"/>
    <cellStyle name="Migliaia 61 4 6 2" xfId="17087"/>
    <cellStyle name="Migliaia 61 4 6 2 2" xfId="30351"/>
    <cellStyle name="Migliaia 61 4 6 3" xfId="21145"/>
    <cellStyle name="Migliaia 61 4 6 4" xfId="42761"/>
    <cellStyle name="Migliaia 61 4 6 5" xfId="44362"/>
    <cellStyle name="Migliaia 61 4 6 6" xfId="46119"/>
    <cellStyle name="Migliaia 61 4 6 7" xfId="49135"/>
    <cellStyle name="Migliaia 61 4 7" xfId="16591"/>
    <cellStyle name="Migliaia 61 4 7 2" xfId="30352"/>
    <cellStyle name="Migliaia 61 4 7 3" xfId="21146"/>
    <cellStyle name="Migliaia 61 4 8" xfId="30344"/>
    <cellStyle name="Migliaia 61 4 9" xfId="21138"/>
    <cellStyle name="Migliaia 61 5" xfId="1570"/>
    <cellStyle name="Migliaia 61 5 2" xfId="3766"/>
    <cellStyle name="Migliaia 61 5 2 2" xfId="13967"/>
    <cellStyle name="Migliaia 61 5 2 2 2" xfId="30354"/>
    <cellStyle name="Migliaia 61 5 2 3" xfId="16594"/>
    <cellStyle name="Migliaia 61 5 2 4" xfId="21148"/>
    <cellStyle name="Migliaia 61 5 2 5" xfId="12347"/>
    <cellStyle name="Migliaia 61 5 3" xfId="6897"/>
    <cellStyle name="Migliaia 61 5 3 2" xfId="30355"/>
    <cellStyle name="Migliaia 61 5 3 3" xfId="21149"/>
    <cellStyle name="Migliaia 61 5 4" xfId="6315"/>
    <cellStyle name="Migliaia 61 5 4 2" xfId="17089"/>
    <cellStyle name="Migliaia 61 5 4 2 2" xfId="30356"/>
    <cellStyle name="Migliaia 61 5 4 3" xfId="21150"/>
    <cellStyle name="Migliaia 61 5 4 4" xfId="27895"/>
    <cellStyle name="Migliaia 61 5 4 5" xfId="44363"/>
    <cellStyle name="Migliaia 61 5 4 6" xfId="46121"/>
    <cellStyle name="Migliaia 61 5 4 7" xfId="49137"/>
    <cellStyle name="Migliaia 61 5 5" xfId="16593"/>
    <cellStyle name="Migliaia 61 5 5 2" xfId="30357"/>
    <cellStyle name="Migliaia 61 5 5 3" xfId="21151"/>
    <cellStyle name="Migliaia 61 5 5 4" xfId="44364"/>
    <cellStyle name="Migliaia 61 5 6" xfId="21152"/>
    <cellStyle name="Migliaia 61 5 6 2" xfId="30358"/>
    <cellStyle name="Migliaia 61 5 7" xfId="30353"/>
    <cellStyle name="Migliaia 61 5 8" xfId="21147"/>
    <cellStyle name="Migliaia 61 6" xfId="1565"/>
    <cellStyle name="Migliaia 61 6 2" xfId="3761"/>
    <cellStyle name="Migliaia 61 6 2 2" xfId="5227"/>
    <cellStyle name="Migliaia 61 6 2 3" xfId="13552"/>
    <cellStyle name="Migliaia 61 6 2 4" xfId="16596"/>
    <cellStyle name="Migliaia 61 6 2 5" xfId="27939"/>
    <cellStyle name="Migliaia 61 6 2 6" xfId="12349"/>
    <cellStyle name="Migliaia 61 6 3" xfId="4979"/>
    <cellStyle name="Migliaia 61 6 3 2" xfId="30975"/>
    <cellStyle name="Migliaia 61 6 3 2 2" xfId="36135"/>
    <cellStyle name="Migliaia 61 6 3 2 3" xfId="41437"/>
    <cellStyle name="Migliaia 61 6 3 3" xfId="33484"/>
    <cellStyle name="Migliaia 61 6 3 4" xfId="38786"/>
    <cellStyle name="Migliaia 61 6 4" xfId="16595"/>
    <cellStyle name="Migliaia 61 6 4 2" xfId="30359"/>
    <cellStyle name="Migliaia 61 6 5" xfId="21153"/>
    <cellStyle name="Migliaia 61 6 6" xfId="12348"/>
    <cellStyle name="Migliaia 61 7" xfId="3306"/>
    <cellStyle name="Migliaia 61 7 2" xfId="9779"/>
    <cellStyle name="Migliaia 61 7 2 2" xfId="30976"/>
    <cellStyle name="Migliaia 61 7 2 2 2" xfId="36136"/>
    <cellStyle name="Migliaia 61 7 2 2 3" xfId="41438"/>
    <cellStyle name="Migliaia 61 7 2 3" xfId="33485"/>
    <cellStyle name="Migliaia 61 7 2 4" xfId="38787"/>
    <cellStyle name="Migliaia 61 7 3" xfId="16597"/>
    <cellStyle name="Migliaia 61 7 3 2" xfId="30360"/>
    <cellStyle name="Migliaia 61 7 4" xfId="21154"/>
    <cellStyle name="Migliaia 61 7 5" xfId="12350"/>
    <cellStyle name="Migliaia 61 8" xfId="2910"/>
    <cellStyle name="Migliaia 61 8 2" xfId="9484"/>
    <cellStyle name="Migliaia 61 8 2 2" xfId="30977"/>
    <cellStyle name="Migliaia 61 8 2 2 2" xfId="36137"/>
    <cellStyle name="Migliaia 61 8 2 2 3" xfId="41439"/>
    <cellStyle name="Migliaia 61 8 2 3" xfId="33486"/>
    <cellStyle name="Migliaia 61 8 2 4" xfId="38788"/>
    <cellStyle name="Migliaia 61 8 3" xfId="16598"/>
    <cellStyle name="Migliaia 61 8 3 2" xfId="30361"/>
    <cellStyle name="Migliaia 61 8 4" xfId="21155"/>
    <cellStyle name="Migliaia 61 8 5" xfId="12351"/>
    <cellStyle name="Migliaia 61 9" xfId="12678"/>
    <cellStyle name="Migliaia 61 9 2" xfId="30362"/>
    <cellStyle name="Migliaia 61 9 3" xfId="21156"/>
    <cellStyle name="Migliaia 7" xfId="410"/>
    <cellStyle name="Migliaia 7 10" xfId="16599"/>
    <cellStyle name="Migliaia 7 10 2" xfId="30363"/>
    <cellStyle name="Migliaia 7 11" xfId="21157"/>
    <cellStyle name="Migliaia 7 2" xfId="411"/>
    <cellStyle name="Migliaia 7 2 2" xfId="1572"/>
    <cellStyle name="Migliaia 7 2 2 2" xfId="3768"/>
    <cellStyle name="Migliaia 7 2 2 2 2" xfId="9850"/>
    <cellStyle name="Migliaia 7 2 2 2 2 2" xfId="30366"/>
    <cellStyle name="Migliaia 7 2 2 2 3" xfId="13968"/>
    <cellStyle name="Migliaia 7 2 2 2 4" xfId="16602"/>
    <cellStyle name="Migliaia 7 2 2 2 5" xfId="21160"/>
    <cellStyle name="Migliaia 7 2 2 2 6" xfId="12352"/>
    <cellStyle name="Migliaia 7 2 2 3" xfId="7075"/>
    <cellStyle name="Migliaia 7 2 2 3 2" xfId="30978"/>
    <cellStyle name="Migliaia 7 2 2 3 2 2" xfId="36138"/>
    <cellStyle name="Migliaia 7 2 2 3 2 3" xfId="41440"/>
    <cellStyle name="Migliaia 7 2 2 3 3" xfId="33487"/>
    <cellStyle name="Migliaia 7 2 2 3 4" xfId="38789"/>
    <cellStyle name="Migliaia 7 2 2 4" xfId="6316"/>
    <cellStyle name="Migliaia 7 2 2 4 2" xfId="17090"/>
    <cellStyle name="Migliaia 7 2 2 4 3" xfId="30365"/>
    <cellStyle name="Migliaia 7 2 2 4 4" xfId="43259"/>
    <cellStyle name="Migliaia 7 2 2 4 5" xfId="46122"/>
    <cellStyle name="Migliaia 7 2 2 4 6" xfId="49138"/>
    <cellStyle name="Migliaia 7 2 2 5" xfId="16601"/>
    <cellStyle name="Migliaia 7 2 2 6" xfId="21159"/>
    <cellStyle name="Migliaia 7 2 3" xfId="3310"/>
    <cellStyle name="Migliaia 7 2 3 2" xfId="9783"/>
    <cellStyle name="Migliaia 7 2 3 2 2" xfId="30979"/>
    <cellStyle name="Migliaia 7 2 3 2 2 2" xfId="36139"/>
    <cellStyle name="Migliaia 7 2 3 2 2 3" xfId="41441"/>
    <cellStyle name="Migliaia 7 2 3 2 3" xfId="33488"/>
    <cellStyle name="Migliaia 7 2 3 2 4" xfId="38790"/>
    <cellStyle name="Migliaia 7 2 3 3" xfId="16603"/>
    <cellStyle name="Migliaia 7 2 3 3 2" xfId="30367"/>
    <cellStyle name="Migliaia 7 2 3 4" xfId="21161"/>
    <cellStyle name="Migliaia 7 2 3 5" xfId="12353"/>
    <cellStyle name="Migliaia 7 2 4" xfId="2915"/>
    <cellStyle name="Migliaia 7 2 4 2" xfId="9488"/>
    <cellStyle name="Migliaia 7 2 4 2 2" xfId="30368"/>
    <cellStyle name="Migliaia 7 2 4 3" xfId="14112"/>
    <cellStyle name="Migliaia 7 2 4 4" xfId="16604"/>
    <cellStyle name="Migliaia 7 2 4 5" xfId="21162"/>
    <cellStyle name="Migliaia 7 2 4 6" xfId="12354"/>
    <cellStyle name="Migliaia 7 2 5" xfId="8590"/>
    <cellStyle name="Migliaia 7 2 5 2" xfId="30369"/>
    <cellStyle name="Migliaia 7 2 5 3" xfId="21163"/>
    <cellStyle name="Migliaia 7 2 6" xfId="16600"/>
    <cellStyle name="Migliaia 7 2 6 2" xfId="30370"/>
    <cellStyle name="Migliaia 7 2 6 3" xfId="21164"/>
    <cellStyle name="Migliaia 7 2 7" xfId="30364"/>
    <cellStyle name="Migliaia 7 2 8" xfId="21158"/>
    <cellStyle name="Migliaia 7 3" xfId="412"/>
    <cellStyle name="Migliaia 7 3 10" xfId="21165"/>
    <cellStyle name="Migliaia 7 3 11" xfId="12355"/>
    <cellStyle name="Migliaia 7 3 2" xfId="1574"/>
    <cellStyle name="Migliaia 7 3 2 2" xfId="3770"/>
    <cellStyle name="Migliaia 7 3 2 2 2" xfId="7547"/>
    <cellStyle name="Migliaia 7 3 2 2 2 2" xfId="13969"/>
    <cellStyle name="Migliaia 7 3 2 2 2 2 2" xfId="17331"/>
    <cellStyle name="Migliaia 7 3 2 2 2 2 3" xfId="30374"/>
    <cellStyle name="Migliaia 7 3 2 2 2 3" xfId="21168"/>
    <cellStyle name="Migliaia 7 3 2 2 2 4" xfId="43935"/>
    <cellStyle name="Migliaia 7 3 2 2 2 5" xfId="46376"/>
    <cellStyle name="Migliaia 7 3 2 2 2 6" xfId="49392"/>
    <cellStyle name="Migliaia 7 3 2 2 2 7" xfId="13130"/>
    <cellStyle name="Migliaia 7 3 2 2 3" xfId="6917"/>
    <cellStyle name="Migliaia 7 3 2 2 3 2" xfId="30373"/>
    <cellStyle name="Migliaia 7 3 2 2 4" xfId="6317"/>
    <cellStyle name="Migliaia 7 3 2 2 4 2" xfId="17091"/>
    <cellStyle name="Migliaia 7 3 2 2 4 3" xfId="42162"/>
    <cellStyle name="Migliaia 7 3 2 2 4 4" xfId="46123"/>
    <cellStyle name="Migliaia 7 3 2 2 4 5" xfId="49139"/>
    <cellStyle name="Migliaia 7 3 2 2 5" xfId="16607"/>
    <cellStyle name="Migliaia 7 3 2 2 6" xfId="21167"/>
    <cellStyle name="Migliaia 7 3 2 3" xfId="2917"/>
    <cellStyle name="Migliaia 7 3 2 3 2" xfId="7823"/>
    <cellStyle name="Migliaia 7 3 2 3 2 2" xfId="30375"/>
    <cellStyle name="Migliaia 7 3 2 3 3" xfId="7548"/>
    <cellStyle name="Migliaia 7 3 2 3 4" xfId="16608"/>
    <cellStyle name="Migliaia 7 3 2 3 5" xfId="21169"/>
    <cellStyle name="Migliaia 7 3 2 3 6" xfId="12356"/>
    <cellStyle name="Migliaia 7 3 2 4" xfId="6898"/>
    <cellStyle name="Migliaia 7 3 2 4 2" xfId="13547"/>
    <cellStyle name="Migliaia 7 3 2 4 2 2" xfId="30376"/>
    <cellStyle name="Migliaia 7 3 2 4 3" xfId="21170"/>
    <cellStyle name="Migliaia 7 3 2 4 4" xfId="12681"/>
    <cellStyle name="Migliaia 7 3 2 5" xfId="12503"/>
    <cellStyle name="Migliaia 7 3 2 5 2" xfId="30377"/>
    <cellStyle name="Migliaia 7 3 2 5 3" xfId="21171"/>
    <cellStyle name="Migliaia 7 3 2 6" xfId="16606"/>
    <cellStyle name="Migliaia 7 3 2 6 2" xfId="30378"/>
    <cellStyle name="Migliaia 7 3 2 6 3" xfId="21172"/>
    <cellStyle name="Migliaia 7 3 2 7" xfId="30372"/>
    <cellStyle name="Migliaia 7 3 2 8" xfId="21166"/>
    <cellStyle name="Migliaia 7 3 3" xfId="1573"/>
    <cellStyle name="Migliaia 7 3 3 2" xfId="3769"/>
    <cellStyle name="Migliaia 7 3 3 2 2" xfId="5230"/>
    <cellStyle name="Migliaia 7 3 3 2 2 2" xfId="30380"/>
    <cellStyle name="Migliaia 7 3 3 2 3" xfId="13710"/>
    <cellStyle name="Migliaia 7 3 3 2 4" xfId="16610"/>
    <cellStyle name="Migliaia 7 3 3 2 5" xfId="21174"/>
    <cellStyle name="Migliaia 7 3 3 2 6" xfId="12358"/>
    <cellStyle name="Migliaia 7 3 3 3" xfId="4982"/>
    <cellStyle name="Migliaia 7 3 3 3 2" xfId="30381"/>
    <cellStyle name="Migliaia 7 3 3 3 3" xfId="21175"/>
    <cellStyle name="Migliaia 7 3 3 4" xfId="16609"/>
    <cellStyle name="Migliaia 7 3 3 4 2" xfId="30382"/>
    <cellStyle name="Migliaia 7 3 3 4 3" xfId="21176"/>
    <cellStyle name="Migliaia 7 3 3 4 4" xfId="44365"/>
    <cellStyle name="Migliaia 7 3 3 5" xfId="21177"/>
    <cellStyle name="Migliaia 7 3 3 5 2" xfId="30383"/>
    <cellStyle name="Migliaia 7 3 3 5 3" xfId="44366"/>
    <cellStyle name="Migliaia 7 3 3 6" xfId="30379"/>
    <cellStyle name="Migliaia 7 3 3 7" xfId="21173"/>
    <cellStyle name="Migliaia 7 3 3 8" xfId="12357"/>
    <cellStyle name="Migliaia 7 3 4" xfId="2443"/>
    <cellStyle name="Migliaia 7 3 4 2" xfId="3955"/>
    <cellStyle name="Migliaia 7 3 4 2 2" xfId="9910"/>
    <cellStyle name="Migliaia 7 3 4 2 3" xfId="14005"/>
    <cellStyle name="Migliaia 7 3 4 2 4" xfId="16612"/>
    <cellStyle name="Migliaia 7 3 4 2 5" xfId="27940"/>
    <cellStyle name="Migliaia 7 3 4 2 6" xfId="12360"/>
    <cellStyle name="Migliaia 7 3 4 3" xfId="9158"/>
    <cellStyle name="Migliaia 7 3 4 3 2" xfId="30980"/>
    <cellStyle name="Migliaia 7 3 4 3 2 2" xfId="36140"/>
    <cellStyle name="Migliaia 7 3 4 3 2 3" xfId="41442"/>
    <cellStyle name="Migliaia 7 3 4 3 3" xfId="33489"/>
    <cellStyle name="Migliaia 7 3 4 3 4" xfId="38791"/>
    <cellStyle name="Migliaia 7 3 4 4" xfId="16611"/>
    <cellStyle name="Migliaia 7 3 4 4 2" xfId="30384"/>
    <cellStyle name="Migliaia 7 3 4 5" xfId="21178"/>
    <cellStyle name="Migliaia 7 3 4 6" xfId="12359"/>
    <cellStyle name="Migliaia 7 3 5" xfId="3311"/>
    <cellStyle name="Migliaia 7 3 5 2" xfId="9784"/>
    <cellStyle name="Migliaia 7 3 5 2 2" xfId="30981"/>
    <cellStyle name="Migliaia 7 3 5 2 2 2" xfId="36141"/>
    <cellStyle name="Migliaia 7 3 5 2 2 3" xfId="41443"/>
    <cellStyle name="Migliaia 7 3 5 2 3" xfId="33490"/>
    <cellStyle name="Migliaia 7 3 5 2 4" xfId="38792"/>
    <cellStyle name="Migliaia 7 3 5 3" xfId="16613"/>
    <cellStyle name="Migliaia 7 3 5 3 2" xfId="30385"/>
    <cellStyle name="Migliaia 7 3 5 4" xfId="21179"/>
    <cellStyle name="Migliaia 7 3 5 5" xfId="12361"/>
    <cellStyle name="Migliaia 7 3 6" xfId="2916"/>
    <cellStyle name="Migliaia 7 3 6 2" xfId="9489"/>
    <cellStyle name="Migliaia 7 3 6 2 2" xfId="30386"/>
    <cellStyle name="Migliaia 7 3 6 3" xfId="14031"/>
    <cellStyle name="Migliaia 7 3 6 4" xfId="16614"/>
    <cellStyle name="Migliaia 7 3 6 5" xfId="21180"/>
    <cellStyle name="Migliaia 7 3 6 6" xfId="12362"/>
    <cellStyle name="Migliaia 7 3 7" xfId="6641"/>
    <cellStyle name="Migliaia 7 3 7 2" xfId="30387"/>
    <cellStyle name="Migliaia 7 3 7 3" xfId="21181"/>
    <cellStyle name="Migliaia 7 3 8" xfId="12504"/>
    <cellStyle name="Migliaia 7 3 8 2" xfId="30388"/>
    <cellStyle name="Migliaia 7 3 8 3" xfId="21182"/>
    <cellStyle name="Migliaia 7 3 9" xfId="16605"/>
    <cellStyle name="Migliaia 7 3 9 2" xfId="30371"/>
    <cellStyle name="Migliaia 7 4" xfId="1575"/>
    <cellStyle name="Migliaia 7 4 2" xfId="3771"/>
    <cellStyle name="Migliaia 7 4 2 2" xfId="4328"/>
    <cellStyle name="Migliaia 7 4 2 2 2" xfId="30391"/>
    <cellStyle name="Migliaia 7 4 2 2 3" xfId="21185"/>
    <cellStyle name="Migliaia 7 4 2 3" xfId="7549"/>
    <cellStyle name="Migliaia 7 4 2 3 2" xfId="30392"/>
    <cellStyle name="Migliaia 7 4 2 3 3" xfId="21186"/>
    <cellStyle name="Migliaia 7 4 2 4" xfId="6900"/>
    <cellStyle name="Migliaia 7 4 2 4 2" xfId="30390"/>
    <cellStyle name="Migliaia 7 4 2 5" xfId="6319"/>
    <cellStyle name="Migliaia 7 4 2 5 2" xfId="17093"/>
    <cellStyle name="Migliaia 7 4 2 5 3" xfId="43355"/>
    <cellStyle name="Migliaia 7 4 2 5 4" xfId="46125"/>
    <cellStyle name="Migliaia 7 4 2 5 5" xfId="49141"/>
    <cellStyle name="Migliaia 7 4 2 6" xfId="16616"/>
    <cellStyle name="Migliaia 7 4 2 7" xfId="21184"/>
    <cellStyle name="Migliaia 7 4 3" xfId="4329"/>
    <cellStyle name="Migliaia 7 4 3 2" xfId="13711"/>
    <cellStyle name="Migliaia 7 4 3 2 2" xfId="30393"/>
    <cellStyle name="Migliaia 7 4 3 3" xfId="21187"/>
    <cellStyle name="Migliaia 7 4 3 4" xfId="12502"/>
    <cellStyle name="Migliaia 7 4 4" xfId="7550"/>
    <cellStyle name="Migliaia 7 4 4 2" xfId="30394"/>
    <cellStyle name="Migliaia 7 4 4 3" xfId="21188"/>
    <cellStyle name="Migliaia 7 4 5" xfId="6899"/>
    <cellStyle name="Migliaia 7 4 5 2" xfId="30395"/>
    <cellStyle name="Migliaia 7 4 5 3" xfId="21189"/>
    <cellStyle name="Migliaia 7 4 6" xfId="6318"/>
    <cellStyle name="Migliaia 7 4 6 2" xfId="17092"/>
    <cellStyle name="Migliaia 7 4 6 2 2" xfId="30396"/>
    <cellStyle name="Migliaia 7 4 6 3" xfId="21190"/>
    <cellStyle name="Migliaia 7 4 6 4" xfId="43997"/>
    <cellStyle name="Migliaia 7 4 6 5" xfId="44367"/>
    <cellStyle name="Migliaia 7 4 6 6" xfId="46124"/>
    <cellStyle name="Migliaia 7 4 6 7" xfId="49140"/>
    <cellStyle name="Migliaia 7 4 7" xfId="16615"/>
    <cellStyle name="Migliaia 7 4 7 2" xfId="30397"/>
    <cellStyle name="Migliaia 7 4 7 3" xfId="21191"/>
    <cellStyle name="Migliaia 7 4 8" xfId="30389"/>
    <cellStyle name="Migliaia 7 4 9" xfId="21183"/>
    <cellStyle name="Migliaia 7 5" xfId="1576"/>
    <cellStyle name="Migliaia 7 5 2" xfId="3772"/>
    <cellStyle name="Migliaia 7 5 2 2" xfId="13970"/>
    <cellStyle name="Migliaia 7 5 2 2 2" xfId="30399"/>
    <cellStyle name="Migliaia 7 5 2 3" xfId="16618"/>
    <cellStyle name="Migliaia 7 5 2 4" xfId="21193"/>
    <cellStyle name="Migliaia 7 5 2 5" xfId="12363"/>
    <cellStyle name="Migliaia 7 5 3" xfId="6901"/>
    <cellStyle name="Migliaia 7 5 3 2" xfId="30400"/>
    <cellStyle name="Migliaia 7 5 3 3" xfId="21194"/>
    <cellStyle name="Migliaia 7 5 4" xfId="6320"/>
    <cellStyle name="Migliaia 7 5 4 2" xfId="17094"/>
    <cellStyle name="Migliaia 7 5 4 2 2" xfId="30401"/>
    <cellStyle name="Migliaia 7 5 4 3" xfId="21195"/>
    <cellStyle name="Migliaia 7 5 4 4" xfId="41713"/>
    <cellStyle name="Migliaia 7 5 4 5" xfId="44368"/>
    <cellStyle name="Migliaia 7 5 4 6" xfId="46126"/>
    <cellStyle name="Migliaia 7 5 4 7" xfId="49142"/>
    <cellStyle name="Migliaia 7 5 5" xfId="16617"/>
    <cellStyle name="Migliaia 7 5 5 2" xfId="30402"/>
    <cellStyle name="Migliaia 7 5 5 3" xfId="21196"/>
    <cellStyle name="Migliaia 7 5 5 4" xfId="44369"/>
    <cellStyle name="Migliaia 7 5 6" xfId="21197"/>
    <cellStyle name="Migliaia 7 5 6 2" xfId="30403"/>
    <cellStyle name="Migliaia 7 5 7" xfId="30398"/>
    <cellStyle name="Migliaia 7 5 8" xfId="21192"/>
    <cellStyle name="Migliaia 7 6" xfId="1571"/>
    <cellStyle name="Migliaia 7 6 2" xfId="3767"/>
    <cellStyle name="Migliaia 7 6 2 2" xfId="5229"/>
    <cellStyle name="Migliaia 7 6 2 3" xfId="14027"/>
    <cellStyle name="Migliaia 7 6 2 4" xfId="16620"/>
    <cellStyle name="Migliaia 7 6 2 5" xfId="27941"/>
    <cellStyle name="Migliaia 7 6 2 6" xfId="12365"/>
    <cellStyle name="Migliaia 7 6 3" xfId="4981"/>
    <cellStyle name="Migliaia 7 6 3 2" xfId="30982"/>
    <cellStyle name="Migliaia 7 6 3 2 2" xfId="36142"/>
    <cellStyle name="Migliaia 7 6 3 2 3" xfId="41444"/>
    <cellStyle name="Migliaia 7 6 3 3" xfId="33491"/>
    <cellStyle name="Migliaia 7 6 3 4" xfId="38793"/>
    <cellStyle name="Migliaia 7 6 4" xfId="16619"/>
    <cellStyle name="Migliaia 7 6 4 2" xfId="30404"/>
    <cellStyle name="Migliaia 7 6 5" xfId="21198"/>
    <cellStyle name="Migliaia 7 6 6" xfId="12364"/>
    <cellStyle name="Migliaia 7 7" xfId="3309"/>
    <cellStyle name="Migliaia 7 7 2" xfId="9782"/>
    <cellStyle name="Migliaia 7 7 2 2" xfId="30983"/>
    <cellStyle name="Migliaia 7 7 2 2 2" xfId="36143"/>
    <cellStyle name="Migliaia 7 7 2 2 3" xfId="41445"/>
    <cellStyle name="Migliaia 7 7 2 3" xfId="33492"/>
    <cellStyle name="Migliaia 7 7 2 4" xfId="38794"/>
    <cellStyle name="Migliaia 7 7 3" xfId="16621"/>
    <cellStyle name="Migliaia 7 7 3 2" xfId="30405"/>
    <cellStyle name="Migliaia 7 7 4" xfId="21199"/>
    <cellStyle name="Migliaia 7 7 5" xfId="12366"/>
    <cellStyle name="Migliaia 7 8" xfId="2914"/>
    <cellStyle name="Migliaia 7 8 2" xfId="9487"/>
    <cellStyle name="Migliaia 7 8 2 2" xfId="30984"/>
    <cellStyle name="Migliaia 7 8 2 2 2" xfId="36144"/>
    <cellStyle name="Migliaia 7 8 2 2 3" xfId="41446"/>
    <cellStyle name="Migliaia 7 8 2 3" xfId="33493"/>
    <cellStyle name="Migliaia 7 8 2 4" xfId="38795"/>
    <cellStyle name="Migliaia 7 8 3" xfId="16622"/>
    <cellStyle name="Migliaia 7 8 3 2" xfId="30406"/>
    <cellStyle name="Migliaia 7 8 4" xfId="21200"/>
    <cellStyle name="Migliaia 7 8 5" xfId="12367"/>
    <cellStyle name="Migliaia 7 9" xfId="12680"/>
    <cellStyle name="Migliaia 7 9 2" xfId="30407"/>
    <cellStyle name="Migliaia 7 9 3" xfId="21201"/>
    <cellStyle name="Migliaia 8" xfId="413"/>
    <cellStyle name="Migliaia 8 10" xfId="16623"/>
    <cellStyle name="Migliaia 8 10 2" xfId="30408"/>
    <cellStyle name="Migliaia 8 11" xfId="21202"/>
    <cellStyle name="Migliaia 8 2" xfId="414"/>
    <cellStyle name="Migliaia 8 2 2" xfId="1578"/>
    <cellStyle name="Migliaia 8 2 2 2" xfId="3774"/>
    <cellStyle name="Migliaia 8 2 2 2 2" xfId="9851"/>
    <cellStyle name="Migliaia 8 2 2 2 2 2" xfId="30411"/>
    <cellStyle name="Migliaia 8 2 2 2 3" xfId="13971"/>
    <cellStyle name="Migliaia 8 2 2 2 4" xfId="16626"/>
    <cellStyle name="Migliaia 8 2 2 2 5" xfId="21205"/>
    <cellStyle name="Migliaia 8 2 2 2 6" xfId="12368"/>
    <cellStyle name="Migliaia 8 2 2 3" xfId="7076"/>
    <cellStyle name="Migliaia 8 2 2 3 2" xfId="30985"/>
    <cellStyle name="Migliaia 8 2 2 3 2 2" xfId="36145"/>
    <cellStyle name="Migliaia 8 2 2 3 2 3" xfId="41447"/>
    <cellStyle name="Migliaia 8 2 2 3 3" xfId="33494"/>
    <cellStyle name="Migliaia 8 2 2 3 4" xfId="38796"/>
    <cellStyle name="Migliaia 8 2 2 4" xfId="6321"/>
    <cellStyle name="Migliaia 8 2 2 4 2" xfId="17095"/>
    <cellStyle name="Migliaia 8 2 2 4 3" xfId="30410"/>
    <cellStyle name="Migliaia 8 2 2 4 4" xfId="42454"/>
    <cellStyle name="Migliaia 8 2 2 4 5" xfId="46127"/>
    <cellStyle name="Migliaia 8 2 2 4 6" xfId="49143"/>
    <cellStyle name="Migliaia 8 2 2 5" xfId="16625"/>
    <cellStyle name="Migliaia 8 2 2 6" xfId="21204"/>
    <cellStyle name="Migliaia 8 2 3" xfId="3313"/>
    <cellStyle name="Migliaia 8 2 3 2" xfId="9786"/>
    <cellStyle name="Migliaia 8 2 3 2 2" xfId="30986"/>
    <cellStyle name="Migliaia 8 2 3 2 2 2" xfId="36146"/>
    <cellStyle name="Migliaia 8 2 3 2 2 3" xfId="41448"/>
    <cellStyle name="Migliaia 8 2 3 2 3" xfId="33495"/>
    <cellStyle name="Migliaia 8 2 3 2 4" xfId="38797"/>
    <cellStyle name="Migliaia 8 2 3 3" xfId="16627"/>
    <cellStyle name="Migliaia 8 2 3 3 2" xfId="30412"/>
    <cellStyle name="Migliaia 8 2 3 4" xfId="21206"/>
    <cellStyle name="Migliaia 8 2 3 5" xfId="12369"/>
    <cellStyle name="Migliaia 8 2 4" xfId="2919"/>
    <cellStyle name="Migliaia 8 2 4 2" xfId="9491"/>
    <cellStyle name="Migliaia 8 2 4 2 2" xfId="30413"/>
    <cellStyle name="Migliaia 8 2 4 3" xfId="13461"/>
    <cellStyle name="Migliaia 8 2 4 4" xfId="16628"/>
    <cellStyle name="Migliaia 8 2 4 5" xfId="21207"/>
    <cellStyle name="Migliaia 8 2 4 6" xfId="12370"/>
    <cellStyle name="Migliaia 8 2 5" xfId="8591"/>
    <cellStyle name="Migliaia 8 2 5 2" xfId="30414"/>
    <cellStyle name="Migliaia 8 2 5 3" xfId="21208"/>
    <cellStyle name="Migliaia 8 2 6" xfId="16624"/>
    <cellStyle name="Migliaia 8 2 6 2" xfId="30415"/>
    <cellStyle name="Migliaia 8 2 6 3" xfId="21209"/>
    <cellStyle name="Migliaia 8 2 7" xfId="30409"/>
    <cellStyle name="Migliaia 8 2 8" xfId="21203"/>
    <cellStyle name="Migliaia 8 3" xfId="415"/>
    <cellStyle name="Migliaia 8 3 10" xfId="21210"/>
    <cellStyle name="Migliaia 8 3 11" xfId="12371"/>
    <cellStyle name="Migliaia 8 3 2" xfId="1580"/>
    <cellStyle name="Migliaia 8 3 2 2" xfId="3776"/>
    <cellStyle name="Migliaia 8 3 2 2 2" xfId="7551"/>
    <cellStyle name="Migliaia 8 3 2 2 2 2" xfId="13972"/>
    <cellStyle name="Migliaia 8 3 2 2 2 2 2" xfId="17332"/>
    <cellStyle name="Migliaia 8 3 2 2 2 2 3" xfId="30419"/>
    <cellStyle name="Migliaia 8 3 2 2 2 3" xfId="21213"/>
    <cellStyle name="Migliaia 8 3 2 2 2 4" xfId="42203"/>
    <cellStyle name="Migliaia 8 3 2 2 2 5" xfId="46377"/>
    <cellStyle name="Migliaia 8 3 2 2 2 6" xfId="49393"/>
    <cellStyle name="Migliaia 8 3 2 2 2 7" xfId="13131"/>
    <cellStyle name="Migliaia 8 3 2 2 3" xfId="6546"/>
    <cellStyle name="Migliaia 8 3 2 2 3 2" xfId="30418"/>
    <cellStyle name="Migliaia 8 3 2 2 4" xfId="6322"/>
    <cellStyle name="Migliaia 8 3 2 2 4 2" xfId="17096"/>
    <cellStyle name="Migliaia 8 3 2 2 4 3" xfId="43836"/>
    <cellStyle name="Migliaia 8 3 2 2 4 4" xfId="46128"/>
    <cellStyle name="Migliaia 8 3 2 2 4 5" xfId="49144"/>
    <cellStyle name="Migliaia 8 3 2 2 5" xfId="16631"/>
    <cellStyle name="Migliaia 8 3 2 2 6" xfId="21212"/>
    <cellStyle name="Migliaia 8 3 2 3" xfId="2921"/>
    <cellStyle name="Migliaia 8 3 2 3 2" xfId="7822"/>
    <cellStyle name="Migliaia 8 3 2 3 2 2" xfId="30420"/>
    <cellStyle name="Migliaia 8 3 2 3 3" xfId="7552"/>
    <cellStyle name="Migliaia 8 3 2 3 4" xfId="16632"/>
    <cellStyle name="Migliaia 8 3 2 3 5" xfId="21214"/>
    <cellStyle name="Migliaia 8 3 2 3 6" xfId="12372"/>
    <cellStyle name="Migliaia 8 3 2 4" xfId="6902"/>
    <cellStyle name="Migliaia 8 3 2 4 2" xfId="13548"/>
    <cellStyle name="Migliaia 8 3 2 4 2 2" xfId="30421"/>
    <cellStyle name="Migliaia 8 3 2 4 3" xfId="21215"/>
    <cellStyle name="Migliaia 8 3 2 4 4" xfId="12683"/>
    <cellStyle name="Migliaia 8 3 2 5" xfId="12500"/>
    <cellStyle name="Migliaia 8 3 2 5 2" xfId="30422"/>
    <cellStyle name="Migliaia 8 3 2 5 3" xfId="21216"/>
    <cellStyle name="Migliaia 8 3 2 6" xfId="16630"/>
    <cellStyle name="Migliaia 8 3 2 6 2" xfId="30423"/>
    <cellStyle name="Migliaia 8 3 2 6 3" xfId="21217"/>
    <cellStyle name="Migliaia 8 3 2 7" xfId="30417"/>
    <cellStyle name="Migliaia 8 3 2 8" xfId="21211"/>
    <cellStyle name="Migliaia 8 3 3" xfId="1579"/>
    <cellStyle name="Migliaia 8 3 3 2" xfId="3775"/>
    <cellStyle name="Migliaia 8 3 3 2 2" xfId="5232"/>
    <cellStyle name="Migliaia 8 3 3 2 2 2" xfId="30425"/>
    <cellStyle name="Migliaia 8 3 3 2 3" xfId="13712"/>
    <cellStyle name="Migliaia 8 3 3 2 4" xfId="16634"/>
    <cellStyle name="Migliaia 8 3 3 2 5" xfId="21219"/>
    <cellStyle name="Migliaia 8 3 3 2 6" xfId="12374"/>
    <cellStyle name="Migliaia 8 3 3 3" xfId="4984"/>
    <cellStyle name="Migliaia 8 3 3 3 2" xfId="30426"/>
    <cellStyle name="Migliaia 8 3 3 3 3" xfId="21220"/>
    <cellStyle name="Migliaia 8 3 3 4" xfId="16633"/>
    <cellStyle name="Migliaia 8 3 3 4 2" xfId="30427"/>
    <cellStyle name="Migliaia 8 3 3 4 3" xfId="21221"/>
    <cellStyle name="Migliaia 8 3 3 4 4" xfId="44370"/>
    <cellStyle name="Migliaia 8 3 3 5" xfId="21222"/>
    <cellStyle name="Migliaia 8 3 3 5 2" xfId="30428"/>
    <cellStyle name="Migliaia 8 3 3 5 3" xfId="44371"/>
    <cellStyle name="Migliaia 8 3 3 6" xfId="30424"/>
    <cellStyle name="Migliaia 8 3 3 7" xfId="21218"/>
    <cellStyle name="Migliaia 8 3 3 8" xfId="12373"/>
    <cellStyle name="Migliaia 8 3 4" xfId="2444"/>
    <cellStyle name="Migliaia 8 3 4 2" xfId="3956"/>
    <cellStyle name="Migliaia 8 3 4 2 2" xfId="9911"/>
    <cellStyle name="Migliaia 8 3 4 2 3" xfId="13570"/>
    <cellStyle name="Migliaia 8 3 4 2 4" xfId="16636"/>
    <cellStyle name="Migliaia 8 3 4 2 5" xfId="27942"/>
    <cellStyle name="Migliaia 8 3 4 2 6" xfId="12376"/>
    <cellStyle name="Migliaia 8 3 4 3" xfId="9159"/>
    <cellStyle name="Migliaia 8 3 4 3 2" xfId="30987"/>
    <cellStyle name="Migliaia 8 3 4 3 2 2" xfId="36147"/>
    <cellStyle name="Migliaia 8 3 4 3 2 3" xfId="41449"/>
    <cellStyle name="Migliaia 8 3 4 3 3" xfId="33496"/>
    <cellStyle name="Migliaia 8 3 4 3 4" xfId="38798"/>
    <cellStyle name="Migliaia 8 3 4 4" xfId="16635"/>
    <cellStyle name="Migliaia 8 3 4 4 2" xfId="30429"/>
    <cellStyle name="Migliaia 8 3 4 5" xfId="21223"/>
    <cellStyle name="Migliaia 8 3 4 6" xfId="12375"/>
    <cellStyle name="Migliaia 8 3 5" xfId="3314"/>
    <cellStyle name="Migliaia 8 3 5 2" xfId="9787"/>
    <cellStyle name="Migliaia 8 3 5 2 2" xfId="30988"/>
    <cellStyle name="Migliaia 8 3 5 2 2 2" xfId="36148"/>
    <cellStyle name="Migliaia 8 3 5 2 2 3" xfId="41450"/>
    <cellStyle name="Migliaia 8 3 5 2 3" xfId="33497"/>
    <cellStyle name="Migliaia 8 3 5 2 4" xfId="38799"/>
    <cellStyle name="Migliaia 8 3 5 3" xfId="16637"/>
    <cellStyle name="Migliaia 8 3 5 3 2" xfId="30430"/>
    <cellStyle name="Migliaia 8 3 5 4" xfId="21224"/>
    <cellStyle name="Migliaia 8 3 5 5" xfId="12377"/>
    <cellStyle name="Migliaia 8 3 6" xfId="2920"/>
    <cellStyle name="Migliaia 8 3 6 2" xfId="9492"/>
    <cellStyle name="Migliaia 8 3 6 2 2" xfId="30431"/>
    <cellStyle name="Migliaia 8 3 6 3" xfId="13727"/>
    <cellStyle name="Migliaia 8 3 6 4" xfId="16638"/>
    <cellStyle name="Migliaia 8 3 6 5" xfId="21225"/>
    <cellStyle name="Migliaia 8 3 6 6" xfId="12378"/>
    <cellStyle name="Migliaia 8 3 7" xfId="6954"/>
    <cellStyle name="Migliaia 8 3 7 2" xfId="30432"/>
    <cellStyle name="Migliaia 8 3 7 3" xfId="21226"/>
    <cellStyle name="Migliaia 8 3 8" xfId="12501"/>
    <cellStyle name="Migliaia 8 3 8 2" xfId="30433"/>
    <cellStyle name="Migliaia 8 3 8 3" xfId="21227"/>
    <cellStyle name="Migliaia 8 3 9" xfId="16629"/>
    <cellStyle name="Migliaia 8 3 9 2" xfId="30416"/>
    <cellStyle name="Migliaia 8 4" xfId="1581"/>
    <cellStyle name="Migliaia 8 4 2" xfId="3777"/>
    <cellStyle name="Migliaia 8 4 2 2" xfId="4330"/>
    <cellStyle name="Migliaia 8 4 2 2 2" xfId="30436"/>
    <cellStyle name="Migliaia 8 4 2 2 3" xfId="21230"/>
    <cellStyle name="Migliaia 8 4 2 3" xfId="7553"/>
    <cellStyle name="Migliaia 8 4 2 3 2" xfId="30437"/>
    <cellStyle name="Migliaia 8 4 2 3 3" xfId="21231"/>
    <cellStyle name="Migliaia 8 4 2 4" xfId="6904"/>
    <cellStyle name="Migliaia 8 4 2 4 2" xfId="30435"/>
    <cellStyle name="Migliaia 8 4 2 5" xfId="6324"/>
    <cellStyle name="Migliaia 8 4 2 5 2" xfId="17098"/>
    <cellStyle name="Migliaia 8 4 2 5 3" xfId="43128"/>
    <cellStyle name="Migliaia 8 4 2 5 4" xfId="46130"/>
    <cellStyle name="Migliaia 8 4 2 5 5" xfId="49146"/>
    <cellStyle name="Migliaia 8 4 2 6" xfId="16640"/>
    <cellStyle name="Migliaia 8 4 2 7" xfId="21229"/>
    <cellStyle name="Migliaia 8 4 3" xfId="4331"/>
    <cellStyle name="Migliaia 8 4 3 2" xfId="13713"/>
    <cellStyle name="Migliaia 8 4 3 2 2" xfId="30438"/>
    <cellStyle name="Migliaia 8 4 3 3" xfId="21232"/>
    <cellStyle name="Migliaia 8 4 3 4" xfId="12499"/>
    <cellStyle name="Migliaia 8 4 4" xfId="7554"/>
    <cellStyle name="Migliaia 8 4 4 2" xfId="30439"/>
    <cellStyle name="Migliaia 8 4 4 3" xfId="21233"/>
    <cellStyle name="Migliaia 8 4 5" xfId="6903"/>
    <cellStyle name="Migliaia 8 4 5 2" xfId="30440"/>
    <cellStyle name="Migliaia 8 4 5 3" xfId="21234"/>
    <cellStyle name="Migliaia 8 4 6" xfId="6323"/>
    <cellStyle name="Migliaia 8 4 6 2" xfId="17097"/>
    <cellStyle name="Migliaia 8 4 6 2 2" xfId="30441"/>
    <cellStyle name="Migliaia 8 4 6 3" xfId="21235"/>
    <cellStyle name="Migliaia 8 4 6 4" xfId="42163"/>
    <cellStyle name="Migliaia 8 4 6 5" xfId="44372"/>
    <cellStyle name="Migliaia 8 4 6 6" xfId="46129"/>
    <cellStyle name="Migliaia 8 4 6 7" xfId="49145"/>
    <cellStyle name="Migliaia 8 4 7" xfId="16639"/>
    <cellStyle name="Migliaia 8 4 7 2" xfId="30442"/>
    <cellStyle name="Migliaia 8 4 7 3" xfId="21236"/>
    <cellStyle name="Migliaia 8 4 8" xfId="30434"/>
    <cellStyle name="Migliaia 8 4 9" xfId="21228"/>
    <cellStyle name="Migliaia 8 5" xfId="1582"/>
    <cellStyle name="Migliaia 8 5 2" xfId="3778"/>
    <cellStyle name="Migliaia 8 5 2 2" xfId="13973"/>
    <cellStyle name="Migliaia 8 5 2 2 2" xfId="30444"/>
    <cellStyle name="Migliaia 8 5 2 3" xfId="16642"/>
    <cellStyle name="Migliaia 8 5 2 4" xfId="21238"/>
    <cellStyle name="Migliaia 8 5 2 5" xfId="12379"/>
    <cellStyle name="Migliaia 8 5 3" xfId="6905"/>
    <cellStyle name="Migliaia 8 5 3 2" xfId="30445"/>
    <cellStyle name="Migliaia 8 5 3 3" xfId="21239"/>
    <cellStyle name="Migliaia 8 5 4" xfId="6325"/>
    <cellStyle name="Migliaia 8 5 4 2" xfId="17099"/>
    <cellStyle name="Migliaia 8 5 4 2 2" xfId="30446"/>
    <cellStyle name="Migliaia 8 5 4 3" xfId="21240"/>
    <cellStyle name="Migliaia 8 5 4 4" xfId="43929"/>
    <cellStyle name="Migliaia 8 5 4 5" xfId="44373"/>
    <cellStyle name="Migliaia 8 5 4 6" xfId="46131"/>
    <cellStyle name="Migliaia 8 5 4 7" xfId="49147"/>
    <cellStyle name="Migliaia 8 5 5" xfId="16641"/>
    <cellStyle name="Migliaia 8 5 5 2" xfId="30447"/>
    <cellStyle name="Migliaia 8 5 5 3" xfId="21241"/>
    <cellStyle name="Migliaia 8 5 5 4" xfId="44374"/>
    <cellStyle name="Migliaia 8 5 6" xfId="21242"/>
    <cellStyle name="Migliaia 8 5 6 2" xfId="30448"/>
    <cellStyle name="Migliaia 8 5 7" xfId="30443"/>
    <cellStyle name="Migliaia 8 5 8" xfId="21237"/>
    <cellStyle name="Migliaia 8 6" xfId="1577"/>
    <cellStyle name="Migliaia 8 6 2" xfId="3773"/>
    <cellStyle name="Migliaia 8 6 2 2" xfId="5231"/>
    <cellStyle name="Migliaia 8 6 2 3" xfId="13576"/>
    <cellStyle name="Migliaia 8 6 2 4" xfId="16644"/>
    <cellStyle name="Migliaia 8 6 2 5" xfId="27943"/>
    <cellStyle name="Migliaia 8 6 2 6" xfId="12381"/>
    <cellStyle name="Migliaia 8 6 3" xfId="4983"/>
    <cellStyle name="Migliaia 8 6 3 2" xfId="30989"/>
    <cellStyle name="Migliaia 8 6 3 2 2" xfId="36149"/>
    <cellStyle name="Migliaia 8 6 3 2 3" xfId="41451"/>
    <cellStyle name="Migliaia 8 6 3 3" xfId="33498"/>
    <cellStyle name="Migliaia 8 6 3 4" xfId="38800"/>
    <cellStyle name="Migliaia 8 6 4" xfId="16643"/>
    <cellStyle name="Migliaia 8 6 4 2" xfId="30449"/>
    <cellStyle name="Migliaia 8 6 5" xfId="21243"/>
    <cellStyle name="Migliaia 8 6 6" xfId="12380"/>
    <cellStyle name="Migliaia 8 7" xfId="3312"/>
    <cellStyle name="Migliaia 8 7 2" xfId="9785"/>
    <cellStyle name="Migliaia 8 7 2 2" xfId="30990"/>
    <cellStyle name="Migliaia 8 7 2 2 2" xfId="36150"/>
    <cellStyle name="Migliaia 8 7 2 2 3" xfId="41452"/>
    <cellStyle name="Migliaia 8 7 2 3" xfId="33499"/>
    <cellStyle name="Migliaia 8 7 2 4" xfId="38801"/>
    <cellStyle name="Migliaia 8 7 3" xfId="16645"/>
    <cellStyle name="Migliaia 8 7 3 2" xfId="30450"/>
    <cellStyle name="Migliaia 8 7 4" xfId="21244"/>
    <cellStyle name="Migliaia 8 7 5" xfId="12382"/>
    <cellStyle name="Migliaia 8 8" xfId="2918"/>
    <cellStyle name="Migliaia 8 8 2" xfId="9490"/>
    <cellStyle name="Migliaia 8 8 2 2" xfId="30991"/>
    <cellStyle name="Migliaia 8 8 2 2 2" xfId="36151"/>
    <cellStyle name="Migliaia 8 8 2 2 3" xfId="41453"/>
    <cellStyle name="Migliaia 8 8 2 3" xfId="33500"/>
    <cellStyle name="Migliaia 8 8 2 4" xfId="38802"/>
    <cellStyle name="Migliaia 8 8 3" xfId="16646"/>
    <cellStyle name="Migliaia 8 8 3 2" xfId="30451"/>
    <cellStyle name="Migliaia 8 8 4" xfId="21245"/>
    <cellStyle name="Migliaia 8 8 5" xfId="12383"/>
    <cellStyle name="Migliaia 8 9" xfId="12682"/>
    <cellStyle name="Migliaia 8 9 2" xfId="30452"/>
    <cellStyle name="Migliaia 8 9 3" xfId="21246"/>
    <cellStyle name="Migliaia 9" xfId="416"/>
    <cellStyle name="Migliaia 9 10" xfId="16647"/>
    <cellStyle name="Migliaia 9 10 2" xfId="30453"/>
    <cellStyle name="Migliaia 9 11" xfId="21247"/>
    <cellStyle name="Migliaia 9 2" xfId="417"/>
    <cellStyle name="Migliaia 9 2 2" xfId="1584"/>
    <cellStyle name="Migliaia 9 2 2 2" xfId="3780"/>
    <cellStyle name="Migliaia 9 2 2 2 2" xfId="9852"/>
    <cellStyle name="Migliaia 9 2 2 2 2 2" xfId="30456"/>
    <cellStyle name="Migliaia 9 2 2 2 3" xfId="13974"/>
    <cellStyle name="Migliaia 9 2 2 2 4" xfId="16650"/>
    <cellStyle name="Migliaia 9 2 2 2 5" xfId="21250"/>
    <cellStyle name="Migliaia 9 2 2 2 6" xfId="12384"/>
    <cellStyle name="Migliaia 9 2 2 3" xfId="7077"/>
    <cellStyle name="Migliaia 9 2 2 3 2" xfId="30992"/>
    <cellStyle name="Migliaia 9 2 2 3 2 2" xfId="36152"/>
    <cellStyle name="Migliaia 9 2 2 3 2 3" xfId="41454"/>
    <cellStyle name="Migliaia 9 2 2 3 3" xfId="33501"/>
    <cellStyle name="Migliaia 9 2 2 3 4" xfId="38803"/>
    <cellStyle name="Migliaia 9 2 2 4" xfId="6326"/>
    <cellStyle name="Migliaia 9 2 2 4 2" xfId="17100"/>
    <cellStyle name="Migliaia 9 2 2 4 3" xfId="30455"/>
    <cellStyle name="Migliaia 9 2 2 4 4" xfId="41714"/>
    <cellStyle name="Migliaia 9 2 2 4 5" xfId="46132"/>
    <cellStyle name="Migliaia 9 2 2 4 6" xfId="49148"/>
    <cellStyle name="Migliaia 9 2 2 5" xfId="16649"/>
    <cellStyle name="Migliaia 9 2 2 6" xfId="21249"/>
    <cellStyle name="Migliaia 9 2 3" xfId="3316"/>
    <cellStyle name="Migliaia 9 2 3 2" xfId="9789"/>
    <cellStyle name="Migliaia 9 2 3 2 2" xfId="30993"/>
    <cellStyle name="Migliaia 9 2 3 2 2 2" xfId="36153"/>
    <cellStyle name="Migliaia 9 2 3 2 2 3" xfId="41455"/>
    <cellStyle name="Migliaia 9 2 3 2 3" xfId="33502"/>
    <cellStyle name="Migliaia 9 2 3 2 4" xfId="38804"/>
    <cellStyle name="Migliaia 9 2 3 3" xfId="16651"/>
    <cellStyle name="Migliaia 9 2 3 3 2" xfId="30457"/>
    <cellStyle name="Migliaia 9 2 3 4" xfId="21251"/>
    <cellStyle name="Migliaia 9 2 3 5" xfId="12385"/>
    <cellStyle name="Migliaia 9 2 4" xfId="2923"/>
    <cellStyle name="Migliaia 9 2 4 2" xfId="9494"/>
    <cellStyle name="Migliaia 9 2 4 2 2" xfId="30458"/>
    <cellStyle name="Migliaia 9 2 4 3" xfId="14030"/>
    <cellStyle name="Migliaia 9 2 4 4" xfId="16652"/>
    <cellStyle name="Migliaia 9 2 4 5" xfId="21252"/>
    <cellStyle name="Migliaia 9 2 4 6" xfId="12386"/>
    <cellStyle name="Migliaia 9 2 5" xfId="8592"/>
    <cellStyle name="Migliaia 9 2 5 2" xfId="30459"/>
    <cellStyle name="Migliaia 9 2 5 3" xfId="21253"/>
    <cellStyle name="Migliaia 9 2 6" xfId="16648"/>
    <cellStyle name="Migliaia 9 2 6 2" xfId="30460"/>
    <cellStyle name="Migliaia 9 2 6 3" xfId="21254"/>
    <cellStyle name="Migliaia 9 2 7" xfId="30454"/>
    <cellStyle name="Migliaia 9 2 8" xfId="21248"/>
    <cellStyle name="Migliaia 9 3" xfId="418"/>
    <cellStyle name="Migliaia 9 3 10" xfId="21255"/>
    <cellStyle name="Migliaia 9 3 11" xfId="12387"/>
    <cellStyle name="Migliaia 9 3 2" xfId="1586"/>
    <cellStyle name="Migliaia 9 3 2 2" xfId="3782"/>
    <cellStyle name="Migliaia 9 3 2 2 2" xfId="7555"/>
    <cellStyle name="Migliaia 9 3 2 2 2 2" xfId="13975"/>
    <cellStyle name="Migliaia 9 3 2 2 2 2 2" xfId="17333"/>
    <cellStyle name="Migliaia 9 3 2 2 2 2 3" xfId="30464"/>
    <cellStyle name="Migliaia 9 3 2 2 2 3" xfId="21258"/>
    <cellStyle name="Migliaia 9 3 2 2 2 4" xfId="20553"/>
    <cellStyle name="Migliaia 9 3 2 2 2 5" xfId="46378"/>
    <cellStyle name="Migliaia 9 3 2 2 2 6" xfId="49394"/>
    <cellStyle name="Migliaia 9 3 2 2 2 7" xfId="13132"/>
    <cellStyle name="Migliaia 9 3 2 2 3" xfId="7583"/>
    <cellStyle name="Migliaia 9 3 2 2 3 2" xfId="30463"/>
    <cellStyle name="Migliaia 9 3 2 2 4" xfId="6327"/>
    <cellStyle name="Migliaia 9 3 2 2 4 2" xfId="17101"/>
    <cellStyle name="Migliaia 9 3 2 2 4 3" xfId="42455"/>
    <cellStyle name="Migliaia 9 3 2 2 4 4" xfId="46133"/>
    <cellStyle name="Migliaia 9 3 2 2 4 5" xfId="49149"/>
    <cellStyle name="Migliaia 9 3 2 2 5" xfId="16655"/>
    <cellStyle name="Migliaia 9 3 2 2 6" xfId="21257"/>
    <cellStyle name="Migliaia 9 3 2 3" xfId="2925"/>
    <cellStyle name="Migliaia 9 3 2 3 2" xfId="7821"/>
    <cellStyle name="Migliaia 9 3 2 3 2 2" xfId="30465"/>
    <cellStyle name="Migliaia 9 3 2 3 3" xfId="7556"/>
    <cellStyle name="Migliaia 9 3 2 3 4" xfId="16656"/>
    <cellStyle name="Migliaia 9 3 2 3 5" xfId="21259"/>
    <cellStyle name="Migliaia 9 3 2 3 6" xfId="12388"/>
    <cellStyle name="Migliaia 9 3 2 4" xfId="6906"/>
    <cellStyle name="Migliaia 9 3 2 4 2" xfId="13549"/>
    <cellStyle name="Migliaia 9 3 2 4 2 2" xfId="30466"/>
    <cellStyle name="Migliaia 9 3 2 4 3" xfId="21260"/>
    <cellStyle name="Migliaia 9 3 2 4 4" xfId="12685"/>
    <cellStyle name="Migliaia 9 3 2 5" xfId="12497"/>
    <cellStyle name="Migliaia 9 3 2 5 2" xfId="30467"/>
    <cellStyle name="Migliaia 9 3 2 5 3" xfId="21261"/>
    <cellStyle name="Migliaia 9 3 2 6" xfId="16654"/>
    <cellStyle name="Migliaia 9 3 2 6 2" xfId="30468"/>
    <cellStyle name="Migliaia 9 3 2 6 3" xfId="21262"/>
    <cellStyle name="Migliaia 9 3 2 7" xfId="30462"/>
    <cellStyle name="Migliaia 9 3 2 8" xfId="21256"/>
    <cellStyle name="Migliaia 9 3 3" xfId="1585"/>
    <cellStyle name="Migliaia 9 3 3 2" xfId="3781"/>
    <cellStyle name="Migliaia 9 3 3 2 2" xfId="5234"/>
    <cellStyle name="Migliaia 9 3 3 2 2 2" xfId="30470"/>
    <cellStyle name="Migliaia 9 3 3 2 3" xfId="13714"/>
    <cellStyle name="Migliaia 9 3 3 2 4" xfId="16658"/>
    <cellStyle name="Migliaia 9 3 3 2 5" xfId="21264"/>
    <cellStyle name="Migliaia 9 3 3 2 6" xfId="12390"/>
    <cellStyle name="Migliaia 9 3 3 3" xfId="4986"/>
    <cellStyle name="Migliaia 9 3 3 3 2" xfId="30471"/>
    <cellStyle name="Migliaia 9 3 3 3 3" xfId="21265"/>
    <cellStyle name="Migliaia 9 3 3 4" xfId="16657"/>
    <cellStyle name="Migliaia 9 3 3 4 2" xfId="30472"/>
    <cellStyle name="Migliaia 9 3 3 4 3" xfId="21266"/>
    <cellStyle name="Migliaia 9 3 3 4 4" xfId="44375"/>
    <cellStyle name="Migliaia 9 3 3 5" xfId="21267"/>
    <cellStyle name="Migliaia 9 3 3 5 2" xfId="30473"/>
    <cellStyle name="Migliaia 9 3 3 5 3" xfId="44376"/>
    <cellStyle name="Migliaia 9 3 3 6" xfId="30469"/>
    <cellStyle name="Migliaia 9 3 3 7" xfId="21263"/>
    <cellStyle name="Migliaia 9 3 3 8" xfId="12389"/>
    <cellStyle name="Migliaia 9 3 4" xfId="2445"/>
    <cellStyle name="Migliaia 9 3 4 2" xfId="3957"/>
    <cellStyle name="Migliaia 9 3 4 2 2" xfId="9912"/>
    <cellStyle name="Migliaia 9 3 4 2 3" xfId="13571"/>
    <cellStyle name="Migliaia 9 3 4 2 4" xfId="16660"/>
    <cellStyle name="Migliaia 9 3 4 2 5" xfId="27944"/>
    <cellStyle name="Migliaia 9 3 4 2 6" xfId="12392"/>
    <cellStyle name="Migliaia 9 3 4 3" xfId="9160"/>
    <cellStyle name="Migliaia 9 3 4 3 2" xfId="30994"/>
    <cellStyle name="Migliaia 9 3 4 3 2 2" xfId="36154"/>
    <cellStyle name="Migliaia 9 3 4 3 2 3" xfId="41456"/>
    <cellStyle name="Migliaia 9 3 4 3 3" xfId="33503"/>
    <cellStyle name="Migliaia 9 3 4 3 4" xfId="38805"/>
    <cellStyle name="Migliaia 9 3 4 4" xfId="16659"/>
    <cellStyle name="Migliaia 9 3 4 4 2" xfId="30474"/>
    <cellStyle name="Migliaia 9 3 4 5" xfId="21268"/>
    <cellStyle name="Migliaia 9 3 4 6" xfId="12391"/>
    <cellStyle name="Migliaia 9 3 5" xfId="3317"/>
    <cellStyle name="Migliaia 9 3 5 2" xfId="9790"/>
    <cellStyle name="Migliaia 9 3 5 2 2" xfId="30995"/>
    <cellStyle name="Migliaia 9 3 5 2 2 2" xfId="36155"/>
    <cellStyle name="Migliaia 9 3 5 2 2 3" xfId="41457"/>
    <cellStyle name="Migliaia 9 3 5 2 3" xfId="33504"/>
    <cellStyle name="Migliaia 9 3 5 2 4" xfId="38806"/>
    <cellStyle name="Migliaia 9 3 5 3" xfId="16661"/>
    <cellStyle name="Migliaia 9 3 5 3 2" xfId="30475"/>
    <cellStyle name="Migliaia 9 3 5 4" xfId="21269"/>
    <cellStyle name="Migliaia 9 3 5 5" xfId="12393"/>
    <cellStyle name="Migliaia 9 3 6" xfId="2924"/>
    <cellStyle name="Migliaia 9 3 6 2" xfId="9495"/>
    <cellStyle name="Migliaia 9 3 6 2 2" xfId="30476"/>
    <cellStyle name="Migliaia 9 3 6 3" xfId="13462"/>
    <cellStyle name="Migliaia 9 3 6 4" xfId="16662"/>
    <cellStyle name="Migliaia 9 3 6 5" xfId="21270"/>
    <cellStyle name="Migliaia 9 3 6 6" xfId="12394"/>
    <cellStyle name="Migliaia 9 3 7" xfId="7718"/>
    <cellStyle name="Migliaia 9 3 7 2" xfId="30477"/>
    <cellStyle name="Migliaia 9 3 7 3" xfId="21271"/>
    <cellStyle name="Migliaia 9 3 8" xfId="12498"/>
    <cellStyle name="Migliaia 9 3 8 2" xfId="30478"/>
    <cellStyle name="Migliaia 9 3 8 3" xfId="21272"/>
    <cellStyle name="Migliaia 9 3 9" xfId="16653"/>
    <cellStyle name="Migliaia 9 3 9 2" xfId="30461"/>
    <cellStyle name="Migliaia 9 4" xfId="1587"/>
    <cellStyle name="Migliaia 9 4 2" xfId="3783"/>
    <cellStyle name="Migliaia 9 4 2 2" xfId="4332"/>
    <cellStyle name="Migliaia 9 4 2 2 2" xfId="30481"/>
    <cellStyle name="Migliaia 9 4 2 2 3" xfId="21275"/>
    <cellStyle name="Migliaia 9 4 2 3" xfId="7557"/>
    <cellStyle name="Migliaia 9 4 2 3 2" xfId="30482"/>
    <cellStyle name="Migliaia 9 4 2 3 3" xfId="21276"/>
    <cellStyle name="Migliaia 9 4 2 4" xfId="6908"/>
    <cellStyle name="Migliaia 9 4 2 4 2" xfId="30480"/>
    <cellStyle name="Migliaia 9 4 2 5" xfId="6329"/>
    <cellStyle name="Migliaia 9 4 2 5 2" xfId="17103"/>
    <cellStyle name="Migliaia 9 4 2 5 3" xfId="42164"/>
    <cellStyle name="Migliaia 9 4 2 5 4" xfId="46135"/>
    <cellStyle name="Migliaia 9 4 2 5 5" xfId="49151"/>
    <cellStyle name="Migliaia 9 4 2 6" xfId="16664"/>
    <cellStyle name="Migliaia 9 4 2 7" xfId="21274"/>
    <cellStyle name="Migliaia 9 4 3" xfId="4333"/>
    <cellStyle name="Migliaia 9 4 3 2" xfId="13715"/>
    <cellStyle name="Migliaia 9 4 3 2 2" xfId="30483"/>
    <cellStyle name="Migliaia 9 4 3 3" xfId="21277"/>
    <cellStyle name="Migliaia 9 4 3 4" xfId="12496"/>
    <cellStyle name="Migliaia 9 4 4" xfId="7558"/>
    <cellStyle name="Migliaia 9 4 4 2" xfId="30484"/>
    <cellStyle name="Migliaia 9 4 4 3" xfId="21278"/>
    <cellStyle name="Migliaia 9 4 5" xfId="6907"/>
    <cellStyle name="Migliaia 9 4 5 2" xfId="30485"/>
    <cellStyle name="Migliaia 9 4 5 3" xfId="21279"/>
    <cellStyle name="Migliaia 9 4 6" xfId="6328"/>
    <cellStyle name="Migliaia 9 4 6 2" xfId="17102"/>
    <cellStyle name="Migliaia 9 4 6 2 2" xfId="30486"/>
    <cellStyle name="Migliaia 9 4 6 3" xfId="21280"/>
    <cellStyle name="Migliaia 9 4 6 4" xfId="42965"/>
    <cellStyle name="Migliaia 9 4 6 5" xfId="44377"/>
    <cellStyle name="Migliaia 9 4 6 6" xfId="46134"/>
    <cellStyle name="Migliaia 9 4 6 7" xfId="49150"/>
    <cellStyle name="Migliaia 9 4 7" xfId="16663"/>
    <cellStyle name="Migliaia 9 4 7 2" xfId="30487"/>
    <cellStyle name="Migliaia 9 4 7 3" xfId="21281"/>
    <cellStyle name="Migliaia 9 4 8" xfId="30479"/>
    <cellStyle name="Migliaia 9 4 9" xfId="21273"/>
    <cellStyle name="Migliaia 9 5" xfId="1588"/>
    <cellStyle name="Migliaia 9 5 2" xfId="3784"/>
    <cellStyle name="Migliaia 9 5 2 2" xfId="13976"/>
    <cellStyle name="Migliaia 9 5 2 2 2" xfId="30489"/>
    <cellStyle name="Migliaia 9 5 2 3" xfId="16666"/>
    <cellStyle name="Migliaia 9 5 2 4" xfId="21283"/>
    <cellStyle name="Migliaia 9 5 2 5" xfId="12395"/>
    <cellStyle name="Migliaia 9 5 3" xfId="6909"/>
    <cellStyle name="Migliaia 9 5 3 2" xfId="30490"/>
    <cellStyle name="Migliaia 9 5 3 3" xfId="21284"/>
    <cellStyle name="Migliaia 9 5 4" xfId="6330"/>
    <cellStyle name="Migliaia 9 5 4 2" xfId="17104"/>
    <cellStyle name="Migliaia 9 5 4 2 2" xfId="30491"/>
    <cellStyle name="Migliaia 9 5 4 3" xfId="21285"/>
    <cellStyle name="Migliaia 9 5 4 4" xfId="43709"/>
    <cellStyle name="Migliaia 9 5 4 5" xfId="44378"/>
    <cellStyle name="Migliaia 9 5 4 6" xfId="46136"/>
    <cellStyle name="Migliaia 9 5 4 7" xfId="49152"/>
    <cellStyle name="Migliaia 9 5 5" xfId="16665"/>
    <cellStyle name="Migliaia 9 5 5 2" xfId="30492"/>
    <cellStyle name="Migliaia 9 5 5 3" xfId="21286"/>
    <cellStyle name="Migliaia 9 5 5 4" xfId="44379"/>
    <cellStyle name="Migliaia 9 5 6" xfId="21287"/>
    <cellStyle name="Migliaia 9 5 6 2" xfId="30493"/>
    <cellStyle name="Migliaia 9 5 7" xfId="30488"/>
    <cellStyle name="Migliaia 9 5 8" xfId="21282"/>
    <cellStyle name="Migliaia 9 6" xfId="1583"/>
    <cellStyle name="Migliaia 9 6 2" xfId="3779"/>
    <cellStyle name="Migliaia 9 6 2 2" xfId="5233"/>
    <cellStyle name="Migliaia 9 6 2 3" xfId="14026"/>
    <cellStyle name="Migliaia 9 6 2 4" xfId="16668"/>
    <cellStyle name="Migliaia 9 6 2 5" xfId="27945"/>
    <cellStyle name="Migliaia 9 6 2 6" xfId="12397"/>
    <cellStyle name="Migliaia 9 6 3" xfId="4985"/>
    <cellStyle name="Migliaia 9 6 3 2" xfId="30996"/>
    <cellStyle name="Migliaia 9 6 3 2 2" xfId="36156"/>
    <cellStyle name="Migliaia 9 6 3 2 3" xfId="41458"/>
    <cellStyle name="Migliaia 9 6 3 3" xfId="33505"/>
    <cellStyle name="Migliaia 9 6 3 4" xfId="38807"/>
    <cellStyle name="Migliaia 9 6 4" xfId="16667"/>
    <cellStyle name="Migliaia 9 6 4 2" xfId="30494"/>
    <cellStyle name="Migliaia 9 6 5" xfId="21288"/>
    <cellStyle name="Migliaia 9 6 6" xfId="12396"/>
    <cellStyle name="Migliaia 9 7" xfId="3315"/>
    <cellStyle name="Migliaia 9 7 2" xfId="9788"/>
    <cellStyle name="Migliaia 9 7 2 2" xfId="30997"/>
    <cellStyle name="Migliaia 9 7 2 2 2" xfId="36157"/>
    <cellStyle name="Migliaia 9 7 2 2 3" xfId="41459"/>
    <cellStyle name="Migliaia 9 7 2 3" xfId="33506"/>
    <cellStyle name="Migliaia 9 7 2 4" xfId="38808"/>
    <cellStyle name="Migliaia 9 7 3" xfId="16669"/>
    <cellStyle name="Migliaia 9 7 3 2" xfId="30495"/>
    <cellStyle name="Migliaia 9 7 4" xfId="21289"/>
    <cellStyle name="Migliaia 9 7 5" xfId="12398"/>
    <cellStyle name="Migliaia 9 8" xfId="2922"/>
    <cellStyle name="Migliaia 9 8 2" xfId="9493"/>
    <cellStyle name="Migliaia 9 8 2 2" xfId="30998"/>
    <cellStyle name="Migliaia 9 8 2 2 2" xfId="36158"/>
    <cellStyle name="Migliaia 9 8 2 2 3" xfId="41460"/>
    <cellStyle name="Migliaia 9 8 2 3" xfId="33507"/>
    <cellStyle name="Migliaia 9 8 2 4" xfId="38809"/>
    <cellStyle name="Migliaia 9 8 3" xfId="16670"/>
    <cellStyle name="Migliaia 9 8 3 2" xfId="30496"/>
    <cellStyle name="Migliaia 9 8 4" xfId="21290"/>
    <cellStyle name="Migliaia 9 8 5" xfId="12399"/>
    <cellStyle name="Migliaia 9 9" xfId="12684"/>
    <cellStyle name="Migliaia 9 9 2" xfId="30497"/>
    <cellStyle name="Migliaia 9 9 3" xfId="21291"/>
    <cellStyle name="Neutral 2" xfId="6331"/>
    <cellStyle name="Neutral 2 2" xfId="7559"/>
    <cellStyle name="Neutral 2 2 2" xfId="30499"/>
    <cellStyle name="Neutral 2 2 3" xfId="21293"/>
    <cellStyle name="Neutral 2 3" xfId="6572"/>
    <cellStyle name="Neutral 2 3 2" xfId="30498"/>
    <cellStyle name="Neutral 2 4" xfId="21292"/>
    <cellStyle name="Neutrale" xfId="419"/>
    <cellStyle name="Neutrale 2" xfId="30500"/>
    <cellStyle name="Neutrale 3" xfId="21294"/>
    <cellStyle name="Normal" xfId="0" builtinId="0"/>
    <cellStyle name="Normal 10" xfId="420"/>
    <cellStyle name="Normal 10 2" xfId="1589"/>
    <cellStyle name="Normal 10 2 2" xfId="8855"/>
    <cellStyle name="Normal 10 2 2 2" xfId="21298"/>
    <cellStyle name="Normal 10 2 2 3" xfId="21297"/>
    <cellStyle name="Normal 10 2 3" xfId="21299"/>
    <cellStyle name="Normal 10 2 3 2" xfId="21300"/>
    <cellStyle name="Normal 10 2 4" xfId="21301"/>
    <cellStyle name="Normal 10 2 5" xfId="21302"/>
    <cellStyle name="Normal 10 2 6" xfId="21296"/>
    <cellStyle name="Normal 10 3" xfId="8593"/>
    <cellStyle name="Normal 10 3 2" xfId="21304"/>
    <cellStyle name="Normal 10 3 3" xfId="21305"/>
    <cellStyle name="Normal 10 3 4" xfId="21303"/>
    <cellStyle name="Normal 10 3 5" xfId="44380"/>
    <cellStyle name="Normal 10 4" xfId="21306"/>
    <cellStyle name="Normal 10 4 2" xfId="21307"/>
    <cellStyle name="Normal 10 5" xfId="21308"/>
    <cellStyle name="Normal 10 5 2" xfId="21309"/>
    <cellStyle name="Normal 10 6" xfId="21310"/>
    <cellStyle name="Normal 10 7" xfId="21311"/>
    <cellStyle name="Normal 10 8" xfId="25673"/>
    <cellStyle name="Normal 10 9" xfId="21295"/>
    <cellStyle name="Normal 11" xfId="2926"/>
    <cellStyle name="Normal 11 2" xfId="3963"/>
    <cellStyle name="Normal 11 2 2" xfId="5240"/>
    <cellStyle name="Normal 11 2 2 2" xfId="5560"/>
    <cellStyle name="Normal 11 2 2 2 2" xfId="8195"/>
    <cellStyle name="Normal 11 2 2 2 2 2" xfId="41799"/>
    <cellStyle name="Normal 11 2 2 2 3" xfId="14327"/>
    <cellStyle name="Normal 11 2 2 3" xfId="7894"/>
    <cellStyle name="Normal 11 2 2 3 2" xfId="21312"/>
    <cellStyle name="Normal 11 2 2 4" xfId="14178"/>
    <cellStyle name="Normal 11 2 3" xfId="5320"/>
    <cellStyle name="Normal 11 2 3 2" xfId="5640"/>
    <cellStyle name="Normal 11 2 3 2 2" xfId="8274"/>
    <cellStyle name="Normal 11 2 3 2 2 2" xfId="20134"/>
    <cellStyle name="Normal 11 2 3 2 3" xfId="14368"/>
    <cellStyle name="Normal 11 2 3 3" xfId="7965"/>
    <cellStyle name="Normal 11 2 3 3 2" xfId="27877"/>
    <cellStyle name="Normal 11 2 3 4" xfId="14211"/>
    <cellStyle name="Normal 11 2 4" xfId="5400"/>
    <cellStyle name="Normal 11 2 4 2" xfId="5720"/>
    <cellStyle name="Normal 11 2 4 2 2" xfId="8354"/>
    <cellStyle name="Normal 11 2 4 2 2 2" xfId="43071"/>
    <cellStyle name="Normal 11 2 4 2 3" xfId="14410"/>
    <cellStyle name="Normal 11 2 4 3" xfId="8041"/>
    <cellStyle name="Normal 11 2 4 3 2" xfId="42222"/>
    <cellStyle name="Normal 11 2 4 4" xfId="14249"/>
    <cellStyle name="Normal 11 2 5" xfId="5480"/>
    <cellStyle name="Normal 11 2 5 2" xfId="8120"/>
    <cellStyle name="Normal 11 2 5 2 2" xfId="43112"/>
    <cellStyle name="Normal 11 2 5 3" xfId="14290"/>
    <cellStyle name="Normal 11 2 6" xfId="5800"/>
    <cellStyle name="Normal 11 2 6 2" xfId="8434"/>
    <cellStyle name="Normal 11 2 6 2 2" xfId="28000"/>
    <cellStyle name="Normal 11 2 6 3" xfId="14452"/>
    <cellStyle name="Normal 11 2 7" xfId="7103"/>
    <cellStyle name="Normal 11 2 7 2" xfId="43489"/>
    <cellStyle name="Normal 11 2 8" xfId="13146"/>
    <cellStyle name="Normal 11 3" xfId="7105"/>
    <cellStyle name="Normal 11 3 2" xfId="21314"/>
    <cellStyle name="Normal 11 3 2 2" xfId="21315"/>
    <cellStyle name="Normal 11 3 3" xfId="21316"/>
    <cellStyle name="Normal 11 3 3 2" xfId="21317"/>
    <cellStyle name="Normal 11 3 4" xfId="21318"/>
    <cellStyle name="Normal 11 3 5" xfId="21319"/>
    <cellStyle name="Normal 11 3 6" xfId="21313"/>
    <cellStyle name="Normal 11 4" xfId="7005"/>
    <cellStyle name="Normal 11 4 2" xfId="21320"/>
    <cellStyle name="Normal 11 4 3" xfId="13590"/>
    <cellStyle name="Normal 11 5" xfId="21321"/>
    <cellStyle name="Normal 11 5 2" xfId="21322"/>
    <cellStyle name="Normal 11 6" xfId="21323"/>
    <cellStyle name="Normal 11 6 2" xfId="21324"/>
    <cellStyle name="Normal 11 7" xfId="21325"/>
    <cellStyle name="Normal 11 8" xfId="21326"/>
    <cellStyle name="Normal 11 9" xfId="21327"/>
    <cellStyle name="Normal 11 9 2" xfId="25672"/>
    <cellStyle name="Normal 12" xfId="2927"/>
    <cellStyle name="Normal 12 2" xfId="6332"/>
    <cellStyle name="Normal 12 2 2" xfId="9496"/>
    <cellStyle name="Normal 12 2 2 2" xfId="21329"/>
    <cellStyle name="Normal 12 2 2 3" xfId="21328"/>
    <cellStyle name="Normal 12 2 3" xfId="21330"/>
    <cellStyle name="Normal 12 2 3 2" xfId="21331"/>
    <cellStyle name="Normal 12 2 4" xfId="21332"/>
    <cellStyle name="Normal 12 2 5" xfId="13222"/>
    <cellStyle name="Normal 12 3" xfId="7560"/>
    <cellStyle name="Normal 12 3 2" xfId="21334"/>
    <cellStyle name="Normal 12 3 3" xfId="21333"/>
    <cellStyle name="Normal 12 4" xfId="21335"/>
    <cellStyle name="Normal 12 4 2" xfId="21336"/>
    <cellStyle name="Normal 12 5" xfId="21337"/>
    <cellStyle name="Normal 12 5 2" xfId="21338"/>
    <cellStyle name="Normal 12 6" xfId="21339"/>
    <cellStyle name="Normal 12 7" xfId="21340"/>
    <cellStyle name="Normal 12 8" xfId="21341"/>
    <cellStyle name="Normal 13" xfId="3073"/>
    <cellStyle name="Normal 13 2" xfId="5112"/>
    <cellStyle name="Normal 13 2 2" xfId="14000"/>
    <cellStyle name="Normal 13 2 2 2" xfId="21345"/>
    <cellStyle name="Normal 13 2 2 3" xfId="21344"/>
    <cellStyle name="Normal 13 2 3" xfId="21346"/>
    <cellStyle name="Normal 13 2 3 2" xfId="21347"/>
    <cellStyle name="Normal 13 2 4" xfId="21348"/>
    <cellStyle name="Normal 13 2 5" xfId="21343"/>
    <cellStyle name="Normal 13 3" xfId="6605"/>
    <cellStyle name="Normal 13 3 2" xfId="21350"/>
    <cellStyle name="Normal 13 3 3" xfId="21349"/>
    <cellStyle name="Normal 13 4" xfId="21351"/>
    <cellStyle name="Normal 13 4 2" xfId="21352"/>
    <cellStyle name="Normal 13 5" xfId="21353"/>
    <cellStyle name="Normal 13 5 2" xfId="21354"/>
    <cellStyle name="Normal 13 6" xfId="21355"/>
    <cellStyle name="Normal 13 7" xfId="21356"/>
    <cellStyle name="Normal 13 8" xfId="21357"/>
    <cellStyle name="Normal 13 9" xfId="21342"/>
    <cellStyle name="Normal 14" xfId="2559"/>
    <cellStyle name="Normal 14 2" xfId="5099"/>
    <cellStyle name="Normal 14 2 2" xfId="5541"/>
    <cellStyle name="Normal 14 2 2 2" xfId="8180"/>
    <cellStyle name="Normal 14 2 2 2 2" xfId="42237"/>
    <cellStyle name="Normal 14 2 2 3" xfId="14313"/>
    <cellStyle name="Normal 14 2 3" xfId="7883"/>
    <cellStyle name="Normal 14 2 3 2" xfId="43936"/>
    <cellStyle name="Normal 14 2 4" xfId="44381"/>
    <cellStyle name="Normal 14 2 5" xfId="14168"/>
    <cellStyle name="Normal 14 3" xfId="5301"/>
    <cellStyle name="Normal 14 3 2" xfId="5621"/>
    <cellStyle name="Normal 14 3 2 2" xfId="8255"/>
    <cellStyle name="Normal 14 3 2 2 2" xfId="27984"/>
    <cellStyle name="Normal 14 3 2 3" xfId="14350"/>
    <cellStyle name="Normal 14 3 3" xfId="7952"/>
    <cellStyle name="Normal 14 3 3 2" xfId="41767"/>
    <cellStyle name="Normal 14 3 4" xfId="14199"/>
    <cellStyle name="Normal 14 4" xfId="5381"/>
    <cellStyle name="Normal 14 4 2" xfId="5701"/>
    <cellStyle name="Normal 14 4 2 2" xfId="8335"/>
    <cellStyle name="Normal 14 4 2 2 2" xfId="43215"/>
    <cellStyle name="Normal 14 4 2 3" xfId="14392"/>
    <cellStyle name="Normal 14 4 3" xfId="8024"/>
    <cellStyle name="Normal 14 4 3 2" xfId="42224"/>
    <cellStyle name="Normal 14 4 4" xfId="14233"/>
    <cellStyle name="Normal 14 5" xfId="5461"/>
    <cellStyle name="Normal 14 5 2" xfId="8101"/>
    <cellStyle name="Normal 14 5 2 2" xfId="42769"/>
    <cellStyle name="Normal 14 5 3" xfId="14272"/>
    <cellStyle name="Normal 14 6" xfId="5781"/>
    <cellStyle name="Normal 14 6 2" xfId="8415"/>
    <cellStyle name="Normal 14 6 2 2" xfId="42474"/>
    <cellStyle name="Normal 14 6 3" xfId="14434"/>
    <cellStyle name="Normal 14 7" xfId="6970"/>
    <cellStyle name="Normal 14 7 2" xfId="13582"/>
    <cellStyle name="Normal 14 8" xfId="6333"/>
    <cellStyle name="Normal 14 9" xfId="12400"/>
    <cellStyle name="Normal 15" xfId="3961"/>
    <cellStyle name="Normal 15 2" xfId="5238"/>
    <cellStyle name="Normal 15 2 2" xfId="5558"/>
    <cellStyle name="Normal 15 2 2 2" xfId="8193"/>
    <cellStyle name="Normal 15 2 2 2 2" xfId="21359"/>
    <cellStyle name="Normal 15 2 2 2 3" xfId="21358"/>
    <cellStyle name="Normal 15 2 2 3" xfId="21360"/>
    <cellStyle name="Normal 15 2 2 3 2" xfId="21361"/>
    <cellStyle name="Normal 15 2 2 4" xfId="21362"/>
    <cellStyle name="Normal 15 2 2 4 2" xfId="21363"/>
    <cellStyle name="Normal 15 2 2 5" xfId="21364"/>
    <cellStyle name="Normal 15 2 2 6" xfId="14325"/>
    <cellStyle name="Normal 15 2 3" xfId="7892"/>
    <cellStyle name="Normal 15 2 3 2" xfId="21366"/>
    <cellStyle name="Normal 15 2 3 2 2" xfId="21367"/>
    <cellStyle name="Normal 15 2 3 3" xfId="21368"/>
    <cellStyle name="Normal 15 2 3 3 2" xfId="21369"/>
    <cellStyle name="Normal 15 2 3 4" xfId="21370"/>
    <cellStyle name="Normal 15 2 3 4 2" xfId="21371"/>
    <cellStyle name="Normal 15 2 3 5" xfId="21372"/>
    <cellStyle name="Normal 15 2 3 6" xfId="21365"/>
    <cellStyle name="Normal 15 2 4" xfId="44382"/>
    <cellStyle name="Normal 15 2 5" xfId="14176"/>
    <cellStyle name="Normal 15 3" xfId="5318"/>
    <cellStyle name="Normal 15 3 2" xfId="5638"/>
    <cellStyle name="Normal 15 3 2 2" xfId="8272"/>
    <cellStyle name="Normal 15 3 2 2 2" xfId="27784"/>
    <cellStyle name="Normal 15 3 2 3" xfId="14366"/>
    <cellStyle name="Normal 15 3 3" xfId="7964"/>
    <cellStyle name="Normal 15 3 3 2" xfId="41769"/>
    <cellStyle name="Normal 15 3 4" xfId="44383"/>
    <cellStyle name="Normal 15 3 5" xfId="14210"/>
    <cellStyle name="Normal 15 4" xfId="5398"/>
    <cellStyle name="Normal 15 4 2" xfId="5718"/>
    <cellStyle name="Normal 15 4 2 2" xfId="8352"/>
    <cellStyle name="Normal 15 4 2 2 2" xfId="42261"/>
    <cellStyle name="Normal 15 4 2 3" xfId="14408"/>
    <cellStyle name="Normal 15 4 3" xfId="8039"/>
    <cellStyle name="Normal 15 4 3 2" xfId="29623"/>
    <cellStyle name="Normal 15 4 4" xfId="14247"/>
    <cellStyle name="Normal 15 5" xfId="5478"/>
    <cellStyle name="Normal 15 5 2" xfId="8118"/>
    <cellStyle name="Normal 15 5 2 2" xfId="21373"/>
    <cellStyle name="Normal 15 5 3" xfId="14288"/>
    <cellStyle name="Normal 15 6" xfId="5798"/>
    <cellStyle name="Normal 15 6 2" xfId="8432"/>
    <cellStyle name="Normal 15 6 2 2" xfId="20766"/>
    <cellStyle name="Normal 15 6 3" xfId="14450"/>
    <cellStyle name="Normal 15 7" xfId="7746"/>
    <cellStyle name="Normal 15 7 2" xfId="14058"/>
    <cellStyle name="Normal 15 8" xfId="6334"/>
    <cellStyle name="Normal 15_Trends fuels" xfId="21374"/>
    <cellStyle name="Normal 16" xfId="3962"/>
    <cellStyle name="Normal 16 2" xfId="5239"/>
    <cellStyle name="Normal 16 2 2" xfId="5559"/>
    <cellStyle name="Normal 16 2 2 2" xfId="8194"/>
    <cellStyle name="Normal 16 2 2 2 2" xfId="43648"/>
    <cellStyle name="Normal 16 2 2 3" xfId="14326"/>
    <cellStyle name="Normal 16 2 3" xfId="7893"/>
    <cellStyle name="Normal 16 2 3 2" xfId="14177"/>
    <cellStyle name="Normal 16 2 4" xfId="6336"/>
    <cellStyle name="Normal 16 3" xfId="5319"/>
    <cellStyle name="Normal 16 3 2" xfId="5639"/>
    <cellStyle name="Normal 16 3 2 2" xfId="8273"/>
    <cellStyle name="Normal 16 3 2 2 2" xfId="42250"/>
    <cellStyle name="Normal 16 3 2 3" xfId="14367"/>
    <cellStyle name="Normal 16 3 3" xfId="6337"/>
    <cellStyle name="Normal 16 3 3 2" xfId="42165"/>
    <cellStyle name="Normal 16 3 4" xfId="13224"/>
    <cellStyle name="Normal 16 4" xfId="5399"/>
    <cellStyle name="Normal 16 4 2" xfId="5719"/>
    <cellStyle name="Normal 16 4 2 2" xfId="8353"/>
    <cellStyle name="Normal 16 4 2 2 2" xfId="43505"/>
    <cellStyle name="Normal 16 4 2 3" xfId="14409"/>
    <cellStyle name="Normal 16 4 3" xfId="8040"/>
    <cellStyle name="Normal 16 4 3 2" xfId="42973"/>
    <cellStyle name="Normal 16 4 4" xfId="14248"/>
    <cellStyle name="Normal 16 5" xfId="5479"/>
    <cellStyle name="Normal 16 5 2" xfId="8119"/>
    <cellStyle name="Normal 16 5 2 2" xfId="19768"/>
    <cellStyle name="Normal 16 5 3" xfId="14289"/>
    <cellStyle name="Normal 16 6" xfId="5799"/>
    <cellStyle name="Normal 16 6 2" xfId="8433"/>
    <cellStyle name="Normal 16 6 2 2" xfId="43255"/>
    <cellStyle name="Normal 16 6 3" xfId="14451"/>
    <cellStyle name="Normal 16 7" xfId="6335"/>
    <cellStyle name="Normal 16 7 2" xfId="20625"/>
    <cellStyle name="Normal 16 8" xfId="13223"/>
    <cellStyle name="Normal 17" xfId="6338"/>
    <cellStyle name="Normal 17 2" xfId="6339"/>
    <cellStyle name="Normal 17 2 2" xfId="21377"/>
    <cellStyle name="Normal 17 2 3" xfId="21378"/>
    <cellStyle name="Normal 17 2 4" xfId="21376"/>
    <cellStyle name="Normal 17 3" xfId="21379"/>
    <cellStyle name="Normal 17 3 2" xfId="21380"/>
    <cellStyle name="Normal 17 4" xfId="21381"/>
    <cellStyle name="Normal 17 4 2" xfId="21382"/>
    <cellStyle name="Normal 17 5" xfId="21383"/>
    <cellStyle name="Normal 17 6" xfId="21384"/>
    <cellStyle name="Normal 17 7" xfId="21375"/>
    <cellStyle name="Normal 18" xfId="6340"/>
    <cellStyle name="Normal 18 2" xfId="6341"/>
    <cellStyle name="Normal 18 2 2" xfId="21387"/>
    <cellStyle name="Normal 18 2 3" xfId="21388"/>
    <cellStyle name="Normal 18 2 4" xfId="21386"/>
    <cellStyle name="Normal 18 3" xfId="21389"/>
    <cellStyle name="Normal 18 3 2" xfId="21390"/>
    <cellStyle name="Normal 18 4" xfId="21391"/>
    <cellStyle name="Normal 18 4 2" xfId="21392"/>
    <cellStyle name="Normal 18 5" xfId="21393"/>
    <cellStyle name="Normal 18 6" xfId="21394"/>
    <cellStyle name="Normal 18 7" xfId="21385"/>
    <cellStyle name="Normal 19" xfId="6342"/>
    <cellStyle name="Normal 19 2" xfId="6343"/>
    <cellStyle name="Normal 19 2 2" xfId="21396"/>
    <cellStyle name="Normal 19 2 3" xfId="21397"/>
    <cellStyle name="Normal 19 2 4" xfId="21395"/>
    <cellStyle name="Normal 19 3" xfId="6344"/>
    <cellStyle name="Normal 19 3 2" xfId="13226"/>
    <cellStyle name="Normal 19 4" xfId="13225"/>
    <cellStyle name="Normal 2" xfId="421"/>
    <cellStyle name="Normal 2 10" xfId="21398"/>
    <cellStyle name="Normal 2 10 2" xfId="44384"/>
    <cellStyle name="Normal 2 11" xfId="21399"/>
    <cellStyle name="Normal 2 11 2" xfId="21400"/>
    <cellStyle name="Normal 2 11 2 2" xfId="21401"/>
    <cellStyle name="Normal 2 11 3" xfId="21402"/>
    <cellStyle name="Normal 2 12" xfId="21403"/>
    <cellStyle name="Normal 2 12 2" xfId="21404"/>
    <cellStyle name="Normal 2 13" xfId="21405"/>
    <cellStyle name="Normal 2 13 2" xfId="21406"/>
    <cellStyle name="Normal 2 14" xfId="21407"/>
    <cellStyle name="Normal 2 14 2" xfId="21408"/>
    <cellStyle name="Normal 2 15" xfId="21409"/>
    <cellStyle name="Normal 2 15 2" xfId="44385"/>
    <cellStyle name="Normal 2 16" xfId="51270"/>
    <cellStyle name="Normal 2 17" xfId="51276"/>
    <cellStyle name="Normal 2 18" xfId="51279"/>
    <cellStyle name="Normal 2 2" xfId="422"/>
    <cellStyle name="Normal 2 2 2" xfId="2446"/>
    <cellStyle name="Normal 2 2 2 2" xfId="3958"/>
    <cellStyle name="Normal 2 2 2 2 2" xfId="6346"/>
    <cellStyle name="Normal 2 2 2 2 2 2" xfId="6347"/>
    <cellStyle name="Normal 2 2 2 2 2 2 2" xfId="13229"/>
    <cellStyle name="Normal 2 2 2 2 2 3" xfId="9913"/>
    <cellStyle name="Normal 2 2 2 2 2 4" xfId="13228"/>
    <cellStyle name="Normal 2 2 2 2 3" xfId="6348"/>
    <cellStyle name="Normal 2 2 2 2 3 2" xfId="13230"/>
    <cellStyle name="Normal 2 2 2 2 4" xfId="7561"/>
    <cellStyle name="Normal 2 2 2 2 4 2" xfId="21410"/>
    <cellStyle name="Normal 2 2 2 2 5" xfId="6911"/>
    <cellStyle name="Normal 2 2 2 2 5 2" xfId="21411"/>
    <cellStyle name="Normal 2 2 2 2 6" xfId="7628"/>
    <cellStyle name="Normal 2 2 2 2 7" xfId="6345"/>
    <cellStyle name="Normal 2 2 2 2 7 2" xfId="13227"/>
    <cellStyle name="Normal 2 2 2 3" xfId="2928"/>
    <cellStyle name="Normal 2 2 2 3 2" xfId="6534"/>
    <cellStyle name="Normal 2 2 2 3 2 2" xfId="21414"/>
    <cellStyle name="Normal 2 2 2 3 2 3" xfId="21413"/>
    <cellStyle name="Normal 2 2 2 3 3" xfId="7078"/>
    <cellStyle name="Normal 2 2 2 3 3 2" xfId="21415"/>
    <cellStyle name="Normal 2 2 2 3 4" xfId="21416"/>
    <cellStyle name="Normal 2 2 2 3 4 3" xfId="51271"/>
    <cellStyle name="Normal 2 2 2 3 5" xfId="21412"/>
    <cellStyle name="Normal 2 2 2 4" xfId="7562"/>
    <cellStyle name="Normal 2 2 2 4 2" xfId="21418"/>
    <cellStyle name="Normal 2 2 2 4 3" xfId="21419"/>
    <cellStyle name="Normal 2 2 2 4 4" xfId="21417"/>
    <cellStyle name="Normal 2 2 2 5" xfId="6910"/>
    <cellStyle name="Normal 2 2 2 5 2" xfId="21421"/>
    <cellStyle name="Normal 2 2 2 5 3" xfId="21420"/>
    <cellStyle name="Normal 2 2 2 6" xfId="21422"/>
    <cellStyle name="Normal 2 2 2 7" xfId="21423"/>
    <cellStyle name="Normal 2 2 2 8" xfId="21424"/>
    <cellStyle name="Normal 2 2 2 8 2" xfId="44386"/>
    <cellStyle name="Normal 2 2 3" xfId="2929"/>
    <cellStyle name="Normal 2 2 3 2" xfId="5102"/>
    <cellStyle name="Normal 2 2 3 2 2" xfId="5544"/>
    <cellStyle name="Normal 2 2 3 2 2 2" xfId="6350"/>
    <cellStyle name="Normal 2 2 3 2 2 2 2" xfId="43776"/>
    <cellStyle name="Normal 2 2 3 2 2 3" xfId="13232"/>
    <cellStyle name="Normal 2 2 3 2 3" xfId="6349"/>
    <cellStyle name="Normal 2 2 3 2 3 2" xfId="42166"/>
    <cellStyle name="Normal 2 2 3 2 4" xfId="13231"/>
    <cellStyle name="Normal 2 2 3 3" xfId="5304"/>
    <cellStyle name="Normal 2 2 3 3 2" xfId="5624"/>
    <cellStyle name="Normal 2 2 3 3 2 2" xfId="8258"/>
    <cellStyle name="Normal 2 2 3 3 2 2 2" xfId="41809"/>
    <cellStyle name="Normal 2 2 3 3 2 3" xfId="14353"/>
    <cellStyle name="Normal 2 2 3 3 3" xfId="6351"/>
    <cellStyle name="Normal 2 2 3 3 3 2" xfId="43351"/>
    <cellStyle name="Normal 2 2 3 3 4" xfId="13233"/>
    <cellStyle name="Normal 2 2 3 4" xfId="5384"/>
    <cellStyle name="Normal 2 2 3 4 2" xfId="5704"/>
    <cellStyle name="Normal 2 2 3 4 2 2" xfId="8338"/>
    <cellStyle name="Normal 2 2 3 4 2 2 2" xfId="27871"/>
    <cellStyle name="Normal 2 2 3 4 2 3" xfId="14395"/>
    <cellStyle name="Normal 2 2 3 4 3" xfId="8027"/>
    <cellStyle name="Normal 2 2 3 4 3 2" xfId="42464"/>
    <cellStyle name="Normal 2 2 3 4 4" xfId="14236"/>
    <cellStyle name="Normal 2 2 3 5" xfId="5464"/>
    <cellStyle name="Normal 2 2 3 5 2" xfId="8104"/>
    <cellStyle name="Normal 2 2 3 5 2 2" xfId="43845"/>
    <cellStyle name="Normal 2 2 3 5 3" xfId="14275"/>
    <cellStyle name="Normal 2 2 3 6" xfId="5784"/>
    <cellStyle name="Normal 2 2 3 6 2" xfId="8418"/>
    <cellStyle name="Normal 2 2 3 6 2 2" xfId="43212"/>
    <cellStyle name="Normal 2 2 3 6 3" xfId="14437"/>
    <cellStyle name="Normal 2 2 3 7" xfId="5852"/>
    <cellStyle name="Normal 2 2 3 7 2" xfId="43104"/>
    <cellStyle name="Normal 2 2 3 8" xfId="44387"/>
    <cellStyle name="Normal 2 2 3 9" xfId="12401"/>
    <cellStyle name="Normal 2 2 4" xfId="6352"/>
    <cellStyle name="Normal 2 2 4 2" xfId="6353"/>
    <cellStyle name="Normal 2 2 4 2 2" xfId="21425"/>
    <cellStyle name="Normal 2 2 4 2 3" xfId="13235"/>
    <cellStyle name="Normal 2 2 4 3" xfId="21426"/>
    <cellStyle name="Normal 2 2 4 4" xfId="13234"/>
    <cellStyle name="Normal 2 2 5" xfId="6354"/>
    <cellStyle name="Normal 2 2 5 2" xfId="21427"/>
    <cellStyle name="Normal 2 2 5 3" xfId="13236"/>
    <cellStyle name="Normal 2 2 6" xfId="21428"/>
    <cellStyle name="Normal 2 2 6 2" xfId="21429"/>
    <cellStyle name="Normal 2 2 7" xfId="21430"/>
    <cellStyle name="Normal 2 2 7 2" xfId="44388"/>
    <cellStyle name="Normal 2 2 8" xfId="21431"/>
    <cellStyle name="Normal 2 2 9" xfId="21432"/>
    <cellStyle name="Normal 2 3" xfId="1590"/>
    <cellStyle name="Normal 2 3 10" xfId="21434"/>
    <cellStyle name="Normal 2 3 11" xfId="25700"/>
    <cellStyle name="Normal 2 3 12" xfId="21433"/>
    <cellStyle name="Normal 2 3 2" xfId="2447"/>
    <cellStyle name="Normal 2 3 2 2" xfId="21436"/>
    <cellStyle name="Normal 2 3 2 2 2" xfId="21437"/>
    <cellStyle name="Normal 2 3 2 3" xfId="21438"/>
    <cellStyle name="Normal 2 3 2 3 2" xfId="21439"/>
    <cellStyle name="Normal 2 3 2 4" xfId="21440"/>
    <cellStyle name="Normal 2 3 2 5" xfId="21435"/>
    <cellStyle name="Normal 2 3 3" xfId="6912"/>
    <cellStyle name="Normal 2 3 3 2" xfId="8856"/>
    <cellStyle name="Normal 2 3 3 2 2" xfId="21442"/>
    <cellStyle name="Normal 2 3 3 3" xfId="13550"/>
    <cellStyle name="Normal 2 3 3 4" xfId="21441"/>
    <cellStyle name="Normal 2 3 4" xfId="21443"/>
    <cellStyle name="Normal 2 3 4 2" xfId="21444"/>
    <cellStyle name="Normal 2 3 5" xfId="21445"/>
    <cellStyle name="Normal 2 3 5 2" xfId="21446"/>
    <cellStyle name="Normal 2 3 6" xfId="21447"/>
    <cellStyle name="Normal 2 3 6 2" xfId="21448"/>
    <cellStyle name="Normal 2 3 7" xfId="21449"/>
    <cellStyle name="Normal 2 3 7 2" xfId="21450"/>
    <cellStyle name="Normal 2 3 8" xfId="21451"/>
    <cellStyle name="Normal 2 3 8 2" xfId="44389"/>
    <cellStyle name="Normal 2 3 9" xfId="21452"/>
    <cellStyle name="Normal 2 3 9 2" xfId="44390"/>
    <cellStyle name="Normal 2 4" xfId="2930"/>
    <cellStyle name="Normal 2 4 2" xfId="4334"/>
    <cellStyle name="Normal 2 4 2 2" xfId="6356"/>
    <cellStyle name="Normal 2 4 2 2 2" xfId="21453"/>
    <cellStyle name="Normal 2 4 2 2 3" xfId="13238"/>
    <cellStyle name="Normal 2 4 2 3" xfId="7563"/>
    <cellStyle name="Normal 2 4 2 3 2" xfId="21455"/>
    <cellStyle name="Normal 2 4 2 3 3" xfId="21454"/>
    <cellStyle name="Normal 2 4 2 4" xfId="7079"/>
    <cellStyle name="Normal 2 4 2 4 2" xfId="21456"/>
    <cellStyle name="Normal 2 4 2 5" xfId="6355"/>
    <cellStyle name="Normal 2 4 2 5 2" xfId="21457"/>
    <cellStyle name="Normal 2 4 2 6" xfId="21458"/>
    <cellStyle name="Normal 2 4 2 7" xfId="13237"/>
    <cellStyle name="Normal 2 4 3" xfId="6357"/>
    <cellStyle name="Normal 2 4 3 2" xfId="21459"/>
    <cellStyle name="Normal 2 4 3 3" xfId="13239"/>
    <cellStyle name="Normal 2 4 4" xfId="7564"/>
    <cellStyle name="Normal 2 4 4 2" xfId="21461"/>
    <cellStyle name="Normal 2 4 4 3" xfId="21460"/>
    <cellStyle name="Normal 2 4 5" xfId="21462"/>
    <cellStyle name="Normal 2 4 5 2" xfId="21463"/>
    <cellStyle name="Normal 2 4 6" xfId="21464"/>
    <cellStyle name="Normal 2 4 6 2" xfId="21465"/>
    <cellStyle name="Normal 2 4 7" xfId="21466"/>
    <cellStyle name="Normal 2 4 7 2" xfId="21467"/>
    <cellStyle name="Normal 2 4 8" xfId="21468"/>
    <cellStyle name="Normal 2 4 8 2" xfId="44391"/>
    <cellStyle name="Normal 2 4 9" xfId="21469"/>
    <cellStyle name="Normal 2 5" xfId="4335"/>
    <cellStyle name="Normal 2 5 10" xfId="21470"/>
    <cellStyle name="Normal 2 5 11" xfId="44392"/>
    <cellStyle name="Normal 2 5 2" xfId="21471"/>
    <cellStyle name="Normal 2 5 2 2" xfId="21472"/>
    <cellStyle name="Normal 2 5 2 2 2" xfId="21473"/>
    <cellStyle name="Normal 2 5 2 3" xfId="21474"/>
    <cellStyle name="Normal 2 5 2 3 2" xfId="21475"/>
    <cellStyle name="Normal 2 5 2 4" xfId="21476"/>
    <cellStyle name="Normal 2 5 3" xfId="21477"/>
    <cellStyle name="Normal 2 5 3 2" xfId="21478"/>
    <cellStyle name="Normal 2 5 4" xfId="21479"/>
    <cellStyle name="Normal 2 5 4 2" xfId="21480"/>
    <cellStyle name="Normal 2 5 5" xfId="21481"/>
    <cellStyle name="Normal 2 5 5 2" xfId="21482"/>
    <cellStyle name="Normal 2 5 6" xfId="21483"/>
    <cellStyle name="Normal 2 5 6 2" xfId="21484"/>
    <cellStyle name="Normal 2 5 7" xfId="21485"/>
    <cellStyle name="Normal 2 5 7 2" xfId="44393"/>
    <cellStyle name="Normal 2 5 8" xfId="21486"/>
    <cellStyle name="Normal 2 5 8 2" xfId="44394"/>
    <cellStyle name="Normal 2 5 9" xfId="21487"/>
    <cellStyle name="Normal 2 6" xfId="21488"/>
    <cellStyle name="Normal 2 6 2" xfId="21489"/>
    <cellStyle name="Normal 2 6 2 2" xfId="21490"/>
    <cellStyle name="Normal 2 6 2 2 2" xfId="21491"/>
    <cellStyle name="Normal 2 6 2 3" xfId="21492"/>
    <cellStyle name="Normal 2 6 2 3 2" xfId="21493"/>
    <cellStyle name="Normal 2 6 2 4" xfId="21494"/>
    <cellStyle name="Normal 2 6 3" xfId="21495"/>
    <cellStyle name="Normal 2 6 3 2" xfId="21496"/>
    <cellStyle name="Normal 2 6 4" xfId="21497"/>
    <cellStyle name="Normal 2 6 4 2" xfId="21498"/>
    <cellStyle name="Normal 2 6 5" xfId="21499"/>
    <cellStyle name="Normal 2 6 5 2" xfId="21500"/>
    <cellStyle name="Normal 2 6 6" xfId="21501"/>
    <cellStyle name="Normal 2 6 6 2" xfId="21502"/>
    <cellStyle name="Normal 2 6 7" xfId="44395"/>
    <cellStyle name="Normal 2 7" xfId="21503"/>
    <cellStyle name="Normal 2 7 2" xfId="21504"/>
    <cellStyle name="Normal 2 7 2 2" xfId="21505"/>
    <cellStyle name="Normal 2 7 2 2 2" xfId="21506"/>
    <cellStyle name="Normal 2 7 2 3" xfId="21507"/>
    <cellStyle name="Normal 2 7 2 3 2" xfId="21508"/>
    <cellStyle name="Normal 2 7 2 4" xfId="21509"/>
    <cellStyle name="Normal 2 7 3" xfId="21510"/>
    <cellStyle name="Normal 2 7 3 2" xfId="21511"/>
    <cellStyle name="Normal 2 7 4" xfId="21512"/>
    <cellStyle name="Normal 2 7 4 2" xfId="21513"/>
    <cellStyle name="Normal 2 7 5" xfId="21514"/>
    <cellStyle name="Normal 2 7 5 2" xfId="21515"/>
    <cellStyle name="Normal 2 7 6" xfId="21516"/>
    <cellStyle name="Normal 2 8" xfId="21517"/>
    <cellStyle name="Normal 2 8 2" xfId="21518"/>
    <cellStyle name="Normal 2 8 2 2" xfId="21519"/>
    <cellStyle name="Normal 2 8 2 2 2" xfId="21520"/>
    <cellStyle name="Normal 2 8 2 3" xfId="21521"/>
    <cellStyle name="Normal 2 8 2 3 2" xfId="21522"/>
    <cellStyle name="Normal 2 8 2 4" xfId="21523"/>
    <cellStyle name="Normal 2 8 3" xfId="21524"/>
    <cellStyle name="Normal 2 8 3 2" xfId="21525"/>
    <cellStyle name="Normal 2 8 4" xfId="21526"/>
    <cellStyle name="Normal 2 8 4 2" xfId="21527"/>
    <cellStyle name="Normal 2 8 5" xfId="21528"/>
    <cellStyle name="Normal 2 8 5 2" xfId="21529"/>
    <cellStyle name="Normal 2 8 6" xfId="21530"/>
    <cellStyle name="Normal 2 9" xfId="21531"/>
    <cellStyle name="Normal 2 9 2" xfId="21532"/>
    <cellStyle name="Normal 2 9 2 2" xfId="21533"/>
    <cellStyle name="Normal 2 9 2 2 2" xfId="21534"/>
    <cellStyle name="Normal 2 9 2 3" xfId="21535"/>
    <cellStyle name="Normal 2 9 2 3 2" xfId="21536"/>
    <cellStyle name="Normal 2 9 2 4" xfId="21537"/>
    <cellStyle name="Normal 2 9 3" xfId="21538"/>
    <cellStyle name="Normal 2 9 3 2" xfId="21539"/>
    <cellStyle name="Normal 2 9 4" xfId="21540"/>
    <cellStyle name="Normal 2 9 4 2" xfId="21541"/>
    <cellStyle name="Normal 2 9 5" xfId="21542"/>
    <cellStyle name="Normal 2_Plants" xfId="6358"/>
    <cellStyle name="Normal 20" xfId="6359"/>
    <cellStyle name="Normal 20 2" xfId="21544"/>
    <cellStyle name="Normal 20 3" xfId="21545"/>
    <cellStyle name="Normal 20 4" xfId="21543"/>
    <cellStyle name="Normal 21" xfId="6360"/>
    <cellStyle name="Normal 21 2" xfId="21547"/>
    <cellStyle name="Normal 21 3" xfId="21548"/>
    <cellStyle name="Normal 21 4" xfId="21546"/>
    <cellStyle name="Normal 22" xfId="6361"/>
    <cellStyle name="Normal 22 2" xfId="21550"/>
    <cellStyle name="Normal 22 3" xfId="21551"/>
    <cellStyle name="Normal 22 4" xfId="21549"/>
    <cellStyle name="Normal 23" xfId="6362"/>
    <cellStyle name="Normal 23 2" xfId="21553"/>
    <cellStyle name="Normal 23 3" xfId="21554"/>
    <cellStyle name="Normal 23 4" xfId="21552"/>
    <cellStyle name="Normal 24" xfId="6363"/>
    <cellStyle name="Normal 24 2" xfId="21556"/>
    <cellStyle name="Normal 24 3" xfId="21555"/>
    <cellStyle name="Normal 24 4" xfId="44396"/>
    <cellStyle name="Normal 25" xfId="6364"/>
    <cellStyle name="Normal 25 2" xfId="21558"/>
    <cellStyle name="Normal 25 3" xfId="21557"/>
    <cellStyle name="Normal 25 4" xfId="44397"/>
    <cellStyle name="Normal 26" xfId="6365"/>
    <cellStyle name="Normal 26 2" xfId="21560"/>
    <cellStyle name="Normal 26 3" xfId="21559"/>
    <cellStyle name="Normal 26 4" xfId="44398"/>
    <cellStyle name="Normal 27" xfId="6366"/>
    <cellStyle name="Normal 27 2" xfId="21562"/>
    <cellStyle name="Normal 27 3" xfId="21561"/>
    <cellStyle name="Normal 27 4" xfId="44399"/>
    <cellStyle name="Normal 28" xfId="6367"/>
    <cellStyle name="Normal 28 2" xfId="21564"/>
    <cellStyle name="Normal 28 3" xfId="21563"/>
    <cellStyle name="Normal 28 4" xfId="44400"/>
    <cellStyle name="Normal 29" xfId="6368"/>
    <cellStyle name="Normal 29 2" xfId="6369"/>
    <cellStyle name="Normal 29 2 2" xfId="13241"/>
    <cellStyle name="Normal 29 3" xfId="21565"/>
    <cellStyle name="Normal 29 4" xfId="44401"/>
    <cellStyle name="Normal 29 5" xfId="13240"/>
    <cellStyle name="Normal 3" xfId="423"/>
    <cellStyle name="Normal 3 10" xfId="5449"/>
    <cellStyle name="Normal 3 10 2" xfId="8089"/>
    <cellStyle name="Normal 3 10 2 2" xfId="21566"/>
    <cellStyle name="Normal 3 10 2 3" xfId="14265"/>
    <cellStyle name="Normal 3 10 3" xfId="6370"/>
    <cellStyle name="Normal 3 10 3 2" xfId="32967"/>
    <cellStyle name="Normal 3 10 3 3" xfId="21567"/>
    <cellStyle name="Normal 3 10 4" xfId="21568"/>
    <cellStyle name="Normal 3 11" xfId="5769"/>
    <cellStyle name="Normal 3 11 2" xfId="8403"/>
    <cellStyle name="Normal 3 11 2 2" xfId="14427"/>
    <cellStyle name="Normal 3 11 3" xfId="6371"/>
    <cellStyle name="Normal 3 11 3 2" xfId="43541"/>
    <cellStyle name="Normal 3 11 3 3" xfId="21569"/>
    <cellStyle name="Normal 3 12" xfId="6372"/>
    <cellStyle name="Normal 3 12 2" xfId="21571"/>
    <cellStyle name="Normal 3 12 3" xfId="21572"/>
    <cellStyle name="Normal 3 12 4" xfId="21570"/>
    <cellStyle name="Normal 3 13" xfId="6373"/>
    <cellStyle name="Normal 3 13 2" xfId="21574"/>
    <cellStyle name="Normal 3 13 3" xfId="21575"/>
    <cellStyle name="Normal 3 13 4" xfId="21573"/>
    <cellStyle name="Normal 3 14" xfId="6374"/>
    <cellStyle name="Normal 3 14 2" xfId="21577"/>
    <cellStyle name="Normal 3 14 3" xfId="21578"/>
    <cellStyle name="Normal 3 14 4" xfId="21576"/>
    <cellStyle name="Normal 3 15" xfId="6375"/>
    <cellStyle name="Normal 3 15 2" xfId="21580"/>
    <cellStyle name="Normal 3 15 3" xfId="21579"/>
    <cellStyle name="Normal 3 15 4" xfId="44402"/>
    <cellStyle name="Normal 3 16" xfId="6376"/>
    <cellStyle name="Normal 3 16 2" xfId="21581"/>
    <cellStyle name="Normal 3 16 3" xfId="44403"/>
    <cellStyle name="Normal 3 16 4" xfId="13242"/>
    <cellStyle name="Normal 3 17" xfId="5853"/>
    <cellStyle name="Normal 3 17 2" xfId="41607"/>
    <cellStyle name="Normal 3 18" xfId="12402"/>
    <cellStyle name="Normal 3 2" xfId="424"/>
    <cellStyle name="Normal 3 2 10" xfId="5854"/>
    <cellStyle name="Normal 3 2 10 2" xfId="42744"/>
    <cellStyle name="Normal 3 2 11" xfId="12403"/>
    <cellStyle name="Normal 3 2 2" xfId="1592"/>
    <cellStyle name="Normal 3 2 2 2" xfId="3786"/>
    <cellStyle name="Normal 3 2 2 2 2" xfId="5236"/>
    <cellStyle name="Normal 3 2 2 2 2 2" xfId="5556"/>
    <cellStyle name="Normal 3 2 2 2 2 2 2" xfId="8191"/>
    <cellStyle name="Normal 3 2 2 2 2 2 2 2" xfId="43722"/>
    <cellStyle name="Normal 3 2 2 2 2 2 3" xfId="14323"/>
    <cellStyle name="Normal 3 2 2 2 2 3" xfId="7890"/>
    <cellStyle name="Normal 3 2 2 2 2 3 2" xfId="41758"/>
    <cellStyle name="Normal 3 2 2 2 2 4" xfId="14174"/>
    <cellStyle name="Normal 3 2 2 2 3" xfId="5316"/>
    <cellStyle name="Normal 3 2 2 2 3 2" xfId="5636"/>
    <cellStyle name="Normal 3 2 2 2 3 2 2" xfId="8270"/>
    <cellStyle name="Normal 3 2 2 2 3 2 2 2" xfId="41811"/>
    <cellStyle name="Normal 3 2 2 2 3 2 3" xfId="14364"/>
    <cellStyle name="Normal 3 2 2 2 3 3" xfId="7962"/>
    <cellStyle name="Normal 3 2 2 2 3 3 2" xfId="43784"/>
    <cellStyle name="Normal 3 2 2 2 3 4" xfId="14208"/>
    <cellStyle name="Normal 3 2 2 2 4" xfId="5396"/>
    <cellStyle name="Normal 3 2 2 2 4 2" xfId="5716"/>
    <cellStyle name="Normal 3 2 2 2 4 2 2" xfId="8350"/>
    <cellStyle name="Normal 3 2 2 2 4 2 2 2" xfId="27870"/>
    <cellStyle name="Normal 3 2 2 2 4 2 3" xfId="14406"/>
    <cellStyle name="Normal 3 2 2 2 4 3" xfId="8037"/>
    <cellStyle name="Normal 3 2 2 2 4 3 2" xfId="43365"/>
    <cellStyle name="Normal 3 2 2 2 4 4" xfId="14245"/>
    <cellStyle name="Normal 3 2 2 2 5" xfId="5476"/>
    <cellStyle name="Normal 3 2 2 2 5 2" xfId="8116"/>
    <cellStyle name="Normal 3 2 2 2 5 2 2" xfId="43542"/>
    <cellStyle name="Normal 3 2 2 2 5 3" xfId="14286"/>
    <cellStyle name="Normal 3 2 2 2 6" xfId="5796"/>
    <cellStyle name="Normal 3 2 2 2 6 2" xfId="8430"/>
    <cellStyle name="Normal 3 2 2 2 6 2 2" xfId="43790"/>
    <cellStyle name="Normal 3 2 2 2 6 3" xfId="14448"/>
    <cellStyle name="Normal 3 2 2 2 7" xfId="7747"/>
    <cellStyle name="Normal 3 2 2 2 7 2" xfId="14063"/>
    <cellStyle name="Normal 3 2 2 2 8" xfId="6377"/>
    <cellStyle name="Normal 3 2 2 2 9" xfId="12405"/>
    <cellStyle name="Normal 3 2 2 3" xfId="2933"/>
    <cellStyle name="Normal 3 2 2 3 2" xfId="6379"/>
    <cellStyle name="Normal 3 2 2 3 2 2" xfId="9497"/>
    <cellStyle name="Normal 3 2 2 3 2 3" xfId="13244"/>
    <cellStyle name="Normal 3 2 2 3 3" xfId="6558"/>
    <cellStyle name="Normal 3 2 2 3 3 2" xfId="21582"/>
    <cellStyle name="Normal 3 2 2 3 4" xfId="6378"/>
    <cellStyle name="Normal 3 2 2 3 4 2" xfId="13243"/>
    <cellStyle name="Normal 3 2 2 4" xfId="4988"/>
    <cellStyle name="Normal 3 2 2 4 2" xfId="5537"/>
    <cellStyle name="Normal 3 2 2 4 2 2" xfId="8177"/>
    <cellStyle name="Normal 3 2 2 4 2 2 2" xfId="41797"/>
    <cellStyle name="Normal 3 2 2 4 2 3" xfId="14311"/>
    <cellStyle name="Normal 3 2 2 4 3" xfId="6380"/>
    <cellStyle name="Normal 3 2 2 4 3 2" xfId="27989"/>
    <cellStyle name="Normal 3 2 2 4 4" xfId="13245"/>
    <cellStyle name="Normal 3 2 2 5" xfId="5297"/>
    <cellStyle name="Normal 3 2 2 5 2" xfId="5617"/>
    <cellStyle name="Normal 3 2 2 5 2 2" xfId="8251"/>
    <cellStyle name="Normal 3 2 2 5 2 2 2" xfId="41807"/>
    <cellStyle name="Normal 3 2 2 5 2 3" xfId="14347"/>
    <cellStyle name="Normal 3 2 2 5 3" xfId="7949"/>
    <cellStyle name="Normal 3 2 2 5 3 2" xfId="42212"/>
    <cellStyle name="Normal 3 2 2 5 4" xfId="14197"/>
    <cellStyle name="Normal 3 2 2 6" xfId="5377"/>
    <cellStyle name="Normal 3 2 2 6 2" xfId="5697"/>
    <cellStyle name="Normal 3 2 2 6 2 2" xfId="8331"/>
    <cellStyle name="Normal 3 2 2 6 2 2 2" xfId="41816"/>
    <cellStyle name="Normal 3 2 2 6 2 3" xfId="14389"/>
    <cellStyle name="Normal 3 2 2 6 3" xfId="8021"/>
    <cellStyle name="Normal 3 2 2 6 3 2" xfId="41776"/>
    <cellStyle name="Normal 3 2 2 6 4" xfId="14231"/>
    <cellStyle name="Normal 3 2 2 7" xfId="5457"/>
    <cellStyle name="Normal 3 2 2 7 2" xfId="8097"/>
    <cellStyle name="Normal 3 2 2 7 2 2" xfId="20509"/>
    <cellStyle name="Normal 3 2 2 7 3" xfId="14269"/>
    <cellStyle name="Normal 3 2 2 8" xfId="5777"/>
    <cellStyle name="Normal 3 2 2 8 2" xfId="8411"/>
    <cellStyle name="Normal 3 2 2 8 2 2" xfId="42267"/>
    <cellStyle name="Normal 3 2 2 8 3" xfId="14431"/>
    <cellStyle name="Normal 3 2 2 9" xfId="12404"/>
    <cellStyle name="Normal 3 2 3" xfId="2934"/>
    <cellStyle name="Normal 3 2 3 2" xfId="5105"/>
    <cellStyle name="Normal 3 2 3 2 2" xfId="5547"/>
    <cellStyle name="Normal 3 2 3 2 2 2" xfId="6382"/>
    <cellStyle name="Normal 3 2 3 2 2 2 2" xfId="42862"/>
    <cellStyle name="Normal 3 2 3 2 2 3" xfId="13247"/>
    <cellStyle name="Normal 3 2 3 2 3" xfId="6381"/>
    <cellStyle name="Normal 3 2 3 2 3 2" xfId="42908"/>
    <cellStyle name="Normal 3 2 3 2 4" xfId="13246"/>
    <cellStyle name="Normal 3 2 3 3" xfId="5307"/>
    <cellStyle name="Normal 3 2 3 3 2" xfId="5627"/>
    <cellStyle name="Normal 3 2 3 3 2 2" xfId="8261"/>
    <cellStyle name="Normal 3 2 3 3 2 2 2" xfId="42249"/>
    <cellStyle name="Normal 3 2 3 3 2 3" xfId="14356"/>
    <cellStyle name="Normal 3 2 3 3 3" xfId="6383"/>
    <cellStyle name="Normal 3 2 3 3 3 2" xfId="20618"/>
    <cellStyle name="Normal 3 2 3 3 4" xfId="13248"/>
    <cellStyle name="Normal 3 2 3 4" xfId="5387"/>
    <cellStyle name="Normal 3 2 3 4 2" xfId="5707"/>
    <cellStyle name="Normal 3 2 3 4 2 2" xfId="8341"/>
    <cellStyle name="Normal 3 2 3 4 2 2 2" xfId="43793"/>
    <cellStyle name="Normal 3 2 3 4 2 3" xfId="14398"/>
    <cellStyle name="Normal 3 2 3 4 3" xfId="7565"/>
    <cellStyle name="Normal 3 2 3 4 3 2" xfId="43461"/>
    <cellStyle name="Normal 3 2 3 4 4" xfId="13977"/>
    <cellStyle name="Normal 3 2 3 5" xfId="5467"/>
    <cellStyle name="Normal 3 2 3 5 2" xfId="8107"/>
    <cellStyle name="Normal 3 2 3 5 2 2" xfId="43367"/>
    <cellStyle name="Normal 3 2 3 5 3" xfId="14278"/>
    <cellStyle name="Normal 3 2 3 6" xfId="5787"/>
    <cellStyle name="Normal 3 2 3 6 2" xfId="8421"/>
    <cellStyle name="Normal 3 2 3 6 2 2" xfId="42664"/>
    <cellStyle name="Normal 3 2 3 6 3" xfId="14440"/>
    <cellStyle name="Normal 3 2 3 7" xfId="5855"/>
    <cellStyle name="Normal 3 2 3 7 2" xfId="42859"/>
    <cellStyle name="Normal 3 2 3 8" xfId="12406"/>
    <cellStyle name="Normal 3 2 4" xfId="2932"/>
    <cellStyle name="Normal 3 2 4 2" xfId="5104"/>
    <cellStyle name="Normal 3 2 4 2 2" xfId="5546"/>
    <cellStyle name="Normal 3 2 4 2 2 2" xfId="8184"/>
    <cellStyle name="Normal 3 2 4 2 2 2 2" xfId="20503"/>
    <cellStyle name="Normal 3 2 4 2 2 3" xfId="14317"/>
    <cellStyle name="Normal 3 2 4 2 3" xfId="6385"/>
    <cellStyle name="Normal 3 2 4 2 3 2" xfId="42167"/>
    <cellStyle name="Normal 3 2 4 2 4" xfId="13249"/>
    <cellStyle name="Normal 3 2 4 3" xfId="5306"/>
    <cellStyle name="Normal 3 2 4 3 2" xfId="5626"/>
    <cellStyle name="Normal 3 2 4 3 2 2" xfId="8260"/>
    <cellStyle name="Normal 3 2 4 3 2 2 2" xfId="43557"/>
    <cellStyle name="Normal 3 2 4 3 2 3" xfId="14355"/>
    <cellStyle name="Normal 3 2 4 3 3" xfId="7956"/>
    <cellStyle name="Normal 3 2 4 3 3 2" xfId="43206"/>
    <cellStyle name="Normal 3 2 4 3 4" xfId="14203"/>
    <cellStyle name="Normal 3 2 4 4" xfId="5386"/>
    <cellStyle name="Normal 3 2 4 4 2" xfId="5706"/>
    <cellStyle name="Normal 3 2 4 4 2 2" xfId="8340"/>
    <cellStyle name="Normal 3 2 4 4 2 2 2" xfId="42259"/>
    <cellStyle name="Normal 3 2 4 4 2 3" xfId="14397"/>
    <cellStyle name="Normal 3 2 4 4 3" xfId="8029"/>
    <cellStyle name="Normal 3 2 4 4 3 2" xfId="42220"/>
    <cellStyle name="Normal 3 2 4 4 4" xfId="14238"/>
    <cellStyle name="Normal 3 2 4 5" xfId="5466"/>
    <cellStyle name="Normal 3 2 4 5 2" xfId="8106"/>
    <cellStyle name="Normal 3 2 4 5 2 2" xfId="43787"/>
    <cellStyle name="Normal 3 2 4 5 3" xfId="14277"/>
    <cellStyle name="Normal 3 2 4 6" xfId="5786"/>
    <cellStyle name="Normal 3 2 4 6 2" xfId="8420"/>
    <cellStyle name="Normal 3 2 4 6 2 2" xfId="27913"/>
    <cellStyle name="Normal 3 2 4 6 3" xfId="14439"/>
    <cellStyle name="Normal 3 2 4 7" xfId="6384"/>
    <cellStyle name="Normal 3 2 4 7 2" xfId="43137"/>
    <cellStyle name="Normal 3 2 4 8" xfId="12407"/>
    <cellStyle name="Normal 3 2 5" xfId="4815"/>
    <cellStyle name="Normal 3 2 5 2" xfId="5530"/>
    <cellStyle name="Normal 3 2 5 2 2" xfId="8170"/>
    <cellStyle name="Normal 3 2 5 2 2 2" xfId="20768"/>
    <cellStyle name="Normal 3 2 5 2 3" xfId="14308"/>
    <cellStyle name="Normal 3 2 5 3" xfId="6386"/>
    <cellStyle name="Normal 3 2 5 3 2" xfId="21583"/>
    <cellStyle name="Normal 3 2 5 4" xfId="13250"/>
    <cellStyle name="Normal 3 2 6" xfId="5290"/>
    <cellStyle name="Normal 3 2 6 2" xfId="5610"/>
    <cellStyle name="Normal 3 2 6 2 2" xfId="8244"/>
    <cellStyle name="Normal 3 2 6 2 2 2" xfId="41806"/>
    <cellStyle name="Normal 3 2 6 2 3" xfId="14344"/>
    <cellStyle name="Normal 3 2 6 3" xfId="7566"/>
    <cellStyle name="Normal 3 2 6 3 2" xfId="42537"/>
    <cellStyle name="Normal 3 2 6 4" xfId="13978"/>
    <cellStyle name="Normal 3 2 7" xfId="5370"/>
    <cellStyle name="Normal 3 2 7 2" xfId="5690"/>
    <cellStyle name="Normal 3 2 7 2 2" xfId="8324"/>
    <cellStyle name="Normal 3 2 7 2 2 2" xfId="41815"/>
    <cellStyle name="Normal 3 2 7 2 3" xfId="14386"/>
    <cellStyle name="Normal 3 2 7 3" xfId="8014"/>
    <cellStyle name="Normal 3 2 7 3 2" xfId="20774"/>
    <cellStyle name="Normal 3 2 7 4" xfId="14228"/>
    <cellStyle name="Normal 3 2 8" xfId="5450"/>
    <cellStyle name="Normal 3 2 8 2" xfId="8090"/>
    <cellStyle name="Normal 3 2 8 2 2" xfId="42543"/>
    <cellStyle name="Normal 3 2 8 3" xfId="44404"/>
    <cellStyle name="Normal 3 2 8 4" xfId="14266"/>
    <cellStyle name="Normal 3 2 9" xfId="5770"/>
    <cellStyle name="Normal 3 2 9 2" xfId="8404"/>
    <cellStyle name="Normal 3 2 9 2 2" xfId="44010"/>
    <cellStyle name="Normal 3 2 9 3" xfId="14428"/>
    <cellStyle name="Normal 3 3" xfId="1593"/>
    <cellStyle name="Normal 3 3 2" xfId="2935"/>
    <cellStyle name="Normal 3 3 2 2" xfId="5106"/>
    <cellStyle name="Normal 3 3 2 2 2" xfId="5548"/>
    <cellStyle name="Normal 3 3 2 2 2 2" xfId="6389"/>
    <cellStyle name="Normal 3 3 2 2 2 2 2" xfId="42456"/>
    <cellStyle name="Normal 3 3 2 2 2 3" xfId="13252"/>
    <cellStyle name="Normal 3 3 2 2 3" xfId="6388"/>
    <cellStyle name="Normal 3 3 2 2 3 2" xfId="21584"/>
    <cellStyle name="Normal 3 3 2 2 4" xfId="13251"/>
    <cellStyle name="Normal 3 3 2 3" xfId="5308"/>
    <cellStyle name="Normal 3 3 2 3 2" xfId="5628"/>
    <cellStyle name="Normal 3 3 2 3 2 2" xfId="8262"/>
    <cellStyle name="Normal 3 3 2 3 2 2 2" xfId="42922"/>
    <cellStyle name="Normal 3 3 2 3 2 3" xfId="14357"/>
    <cellStyle name="Normal 3 3 2 3 3" xfId="6390"/>
    <cellStyle name="Normal 3 3 2 3 3 2" xfId="43718"/>
    <cellStyle name="Normal 3 3 2 3 4" xfId="13253"/>
    <cellStyle name="Normal 3 3 2 4" xfId="5388"/>
    <cellStyle name="Normal 3 3 2 4 2" xfId="5708"/>
    <cellStyle name="Normal 3 3 2 4 2 2" xfId="8342"/>
    <cellStyle name="Normal 3 3 2 4 2 2 2" xfId="43372"/>
    <cellStyle name="Normal 3 3 2 4 2 3" xfId="14399"/>
    <cellStyle name="Normal 3 3 2 4 3" xfId="7567"/>
    <cellStyle name="Normal 3 3 2 4 3 2" xfId="27916"/>
    <cellStyle name="Normal 3 3 2 4 4" xfId="13979"/>
    <cellStyle name="Normal 3 3 2 5" xfId="5468"/>
    <cellStyle name="Normal 3 3 2 5 2" xfId="8108"/>
    <cellStyle name="Normal 3 3 2 5 2 2" xfId="20773"/>
    <cellStyle name="Normal 3 3 2 5 3" xfId="14279"/>
    <cellStyle name="Normal 3 3 2 6" xfId="5788"/>
    <cellStyle name="Normal 3 3 2 6 2" xfId="8422"/>
    <cellStyle name="Normal 3 3 2 6 2 2" xfId="42123"/>
    <cellStyle name="Normal 3 3 2 6 3" xfId="14441"/>
    <cellStyle name="Normal 3 3 2 7" xfId="6387"/>
    <cellStyle name="Normal 3 3 2 7 2" xfId="43629"/>
    <cellStyle name="Normal 3 3 2 8" xfId="12409"/>
    <cellStyle name="Normal 3 3 3" xfId="4989"/>
    <cellStyle name="Normal 3 3 3 2" xfId="5538"/>
    <cellStyle name="Normal 3 3 3 2 2" xfId="6392"/>
    <cellStyle name="Normal 3 3 3 2 2 2" xfId="42605"/>
    <cellStyle name="Normal 3 3 3 2 3" xfId="13255"/>
    <cellStyle name="Normal 3 3 3 3" xfId="6391"/>
    <cellStyle name="Normal 3 3 3 3 2" xfId="21585"/>
    <cellStyle name="Normal 3 3 3 4" xfId="13254"/>
    <cellStyle name="Normal 3 3 4" xfId="5298"/>
    <cellStyle name="Normal 3 3 4 2" xfId="5618"/>
    <cellStyle name="Normal 3 3 4 2 2" xfId="8252"/>
    <cellStyle name="Normal 3 3 4 2 2 2" xfId="41808"/>
    <cellStyle name="Normal 3 3 4 2 3" xfId="14348"/>
    <cellStyle name="Normal 3 3 4 3" xfId="6393"/>
    <cellStyle name="Normal 3 3 4 3 2" xfId="21586"/>
    <cellStyle name="Normal 3 3 4 4" xfId="13256"/>
    <cellStyle name="Normal 3 3 5" xfId="5378"/>
    <cellStyle name="Normal 3 3 5 2" xfId="5698"/>
    <cellStyle name="Normal 3 3 5 2 2" xfId="8332"/>
    <cellStyle name="Normal 3 3 5 2 2 2" xfId="20486"/>
    <cellStyle name="Normal 3 3 5 2 3" xfId="14390"/>
    <cellStyle name="Normal 3 3 5 3" xfId="7569"/>
    <cellStyle name="Normal 3 3 5 3 2" xfId="42109"/>
    <cellStyle name="Normal 3 3 5 4" xfId="13980"/>
    <cellStyle name="Normal 3 3 6" xfId="5458"/>
    <cellStyle name="Normal 3 3 6 2" xfId="8098"/>
    <cellStyle name="Normal 3 3 6 2 2" xfId="21587"/>
    <cellStyle name="Normal 3 3 6 3" xfId="14270"/>
    <cellStyle name="Normal 3 3 7" xfId="5778"/>
    <cellStyle name="Normal 3 3 7 2" xfId="8412"/>
    <cellStyle name="Normal 3 3 7 2 2" xfId="42619"/>
    <cellStyle name="Normal 3 3 7 3" xfId="14432"/>
    <cellStyle name="Normal 3 3 8" xfId="5856"/>
    <cellStyle name="Normal 3 3 8 2" xfId="21588"/>
    <cellStyle name="Normal 3 3 9" xfId="12408"/>
    <cellStyle name="Normal 3 4" xfId="1591"/>
    <cellStyle name="Normal 3 4 10" xfId="12410"/>
    <cellStyle name="Normal 3 4 2" xfId="3785"/>
    <cellStyle name="Normal 3 4 2 2" xfId="5235"/>
    <cellStyle name="Normal 3 4 2 2 2" xfId="5555"/>
    <cellStyle name="Normal 3 4 2 2 2 2" xfId="8190"/>
    <cellStyle name="Normal 3 4 2 2 2 2 2" xfId="20501"/>
    <cellStyle name="Normal 3 4 2 2 2 3" xfId="14322"/>
    <cellStyle name="Normal 3 4 2 2 3" xfId="7889"/>
    <cellStyle name="Normal 3 4 2 2 3 2" xfId="43462"/>
    <cellStyle name="Normal 3 4 2 2 4" xfId="14173"/>
    <cellStyle name="Normal 3 4 2 3" xfId="5315"/>
    <cellStyle name="Normal 3 4 2 3 2" xfId="5635"/>
    <cellStyle name="Normal 3 4 2 3 2 2" xfId="8269"/>
    <cellStyle name="Normal 3 4 2 3 2 2 2" xfId="43070"/>
    <cellStyle name="Normal 3 4 2 3 2 3" xfId="14363"/>
    <cellStyle name="Normal 3 4 2 3 3" xfId="7961"/>
    <cellStyle name="Normal 3 4 2 3 3 2" xfId="42214"/>
    <cellStyle name="Normal 3 4 2 3 4" xfId="14207"/>
    <cellStyle name="Normal 3 4 2 4" xfId="5395"/>
    <cellStyle name="Normal 3 4 2 4 2" xfId="5715"/>
    <cellStyle name="Normal 3 4 2 4 2 2" xfId="8349"/>
    <cellStyle name="Normal 3 4 2 4 2 2 2" xfId="41819"/>
    <cellStyle name="Normal 3 4 2 4 2 3" xfId="14405"/>
    <cellStyle name="Normal 3 4 2 4 3" xfId="8036"/>
    <cellStyle name="Normal 3 4 2 4 3 2" xfId="43785"/>
    <cellStyle name="Normal 3 4 2 4 4" xfId="14244"/>
    <cellStyle name="Normal 3 4 2 5" xfId="5475"/>
    <cellStyle name="Normal 3 4 2 5 2" xfId="8115"/>
    <cellStyle name="Normal 3 4 2 5 2 2" xfId="20769"/>
    <cellStyle name="Normal 3 4 2 5 3" xfId="14285"/>
    <cellStyle name="Normal 3 4 2 6" xfId="5795"/>
    <cellStyle name="Normal 3 4 2 6 2" xfId="8429"/>
    <cellStyle name="Normal 3 4 2 6 2 2" xfId="42269"/>
    <cellStyle name="Normal 3 4 2 6 3" xfId="14447"/>
    <cellStyle name="Normal 3 4 2 7" xfId="6918"/>
    <cellStyle name="Normal 3 4 2 7 2" xfId="13553"/>
    <cellStyle name="Normal 3 4 2 8" xfId="6394"/>
    <cellStyle name="Normal 3 4 2 9" xfId="12411"/>
    <cellStyle name="Normal 3 4 3" xfId="2936"/>
    <cellStyle name="Normal 3 4 3 2" xfId="7088"/>
    <cellStyle name="Normal 3 4 3 2 2" xfId="21590"/>
    <cellStyle name="Normal 3 4 3 3" xfId="6913"/>
    <cellStyle name="Normal 3 4 3 4" xfId="21589"/>
    <cellStyle name="Normal 3 4 4" xfId="4987"/>
    <cellStyle name="Normal 3 4 4 2" xfId="5536"/>
    <cellStyle name="Normal 3 4 4 2 2" xfId="8176"/>
    <cellStyle name="Normal 3 4 4 2 2 2" xfId="43411"/>
    <cellStyle name="Normal 3 4 4 2 3" xfId="14310"/>
    <cellStyle name="Normal 3 4 4 3" xfId="7881"/>
    <cellStyle name="Normal 3 4 4 3 2" xfId="42205"/>
    <cellStyle name="Normal 3 4 4 4" xfId="14166"/>
    <cellStyle name="Normal 3 4 5" xfId="5296"/>
    <cellStyle name="Normal 3 4 5 2" xfId="5616"/>
    <cellStyle name="Normal 3 4 5 2 2" xfId="8250"/>
    <cellStyle name="Normal 3 4 5 2 2 2" xfId="42547"/>
    <cellStyle name="Normal 3 4 5 2 3" xfId="14346"/>
    <cellStyle name="Normal 3 4 5 3" xfId="7948"/>
    <cellStyle name="Normal 3 4 5 3 2" xfId="43553"/>
    <cellStyle name="Normal 3 4 5 4" xfId="14196"/>
    <cellStyle name="Normal 3 4 6" xfId="5376"/>
    <cellStyle name="Normal 3 4 6 2" xfId="5696"/>
    <cellStyle name="Normal 3 4 6 2 2" xfId="8330"/>
    <cellStyle name="Normal 3 4 6 2 2 2" xfId="27738"/>
    <cellStyle name="Normal 3 4 6 2 3" xfId="14388"/>
    <cellStyle name="Normal 3 4 6 3" xfId="8020"/>
    <cellStyle name="Normal 3 4 6 3 2" xfId="43410"/>
    <cellStyle name="Normal 3 4 6 4" xfId="14230"/>
    <cellStyle name="Normal 3 4 7" xfId="5456"/>
    <cellStyle name="Normal 3 4 7 2" xfId="8096"/>
    <cellStyle name="Normal 3 4 7 2 2" xfId="41788"/>
    <cellStyle name="Normal 3 4 7 3" xfId="14268"/>
    <cellStyle name="Normal 3 4 8" xfId="5776"/>
    <cellStyle name="Normal 3 4 8 2" xfId="8410"/>
    <cellStyle name="Normal 3 4 8 2 2" xfId="43143"/>
    <cellStyle name="Normal 3 4 8 3" xfId="14430"/>
    <cellStyle name="Normal 3 4 9" xfId="7696"/>
    <cellStyle name="Normal 3 4 9 2" xfId="14056"/>
    <cellStyle name="Normal 3 5" xfId="2448"/>
    <cellStyle name="Normal 3 5 10" xfId="44405"/>
    <cellStyle name="Normal 3 5 2" xfId="3959"/>
    <cellStyle name="Normal 3 5 2 2" xfId="21593"/>
    <cellStyle name="Normal 3 5 2 2 2" xfId="21594"/>
    <cellStyle name="Normal 3 5 2 3" xfId="21595"/>
    <cellStyle name="Normal 3 5 2 3 2" xfId="21596"/>
    <cellStyle name="Normal 3 5 2 4" xfId="21597"/>
    <cellStyle name="Normal 3 5 2 5" xfId="21592"/>
    <cellStyle name="Normal 3 5 3" xfId="2937"/>
    <cellStyle name="Normal 3 5 3 2" xfId="21599"/>
    <cellStyle name="Normal 3 5 3 3" xfId="21598"/>
    <cellStyle name="Normal 3 5 4" xfId="7589"/>
    <cellStyle name="Normal 3 5 4 2" xfId="21601"/>
    <cellStyle name="Normal 3 5 4 3" xfId="21600"/>
    <cellStyle name="Normal 3 5 5" xfId="21602"/>
    <cellStyle name="Normal 3 5 5 2" xfId="21603"/>
    <cellStyle name="Normal 3 5 6" xfId="21604"/>
    <cellStyle name="Normal 3 5 7" xfId="21605"/>
    <cellStyle name="Normal 3 5 8" xfId="21606"/>
    <cellStyle name="Normal 3 5 9" xfId="21591"/>
    <cellStyle name="Normal 3 6" xfId="2931"/>
    <cellStyle name="Normal 3 6 10" xfId="12412"/>
    <cellStyle name="Normal 3 6 2" xfId="5103"/>
    <cellStyle name="Normal 3 6 2 2" xfId="5545"/>
    <cellStyle name="Normal 3 6 2 2 2" xfId="8183"/>
    <cellStyle name="Normal 3 6 2 2 2 2" xfId="21607"/>
    <cellStyle name="Normal 3 6 2 2 3" xfId="14316"/>
    <cellStyle name="Normal 3 6 2 3" xfId="6396"/>
    <cellStyle name="Normal 3 6 2 3 2" xfId="21609"/>
    <cellStyle name="Normal 3 6 2 3 3" xfId="21608"/>
    <cellStyle name="Normal 3 6 2 4" xfId="21610"/>
    <cellStyle name="Normal 3 6 2 5" xfId="13257"/>
    <cellStyle name="Normal 3 6 3" xfId="5305"/>
    <cellStyle name="Normal 3 6 3 2" xfId="5625"/>
    <cellStyle name="Normal 3 6 3 2 2" xfId="8259"/>
    <cellStyle name="Normal 3 6 3 2 2 2" xfId="27873"/>
    <cellStyle name="Normal 3 6 3 2 3" xfId="14354"/>
    <cellStyle name="Normal 3 6 3 3" xfId="7955"/>
    <cellStyle name="Normal 3 6 3 3 2" xfId="42213"/>
    <cellStyle name="Normal 3 6 3 4" xfId="14202"/>
    <cellStyle name="Normal 3 6 4" xfId="5385"/>
    <cellStyle name="Normal 3 6 4 2" xfId="5705"/>
    <cellStyle name="Normal 3 6 4 2 2" xfId="8339"/>
    <cellStyle name="Normal 3 6 4 2 2 2" xfId="42977"/>
    <cellStyle name="Normal 3 6 4 2 3" xfId="14396"/>
    <cellStyle name="Normal 3 6 4 3" xfId="8028"/>
    <cellStyle name="Normal 3 6 4 3 2" xfId="43269"/>
    <cellStyle name="Normal 3 6 4 4" xfId="14237"/>
    <cellStyle name="Normal 3 6 5" xfId="5465"/>
    <cellStyle name="Normal 3 6 5 2" xfId="8105"/>
    <cellStyle name="Normal 3 6 5 2 2" xfId="21611"/>
    <cellStyle name="Normal 3 6 5 3" xfId="14276"/>
    <cellStyle name="Normal 3 6 6" xfId="5785"/>
    <cellStyle name="Normal 3 6 6 2" xfId="8419"/>
    <cellStyle name="Normal 3 6 6 2 2" xfId="42527"/>
    <cellStyle name="Normal 3 6 6 3" xfId="14438"/>
    <cellStyle name="Normal 3 6 7" xfId="6395"/>
    <cellStyle name="Normal 3 6 7 2" xfId="21612"/>
    <cellStyle name="Normal 3 6 8" xfId="21613"/>
    <cellStyle name="Normal 3 6 9" xfId="44406"/>
    <cellStyle name="Normal 3 7" xfId="4814"/>
    <cellStyle name="Normal 3 7 2" xfId="5529"/>
    <cellStyle name="Normal 3 7 2 2" xfId="8169"/>
    <cellStyle name="Normal 3 7 2 2 2" xfId="21615"/>
    <cellStyle name="Normal 3 7 2 2 3" xfId="21614"/>
    <cellStyle name="Normal 3 7 2 3" xfId="21616"/>
    <cellStyle name="Normal 3 7 2 3 2" xfId="21617"/>
    <cellStyle name="Normal 3 7 2 4" xfId="21618"/>
    <cellStyle name="Normal 3 7 2 5" xfId="14307"/>
    <cellStyle name="Normal 3 7 3" xfId="7877"/>
    <cellStyle name="Normal 3 7 3 2" xfId="21619"/>
    <cellStyle name="Normal 3 7 3 3" xfId="14165"/>
    <cellStyle name="Normal 3 7 4" xfId="6397"/>
    <cellStyle name="Normal 3 7 4 2" xfId="21621"/>
    <cellStyle name="Normal 3 7 4 3" xfId="42168"/>
    <cellStyle name="Normal 3 7 4 4" xfId="21620"/>
    <cellStyle name="Normal 3 7 5" xfId="21622"/>
    <cellStyle name="Normal 3 7 5 2" xfId="21623"/>
    <cellStyle name="Normal 3 7 6" xfId="21624"/>
    <cellStyle name="Normal 3 7 7" xfId="21625"/>
    <cellStyle name="Normal 3 8" xfId="5289"/>
    <cellStyle name="Normal 3 8 2" xfId="5609"/>
    <cellStyle name="Normal 3 8 2 2" xfId="8243"/>
    <cellStyle name="Normal 3 8 2 2 2" xfId="21627"/>
    <cellStyle name="Normal 3 8 2 2 3" xfId="21626"/>
    <cellStyle name="Normal 3 8 2 3" xfId="21628"/>
    <cellStyle name="Normal 3 8 2 3 2" xfId="21629"/>
    <cellStyle name="Normal 3 8 2 4" xfId="21630"/>
    <cellStyle name="Normal 3 8 2 5" xfId="14343"/>
    <cellStyle name="Normal 3 8 3" xfId="7942"/>
    <cellStyle name="Normal 3 8 3 2" xfId="21631"/>
    <cellStyle name="Normal 3 8 3 3" xfId="14194"/>
    <cellStyle name="Normal 3 8 4" xfId="6398"/>
    <cellStyle name="Normal 3 8 4 2" xfId="21633"/>
    <cellStyle name="Normal 3 8 4 3" xfId="43198"/>
    <cellStyle name="Normal 3 8 4 4" xfId="21632"/>
    <cellStyle name="Normal 3 8 5" xfId="21634"/>
    <cellStyle name="Normal 3 8 5 2" xfId="21635"/>
    <cellStyle name="Normal 3 8 6" xfId="21636"/>
    <cellStyle name="Normal 3 8 7" xfId="21637"/>
    <cellStyle name="Normal 3 9" xfId="5369"/>
    <cellStyle name="Normal 3 9 2" xfId="5689"/>
    <cellStyle name="Normal 3 9 2 2" xfId="8323"/>
    <cellStyle name="Normal 3 9 2 2 2" xfId="21638"/>
    <cellStyle name="Normal 3 9 2 3" xfId="14385"/>
    <cellStyle name="Normal 3 9 3" xfId="8013"/>
    <cellStyle name="Normal 3 9 3 2" xfId="21639"/>
    <cellStyle name="Normal 3 9 3 3" xfId="14227"/>
    <cellStyle name="Normal 3 9 4" xfId="6399"/>
    <cellStyle name="Normal 3 9 4 2" xfId="42522"/>
    <cellStyle name="Normal 3 9 4 3" xfId="21640"/>
    <cellStyle name="Normal 3 9 5" xfId="21641"/>
    <cellStyle name="Normal 30" xfId="7570"/>
    <cellStyle name="Normal 30 2" xfId="21642"/>
    <cellStyle name="Normal 30 3" xfId="44407"/>
    <cellStyle name="Normal 30 4" xfId="13981"/>
    <cellStyle name="Normal 31" xfId="6400"/>
    <cellStyle name="Normal 31 2" xfId="21644"/>
    <cellStyle name="Normal 31 3" xfId="21643"/>
    <cellStyle name="Normal 31 4" xfId="44408"/>
    <cellStyle name="Normal 32" xfId="6401"/>
    <cellStyle name="Normal 32 2" xfId="21646"/>
    <cellStyle name="Normal 32 3" xfId="21645"/>
    <cellStyle name="Normal 32 4" xfId="44409"/>
    <cellStyle name="Normal 33" xfId="6402"/>
    <cellStyle name="Normal 33 2" xfId="21648"/>
    <cellStyle name="Normal 33 3" xfId="21647"/>
    <cellStyle name="Normal 33 4" xfId="44410"/>
    <cellStyle name="Normal 34" xfId="6403"/>
    <cellStyle name="Normal 34 2" xfId="21649"/>
    <cellStyle name="Normal 35" xfId="7874"/>
    <cellStyle name="Normal 35 2" xfId="25674"/>
    <cellStyle name="Normal 35 3" xfId="14163"/>
    <cellStyle name="Normal 36" xfId="9914"/>
    <cellStyle name="Normal 36 2" xfId="30502"/>
    <cellStyle name="Normal 36 3" xfId="25685"/>
    <cellStyle name="Normal 36 4" xfId="14471"/>
    <cellStyle name="Normal 37" xfId="10392"/>
    <cellStyle name="Normal 37 2" xfId="14607"/>
    <cellStyle name="Normal 38" xfId="10394"/>
    <cellStyle name="Normal 38 2" xfId="14609"/>
    <cellStyle name="Normal 39" xfId="10399"/>
    <cellStyle name="Normal 39 2" xfId="14610"/>
    <cellStyle name="Normal 4" xfId="425"/>
    <cellStyle name="Normal 4 10" xfId="6404"/>
    <cellStyle name="Normal 4 10 2" xfId="21651"/>
    <cellStyle name="Normal 4 11" xfId="6405"/>
    <cellStyle name="Normal 4 11 2" xfId="21652"/>
    <cellStyle name="Normal 4 12" xfId="6406"/>
    <cellStyle name="Normal 4 12 2" xfId="21653"/>
    <cellStyle name="Normal 4 13" xfId="6407"/>
    <cellStyle name="Normal 4 13 2" xfId="21654"/>
    <cellStyle name="Normal 4 14" xfId="6408"/>
    <cellStyle name="Normal 4 14 2" xfId="21655"/>
    <cellStyle name="Normal 4 15" xfId="6409"/>
    <cellStyle name="Normal 4 15 2" xfId="21656"/>
    <cellStyle name="Normal 4 16" xfId="25691"/>
    <cellStyle name="Normal 4 17" xfId="21650"/>
    <cellStyle name="Normal 4 2" xfId="2939"/>
    <cellStyle name="Normal 4 2 2" xfId="4336"/>
    <cellStyle name="Normal 4 2 2 2" xfId="21658"/>
    <cellStyle name="Normal 4 2 3" xfId="21659"/>
    <cellStyle name="Normal 4 2 3 2" xfId="44411"/>
    <cellStyle name="Normal 4 2 4" xfId="21660"/>
    <cellStyle name="Normal 4 2 4 2" xfId="44412"/>
    <cellStyle name="Normal 4 2 5" xfId="21657"/>
    <cellStyle name="Normal 4 3" xfId="2940"/>
    <cellStyle name="Normal 4 3 2" xfId="21662"/>
    <cellStyle name="Normal 4 3 2 2" xfId="21663"/>
    <cellStyle name="Normal 4 3 3" xfId="21664"/>
    <cellStyle name="Normal 4 3 3 2" xfId="21665"/>
    <cellStyle name="Normal 4 3 4" xfId="21666"/>
    <cellStyle name="Normal 4 3 4 2" xfId="44414"/>
    <cellStyle name="Normal 4 3 5" xfId="21667"/>
    <cellStyle name="Normal 4 3 6" xfId="21668"/>
    <cellStyle name="Normal 4 3 7" xfId="21669"/>
    <cellStyle name="Normal 4 3 8" xfId="21661"/>
    <cellStyle name="Normal 4 3 9" xfId="44413"/>
    <cellStyle name="Normal 4 4" xfId="2941"/>
    <cellStyle name="Normal 4 4 2" xfId="7572"/>
    <cellStyle name="Normal 4 4 2 2" xfId="21671"/>
    <cellStyle name="Normal 4 4 3" xfId="21672"/>
    <cellStyle name="Normal 4 4 4" xfId="21670"/>
    <cellStyle name="Normal 4 5" xfId="2938"/>
    <cellStyle name="Normal 4 5 2" xfId="9498"/>
    <cellStyle name="Normal 4 5 2 2" xfId="21674"/>
    <cellStyle name="Normal 4 5 3" xfId="21675"/>
    <cellStyle name="Normal 4 5 4" xfId="21673"/>
    <cellStyle name="Normal 4 6" xfId="6410"/>
    <cellStyle name="Normal 4 6 2" xfId="21676"/>
    <cellStyle name="Normal 4 7" xfId="6411"/>
    <cellStyle name="Normal 4 7 2" xfId="21678"/>
    <cellStyle name="Normal 4 7 3" xfId="21677"/>
    <cellStyle name="Normal 4 8" xfId="6412"/>
    <cellStyle name="Normal 4 8 2" xfId="21680"/>
    <cellStyle name="Normal 4 8 3" xfId="21679"/>
    <cellStyle name="Normal 4 9" xfId="6413"/>
    <cellStyle name="Normal 4 9 2" xfId="21681"/>
    <cellStyle name="Normal 40" xfId="10393"/>
    <cellStyle name="Normal 40 2" xfId="14608"/>
    <cellStyle name="Normal 41" xfId="10400"/>
    <cellStyle name="Normal 41 2" xfId="14611"/>
    <cellStyle name="Normal 41 3" xfId="51275"/>
    <cellStyle name="Normal 42" xfId="10505"/>
    <cellStyle name="Normal 42 2" xfId="14644"/>
    <cellStyle name="Normal 43" xfId="10404"/>
    <cellStyle name="Normal 43 2" xfId="14614"/>
    <cellStyle name="Normal 44" xfId="10406"/>
    <cellStyle name="Normal 44 2" xfId="14615"/>
    <cellStyle name="Normal 45" xfId="10877"/>
    <cellStyle name="Normal 45 2" xfId="14750"/>
    <cellStyle name="Normal 46" xfId="10880"/>
    <cellStyle name="Normal 46 2" xfId="14753"/>
    <cellStyle name="Normal 47" xfId="10885"/>
    <cellStyle name="Normal 47 2" xfId="14754"/>
    <cellStyle name="Normal 48" xfId="10879"/>
    <cellStyle name="Normal 48 2" xfId="14752"/>
    <cellStyle name="Normal 49" xfId="10886"/>
    <cellStyle name="Normal 49 2" xfId="14755"/>
    <cellStyle name="Normal 5" xfId="426"/>
    <cellStyle name="Normal 5 10" xfId="21683"/>
    <cellStyle name="Normal 5 10 2" xfId="21684"/>
    <cellStyle name="Normal 5 11" xfId="21685"/>
    <cellStyle name="Normal 5 11 2" xfId="21686"/>
    <cellStyle name="Normal 5 12" xfId="21687"/>
    <cellStyle name="Normal 5 12 2" xfId="21688"/>
    <cellStyle name="Normal 5 13" xfId="21689"/>
    <cellStyle name="Normal 5 13 2" xfId="21690"/>
    <cellStyle name="Normal 5 14" xfId="21691"/>
    <cellStyle name="Normal 5 14 2" xfId="44415"/>
    <cellStyle name="Normal 5 15" xfId="21692"/>
    <cellStyle name="Normal 5 15 2" xfId="44416"/>
    <cellStyle name="Normal 5 16" xfId="21682"/>
    <cellStyle name="Normal 5 2" xfId="2942"/>
    <cellStyle name="Normal 5 2 10" xfId="21693"/>
    <cellStyle name="Normal 5 2 2" xfId="2943"/>
    <cellStyle name="Normal 5 2 2 2" xfId="2944"/>
    <cellStyle name="Normal 5 2 2 2 2" xfId="21696"/>
    <cellStyle name="Normal 5 2 2 2 3" xfId="21697"/>
    <cellStyle name="Normal 5 2 2 2 4" xfId="21695"/>
    <cellStyle name="Normal 5 2 2 3" xfId="6414"/>
    <cellStyle name="Normal 5 2 2 3 2" xfId="21699"/>
    <cellStyle name="Normal 5 2 2 3 3" xfId="21700"/>
    <cellStyle name="Normal 5 2 2 3 4" xfId="21698"/>
    <cellStyle name="Normal 5 2 2 4" xfId="21701"/>
    <cellStyle name="Normal 5 2 2 5" xfId="21702"/>
    <cellStyle name="Normal 5 2 2 6" xfId="21694"/>
    <cellStyle name="Normal 5 2 3" xfId="6415"/>
    <cellStyle name="Normal 5 2 3 2" xfId="6416"/>
    <cellStyle name="Normal 5 2 3 2 2" xfId="21705"/>
    <cellStyle name="Normal 5 2 3 2 3" xfId="21704"/>
    <cellStyle name="Normal 5 2 3 3" xfId="21706"/>
    <cellStyle name="Normal 5 2 3 4" xfId="21703"/>
    <cellStyle name="Normal 5 2 4" xfId="21707"/>
    <cellStyle name="Normal 5 2 4 2" xfId="21708"/>
    <cellStyle name="Normal 5 2 5" xfId="21709"/>
    <cellStyle name="Normal 5 2 5 2" xfId="21710"/>
    <cellStyle name="Normal 5 2 6" xfId="21711"/>
    <cellStyle name="Normal 5 2 6 2" xfId="21712"/>
    <cellStyle name="Normal 5 2 7" xfId="21713"/>
    <cellStyle name="Normal 5 2 7 2" xfId="21714"/>
    <cellStyle name="Normal 5 2 8" xfId="21715"/>
    <cellStyle name="Normal 5 2 8 2" xfId="44417"/>
    <cellStyle name="Normal 5 2 9" xfId="21716"/>
    <cellStyle name="Normal 5 2 9 2" xfId="44418"/>
    <cellStyle name="Normal 5 3" xfId="6417"/>
    <cellStyle name="Normal 5 3 10" xfId="21717"/>
    <cellStyle name="Normal 5 3 11" xfId="44419"/>
    <cellStyle name="Normal 5 3 2" xfId="21718"/>
    <cellStyle name="Normal 5 3 2 2" xfId="21719"/>
    <cellStyle name="Normal 5 3 2 2 2" xfId="21720"/>
    <cellStyle name="Normal 5 3 2 3" xfId="21721"/>
    <cellStyle name="Normal 5 3 2 3 2" xfId="21722"/>
    <cellStyle name="Normal 5 3 2 4" xfId="21723"/>
    <cellStyle name="Normal 5 3 3" xfId="21724"/>
    <cellStyle name="Normal 5 3 3 2" xfId="21725"/>
    <cellStyle name="Normal 5 3 4" xfId="21726"/>
    <cellStyle name="Normal 5 3 4 2" xfId="21727"/>
    <cellStyle name="Normal 5 3 5" xfId="21728"/>
    <cellStyle name="Normal 5 3 5 2" xfId="21729"/>
    <cellStyle name="Normal 5 3 6" xfId="21730"/>
    <cellStyle name="Normal 5 3 6 2" xfId="21731"/>
    <cellStyle name="Normal 5 3 7" xfId="21732"/>
    <cellStyle name="Normal 5 3 8" xfId="21733"/>
    <cellStyle name="Normal 5 3 9" xfId="21734"/>
    <cellStyle name="Normal 5 4" xfId="21735"/>
    <cellStyle name="Normal 5 4 2" xfId="21736"/>
    <cellStyle name="Normal 5 4 2 2" xfId="21737"/>
    <cellStyle name="Normal 5 4 2 2 2" xfId="21738"/>
    <cellStyle name="Normal 5 4 2 3" xfId="21739"/>
    <cellStyle name="Normal 5 4 2 3 2" xfId="21740"/>
    <cellStyle name="Normal 5 4 2 4" xfId="21741"/>
    <cellStyle name="Normal 5 4 3" xfId="21742"/>
    <cellStyle name="Normal 5 4 3 2" xfId="21743"/>
    <cellStyle name="Normal 5 4 4" xfId="21744"/>
    <cellStyle name="Normal 5 4 4 2" xfId="21745"/>
    <cellStyle name="Normal 5 4 5" xfId="21746"/>
    <cellStyle name="Normal 5 4 5 2" xfId="21747"/>
    <cellStyle name="Normal 5 4 6" xfId="21748"/>
    <cellStyle name="Normal 5 5" xfId="21749"/>
    <cellStyle name="Normal 5 5 2" xfId="21750"/>
    <cellStyle name="Normal 5 5 2 2" xfId="21751"/>
    <cellStyle name="Normal 5 5 2 2 2" xfId="21752"/>
    <cellStyle name="Normal 5 5 2 3" xfId="21753"/>
    <cellStyle name="Normal 5 5 2 3 2" xfId="21754"/>
    <cellStyle name="Normal 5 5 2 4" xfId="21755"/>
    <cellStyle name="Normal 5 5 3" xfId="21756"/>
    <cellStyle name="Normal 5 5 3 2" xfId="21757"/>
    <cellStyle name="Normal 5 5 4" xfId="21758"/>
    <cellStyle name="Normal 5 5 4 2" xfId="21759"/>
    <cellStyle name="Normal 5 5 5" xfId="21760"/>
    <cellStyle name="Normal 5 5 5 2" xfId="21761"/>
    <cellStyle name="Normal 5 5 6" xfId="21762"/>
    <cellStyle name="Normal 5 6" xfId="21763"/>
    <cellStyle name="Normal 5 6 2" xfId="21764"/>
    <cellStyle name="Normal 5 6 2 2" xfId="21765"/>
    <cellStyle name="Normal 5 6 2 2 2" xfId="21766"/>
    <cellStyle name="Normal 5 6 2 3" xfId="21767"/>
    <cellStyle name="Normal 5 6 2 3 2" xfId="21768"/>
    <cellStyle name="Normal 5 6 2 4" xfId="21769"/>
    <cellStyle name="Normal 5 6 3" xfId="21770"/>
    <cellStyle name="Normal 5 6 3 2" xfId="21771"/>
    <cellStyle name="Normal 5 6 4" xfId="21772"/>
    <cellStyle name="Normal 5 6 4 2" xfId="21773"/>
    <cellStyle name="Normal 5 6 5" xfId="21774"/>
    <cellStyle name="Normal 5 6 5 2" xfId="21775"/>
    <cellStyle name="Normal 5 6 6" xfId="21776"/>
    <cellStyle name="Normal 5 7" xfId="21777"/>
    <cellStyle name="Normal 5 7 2" xfId="21778"/>
    <cellStyle name="Normal 5 7 2 2" xfId="21779"/>
    <cellStyle name="Normal 5 7 2 2 2" xfId="21780"/>
    <cellStyle name="Normal 5 7 2 3" xfId="21781"/>
    <cellStyle name="Normal 5 7 2 3 2" xfId="21782"/>
    <cellStyle name="Normal 5 7 2 4" xfId="21783"/>
    <cellStyle name="Normal 5 7 3" xfId="21784"/>
    <cellStyle name="Normal 5 7 3 2" xfId="21785"/>
    <cellStyle name="Normal 5 7 4" xfId="21786"/>
    <cellStyle name="Normal 5 7 4 2" xfId="21787"/>
    <cellStyle name="Normal 5 7 5" xfId="21788"/>
    <cellStyle name="Normal 5 7 5 2" xfId="21789"/>
    <cellStyle name="Normal 5 7 6" xfId="21790"/>
    <cellStyle name="Normal 5 8" xfId="21791"/>
    <cellStyle name="Normal 5 8 2" xfId="21792"/>
    <cellStyle name="Normal 5 8 2 2" xfId="21793"/>
    <cellStyle name="Normal 5 8 3" xfId="21794"/>
    <cellStyle name="Normal 5 8 3 2" xfId="21795"/>
    <cellStyle name="Normal 5 8 4" xfId="21796"/>
    <cellStyle name="Normal 5 9" xfId="21797"/>
    <cellStyle name="Normal 5 9 2" xfId="21798"/>
    <cellStyle name="Normal 5 9 2 2" xfId="21799"/>
    <cellStyle name="Normal 5 9 3" xfId="21800"/>
    <cellStyle name="Normal 50" xfId="10992"/>
    <cellStyle name="Normal 50 2" xfId="14789"/>
    <cellStyle name="Normal 51" xfId="10891"/>
    <cellStyle name="Normal 51 2" xfId="14759"/>
    <cellStyle name="Normal 52" xfId="10893"/>
    <cellStyle name="Normal 52 2" xfId="14760"/>
    <cellStyle name="Normal 53" xfId="10878"/>
    <cellStyle name="Normal 53 2" xfId="14751"/>
    <cellStyle name="Normal 54" xfId="10887"/>
    <cellStyle name="Normal 54 2" xfId="14756"/>
    <cellStyle name="Normal 55" xfId="11315"/>
    <cellStyle name="Normal 55 2" xfId="14880"/>
    <cellStyle name="Normal 56" xfId="11366"/>
    <cellStyle name="Normal 56 2" xfId="14897"/>
    <cellStyle name="Normal 57" xfId="11365"/>
    <cellStyle name="Normal 57 2" xfId="14896"/>
    <cellStyle name="Normal 58" xfId="5849"/>
    <cellStyle name="Normal 58 2" xfId="43184"/>
    <cellStyle name="Normal 59" xfId="43699"/>
    <cellStyle name="Normal 6" xfId="427"/>
    <cellStyle name="Normal 6 10" xfId="5857"/>
    <cellStyle name="Normal 6 10 2" xfId="21802"/>
    <cellStyle name="Normal 6 10 3" xfId="21801"/>
    <cellStyle name="Normal 6 11" xfId="21803"/>
    <cellStyle name="Normal 6 11 2" xfId="21804"/>
    <cellStyle name="Normal 6 12" xfId="21805"/>
    <cellStyle name="Normal 6 12 2" xfId="21806"/>
    <cellStyle name="Normal 6 13" xfId="21807"/>
    <cellStyle name="Normal 6 13 2" xfId="21808"/>
    <cellStyle name="Normal 6 14" xfId="21809"/>
    <cellStyle name="Normal 6 15" xfId="21810"/>
    <cellStyle name="Normal 6 16" xfId="12413"/>
    <cellStyle name="Normal 6 2" xfId="1594"/>
    <cellStyle name="Normal 6 2 10" xfId="21811"/>
    <cellStyle name="Normal 6 2 10 2" xfId="44420"/>
    <cellStyle name="Normal 6 2 11" xfId="12414"/>
    <cellStyle name="Normal 6 2 2" xfId="3787"/>
    <cellStyle name="Normal 6 2 2 2" xfId="5237"/>
    <cellStyle name="Normal 6 2 2 2 2" xfId="5557"/>
    <cellStyle name="Normal 6 2 2 2 2 2" xfId="8192"/>
    <cellStyle name="Normal 6 2 2 2 2 2 2" xfId="42239"/>
    <cellStyle name="Normal 6 2 2 2 2 3" xfId="14324"/>
    <cellStyle name="Normal 6 2 2 2 3" xfId="7891"/>
    <cellStyle name="Normal 6 2 2 2 3 2" xfId="27880"/>
    <cellStyle name="Normal 6 2 2 2 4" xfId="14175"/>
    <cellStyle name="Normal 6 2 2 3" xfId="5317"/>
    <cellStyle name="Normal 6 2 2 3 2" xfId="5637"/>
    <cellStyle name="Normal 6 2 2 3 2 2" xfId="8271"/>
    <cellStyle name="Normal 6 2 2 3 2 2 2" xfId="42471"/>
    <cellStyle name="Normal 6 2 2 3 2 3" xfId="14365"/>
    <cellStyle name="Normal 6 2 2 3 3" xfId="7963"/>
    <cellStyle name="Normal 6 2 2 3 3 2" xfId="27740"/>
    <cellStyle name="Normal 6 2 2 3 4" xfId="14209"/>
    <cellStyle name="Normal 6 2 2 4" xfId="5397"/>
    <cellStyle name="Normal 6 2 2 4 2" xfId="5717"/>
    <cellStyle name="Normal 6 2 2 4 2 2" xfId="8351"/>
    <cellStyle name="Normal 6 2 2 4 2 2 2" xfId="19922"/>
    <cellStyle name="Normal 6 2 2 4 2 3" xfId="14407"/>
    <cellStyle name="Normal 6 2 2 4 3" xfId="8038"/>
    <cellStyle name="Normal 6 2 2 4 3 2" xfId="41778"/>
    <cellStyle name="Normal 6 2 2 4 4" xfId="14246"/>
    <cellStyle name="Normal 6 2 2 5" xfId="5477"/>
    <cellStyle name="Normal 6 2 2 5 2" xfId="8117"/>
    <cellStyle name="Normal 6 2 2 5 2 2" xfId="42115"/>
    <cellStyle name="Normal 6 2 2 5 3" xfId="14287"/>
    <cellStyle name="Normal 6 2 2 6" xfId="5797"/>
    <cellStyle name="Normal 6 2 2 6 2" xfId="8431"/>
    <cellStyle name="Normal 6 2 2 6 2 2" xfId="42528"/>
    <cellStyle name="Normal 6 2 2 6 3" xfId="14449"/>
    <cellStyle name="Normal 6 2 2 7" xfId="6919"/>
    <cellStyle name="Normal 6 2 2 7 2" xfId="13554"/>
    <cellStyle name="Normal 6 2 2 8" xfId="6418"/>
    <cellStyle name="Normal 6 2 2 9" xfId="12415"/>
    <cellStyle name="Normal 6 2 3" xfId="2946"/>
    <cellStyle name="Normal 6 2 3 2" xfId="6420"/>
    <cellStyle name="Normal 6 2 3 2 2" xfId="9499"/>
    <cellStyle name="Normal 6 2 3 2 2 2" xfId="21812"/>
    <cellStyle name="Normal 6 2 3 2 3" xfId="13259"/>
    <cellStyle name="Normal 6 2 3 3" xfId="6535"/>
    <cellStyle name="Normal 6 2 3 3 2" xfId="21813"/>
    <cellStyle name="Normal 6 2 3 4" xfId="6419"/>
    <cellStyle name="Normal 6 2 3 4 2" xfId="13258"/>
    <cellStyle name="Normal 6 2 4" xfId="4990"/>
    <cellStyle name="Normal 6 2 4 2" xfId="5539"/>
    <cellStyle name="Normal 6 2 4 2 2" xfId="8178"/>
    <cellStyle name="Normal 6 2 4 2 2 2" xfId="20504"/>
    <cellStyle name="Normal 6 2 4 2 3" xfId="14312"/>
    <cellStyle name="Normal 6 2 4 3" xfId="6421"/>
    <cellStyle name="Normal 6 2 4 3 2" xfId="43138"/>
    <cellStyle name="Normal 6 2 4 4" xfId="13260"/>
    <cellStyle name="Normal 6 2 5" xfId="5299"/>
    <cellStyle name="Normal 6 2 5 2" xfId="5619"/>
    <cellStyle name="Normal 6 2 5 2 2" xfId="8253"/>
    <cellStyle name="Normal 6 2 5 2 2 2" xfId="20492"/>
    <cellStyle name="Normal 6 2 5 2 3" xfId="14349"/>
    <cellStyle name="Normal 6 2 5 3" xfId="7950"/>
    <cellStyle name="Normal 6 2 5 3 2" xfId="42613"/>
    <cellStyle name="Normal 6 2 5 4" xfId="14198"/>
    <cellStyle name="Normal 6 2 6" xfId="5379"/>
    <cellStyle name="Normal 6 2 6 2" xfId="5699"/>
    <cellStyle name="Normal 6 2 6 2 2" xfId="8333"/>
    <cellStyle name="Normal 6 2 6 2 2 2" xfId="43848"/>
    <cellStyle name="Normal 6 2 6 2 3" xfId="14391"/>
    <cellStyle name="Normal 6 2 6 3" xfId="8022"/>
    <cellStyle name="Normal 6 2 6 3 2" xfId="20516"/>
    <cellStyle name="Normal 6 2 6 4" xfId="14232"/>
    <cellStyle name="Normal 6 2 7" xfId="5459"/>
    <cellStyle name="Normal 6 2 7 2" xfId="8099"/>
    <cellStyle name="Normal 6 2 7 2 2" xfId="21814"/>
    <cellStyle name="Normal 6 2 7 3" xfId="14271"/>
    <cellStyle name="Normal 6 2 8" xfId="5779"/>
    <cellStyle name="Normal 6 2 8 2" xfId="8413"/>
    <cellStyle name="Normal 6 2 8 2 2" xfId="19655"/>
    <cellStyle name="Normal 6 2 8 3" xfId="14433"/>
    <cellStyle name="Normal 6 2 9" xfId="21815"/>
    <cellStyle name="Normal 6 3" xfId="2947"/>
    <cellStyle name="Normal 6 3 10" xfId="12416"/>
    <cellStyle name="Normal 6 3 2" xfId="5108"/>
    <cellStyle name="Normal 6 3 2 2" xfId="5550"/>
    <cellStyle name="Normal 6 3 2 2 2" xfId="6424"/>
    <cellStyle name="Normal 6 3 2 2 2 2" xfId="13263"/>
    <cellStyle name="Normal 6 3 2 2 3" xfId="6423"/>
    <cellStyle name="Normal 6 3 2 2 3 2" xfId="43196"/>
    <cellStyle name="Normal 6 3 2 2 4" xfId="13262"/>
    <cellStyle name="Normal 6 3 2 3" xfId="6425"/>
    <cellStyle name="Normal 6 3 2 3 2" xfId="21816"/>
    <cellStyle name="Normal 6 3 2 3 3" xfId="13264"/>
    <cellStyle name="Normal 6 3 2 4" xfId="6422"/>
    <cellStyle name="Normal 6 3 2 4 2" xfId="21817"/>
    <cellStyle name="Normal 6 3 2 5" xfId="21818"/>
    <cellStyle name="Normal 6 3 2 6" xfId="13261"/>
    <cellStyle name="Normal 6 3 3" xfId="5310"/>
    <cellStyle name="Normal 6 3 3 2" xfId="5630"/>
    <cellStyle name="Normal 6 3 3 2 2" xfId="8264"/>
    <cellStyle name="Normal 6 3 3 2 2 2" xfId="41810"/>
    <cellStyle name="Normal 6 3 3 2 3" xfId="14359"/>
    <cellStyle name="Normal 6 3 3 3" xfId="7573"/>
    <cellStyle name="Normal 6 3 3 3 2" xfId="20549"/>
    <cellStyle name="Normal 6 3 3 4" xfId="13982"/>
    <cellStyle name="Normal 6 3 4" xfId="5390"/>
    <cellStyle name="Normal 6 3 4 2" xfId="5710"/>
    <cellStyle name="Normal 6 3 4 2 2" xfId="8344"/>
    <cellStyle name="Normal 6 3 4 2 2 2" xfId="20485"/>
    <cellStyle name="Normal 6 3 4 2 3" xfId="14401"/>
    <cellStyle name="Normal 6 3 4 3" xfId="8031"/>
    <cellStyle name="Normal 6 3 4 3 2" xfId="42767"/>
    <cellStyle name="Normal 6 3 4 4" xfId="14240"/>
    <cellStyle name="Normal 6 3 5" xfId="5470"/>
    <cellStyle name="Normal 6 3 5 2" xfId="8110"/>
    <cellStyle name="Normal 6 3 5 2 2" xfId="21819"/>
    <cellStyle name="Normal 6 3 5 3" xfId="14281"/>
    <cellStyle name="Normal 6 3 6" xfId="5790"/>
    <cellStyle name="Normal 6 3 6 2" xfId="8424"/>
    <cellStyle name="Normal 6 3 6 2 2" xfId="21820"/>
    <cellStyle name="Normal 6 3 6 3" xfId="14443"/>
    <cellStyle name="Normal 6 3 7" xfId="5858"/>
    <cellStyle name="Normal 6 3 7 2" xfId="21822"/>
    <cellStyle name="Normal 6 3 7 3" xfId="21821"/>
    <cellStyle name="Normal 6 3 8" xfId="21823"/>
    <cellStyle name="Normal 6 3 9" xfId="21824"/>
    <cellStyle name="Normal 6 4" xfId="2945"/>
    <cellStyle name="Normal 6 4 2" xfId="5107"/>
    <cellStyle name="Normal 6 4 2 2" xfId="5549"/>
    <cellStyle name="Normal 6 4 2 2 2" xfId="8185"/>
    <cellStyle name="Normal 6 4 2 2 2 2" xfId="21825"/>
    <cellStyle name="Normal 6 4 2 2 3" xfId="14318"/>
    <cellStyle name="Normal 6 4 2 3" xfId="6427"/>
    <cellStyle name="Normal 6 4 2 3 2" xfId="21827"/>
    <cellStyle name="Normal 6 4 2 3 3" xfId="21826"/>
    <cellStyle name="Normal 6 4 2 4" xfId="21828"/>
    <cellStyle name="Normal 6 4 2 5" xfId="13265"/>
    <cellStyle name="Normal 6 4 3" xfId="5309"/>
    <cellStyle name="Normal 6 4 3 2" xfId="5629"/>
    <cellStyle name="Normal 6 4 3 2 2" xfId="8263"/>
    <cellStyle name="Normal 6 4 3 2 2 2" xfId="43945"/>
    <cellStyle name="Normal 6 4 3 2 3" xfId="14358"/>
    <cellStyle name="Normal 6 4 3 3" xfId="7574"/>
    <cellStyle name="Normal 6 4 3 3 2" xfId="42971"/>
    <cellStyle name="Normal 6 4 3 4" xfId="13983"/>
    <cellStyle name="Normal 6 4 4" xfId="5389"/>
    <cellStyle name="Normal 6 4 4 2" xfId="5709"/>
    <cellStyle name="Normal 6 4 4 2 2" xfId="8343"/>
    <cellStyle name="Normal 6 4 4 2 2 2" xfId="41818"/>
    <cellStyle name="Normal 6 4 4 2 3" xfId="14400"/>
    <cellStyle name="Normal 6 4 4 3" xfId="8030"/>
    <cellStyle name="Normal 6 4 4 3 2" xfId="43207"/>
    <cellStyle name="Normal 6 4 4 4" xfId="14239"/>
    <cellStyle name="Normal 6 4 5" xfId="5469"/>
    <cellStyle name="Normal 6 4 5 2" xfId="8109"/>
    <cellStyle name="Normal 6 4 5 2 2" xfId="21829"/>
    <cellStyle name="Normal 6 4 5 3" xfId="14280"/>
    <cellStyle name="Normal 6 4 6" xfId="5789"/>
    <cellStyle name="Normal 6 4 6 2" xfId="8423"/>
    <cellStyle name="Normal 6 4 6 2 2" xfId="21830"/>
    <cellStyle name="Normal 6 4 6 3" xfId="14442"/>
    <cellStyle name="Normal 6 4 7" xfId="6426"/>
    <cellStyle name="Normal 6 4 7 2" xfId="21831"/>
    <cellStyle name="Normal 6 4 8" xfId="21832"/>
    <cellStyle name="Normal 6 4 9" xfId="12417"/>
    <cellStyle name="Normal 6 5" xfId="4816"/>
    <cellStyle name="Normal 6 5 2" xfId="5531"/>
    <cellStyle name="Normal 6 5 2 2" xfId="8171"/>
    <cellStyle name="Normal 6 5 2 2 2" xfId="21834"/>
    <cellStyle name="Normal 6 5 2 2 3" xfId="21833"/>
    <cellStyle name="Normal 6 5 2 3" xfId="21835"/>
    <cellStyle name="Normal 6 5 2 3 2" xfId="21836"/>
    <cellStyle name="Normal 6 5 2 4" xfId="21837"/>
    <cellStyle name="Normal 6 5 2 5" xfId="14309"/>
    <cellStyle name="Normal 6 5 3" xfId="6428"/>
    <cellStyle name="Normal 6 5 3 2" xfId="21839"/>
    <cellStyle name="Normal 6 5 3 3" xfId="21838"/>
    <cellStyle name="Normal 6 5 4" xfId="21840"/>
    <cellStyle name="Normal 6 5 4 2" xfId="21841"/>
    <cellStyle name="Normal 6 5 5" xfId="21842"/>
    <cellStyle name="Normal 6 5 5 2" xfId="21843"/>
    <cellStyle name="Normal 6 5 6" xfId="21844"/>
    <cellStyle name="Normal 6 5 7" xfId="21845"/>
    <cellStyle name="Normal 6 5 8" xfId="13266"/>
    <cellStyle name="Normal 6 6" xfId="5291"/>
    <cellStyle name="Normal 6 6 2" xfId="5611"/>
    <cellStyle name="Normal 6 6 2 2" xfId="8245"/>
    <cellStyle name="Normal 6 6 2 2 2" xfId="21847"/>
    <cellStyle name="Normal 6 6 2 2 3" xfId="21846"/>
    <cellStyle name="Normal 6 6 2 3" xfId="21848"/>
    <cellStyle name="Normal 6 6 2 3 2" xfId="21849"/>
    <cellStyle name="Normal 6 6 2 4" xfId="21850"/>
    <cellStyle name="Normal 6 6 2 5" xfId="14345"/>
    <cellStyle name="Normal 6 6 3" xfId="7943"/>
    <cellStyle name="Normal 6 6 3 2" xfId="21852"/>
    <cellStyle name="Normal 6 6 3 3" xfId="21851"/>
    <cellStyle name="Normal 6 6 4" xfId="21853"/>
    <cellStyle name="Normal 6 6 4 2" xfId="21854"/>
    <cellStyle name="Normal 6 6 5" xfId="21855"/>
    <cellStyle name="Normal 6 6 5 2" xfId="21856"/>
    <cellStyle name="Normal 6 6 6" xfId="21857"/>
    <cellStyle name="Normal 6 6 7" xfId="14195"/>
    <cellStyle name="Normal 6 7" xfId="5371"/>
    <cellStyle name="Normal 6 7 2" xfId="5691"/>
    <cellStyle name="Normal 6 7 2 2" xfId="8325"/>
    <cellStyle name="Normal 6 7 2 2 2" xfId="21859"/>
    <cellStyle name="Normal 6 7 2 2 3" xfId="21858"/>
    <cellStyle name="Normal 6 7 2 3" xfId="21860"/>
    <cellStyle name="Normal 6 7 2 3 2" xfId="21861"/>
    <cellStyle name="Normal 6 7 2 4" xfId="21862"/>
    <cellStyle name="Normal 6 7 2 5" xfId="14387"/>
    <cellStyle name="Normal 6 7 3" xfId="8015"/>
    <cellStyle name="Normal 6 7 3 2" xfId="21864"/>
    <cellStyle name="Normal 6 7 3 3" xfId="21863"/>
    <cellStyle name="Normal 6 7 4" xfId="21865"/>
    <cellStyle name="Normal 6 7 4 2" xfId="21866"/>
    <cellStyle name="Normal 6 7 5" xfId="21867"/>
    <cellStyle name="Normal 6 7 5 2" xfId="21868"/>
    <cellStyle name="Normal 6 7 6" xfId="21869"/>
    <cellStyle name="Normal 6 7 7" xfId="14229"/>
    <cellStyle name="Normal 6 8" xfId="5451"/>
    <cellStyle name="Normal 6 8 2" xfId="8091"/>
    <cellStyle name="Normal 6 8 2 2" xfId="21871"/>
    <cellStyle name="Normal 6 8 2 3" xfId="21870"/>
    <cellStyle name="Normal 6 8 3" xfId="21872"/>
    <cellStyle name="Normal 6 8 3 2" xfId="21873"/>
    <cellStyle name="Normal 6 8 4" xfId="21874"/>
    <cellStyle name="Normal 6 8 5" xfId="14267"/>
    <cellStyle name="Normal 6 9" xfId="5771"/>
    <cellStyle name="Normal 6 9 2" xfId="8405"/>
    <cellStyle name="Normal 6 9 2 2" xfId="21876"/>
    <cellStyle name="Normal 6 9 2 3" xfId="21875"/>
    <cellStyle name="Normal 6 9 3" xfId="21877"/>
    <cellStyle name="Normal 6 9 4" xfId="14429"/>
    <cellStyle name="Normal 60" xfId="42826"/>
    <cellStyle name="Normal 61" xfId="43700"/>
    <cellStyle name="Normal 62" xfId="42108"/>
    <cellStyle name="Normal 63" xfId="42535"/>
    <cellStyle name="Normal 64" xfId="42869"/>
    <cellStyle name="Normal 65" xfId="45236"/>
    <cellStyle name="Normal 66" xfId="48251"/>
    <cellStyle name="Normal 67" xfId="48305"/>
    <cellStyle name="Normal 68" xfId="11367"/>
    <cellStyle name="Normal 69" xfId="51267"/>
    <cellStyle name="Normal 7" xfId="428"/>
    <cellStyle name="Normal 7 10" xfId="21878"/>
    <cellStyle name="Normal 7 2" xfId="2948"/>
    <cellStyle name="Normal 7 2 2" xfId="7575"/>
    <cellStyle name="Normal 7 2 2 2" xfId="21881"/>
    <cellStyle name="Normal 7 2 2 2 2" xfId="44422"/>
    <cellStyle name="Normal 7 2 2 3" xfId="21882"/>
    <cellStyle name="Normal 7 2 2 4" xfId="21883"/>
    <cellStyle name="Normal 7 2 2 5" xfId="21880"/>
    <cellStyle name="Normal 7 2 2 6" xfId="44421"/>
    <cellStyle name="Normal 7 2 3" xfId="6914"/>
    <cellStyle name="Normal 7 2 3 2" xfId="21885"/>
    <cellStyle name="Normal 7 2 3 2 2" xfId="21886"/>
    <cellStyle name="Normal 7 2 3 3" xfId="21887"/>
    <cellStyle name="Normal 7 2 3 4" xfId="21884"/>
    <cellStyle name="Normal 7 2 4" xfId="21888"/>
    <cellStyle name="Normal 7 2 4 2" xfId="44423"/>
    <cellStyle name="Normal 7 2 5" xfId="21889"/>
    <cellStyle name="Normal 7 2 6" xfId="21890"/>
    <cellStyle name="Normal 7 2 7" xfId="21879"/>
    <cellStyle name="Normal 7 3" xfId="2949"/>
    <cellStyle name="Normal 7 3 2" xfId="6429"/>
    <cellStyle name="Normal 7 3 2 2" xfId="6430"/>
    <cellStyle name="Normal 7 3 2 2 2" xfId="13268"/>
    <cellStyle name="Normal 7 3 2 3" xfId="13267"/>
    <cellStyle name="Normal 7 3 3" xfId="6431"/>
    <cellStyle name="Normal 7 3 3 2" xfId="21891"/>
    <cellStyle name="Normal 7 3 3 3" xfId="13269"/>
    <cellStyle name="Normal 7 3 4" xfId="21892"/>
    <cellStyle name="Normal 7 3 4 2" xfId="21893"/>
    <cellStyle name="Normal 7 3 5" xfId="21894"/>
    <cellStyle name="Normal 7 4" xfId="12872"/>
    <cellStyle name="Normal 7 4 2" xfId="21896"/>
    <cellStyle name="Normal 7 4 2 2" xfId="21897"/>
    <cellStyle name="Normal 7 4 3" xfId="21898"/>
    <cellStyle name="Normal 7 4 3 2" xfId="21899"/>
    <cellStyle name="Normal 7 4 4" xfId="21900"/>
    <cellStyle name="Normal 7 4 5" xfId="21895"/>
    <cellStyle name="Normal 7 5" xfId="21901"/>
    <cellStyle name="Normal 7 5 2" xfId="21902"/>
    <cellStyle name="Normal 7 6" xfId="21903"/>
    <cellStyle name="Normal 7 6 2" xfId="21904"/>
    <cellStyle name="Normal 7 7" xfId="21905"/>
    <cellStyle name="Normal 7 7 2" xfId="21906"/>
    <cellStyle name="Normal 7 8" xfId="21907"/>
    <cellStyle name="Normal 7 8 2" xfId="21908"/>
    <cellStyle name="Normal 7 9" xfId="21909"/>
    <cellStyle name="Normal 70" xfId="51273"/>
    <cellStyle name="Normal 71" xfId="51272"/>
    <cellStyle name="Normal 72" xfId="51274"/>
    <cellStyle name="Normal 73" xfId="51278"/>
    <cellStyle name="Normal 8" xfId="1595"/>
    <cellStyle name="Normal 8 2" xfId="2951"/>
    <cellStyle name="Normal 8 2 2" xfId="4337"/>
    <cellStyle name="Normal 8 2 2 2" xfId="5286"/>
    <cellStyle name="Normal 8 2 2 2 2" xfId="5606"/>
    <cellStyle name="Normal 8 2 2 2 2 2" xfId="6434"/>
    <cellStyle name="Normal 8 2 2 2 2 2 2" xfId="42169"/>
    <cellStyle name="Normal 8 2 2 2 2 3" xfId="13272"/>
    <cellStyle name="Normal 8 2 2 2 3" xfId="6433"/>
    <cellStyle name="Normal 8 2 2 2 3 2" xfId="42670"/>
    <cellStyle name="Normal 8 2 2 2 4" xfId="13271"/>
    <cellStyle name="Normal 8 2 2 3" xfId="5366"/>
    <cellStyle name="Normal 8 2 2 3 2" xfId="5686"/>
    <cellStyle name="Normal 8 2 2 3 2 2" xfId="8320"/>
    <cellStyle name="Normal 8 2 2 3 2 2 2" xfId="43559"/>
    <cellStyle name="Normal 8 2 2 3 2 3" xfId="14382"/>
    <cellStyle name="Normal 8 2 2 3 3" xfId="6435"/>
    <cellStyle name="Normal 8 2 2 3 3 2" xfId="42906"/>
    <cellStyle name="Normal 8 2 2 3 4" xfId="13273"/>
    <cellStyle name="Normal 8 2 2 4" xfId="5446"/>
    <cellStyle name="Normal 8 2 2 4 2" xfId="5766"/>
    <cellStyle name="Normal 8 2 2 4 2 2" xfId="8400"/>
    <cellStyle name="Normal 8 2 2 4 2 2 2" xfId="41827"/>
    <cellStyle name="Normal 8 2 2 4 2 3" xfId="14424"/>
    <cellStyle name="Normal 8 2 2 4 3" xfId="7576"/>
    <cellStyle name="Normal 8 2 2 4 3 2" xfId="42610"/>
    <cellStyle name="Normal 8 2 2 4 4" xfId="13984"/>
    <cellStyle name="Normal 8 2 2 5" xfId="5526"/>
    <cellStyle name="Normal 8 2 2 5 2" xfId="8166"/>
    <cellStyle name="Normal 8 2 2 5 2 2" xfId="43438"/>
    <cellStyle name="Normal 8 2 2 5 3" xfId="14304"/>
    <cellStyle name="Normal 8 2 2 6" xfId="5846"/>
    <cellStyle name="Normal 8 2 2 6 2" xfId="8480"/>
    <cellStyle name="Normal 8 2 2 6 2 2" xfId="42776"/>
    <cellStyle name="Normal 8 2 2 6 3" xfId="14466"/>
    <cellStyle name="Normal 8 2 2 7" xfId="6432"/>
    <cellStyle name="Normal 8 2 2 7 2" xfId="20614"/>
    <cellStyle name="Normal 8 2 2 8" xfId="13270"/>
    <cellStyle name="Normal 8 2 3" xfId="5110"/>
    <cellStyle name="Normal 8 2 3 2" xfId="5552"/>
    <cellStyle name="Normal 8 2 3 2 2" xfId="8187"/>
    <cellStyle name="Normal 8 2 3 2 2 2" xfId="43500"/>
    <cellStyle name="Normal 8 2 3 2 3" xfId="14320"/>
    <cellStyle name="Normal 8 2 3 3" xfId="7577"/>
    <cellStyle name="Normal 8 2 3 3 2" xfId="21910"/>
    <cellStyle name="Normal 8 2 3 4" xfId="13985"/>
    <cellStyle name="Normal 8 2 4" xfId="5312"/>
    <cellStyle name="Normal 8 2 4 2" xfId="5632"/>
    <cellStyle name="Normal 8 2 4 2 2" xfId="8266"/>
    <cellStyle name="Normal 8 2 4 2 2 2" xfId="19923"/>
    <cellStyle name="Normal 8 2 4 2 3" xfId="14361"/>
    <cellStyle name="Normal 8 2 4 3" xfId="7958"/>
    <cellStyle name="Normal 8 2 4 3 2" xfId="41768"/>
    <cellStyle name="Normal 8 2 4 4" xfId="14205"/>
    <cellStyle name="Normal 8 2 5" xfId="5392"/>
    <cellStyle name="Normal 8 2 5 2" xfId="5712"/>
    <cellStyle name="Normal 8 2 5 2 2" xfId="8346"/>
    <cellStyle name="Normal 8 2 5 2 2 2" xfId="42260"/>
    <cellStyle name="Normal 8 2 5 2 3" xfId="14403"/>
    <cellStyle name="Normal 8 2 5 3" xfId="8033"/>
    <cellStyle name="Normal 8 2 5 3 2" xfId="42465"/>
    <cellStyle name="Normal 8 2 5 4" xfId="14242"/>
    <cellStyle name="Normal 8 2 6" xfId="5472"/>
    <cellStyle name="Normal 8 2 6 2" xfId="8112"/>
    <cellStyle name="Normal 8 2 6 2 2" xfId="43590"/>
    <cellStyle name="Normal 8 2 6 3" xfId="14283"/>
    <cellStyle name="Normal 8 2 7" xfId="5792"/>
    <cellStyle name="Normal 8 2 7 2" xfId="8426"/>
    <cellStyle name="Normal 8 2 7 2 2" xfId="41830"/>
    <cellStyle name="Normal 8 2 7 3" xfId="14445"/>
    <cellStyle name="Normal 8 2 8" xfId="5860"/>
    <cellStyle name="Normal 8 2 8 2" xfId="41608"/>
    <cellStyle name="Normal 8 2 9" xfId="12418"/>
    <cellStyle name="Normal 8 3" xfId="2952"/>
    <cellStyle name="Normal 8 3 2" xfId="7578"/>
    <cellStyle name="Normal 8 3 2 2" xfId="9500"/>
    <cellStyle name="Normal 8 3 2 2 2" xfId="21913"/>
    <cellStyle name="Normal 8 3 2 3" xfId="21912"/>
    <cellStyle name="Normal 8 3 3" xfId="21914"/>
    <cellStyle name="Normal 8 3 3 2" xfId="21915"/>
    <cellStyle name="Normal 8 3 4" xfId="21916"/>
    <cellStyle name="Normal 8 3 5" xfId="21917"/>
    <cellStyle name="Normal 8 3 6" xfId="21918"/>
    <cellStyle name="Normal 8 3 7" xfId="21911"/>
    <cellStyle name="Normal 8 4" xfId="3788"/>
    <cellStyle name="Normal 8 4 2" xfId="21920"/>
    <cellStyle name="Normal 8 4 3" xfId="21919"/>
    <cellStyle name="Normal 8 5" xfId="2950"/>
    <cellStyle name="Normal 8 5 2" xfId="5109"/>
    <cellStyle name="Normal 8 5 2 2" xfId="5551"/>
    <cellStyle name="Normal 8 5 2 2 2" xfId="8186"/>
    <cellStyle name="Normal 8 5 2 2 2 2" xfId="42238"/>
    <cellStyle name="Normal 8 5 2 2 3" xfId="14319"/>
    <cellStyle name="Normal 8 5 2 3" xfId="7886"/>
    <cellStyle name="Normal 8 5 2 3 2" xfId="42111"/>
    <cellStyle name="Normal 8 5 2 4" xfId="14171"/>
    <cellStyle name="Normal 8 5 3" xfId="5311"/>
    <cellStyle name="Normal 8 5 3 2" xfId="5631"/>
    <cellStyle name="Normal 8 5 3 2 2" xfId="8265"/>
    <cellStyle name="Normal 8 5 3 2 2 2" xfId="42470"/>
    <cellStyle name="Normal 8 5 3 2 3" xfId="14360"/>
    <cellStyle name="Normal 8 5 3 3" xfId="7957"/>
    <cellStyle name="Normal 8 5 3 3 2" xfId="19663"/>
    <cellStyle name="Normal 8 5 3 4" xfId="14204"/>
    <cellStyle name="Normal 8 5 4" xfId="5391"/>
    <cellStyle name="Normal 8 5 4 2" xfId="5711"/>
    <cellStyle name="Normal 8 5 4 2 2" xfId="8345"/>
    <cellStyle name="Normal 8 5 4 2 2 2" xfId="43558"/>
    <cellStyle name="Normal 8 5 4 2 3" xfId="14402"/>
    <cellStyle name="Normal 8 5 4 3" xfId="8032"/>
    <cellStyle name="Normal 8 5 4 3 2" xfId="41777"/>
    <cellStyle name="Normal 8 5 4 4" xfId="14241"/>
    <cellStyle name="Normal 8 5 5" xfId="5471"/>
    <cellStyle name="Normal 8 5 5 2" xfId="8111"/>
    <cellStyle name="Normal 8 5 5 2 2" xfId="42900"/>
    <cellStyle name="Normal 8 5 5 3" xfId="14282"/>
    <cellStyle name="Normal 8 5 6" xfId="5791"/>
    <cellStyle name="Normal 8 5 6 2" xfId="8425"/>
    <cellStyle name="Normal 8 5 6 2 2" xfId="43412"/>
    <cellStyle name="Normal 8 5 6 3" xfId="14444"/>
    <cellStyle name="Normal 8 5 7" xfId="7089"/>
    <cellStyle name="Normal 8 5 7 2" xfId="27787"/>
    <cellStyle name="Normal 8 5 8" xfId="12419"/>
    <cellStyle name="Normal 8 6" xfId="5859"/>
    <cellStyle name="Normal 8 6 2" xfId="21922"/>
    <cellStyle name="Normal 8 6 3" xfId="21921"/>
    <cellStyle name="Normal 8 7" xfId="21923"/>
    <cellStyle name="Normal 8 7 2" xfId="21924"/>
    <cellStyle name="Normal 8 8" xfId="21925"/>
    <cellStyle name="Normal 8 8 2" xfId="44424"/>
    <cellStyle name="Normal 9" xfId="2953"/>
    <cellStyle name="Normal 9 2" xfId="6436"/>
    <cellStyle name="Normal 9 2 2" xfId="6437"/>
    <cellStyle name="Normal 9 2 2 2" xfId="21926"/>
    <cellStyle name="Normal 9 2 2 3" xfId="13275"/>
    <cellStyle name="Normal 9 2 3" xfId="7571"/>
    <cellStyle name="Normal 9 2 3 2" xfId="21928"/>
    <cellStyle name="Normal 9 2 3 3" xfId="21927"/>
    <cellStyle name="Normal 9 2 4" xfId="21929"/>
    <cellStyle name="Normal 9 2 5" xfId="21930"/>
    <cellStyle name="Normal 9 2 6" xfId="21931"/>
    <cellStyle name="Normal 9 2 7" xfId="13274"/>
    <cellStyle name="Normal 9 3" xfId="7579"/>
    <cellStyle name="Normal 9 3 2" xfId="21933"/>
    <cellStyle name="Normal 9 3 3" xfId="21932"/>
    <cellStyle name="Normal 9 4" xfId="6915"/>
    <cellStyle name="Normal 9 4 2" xfId="21935"/>
    <cellStyle name="Normal 9 4 3" xfId="21934"/>
    <cellStyle name="Normal 9 5" xfId="7876"/>
    <cellStyle name="Normal 9 5 2" xfId="21937"/>
    <cellStyle name="Normal 9 5 3" xfId="21936"/>
    <cellStyle name="Normal 9 6" xfId="21938"/>
    <cellStyle name="Normal 9 7" xfId="21939"/>
    <cellStyle name="Normal 9 8" xfId="21940"/>
    <cellStyle name="Normal 9 8 2" xfId="44425"/>
    <cellStyle name="Normal GHG Numbers (0.00)" xfId="429"/>
    <cellStyle name="Normal GHG Numbers (0.00) 2" xfId="2954"/>
    <cellStyle name="Normal GHG Numbers (0.00) 2 2" xfId="12876"/>
    <cellStyle name="Normal GHG Numbers (0.00) 2 2 2" xfId="28082"/>
    <cellStyle name="Normal GHG Numbers (0.00) 2 2 2 2" xfId="31034"/>
    <cellStyle name="Normal GHG Numbers (0.00) 2 2 3" xfId="21943"/>
    <cellStyle name="Normal GHG Numbers (0.00) 2 3" xfId="21944"/>
    <cellStyle name="Normal GHG Numbers (0.00) 2 3 2" xfId="28083"/>
    <cellStyle name="Normal GHG Numbers (0.00) 2 3 2 2" xfId="31035"/>
    <cellStyle name="Normal GHG Numbers (0.00) 2 4" xfId="21945"/>
    <cellStyle name="Normal GHG Numbers (0.00) 2 4 2" xfId="28084"/>
    <cellStyle name="Normal GHG Numbers (0.00) 2 4 2 2" xfId="31036"/>
    <cellStyle name="Normal GHG Numbers (0.00) 2 5" xfId="21946"/>
    <cellStyle name="Normal GHG Numbers (0.00) 2 5 2" xfId="28085"/>
    <cellStyle name="Normal GHG Numbers (0.00) 2 5 2 2" xfId="31037"/>
    <cellStyle name="Normal GHG Numbers (0.00) 2 6" xfId="28086"/>
    <cellStyle name="Normal GHG Numbers (0.00) 2 6 2" xfId="31038"/>
    <cellStyle name="Normal GHG Numbers (0.00) 2 7" xfId="21942"/>
    <cellStyle name="Normal GHG Numbers (0.00) 3" xfId="2955"/>
    <cellStyle name="Normal GHG Numbers (0.00) 3 2" xfId="12877"/>
    <cellStyle name="Normal GHG Numbers (0.00) 3 2 2" xfId="30999"/>
    <cellStyle name="Normal GHG Numbers (0.00) 3 2 3" xfId="27946"/>
    <cellStyle name="Normal GHG Numbers (0.00) 3 3" xfId="21947"/>
    <cellStyle name="Normal GHG Numbers (0.00) 4" xfId="12874"/>
    <cellStyle name="Normal GHG Numbers (0.00) 4 2" xfId="28087"/>
    <cellStyle name="Normal GHG Numbers (0.00) 4 2 2" xfId="31039"/>
    <cellStyle name="Normal GHG Numbers (0.00) 4 3" xfId="21948"/>
    <cellStyle name="Normal GHG Numbers (0.00) 5" xfId="13138"/>
    <cellStyle name="Normal GHG Numbers (0.00) 5 2" xfId="16678"/>
    <cellStyle name="Normal GHG Numbers (0.00) 5 2 2" xfId="31040"/>
    <cellStyle name="Normal GHG Numbers (0.00) 5 2 3" xfId="28088"/>
    <cellStyle name="Normal GHG Numbers (0.00) 5 3" xfId="21949"/>
    <cellStyle name="Normal GHG Numbers (0.00) 6" xfId="13117"/>
    <cellStyle name="Normal GHG Numbers (0.00) 6 2" xfId="16677"/>
    <cellStyle name="Normal GHG Numbers (0.00) 6 2 2" xfId="31041"/>
    <cellStyle name="Normal GHG Numbers (0.00) 6 2 3" xfId="28089"/>
    <cellStyle name="Normal GHG Numbers (0.00) 6 3" xfId="21950"/>
    <cellStyle name="Normal GHG Numbers (0.00) 7" xfId="28090"/>
    <cellStyle name="Normal GHG Numbers (0.00) 7 2" xfId="31042"/>
    <cellStyle name="Normal GHG Numbers (0.00) 8" xfId="21941"/>
    <cellStyle name="Normal GHG Textfiels Bold" xfId="430"/>
    <cellStyle name="Normal GHG Textfiels Bold 2" xfId="21951"/>
    <cellStyle name="Normal GHG-Shade" xfId="431"/>
    <cellStyle name="Normal GHG-Shade 2" xfId="1596"/>
    <cellStyle name="Normal GHG-Shade 2 2" xfId="8857"/>
    <cellStyle name="Normal GHG-Shade 2 3" xfId="21953"/>
    <cellStyle name="Normal GHG-Shade 3" xfId="8594"/>
    <cellStyle name="Normal GHG-Shade 4" xfId="21952"/>
    <cellStyle name="Normale 10" xfId="432"/>
    <cellStyle name="Normale 10 2" xfId="433"/>
    <cellStyle name="Normale 10 2 2" xfId="1598"/>
    <cellStyle name="Normale 10 2 2 2" xfId="8859"/>
    <cellStyle name="Normale 10 2 2 3" xfId="21956"/>
    <cellStyle name="Normale 10 2 3" xfId="8596"/>
    <cellStyle name="Normale 10 2 4" xfId="21955"/>
    <cellStyle name="Normale 10 3" xfId="434"/>
    <cellStyle name="Normale 10 3 2" xfId="1599"/>
    <cellStyle name="Normale 10 3 2 2" xfId="8860"/>
    <cellStyle name="Normale 10 3 2 3" xfId="21958"/>
    <cellStyle name="Normale 10 3 3" xfId="8597"/>
    <cellStyle name="Normale 10 3 4" xfId="21957"/>
    <cellStyle name="Normale 10 4" xfId="1597"/>
    <cellStyle name="Normale 10 4 2" xfId="8858"/>
    <cellStyle name="Normale 10 4 3" xfId="21959"/>
    <cellStyle name="Normale 10 5" xfId="8595"/>
    <cellStyle name="Normale 10 6" xfId="21954"/>
    <cellStyle name="Normale 10_EDEN industria 2008 rev" xfId="435"/>
    <cellStyle name="Normale 11" xfId="436"/>
    <cellStyle name="Normale 11 2" xfId="437"/>
    <cellStyle name="Normale 11 2 2" xfId="1601"/>
    <cellStyle name="Normale 11 2 2 2" xfId="8862"/>
    <cellStyle name="Normale 11 2 2 3" xfId="21962"/>
    <cellStyle name="Normale 11 2 3" xfId="8599"/>
    <cellStyle name="Normale 11 2 4" xfId="21961"/>
    <cellStyle name="Normale 11 3" xfId="438"/>
    <cellStyle name="Normale 11 3 2" xfId="1602"/>
    <cellStyle name="Normale 11 3 2 2" xfId="8863"/>
    <cellStyle name="Normale 11 3 2 3" xfId="21964"/>
    <cellStyle name="Normale 11 3 3" xfId="8600"/>
    <cellStyle name="Normale 11 3 4" xfId="21963"/>
    <cellStyle name="Normale 11 4" xfId="1600"/>
    <cellStyle name="Normale 11 4 2" xfId="8861"/>
    <cellStyle name="Normale 11 4 3" xfId="21965"/>
    <cellStyle name="Normale 11 5" xfId="8598"/>
    <cellStyle name="Normale 11 6" xfId="21960"/>
    <cellStyle name="Normale 11_EDEN industria 2008 rev" xfId="439"/>
    <cellStyle name="Normale 12" xfId="440"/>
    <cellStyle name="Normale 12 2" xfId="441"/>
    <cellStyle name="Normale 12 2 2" xfId="1604"/>
    <cellStyle name="Normale 12 2 2 2" xfId="8865"/>
    <cellStyle name="Normale 12 2 2 3" xfId="21968"/>
    <cellStyle name="Normale 12 2 3" xfId="8602"/>
    <cellStyle name="Normale 12 2 4" xfId="21967"/>
    <cellStyle name="Normale 12 3" xfId="442"/>
    <cellStyle name="Normale 12 3 2" xfId="1605"/>
    <cellStyle name="Normale 12 3 2 2" xfId="8866"/>
    <cellStyle name="Normale 12 3 2 3" xfId="21970"/>
    <cellStyle name="Normale 12 3 3" xfId="8603"/>
    <cellStyle name="Normale 12 3 4" xfId="21969"/>
    <cellStyle name="Normale 12 4" xfId="1603"/>
    <cellStyle name="Normale 12 4 2" xfId="8864"/>
    <cellStyle name="Normale 12 4 3" xfId="21971"/>
    <cellStyle name="Normale 12 5" xfId="8601"/>
    <cellStyle name="Normale 12 6" xfId="21966"/>
    <cellStyle name="Normale 12_EDEN industria 2008 rev" xfId="443"/>
    <cellStyle name="Normale 13" xfId="444"/>
    <cellStyle name="Normale 13 2" xfId="445"/>
    <cellStyle name="Normale 13 2 2" xfId="1607"/>
    <cellStyle name="Normale 13 2 2 2" xfId="8868"/>
    <cellStyle name="Normale 13 2 2 3" xfId="21974"/>
    <cellStyle name="Normale 13 2 3" xfId="8605"/>
    <cellStyle name="Normale 13 2 4" xfId="21973"/>
    <cellStyle name="Normale 13 3" xfId="446"/>
    <cellStyle name="Normale 13 3 2" xfId="1608"/>
    <cellStyle name="Normale 13 3 2 2" xfId="8869"/>
    <cellStyle name="Normale 13 3 2 3" xfId="21976"/>
    <cellStyle name="Normale 13 3 3" xfId="8606"/>
    <cellStyle name="Normale 13 3 4" xfId="21975"/>
    <cellStyle name="Normale 13 4" xfId="1606"/>
    <cellStyle name="Normale 13 4 2" xfId="8867"/>
    <cellStyle name="Normale 13 4 3" xfId="21977"/>
    <cellStyle name="Normale 13 5" xfId="8604"/>
    <cellStyle name="Normale 13 6" xfId="21972"/>
    <cellStyle name="Normale 13_EDEN industria 2008 rev" xfId="447"/>
    <cellStyle name="Normale 14" xfId="448"/>
    <cellStyle name="Normale 14 2" xfId="449"/>
    <cellStyle name="Normale 14 2 2" xfId="1610"/>
    <cellStyle name="Normale 14 2 2 2" xfId="8871"/>
    <cellStyle name="Normale 14 2 2 3" xfId="21980"/>
    <cellStyle name="Normale 14 2 3" xfId="8608"/>
    <cellStyle name="Normale 14 2 4" xfId="21979"/>
    <cellStyle name="Normale 14 3" xfId="450"/>
    <cellStyle name="Normale 14 3 2" xfId="1611"/>
    <cellStyle name="Normale 14 3 2 2" xfId="8872"/>
    <cellStyle name="Normale 14 3 2 3" xfId="21982"/>
    <cellStyle name="Normale 14 3 3" xfId="8609"/>
    <cellStyle name="Normale 14 3 4" xfId="21981"/>
    <cellStyle name="Normale 14 4" xfId="1609"/>
    <cellStyle name="Normale 14 4 2" xfId="8870"/>
    <cellStyle name="Normale 14 4 3" xfId="21983"/>
    <cellStyle name="Normale 14 5" xfId="8607"/>
    <cellStyle name="Normale 14 6" xfId="21978"/>
    <cellStyle name="Normale 14_EDEN industria 2008 rev" xfId="451"/>
    <cellStyle name="Normale 15" xfId="452"/>
    <cellStyle name="Normale 15 2" xfId="453"/>
    <cellStyle name="Normale 15 2 2" xfId="1613"/>
    <cellStyle name="Normale 15 2 2 2" xfId="8874"/>
    <cellStyle name="Normale 15 2 2 3" xfId="21986"/>
    <cellStyle name="Normale 15 2 3" xfId="8611"/>
    <cellStyle name="Normale 15 2 4" xfId="21985"/>
    <cellStyle name="Normale 15 3" xfId="454"/>
    <cellStyle name="Normale 15 3 2" xfId="1614"/>
    <cellStyle name="Normale 15 3 2 2" xfId="8875"/>
    <cellStyle name="Normale 15 3 2 3" xfId="21988"/>
    <cellStyle name="Normale 15 3 3" xfId="8612"/>
    <cellStyle name="Normale 15 3 4" xfId="21987"/>
    <cellStyle name="Normale 15 4" xfId="1612"/>
    <cellStyle name="Normale 15 4 2" xfId="8873"/>
    <cellStyle name="Normale 15 4 3" xfId="21989"/>
    <cellStyle name="Normale 15 5" xfId="8610"/>
    <cellStyle name="Normale 15 6" xfId="21984"/>
    <cellStyle name="Normale 15_EDEN industria 2008 rev" xfId="455"/>
    <cellStyle name="Normale 16" xfId="456"/>
    <cellStyle name="Normale 16 2" xfId="1615"/>
    <cellStyle name="Normale 16 2 2" xfId="8876"/>
    <cellStyle name="Normale 16 2 3" xfId="21991"/>
    <cellStyle name="Normale 16 3" xfId="8613"/>
    <cellStyle name="Normale 16 4" xfId="21990"/>
    <cellStyle name="Normale 17" xfId="457"/>
    <cellStyle name="Normale 17 2" xfId="1616"/>
    <cellStyle name="Normale 17 2 2" xfId="8877"/>
    <cellStyle name="Normale 17 2 3" xfId="21993"/>
    <cellStyle name="Normale 17 3" xfId="8614"/>
    <cellStyle name="Normale 17 4" xfId="21992"/>
    <cellStyle name="Normale 18" xfId="458"/>
    <cellStyle name="Normale 18 2" xfId="2956"/>
    <cellStyle name="Normale 18 2 2" xfId="21995"/>
    <cellStyle name="Normale 18 3" xfId="21994"/>
    <cellStyle name="Normale 19" xfId="459"/>
    <cellStyle name="Normale 19 2" xfId="2957"/>
    <cellStyle name="Normale 19 2 2" xfId="21997"/>
    <cellStyle name="Normale 19 3" xfId="21996"/>
    <cellStyle name="Normale 2" xfId="460"/>
    <cellStyle name="Normale 2 2" xfId="461"/>
    <cellStyle name="Normale 2 2 2" xfId="1618"/>
    <cellStyle name="Normale 2 2 2 2" xfId="8879"/>
    <cellStyle name="Normale 2 2 2 3" xfId="22000"/>
    <cellStyle name="Normale 2 2 3" xfId="8616"/>
    <cellStyle name="Normale 2 2 4" xfId="21999"/>
    <cellStyle name="Normale 2 3" xfId="1617"/>
    <cellStyle name="Normale 2 3 2" xfId="8878"/>
    <cellStyle name="Normale 2 3 3" xfId="22001"/>
    <cellStyle name="Normale 2 4" xfId="8615"/>
    <cellStyle name="Normale 2 5" xfId="21998"/>
    <cellStyle name="Normale 2_EDEN industria 2008 rev" xfId="462"/>
    <cellStyle name="Normale 20" xfId="463"/>
    <cellStyle name="Normale 20 2" xfId="1619"/>
    <cellStyle name="Normale 20 2 2" xfId="8880"/>
    <cellStyle name="Normale 20 2 3" xfId="22003"/>
    <cellStyle name="Normale 20 3" xfId="8617"/>
    <cellStyle name="Normale 20 4" xfId="22002"/>
    <cellStyle name="Normale 21" xfId="464"/>
    <cellStyle name="Normale 21 2" xfId="1620"/>
    <cellStyle name="Normale 21 2 2" xfId="8881"/>
    <cellStyle name="Normale 21 2 3" xfId="22005"/>
    <cellStyle name="Normale 21 3" xfId="8618"/>
    <cellStyle name="Normale 21 4" xfId="22004"/>
    <cellStyle name="Normale 22" xfId="465"/>
    <cellStyle name="Normale 22 2" xfId="1621"/>
    <cellStyle name="Normale 22 2 2" xfId="8882"/>
    <cellStyle name="Normale 22 2 3" xfId="22007"/>
    <cellStyle name="Normale 22 3" xfId="8619"/>
    <cellStyle name="Normale 22 4" xfId="22006"/>
    <cellStyle name="Normale 23" xfId="466"/>
    <cellStyle name="Normale 23 2" xfId="1622"/>
    <cellStyle name="Normale 23 2 2" xfId="8883"/>
    <cellStyle name="Normale 23 2 3" xfId="22009"/>
    <cellStyle name="Normale 23 3" xfId="8620"/>
    <cellStyle name="Normale 23 4" xfId="22008"/>
    <cellStyle name="Normale 24" xfId="467"/>
    <cellStyle name="Normale 24 2" xfId="1623"/>
    <cellStyle name="Normale 24 2 2" xfId="8884"/>
    <cellStyle name="Normale 24 2 3" xfId="22011"/>
    <cellStyle name="Normale 24 3" xfId="8621"/>
    <cellStyle name="Normale 24 4" xfId="22010"/>
    <cellStyle name="Normale 25" xfId="468"/>
    <cellStyle name="Normale 25 2" xfId="1624"/>
    <cellStyle name="Normale 25 2 2" xfId="8885"/>
    <cellStyle name="Normale 25 2 3" xfId="22013"/>
    <cellStyle name="Normale 25 3" xfId="8622"/>
    <cellStyle name="Normale 25 4" xfId="22012"/>
    <cellStyle name="Normale 26" xfId="469"/>
    <cellStyle name="Normale 26 2" xfId="1625"/>
    <cellStyle name="Normale 26 2 2" xfId="8886"/>
    <cellStyle name="Normale 26 2 3" xfId="22015"/>
    <cellStyle name="Normale 26 3" xfId="8623"/>
    <cellStyle name="Normale 26 4" xfId="22014"/>
    <cellStyle name="Normale 27" xfId="470"/>
    <cellStyle name="Normale 27 2" xfId="1626"/>
    <cellStyle name="Normale 27 2 2" xfId="8887"/>
    <cellStyle name="Normale 27 2 3" xfId="22017"/>
    <cellStyle name="Normale 27 3" xfId="8624"/>
    <cellStyle name="Normale 27 4" xfId="22016"/>
    <cellStyle name="Normale 28" xfId="471"/>
    <cellStyle name="Normale 28 2" xfId="1627"/>
    <cellStyle name="Normale 28 2 2" xfId="8888"/>
    <cellStyle name="Normale 28 2 3" xfId="22019"/>
    <cellStyle name="Normale 28 3" xfId="8625"/>
    <cellStyle name="Normale 28 4" xfId="22018"/>
    <cellStyle name="Normale 29" xfId="472"/>
    <cellStyle name="Normale 29 2" xfId="1628"/>
    <cellStyle name="Normale 29 2 2" xfId="8889"/>
    <cellStyle name="Normale 29 2 3" xfId="22021"/>
    <cellStyle name="Normale 29 3" xfId="8626"/>
    <cellStyle name="Normale 29 4" xfId="22020"/>
    <cellStyle name="Normale 3" xfId="473"/>
    <cellStyle name="Normale 3 2" xfId="474"/>
    <cellStyle name="Normale 3 2 2" xfId="1630"/>
    <cellStyle name="Normale 3 2 2 2" xfId="8891"/>
    <cellStyle name="Normale 3 2 2 3" xfId="22024"/>
    <cellStyle name="Normale 3 2 3" xfId="8628"/>
    <cellStyle name="Normale 3 2 4" xfId="22023"/>
    <cellStyle name="Normale 3 3" xfId="475"/>
    <cellStyle name="Normale 3 3 2" xfId="1631"/>
    <cellStyle name="Normale 3 3 2 2" xfId="8892"/>
    <cellStyle name="Normale 3 3 2 3" xfId="22026"/>
    <cellStyle name="Normale 3 3 3" xfId="8629"/>
    <cellStyle name="Normale 3 3 4" xfId="22025"/>
    <cellStyle name="Normale 3 4" xfId="1629"/>
    <cellStyle name="Normale 3 4 2" xfId="8890"/>
    <cellStyle name="Normale 3 4 3" xfId="22027"/>
    <cellStyle name="Normale 3 5" xfId="8627"/>
    <cellStyle name="Normale 3 6" xfId="22022"/>
    <cellStyle name="Normale 3_EDEN industria 2008 rev" xfId="476"/>
    <cellStyle name="Normale 30" xfId="477"/>
    <cellStyle name="Normale 30 2" xfId="1632"/>
    <cellStyle name="Normale 30 2 2" xfId="8893"/>
    <cellStyle name="Normale 30 2 3" xfId="22029"/>
    <cellStyle name="Normale 30 3" xfId="8630"/>
    <cellStyle name="Normale 30 4" xfId="22028"/>
    <cellStyle name="Normale 31" xfId="478"/>
    <cellStyle name="Normale 31 2" xfId="1633"/>
    <cellStyle name="Normale 31 2 2" xfId="8894"/>
    <cellStyle name="Normale 31 2 3" xfId="22031"/>
    <cellStyle name="Normale 31 3" xfId="8631"/>
    <cellStyle name="Normale 31 4" xfId="22030"/>
    <cellStyle name="Normale 32" xfId="479"/>
    <cellStyle name="Normale 32 2" xfId="1634"/>
    <cellStyle name="Normale 32 2 2" xfId="8895"/>
    <cellStyle name="Normale 32 2 3" xfId="22033"/>
    <cellStyle name="Normale 32 3" xfId="8632"/>
    <cellStyle name="Normale 32 4" xfId="22032"/>
    <cellStyle name="Normale 33" xfId="480"/>
    <cellStyle name="Normale 33 2" xfId="1635"/>
    <cellStyle name="Normale 33 2 2" xfId="8896"/>
    <cellStyle name="Normale 33 2 3" xfId="22035"/>
    <cellStyle name="Normale 33 3" xfId="8633"/>
    <cellStyle name="Normale 33 4" xfId="22034"/>
    <cellStyle name="Normale 34" xfId="481"/>
    <cellStyle name="Normale 34 2" xfId="1636"/>
    <cellStyle name="Normale 34 2 2" xfId="8897"/>
    <cellStyle name="Normale 34 2 3" xfId="22037"/>
    <cellStyle name="Normale 34 3" xfId="8634"/>
    <cellStyle name="Normale 34 4" xfId="22036"/>
    <cellStyle name="Normale 35" xfId="482"/>
    <cellStyle name="Normale 35 2" xfId="1637"/>
    <cellStyle name="Normale 35 2 2" xfId="8898"/>
    <cellStyle name="Normale 35 2 3" xfId="22039"/>
    <cellStyle name="Normale 35 3" xfId="8635"/>
    <cellStyle name="Normale 35 4" xfId="22038"/>
    <cellStyle name="Normale 36" xfId="483"/>
    <cellStyle name="Normale 36 2" xfId="1638"/>
    <cellStyle name="Normale 36 2 2" xfId="8899"/>
    <cellStyle name="Normale 36 2 3" xfId="22041"/>
    <cellStyle name="Normale 36 3" xfId="8636"/>
    <cellStyle name="Normale 36 4" xfId="22040"/>
    <cellStyle name="Normale 37" xfId="484"/>
    <cellStyle name="Normale 37 2" xfId="1639"/>
    <cellStyle name="Normale 37 2 2" xfId="8900"/>
    <cellStyle name="Normale 37 2 3" xfId="22043"/>
    <cellStyle name="Normale 37 3" xfId="8637"/>
    <cellStyle name="Normale 37 4" xfId="22042"/>
    <cellStyle name="Normale 38" xfId="485"/>
    <cellStyle name="Normale 38 2" xfId="1640"/>
    <cellStyle name="Normale 38 2 2" xfId="8901"/>
    <cellStyle name="Normale 38 2 3" xfId="22045"/>
    <cellStyle name="Normale 38 3" xfId="8638"/>
    <cellStyle name="Normale 38 4" xfId="22044"/>
    <cellStyle name="Normale 39" xfId="486"/>
    <cellStyle name="Normale 39 2" xfId="1641"/>
    <cellStyle name="Normale 39 2 2" xfId="8902"/>
    <cellStyle name="Normale 39 2 3" xfId="22047"/>
    <cellStyle name="Normale 39 3" xfId="8639"/>
    <cellStyle name="Normale 39 4" xfId="22046"/>
    <cellStyle name="Normale 4" xfId="487"/>
    <cellStyle name="Normale 4 2" xfId="488"/>
    <cellStyle name="Normale 4 2 2" xfId="1643"/>
    <cellStyle name="Normale 4 2 2 2" xfId="8904"/>
    <cellStyle name="Normale 4 2 2 3" xfId="22050"/>
    <cellStyle name="Normale 4 2 3" xfId="8641"/>
    <cellStyle name="Normale 4 2 4" xfId="22049"/>
    <cellStyle name="Normale 4 3" xfId="489"/>
    <cellStyle name="Normale 4 3 2" xfId="1644"/>
    <cellStyle name="Normale 4 3 2 2" xfId="8905"/>
    <cellStyle name="Normale 4 3 2 3" xfId="22052"/>
    <cellStyle name="Normale 4 3 3" xfId="8642"/>
    <cellStyle name="Normale 4 3 4" xfId="22051"/>
    <cellStyle name="Normale 4 4" xfId="1642"/>
    <cellStyle name="Normale 4 4 2" xfId="8903"/>
    <cellStyle name="Normale 4 4 3" xfId="22053"/>
    <cellStyle name="Normale 4 5" xfId="8640"/>
    <cellStyle name="Normale 4 6" xfId="22048"/>
    <cellStyle name="Normale 4_EDEN industria 2008 rev" xfId="490"/>
    <cellStyle name="Normale 40" xfId="491"/>
    <cellStyle name="Normale 40 2" xfId="1645"/>
    <cellStyle name="Normale 40 2 2" xfId="8906"/>
    <cellStyle name="Normale 40 2 3" xfId="22055"/>
    <cellStyle name="Normale 40 3" xfId="8643"/>
    <cellStyle name="Normale 40 4" xfId="22054"/>
    <cellStyle name="Normale 41" xfId="492"/>
    <cellStyle name="Normale 41 2" xfId="1646"/>
    <cellStyle name="Normale 41 2 2" xfId="8907"/>
    <cellStyle name="Normale 41 2 3" xfId="22057"/>
    <cellStyle name="Normale 41 3" xfId="8644"/>
    <cellStyle name="Normale 41 4" xfId="22056"/>
    <cellStyle name="Normale 42" xfId="493"/>
    <cellStyle name="Normale 42 2" xfId="1647"/>
    <cellStyle name="Normale 42 2 2" xfId="8908"/>
    <cellStyle name="Normale 42 2 3" xfId="22059"/>
    <cellStyle name="Normale 42 3" xfId="8645"/>
    <cellStyle name="Normale 42 4" xfId="22058"/>
    <cellStyle name="Normale 43" xfId="494"/>
    <cellStyle name="Normale 43 2" xfId="1648"/>
    <cellStyle name="Normale 43 2 2" xfId="8909"/>
    <cellStyle name="Normale 43 2 3" xfId="22061"/>
    <cellStyle name="Normale 43 3" xfId="8646"/>
    <cellStyle name="Normale 43 4" xfId="22060"/>
    <cellStyle name="Normale 44" xfId="495"/>
    <cellStyle name="Normale 44 2" xfId="1649"/>
    <cellStyle name="Normale 44 2 2" xfId="8910"/>
    <cellStyle name="Normale 44 2 3" xfId="22063"/>
    <cellStyle name="Normale 44 3" xfId="8647"/>
    <cellStyle name="Normale 44 4" xfId="22062"/>
    <cellStyle name="Normale 45" xfId="496"/>
    <cellStyle name="Normale 45 2" xfId="1650"/>
    <cellStyle name="Normale 45 2 2" xfId="8911"/>
    <cellStyle name="Normale 45 2 3" xfId="22065"/>
    <cellStyle name="Normale 45 3" xfId="8648"/>
    <cellStyle name="Normale 45 4" xfId="22064"/>
    <cellStyle name="Normale 46" xfId="497"/>
    <cellStyle name="Normale 46 2" xfId="1651"/>
    <cellStyle name="Normale 46 2 2" xfId="8912"/>
    <cellStyle name="Normale 46 2 3" xfId="22067"/>
    <cellStyle name="Normale 46 3" xfId="8649"/>
    <cellStyle name="Normale 46 4" xfId="22066"/>
    <cellStyle name="Normale 47" xfId="498"/>
    <cellStyle name="Normale 47 2" xfId="1652"/>
    <cellStyle name="Normale 47 2 2" xfId="8913"/>
    <cellStyle name="Normale 47 2 3" xfId="22069"/>
    <cellStyle name="Normale 47 3" xfId="8650"/>
    <cellStyle name="Normale 47 4" xfId="22068"/>
    <cellStyle name="Normale 48" xfId="499"/>
    <cellStyle name="Normale 48 2" xfId="1653"/>
    <cellStyle name="Normale 48 2 2" xfId="8914"/>
    <cellStyle name="Normale 48 2 3" xfId="22071"/>
    <cellStyle name="Normale 48 3" xfId="8651"/>
    <cellStyle name="Normale 48 4" xfId="22070"/>
    <cellStyle name="Normale 49" xfId="500"/>
    <cellStyle name="Normale 49 2" xfId="1654"/>
    <cellStyle name="Normale 49 2 2" xfId="8915"/>
    <cellStyle name="Normale 49 2 3" xfId="22073"/>
    <cellStyle name="Normale 49 3" xfId="8652"/>
    <cellStyle name="Normale 49 4" xfId="22072"/>
    <cellStyle name="Normale 5" xfId="501"/>
    <cellStyle name="Normale 5 2" xfId="502"/>
    <cellStyle name="Normale 5 2 2" xfId="1656"/>
    <cellStyle name="Normale 5 2 2 2" xfId="8917"/>
    <cellStyle name="Normale 5 2 2 3" xfId="22076"/>
    <cellStyle name="Normale 5 2 3" xfId="8654"/>
    <cellStyle name="Normale 5 2 4" xfId="22075"/>
    <cellStyle name="Normale 5 3" xfId="503"/>
    <cellStyle name="Normale 5 3 2" xfId="1657"/>
    <cellStyle name="Normale 5 3 2 2" xfId="8918"/>
    <cellStyle name="Normale 5 3 2 3" xfId="22078"/>
    <cellStyle name="Normale 5 3 3" xfId="8655"/>
    <cellStyle name="Normale 5 3 4" xfId="22077"/>
    <cellStyle name="Normale 5 4" xfId="1655"/>
    <cellStyle name="Normale 5 4 2" xfId="8916"/>
    <cellStyle name="Normale 5 4 3" xfId="22079"/>
    <cellStyle name="Normale 5 5" xfId="8653"/>
    <cellStyle name="Normale 5 6" xfId="22074"/>
    <cellStyle name="Normale 5_EDEN industria 2008 rev" xfId="504"/>
    <cellStyle name="Normale 50" xfId="505"/>
    <cellStyle name="Normale 50 2" xfId="1658"/>
    <cellStyle name="Normale 50 2 2" xfId="8919"/>
    <cellStyle name="Normale 50 2 3" xfId="22081"/>
    <cellStyle name="Normale 50 3" xfId="8656"/>
    <cellStyle name="Normale 50 4" xfId="22080"/>
    <cellStyle name="Normale 51" xfId="506"/>
    <cellStyle name="Normale 51 2" xfId="1659"/>
    <cellStyle name="Normale 51 2 2" xfId="8920"/>
    <cellStyle name="Normale 51 2 3" xfId="22083"/>
    <cellStyle name="Normale 51 3" xfId="8657"/>
    <cellStyle name="Normale 51 4" xfId="22082"/>
    <cellStyle name="Normale 52" xfId="507"/>
    <cellStyle name="Normale 52 2" xfId="1660"/>
    <cellStyle name="Normale 52 2 2" xfId="8921"/>
    <cellStyle name="Normale 52 2 3" xfId="22085"/>
    <cellStyle name="Normale 52 3" xfId="8658"/>
    <cellStyle name="Normale 52 4" xfId="22084"/>
    <cellStyle name="Normale 53" xfId="508"/>
    <cellStyle name="Normale 53 2" xfId="1661"/>
    <cellStyle name="Normale 53 2 2" xfId="8922"/>
    <cellStyle name="Normale 53 2 3" xfId="22087"/>
    <cellStyle name="Normale 53 3" xfId="8659"/>
    <cellStyle name="Normale 53 4" xfId="22086"/>
    <cellStyle name="Normale 54" xfId="509"/>
    <cellStyle name="Normale 54 2" xfId="1662"/>
    <cellStyle name="Normale 54 2 2" xfId="8923"/>
    <cellStyle name="Normale 54 2 3" xfId="22089"/>
    <cellStyle name="Normale 54 3" xfId="8660"/>
    <cellStyle name="Normale 54 4" xfId="22088"/>
    <cellStyle name="Normale 55" xfId="510"/>
    <cellStyle name="Normale 55 2" xfId="1663"/>
    <cellStyle name="Normale 55 2 2" xfId="8924"/>
    <cellStyle name="Normale 55 2 3" xfId="22091"/>
    <cellStyle name="Normale 55 3" xfId="8661"/>
    <cellStyle name="Normale 55 4" xfId="22090"/>
    <cellStyle name="Normale 56" xfId="511"/>
    <cellStyle name="Normale 56 2" xfId="1664"/>
    <cellStyle name="Normale 56 2 2" xfId="8925"/>
    <cellStyle name="Normale 56 2 3" xfId="22093"/>
    <cellStyle name="Normale 56 3" xfId="8662"/>
    <cellStyle name="Normale 56 4" xfId="22092"/>
    <cellStyle name="Normale 57" xfId="512"/>
    <cellStyle name="Normale 57 2" xfId="1665"/>
    <cellStyle name="Normale 57 2 2" xfId="8926"/>
    <cellStyle name="Normale 57 2 3" xfId="22095"/>
    <cellStyle name="Normale 57 3" xfId="8663"/>
    <cellStyle name="Normale 57 4" xfId="22094"/>
    <cellStyle name="Normale 58" xfId="513"/>
    <cellStyle name="Normale 58 2" xfId="1666"/>
    <cellStyle name="Normale 58 2 2" xfId="8927"/>
    <cellStyle name="Normale 58 2 3" xfId="22097"/>
    <cellStyle name="Normale 58 3" xfId="8664"/>
    <cellStyle name="Normale 58 4" xfId="22096"/>
    <cellStyle name="Normale 59" xfId="514"/>
    <cellStyle name="Normale 59 2" xfId="1667"/>
    <cellStyle name="Normale 59 2 2" xfId="8928"/>
    <cellStyle name="Normale 59 2 3" xfId="22099"/>
    <cellStyle name="Normale 59 3" xfId="8665"/>
    <cellStyle name="Normale 59 4" xfId="22098"/>
    <cellStyle name="Normale 6" xfId="515"/>
    <cellStyle name="Normale 6 2" xfId="516"/>
    <cellStyle name="Normale 6 2 2" xfId="1669"/>
    <cellStyle name="Normale 6 2 2 2" xfId="8930"/>
    <cellStyle name="Normale 6 2 2 3" xfId="22102"/>
    <cellStyle name="Normale 6 2 3" xfId="8667"/>
    <cellStyle name="Normale 6 2 4" xfId="22101"/>
    <cellStyle name="Normale 6 3" xfId="517"/>
    <cellStyle name="Normale 6 3 2" xfId="1670"/>
    <cellStyle name="Normale 6 3 2 2" xfId="8931"/>
    <cellStyle name="Normale 6 3 2 3" xfId="22104"/>
    <cellStyle name="Normale 6 3 3" xfId="8668"/>
    <cellStyle name="Normale 6 3 4" xfId="22103"/>
    <cellStyle name="Normale 6 4" xfId="1668"/>
    <cellStyle name="Normale 6 4 2" xfId="8929"/>
    <cellStyle name="Normale 6 4 3" xfId="22105"/>
    <cellStyle name="Normale 6 5" xfId="8666"/>
    <cellStyle name="Normale 6 6" xfId="22100"/>
    <cellStyle name="Normale 6_EDEN industria 2008 rev" xfId="518"/>
    <cellStyle name="Normale 60" xfId="519"/>
    <cellStyle name="Normale 60 2" xfId="1671"/>
    <cellStyle name="Normale 60 2 2" xfId="8932"/>
    <cellStyle name="Normale 60 2 3" xfId="22107"/>
    <cellStyle name="Normale 60 3" xfId="8669"/>
    <cellStyle name="Normale 60 4" xfId="22106"/>
    <cellStyle name="Normale 61" xfId="520"/>
    <cellStyle name="Normale 61 2" xfId="1672"/>
    <cellStyle name="Normale 61 2 2" xfId="8933"/>
    <cellStyle name="Normale 61 2 3" xfId="22109"/>
    <cellStyle name="Normale 61 3" xfId="8670"/>
    <cellStyle name="Normale 61 4" xfId="22108"/>
    <cellStyle name="Normale 62" xfId="521"/>
    <cellStyle name="Normale 62 2" xfId="1673"/>
    <cellStyle name="Normale 62 2 2" xfId="8934"/>
    <cellStyle name="Normale 62 2 3" xfId="22111"/>
    <cellStyle name="Normale 62 3" xfId="8671"/>
    <cellStyle name="Normale 62 4" xfId="22110"/>
    <cellStyle name="Normale 63" xfId="522"/>
    <cellStyle name="Normale 63 2" xfId="1674"/>
    <cellStyle name="Normale 63 2 2" xfId="8935"/>
    <cellStyle name="Normale 63 2 3" xfId="22113"/>
    <cellStyle name="Normale 63 3" xfId="8672"/>
    <cellStyle name="Normale 63 4" xfId="22112"/>
    <cellStyle name="Normale 64" xfId="523"/>
    <cellStyle name="Normale 64 2" xfId="1675"/>
    <cellStyle name="Normale 64 2 2" xfId="8936"/>
    <cellStyle name="Normale 64 2 3" xfId="22115"/>
    <cellStyle name="Normale 64 3" xfId="8673"/>
    <cellStyle name="Normale 64 4" xfId="22114"/>
    <cellStyle name="Normale 65" xfId="524"/>
    <cellStyle name="Normale 65 2" xfId="1676"/>
    <cellStyle name="Normale 65 2 2" xfId="8937"/>
    <cellStyle name="Normale 65 2 3" xfId="22117"/>
    <cellStyle name="Normale 65 3" xfId="8674"/>
    <cellStyle name="Normale 65 4" xfId="22116"/>
    <cellStyle name="Normale 7" xfId="525"/>
    <cellStyle name="Normale 7 2" xfId="526"/>
    <cellStyle name="Normale 7 2 2" xfId="1678"/>
    <cellStyle name="Normale 7 2 2 2" xfId="8939"/>
    <cellStyle name="Normale 7 2 2 3" xfId="22120"/>
    <cellStyle name="Normale 7 2 3" xfId="8676"/>
    <cellStyle name="Normale 7 2 4" xfId="22119"/>
    <cellStyle name="Normale 7 3" xfId="527"/>
    <cellStyle name="Normale 7 3 2" xfId="1679"/>
    <cellStyle name="Normale 7 3 2 2" xfId="8940"/>
    <cellStyle name="Normale 7 3 2 3" xfId="22122"/>
    <cellStyle name="Normale 7 3 3" xfId="8677"/>
    <cellStyle name="Normale 7 3 4" xfId="22121"/>
    <cellStyle name="Normale 7 4" xfId="1677"/>
    <cellStyle name="Normale 7 4 2" xfId="8938"/>
    <cellStyle name="Normale 7 4 3" xfId="22123"/>
    <cellStyle name="Normale 7 5" xfId="8675"/>
    <cellStyle name="Normale 7 6" xfId="22118"/>
    <cellStyle name="Normale 7_EDEN industria 2008 rev" xfId="528"/>
    <cellStyle name="Normale 8" xfId="529"/>
    <cellStyle name="Normale 8 2" xfId="530"/>
    <cellStyle name="Normale 8 2 2" xfId="1681"/>
    <cellStyle name="Normale 8 2 2 2" xfId="8942"/>
    <cellStyle name="Normale 8 2 2 3" xfId="22126"/>
    <cellStyle name="Normale 8 2 3" xfId="8679"/>
    <cellStyle name="Normale 8 2 4" xfId="22125"/>
    <cellStyle name="Normale 8 3" xfId="531"/>
    <cellStyle name="Normale 8 3 2" xfId="1682"/>
    <cellStyle name="Normale 8 3 2 2" xfId="8943"/>
    <cellStyle name="Normale 8 3 2 3" xfId="22128"/>
    <cellStyle name="Normale 8 3 3" xfId="8680"/>
    <cellStyle name="Normale 8 3 4" xfId="22127"/>
    <cellStyle name="Normale 8 4" xfId="1680"/>
    <cellStyle name="Normale 8 4 2" xfId="8941"/>
    <cellStyle name="Normale 8 4 3" xfId="22129"/>
    <cellStyle name="Normale 8 5" xfId="8678"/>
    <cellStyle name="Normale 8 6" xfId="22124"/>
    <cellStyle name="Normale 8_EDEN industria 2008 rev" xfId="532"/>
    <cellStyle name="Normale 9" xfId="533"/>
    <cellStyle name="Normale 9 2" xfId="534"/>
    <cellStyle name="Normale 9 2 2" xfId="1684"/>
    <cellStyle name="Normale 9 2 2 2" xfId="8945"/>
    <cellStyle name="Normale 9 2 2 3" xfId="22132"/>
    <cellStyle name="Normale 9 2 3" xfId="8682"/>
    <cellStyle name="Normale 9 2 4" xfId="22131"/>
    <cellStyle name="Normale 9 3" xfId="535"/>
    <cellStyle name="Normale 9 3 2" xfId="1685"/>
    <cellStyle name="Normale 9 3 2 2" xfId="8946"/>
    <cellStyle name="Normale 9 3 2 3" xfId="22134"/>
    <cellStyle name="Normale 9 3 3" xfId="8683"/>
    <cellStyle name="Normale 9 3 4" xfId="22133"/>
    <cellStyle name="Normale 9 4" xfId="1683"/>
    <cellStyle name="Normale 9 4 2" xfId="8944"/>
    <cellStyle name="Normale 9 4 3" xfId="22135"/>
    <cellStyle name="Normale 9 5" xfId="8681"/>
    <cellStyle name="Normale 9 6" xfId="22130"/>
    <cellStyle name="Normale 9_EDEN industria 2008 rev" xfId="536"/>
    <cellStyle name="Normale_B2020" xfId="537"/>
    <cellStyle name="Nota" xfId="538"/>
    <cellStyle name="Nota 10" xfId="4338"/>
    <cellStyle name="Nota 10 2" xfId="22137"/>
    <cellStyle name="Nota 11" xfId="22136"/>
    <cellStyle name="Nota 2" xfId="539"/>
    <cellStyle name="Nota 2 2" xfId="1687"/>
    <cellStyle name="Nota 2 2 2" xfId="8947"/>
    <cellStyle name="Nota 2 2 2 2" xfId="14469"/>
    <cellStyle name="Nota 2 2 3" xfId="13142"/>
    <cellStyle name="Nota 2 2 4" xfId="22139"/>
    <cellStyle name="Nota 2 3" xfId="4339"/>
    <cellStyle name="Nota 2 3 2" xfId="14057"/>
    <cellStyle name="Nota 2 3 3" xfId="22140"/>
    <cellStyle name="Nota 2 4" xfId="4340"/>
    <cellStyle name="Nota 2 4 2" xfId="22141"/>
    <cellStyle name="Nota 2 5" xfId="4341"/>
    <cellStyle name="Nota 2 5 2" xfId="22142"/>
    <cellStyle name="Nota 2 6" xfId="4342"/>
    <cellStyle name="Nota 2 6 2" xfId="22143"/>
    <cellStyle name="Nota 2 7" xfId="22138"/>
    <cellStyle name="Nota 3" xfId="540"/>
    <cellStyle name="Nota 3 2" xfId="1689"/>
    <cellStyle name="Nota 3 2 2" xfId="3789"/>
    <cellStyle name="Nota 3 2 2 2" xfId="6438"/>
    <cellStyle name="Nota 3 2 2 2 2" xfId="13276"/>
    <cellStyle name="Nota 3 2 2 2 3" xfId="22147"/>
    <cellStyle name="Nota 3 2 2 3" xfId="13144"/>
    <cellStyle name="Nota 3 2 2 4" xfId="22146"/>
    <cellStyle name="Nota 3 2 3" xfId="2958"/>
    <cellStyle name="Nota 3 2 3 2" xfId="9501"/>
    <cellStyle name="Nota 3 2 3 2 2" xfId="22149"/>
    <cellStyle name="Nota 3 2 3 3" xfId="13277"/>
    <cellStyle name="Nota 3 2 3 4" xfId="22148"/>
    <cellStyle name="Nota 3 2 3 5" xfId="44426"/>
    <cellStyle name="Nota 3 2 4" xfId="4343"/>
    <cellStyle name="Nota 3 2 4 2" xfId="13581"/>
    <cellStyle name="Nota 3 2 4 3" xfId="16674"/>
    <cellStyle name="Nota 3 2 4 4" xfId="22150"/>
    <cellStyle name="Nota 3 2 4 5" xfId="12899"/>
    <cellStyle name="Nota 3 2 5" xfId="4344"/>
    <cellStyle name="Nota 3 2 5 2" xfId="13999"/>
    <cellStyle name="Nota 3 2 5 3" xfId="22151"/>
    <cellStyle name="Nota 3 2 5 4" xfId="12893"/>
    <cellStyle name="Nota 3 2 6" xfId="4345"/>
    <cellStyle name="Nota 3 2 6 2" xfId="22152"/>
    <cellStyle name="Nota 3 2 7" xfId="22145"/>
    <cellStyle name="Nota 3 3" xfId="1688"/>
    <cellStyle name="Nota 3 3 2" xfId="4346"/>
    <cellStyle name="Nota 3 3 2 2" xfId="13728"/>
    <cellStyle name="Nota 3 3 2 3" xfId="22154"/>
    <cellStyle name="Nota 3 3 3" xfId="13143"/>
    <cellStyle name="Nota 3 3 4" xfId="22153"/>
    <cellStyle name="Nota 3 4" xfId="2449"/>
    <cellStyle name="Nota 3 4 2" xfId="9161"/>
    <cellStyle name="Nota 3 4 2 2" xfId="14470"/>
    <cellStyle name="Nota 3 4 3" xfId="13145"/>
    <cellStyle name="Nota 3 4 4" xfId="22155"/>
    <cellStyle name="Nota 3 5" xfId="4347"/>
    <cellStyle name="Nota 3 5 2" xfId="13573"/>
    <cellStyle name="Nota 3 5 3" xfId="22156"/>
    <cellStyle name="Nota 3 6" xfId="4348"/>
    <cellStyle name="Nota 3 6 2" xfId="22157"/>
    <cellStyle name="Nota 3 7" xfId="4349"/>
    <cellStyle name="Nota 3 7 2" xfId="22158"/>
    <cellStyle name="Nota 3 8" xfId="22144"/>
    <cellStyle name="Nota 4" xfId="1690"/>
    <cellStyle name="Nota 4 2" xfId="4350"/>
    <cellStyle name="Nota 4 2 2" xfId="4351"/>
    <cellStyle name="Nota 4 2 2 2" xfId="22161"/>
    <cellStyle name="Nota 4 2 3" xfId="13278"/>
    <cellStyle name="Nota 4 2 4" xfId="16671"/>
    <cellStyle name="Nota 4 2 5" xfId="22160"/>
    <cellStyle name="Nota 4 2 6" xfId="12438"/>
    <cellStyle name="Nota 4 3" xfId="4352"/>
    <cellStyle name="Nota 4 3 2" xfId="13279"/>
    <cellStyle name="Nota 4 3 3" xfId="22162"/>
    <cellStyle name="Nota 4 4" xfId="4353"/>
    <cellStyle name="Nota 4 4 2" xfId="22163"/>
    <cellStyle name="Nota 4 5" xfId="4354"/>
    <cellStyle name="Nota 4 5 2" xfId="22164"/>
    <cellStyle name="Nota 4 6" xfId="4355"/>
    <cellStyle name="Nota 4 6 2" xfId="22165"/>
    <cellStyle name="Nota 4 7" xfId="22159"/>
    <cellStyle name="Nota 5" xfId="1691"/>
    <cellStyle name="Nota 5 2" xfId="4356"/>
    <cellStyle name="Nota 5 2 2" xfId="13280"/>
    <cellStyle name="Nota 5 2 3" xfId="22167"/>
    <cellStyle name="Nota 5 3" xfId="4357"/>
    <cellStyle name="Nota 5 3 2" xfId="22168"/>
    <cellStyle name="Nota 5 4" xfId="4358"/>
    <cellStyle name="Nota 5 4 2" xfId="22169"/>
    <cellStyle name="Nota 5 5" xfId="4359"/>
    <cellStyle name="Nota 5 5 2" xfId="22170"/>
    <cellStyle name="Nota 5 6" xfId="4360"/>
    <cellStyle name="Nota 5 6 2" xfId="22171"/>
    <cellStyle name="Nota 5 7" xfId="22166"/>
    <cellStyle name="Nota 6" xfId="1686"/>
    <cellStyle name="Nota 6 2" xfId="4991"/>
    <cellStyle name="Nota 6 2 2" xfId="14167"/>
    <cellStyle name="Nota 6 3" xfId="13141"/>
    <cellStyle name="Nota 6 4" xfId="22172"/>
    <cellStyle name="Nota 7" xfId="4361"/>
    <cellStyle name="Nota 7 2" xfId="12946"/>
    <cellStyle name="Nota 7 3" xfId="22173"/>
    <cellStyle name="Nota 8" xfId="4362"/>
    <cellStyle name="Nota 8 2" xfId="22174"/>
    <cellStyle name="Nota 9" xfId="4363"/>
    <cellStyle name="Nota 9 2" xfId="22175"/>
    <cellStyle name="Note 2" xfId="6439"/>
    <cellStyle name="Note 2 2" xfId="6440"/>
    <cellStyle name="Note 2 2 2" xfId="6441"/>
    <cellStyle name="Note 2 2 2 2" xfId="22178"/>
    <cellStyle name="Note 2 2 2 3" xfId="13283"/>
    <cellStyle name="Note 2 2 3" xfId="22179"/>
    <cellStyle name="Note 2 2 4" xfId="22177"/>
    <cellStyle name="Note 2 2 5" xfId="44428"/>
    <cellStyle name="Note 2 2 6" xfId="13282"/>
    <cellStyle name="Note 2 3" xfId="6442"/>
    <cellStyle name="Note 2 3 2" xfId="22180"/>
    <cellStyle name="Note 2 3 3" xfId="13284"/>
    <cellStyle name="Note 2 4" xfId="22181"/>
    <cellStyle name="Note 2 5" xfId="22176"/>
    <cellStyle name="Note 2 6" xfId="44427"/>
    <cellStyle name="Note 2 7" xfId="13281"/>
    <cellStyle name="Note 3" xfId="22182"/>
    <cellStyle name="Note 3 2" xfId="44429"/>
    <cellStyle name="Note 4" xfId="22183"/>
    <cellStyle name="Note 4 2" xfId="44430"/>
    <cellStyle name="Nuovo" xfId="541"/>
    <cellStyle name="Nuovo 10" xfId="542"/>
    <cellStyle name="Nuovo 10 2" xfId="543"/>
    <cellStyle name="Nuovo 10 2 2" xfId="1694"/>
    <cellStyle name="Nuovo 10 2 2 2" xfId="8948"/>
    <cellStyle name="Nuovo 10 2 2 3" xfId="22187"/>
    <cellStyle name="Nuovo 10 2 3" xfId="8684"/>
    <cellStyle name="Nuovo 10 2 4" xfId="22186"/>
    <cellStyle name="Nuovo 10 3" xfId="544"/>
    <cellStyle name="Nuovo 10 3 2" xfId="1696"/>
    <cellStyle name="Nuovo 10 3 2 2" xfId="3790"/>
    <cellStyle name="Nuovo 10 3 2 2 2" xfId="22190"/>
    <cellStyle name="Nuovo 10 3 2 3" xfId="2959"/>
    <cellStyle name="Nuovo 10 3 2 3 2" xfId="9502"/>
    <cellStyle name="Nuovo 10 3 2 4" xfId="22189"/>
    <cellStyle name="Nuovo 10 3 3" xfId="1695"/>
    <cellStyle name="Nuovo 10 3 3 2" xfId="4364"/>
    <cellStyle name="Nuovo 10 3 3 2 2" xfId="22192"/>
    <cellStyle name="Nuovo 10 3 3 3" xfId="22191"/>
    <cellStyle name="Nuovo 10 3 4" xfId="2450"/>
    <cellStyle name="Nuovo 10 3 4 2" xfId="9162"/>
    <cellStyle name="Nuovo 10 3 4 3" xfId="22193"/>
    <cellStyle name="Nuovo 10 3 5" xfId="7717"/>
    <cellStyle name="Nuovo 10 3 6" xfId="22188"/>
    <cellStyle name="Nuovo 10 4" xfId="1697"/>
    <cellStyle name="Nuovo 10 4 2" xfId="4365"/>
    <cellStyle name="Nuovo 10 4 2 2" xfId="4366"/>
    <cellStyle name="Nuovo 10 4 2 2 2" xfId="22196"/>
    <cellStyle name="Nuovo 10 4 2 3" xfId="13285"/>
    <cellStyle name="Nuovo 10 4 2 4" xfId="22195"/>
    <cellStyle name="Nuovo 10 4 2 5" xfId="12437"/>
    <cellStyle name="Nuovo 10 4 3" xfId="4367"/>
    <cellStyle name="Nuovo 10 4 3 2" xfId="22197"/>
    <cellStyle name="Nuovo 10 4 4" xfId="22194"/>
    <cellStyle name="Nuovo 10 5" xfId="1698"/>
    <cellStyle name="Nuovo 10 5 2" xfId="22198"/>
    <cellStyle name="Nuovo 10 6" xfId="1693"/>
    <cellStyle name="Nuovo 10 6 2" xfId="4993"/>
    <cellStyle name="Nuovo 10 7" xfId="22185"/>
    <cellStyle name="Nuovo 11" xfId="545"/>
    <cellStyle name="Nuovo 11 2" xfId="546"/>
    <cellStyle name="Nuovo 11 2 2" xfId="1700"/>
    <cellStyle name="Nuovo 11 2 2 2" xfId="8949"/>
    <cellStyle name="Nuovo 11 2 2 3" xfId="22201"/>
    <cellStyle name="Nuovo 11 2 3" xfId="8685"/>
    <cellStyle name="Nuovo 11 2 4" xfId="22200"/>
    <cellStyle name="Nuovo 11 3" xfId="547"/>
    <cellStyle name="Nuovo 11 3 2" xfId="1702"/>
    <cellStyle name="Nuovo 11 3 2 2" xfId="3791"/>
    <cellStyle name="Nuovo 11 3 2 2 2" xfId="22204"/>
    <cellStyle name="Nuovo 11 3 2 3" xfId="2960"/>
    <cellStyle name="Nuovo 11 3 2 3 2" xfId="9503"/>
    <cellStyle name="Nuovo 11 3 2 4" xfId="22203"/>
    <cellStyle name="Nuovo 11 3 3" xfId="1701"/>
    <cellStyle name="Nuovo 11 3 3 2" xfId="4368"/>
    <cellStyle name="Nuovo 11 3 3 2 2" xfId="22206"/>
    <cellStyle name="Nuovo 11 3 3 3" xfId="22205"/>
    <cellStyle name="Nuovo 11 3 4" xfId="2451"/>
    <cellStyle name="Nuovo 11 3 4 2" xfId="9163"/>
    <cellStyle name="Nuovo 11 3 4 3" xfId="22207"/>
    <cellStyle name="Nuovo 11 3 5" xfId="6953"/>
    <cellStyle name="Nuovo 11 3 6" xfId="22202"/>
    <cellStyle name="Nuovo 11 4" xfId="1703"/>
    <cellStyle name="Nuovo 11 4 2" xfId="4369"/>
    <cellStyle name="Nuovo 11 4 2 2" xfId="4370"/>
    <cellStyle name="Nuovo 11 4 2 2 2" xfId="22210"/>
    <cellStyle name="Nuovo 11 4 2 3" xfId="13286"/>
    <cellStyle name="Nuovo 11 4 2 4" xfId="22209"/>
    <cellStyle name="Nuovo 11 4 2 5" xfId="12436"/>
    <cellStyle name="Nuovo 11 4 3" xfId="4371"/>
    <cellStyle name="Nuovo 11 4 3 2" xfId="22211"/>
    <cellStyle name="Nuovo 11 4 4" xfId="22208"/>
    <cellStyle name="Nuovo 11 5" xfId="1704"/>
    <cellStyle name="Nuovo 11 5 2" xfId="22212"/>
    <cellStyle name="Nuovo 11 6" xfId="1699"/>
    <cellStyle name="Nuovo 11 6 2" xfId="4994"/>
    <cellStyle name="Nuovo 11 7" xfId="22199"/>
    <cellStyle name="Nuovo 12" xfId="548"/>
    <cellStyle name="Nuovo 12 2" xfId="549"/>
    <cellStyle name="Nuovo 12 2 2" xfId="1706"/>
    <cellStyle name="Nuovo 12 2 2 2" xfId="8950"/>
    <cellStyle name="Nuovo 12 2 2 3" xfId="22215"/>
    <cellStyle name="Nuovo 12 2 3" xfId="8686"/>
    <cellStyle name="Nuovo 12 2 4" xfId="22214"/>
    <cellStyle name="Nuovo 12 3" xfId="550"/>
    <cellStyle name="Nuovo 12 3 2" xfId="1708"/>
    <cellStyle name="Nuovo 12 3 2 2" xfId="3792"/>
    <cellStyle name="Nuovo 12 3 2 2 2" xfId="22218"/>
    <cellStyle name="Nuovo 12 3 2 3" xfId="2961"/>
    <cellStyle name="Nuovo 12 3 2 3 2" xfId="9504"/>
    <cellStyle name="Nuovo 12 3 2 4" xfId="22217"/>
    <cellStyle name="Nuovo 12 3 3" xfId="1707"/>
    <cellStyle name="Nuovo 12 3 3 2" xfId="4372"/>
    <cellStyle name="Nuovo 12 3 3 2 2" xfId="22220"/>
    <cellStyle name="Nuovo 12 3 3 3" xfId="22219"/>
    <cellStyle name="Nuovo 12 3 4" xfId="2452"/>
    <cellStyle name="Nuovo 12 3 4 2" xfId="9164"/>
    <cellStyle name="Nuovo 12 3 4 3" xfId="22221"/>
    <cellStyle name="Nuovo 12 3 5" xfId="6640"/>
    <cellStyle name="Nuovo 12 3 6" xfId="22216"/>
    <cellStyle name="Nuovo 12 4" xfId="1709"/>
    <cellStyle name="Nuovo 12 4 2" xfId="4373"/>
    <cellStyle name="Nuovo 12 4 2 2" xfId="4374"/>
    <cellStyle name="Nuovo 12 4 2 2 2" xfId="22224"/>
    <cellStyle name="Nuovo 12 4 2 3" xfId="13287"/>
    <cellStyle name="Nuovo 12 4 2 4" xfId="22223"/>
    <cellStyle name="Nuovo 12 4 2 5" xfId="12435"/>
    <cellStyle name="Nuovo 12 4 3" xfId="4375"/>
    <cellStyle name="Nuovo 12 4 3 2" xfId="22225"/>
    <cellStyle name="Nuovo 12 4 4" xfId="22222"/>
    <cellStyle name="Nuovo 12 5" xfId="1710"/>
    <cellStyle name="Nuovo 12 5 2" xfId="22226"/>
    <cellStyle name="Nuovo 12 6" xfId="1705"/>
    <cellStyle name="Nuovo 12 6 2" xfId="4995"/>
    <cellStyle name="Nuovo 12 7" xfId="22213"/>
    <cellStyle name="Nuovo 13" xfId="551"/>
    <cellStyle name="Nuovo 13 2" xfId="552"/>
    <cellStyle name="Nuovo 13 2 2" xfId="1712"/>
    <cellStyle name="Nuovo 13 2 2 2" xfId="8951"/>
    <cellStyle name="Nuovo 13 2 2 3" xfId="22229"/>
    <cellStyle name="Nuovo 13 2 3" xfId="8687"/>
    <cellStyle name="Nuovo 13 2 4" xfId="22228"/>
    <cellStyle name="Nuovo 13 3" xfId="553"/>
    <cellStyle name="Nuovo 13 3 2" xfId="1714"/>
    <cellStyle name="Nuovo 13 3 2 2" xfId="3793"/>
    <cellStyle name="Nuovo 13 3 2 2 2" xfId="22232"/>
    <cellStyle name="Nuovo 13 3 2 3" xfId="2962"/>
    <cellStyle name="Nuovo 13 3 2 3 2" xfId="9505"/>
    <cellStyle name="Nuovo 13 3 2 4" xfId="22231"/>
    <cellStyle name="Nuovo 13 3 3" xfId="1713"/>
    <cellStyle name="Nuovo 13 3 3 2" xfId="4376"/>
    <cellStyle name="Nuovo 13 3 3 2 2" xfId="22234"/>
    <cellStyle name="Nuovo 13 3 3 3" xfId="22233"/>
    <cellStyle name="Nuovo 13 3 4" xfId="2453"/>
    <cellStyle name="Nuovo 13 3 4 2" xfId="9165"/>
    <cellStyle name="Nuovo 13 3 4 3" xfId="22235"/>
    <cellStyle name="Nuovo 13 3 5" xfId="7683"/>
    <cellStyle name="Nuovo 13 3 6" xfId="22230"/>
    <cellStyle name="Nuovo 13 4" xfId="1715"/>
    <cellStyle name="Nuovo 13 4 2" xfId="4377"/>
    <cellStyle name="Nuovo 13 4 2 2" xfId="4378"/>
    <cellStyle name="Nuovo 13 4 2 2 2" xfId="22238"/>
    <cellStyle name="Nuovo 13 4 2 3" xfId="13288"/>
    <cellStyle name="Nuovo 13 4 2 4" xfId="22237"/>
    <cellStyle name="Nuovo 13 4 2 5" xfId="12434"/>
    <cellStyle name="Nuovo 13 4 3" xfId="4379"/>
    <cellStyle name="Nuovo 13 4 3 2" xfId="22239"/>
    <cellStyle name="Nuovo 13 4 4" xfId="22236"/>
    <cellStyle name="Nuovo 13 5" xfId="1716"/>
    <cellStyle name="Nuovo 13 5 2" xfId="22240"/>
    <cellStyle name="Nuovo 13 6" xfId="1711"/>
    <cellStyle name="Nuovo 13 6 2" xfId="4996"/>
    <cellStyle name="Nuovo 13 7" xfId="22227"/>
    <cellStyle name="Nuovo 14" xfId="554"/>
    <cellStyle name="Nuovo 14 2" xfId="555"/>
    <cellStyle name="Nuovo 14 2 2" xfId="1718"/>
    <cellStyle name="Nuovo 14 2 2 2" xfId="8952"/>
    <cellStyle name="Nuovo 14 2 2 3" xfId="22243"/>
    <cellStyle name="Nuovo 14 2 3" xfId="8688"/>
    <cellStyle name="Nuovo 14 2 4" xfId="22242"/>
    <cellStyle name="Nuovo 14 3" xfId="556"/>
    <cellStyle name="Nuovo 14 3 2" xfId="1720"/>
    <cellStyle name="Nuovo 14 3 2 2" xfId="3794"/>
    <cellStyle name="Nuovo 14 3 2 2 2" xfId="22246"/>
    <cellStyle name="Nuovo 14 3 2 3" xfId="2963"/>
    <cellStyle name="Nuovo 14 3 2 3 2" xfId="9506"/>
    <cellStyle name="Nuovo 14 3 2 4" xfId="22245"/>
    <cellStyle name="Nuovo 14 3 3" xfId="1719"/>
    <cellStyle name="Nuovo 14 3 3 2" xfId="4380"/>
    <cellStyle name="Nuovo 14 3 3 2 2" xfId="22248"/>
    <cellStyle name="Nuovo 14 3 3 3" xfId="22247"/>
    <cellStyle name="Nuovo 14 3 4" xfId="2454"/>
    <cellStyle name="Nuovo 14 3 4 2" xfId="9166"/>
    <cellStyle name="Nuovo 14 3 4 3" xfId="22249"/>
    <cellStyle name="Nuovo 14 3 5" xfId="7593"/>
    <cellStyle name="Nuovo 14 3 6" xfId="22244"/>
    <cellStyle name="Nuovo 14 4" xfId="1721"/>
    <cellStyle name="Nuovo 14 4 2" xfId="4381"/>
    <cellStyle name="Nuovo 14 4 2 2" xfId="4382"/>
    <cellStyle name="Nuovo 14 4 2 2 2" xfId="22252"/>
    <cellStyle name="Nuovo 14 4 2 3" xfId="13289"/>
    <cellStyle name="Nuovo 14 4 2 4" xfId="22251"/>
    <cellStyle name="Nuovo 14 4 2 5" xfId="12433"/>
    <cellStyle name="Nuovo 14 4 3" xfId="4383"/>
    <cellStyle name="Nuovo 14 4 3 2" xfId="22253"/>
    <cellStyle name="Nuovo 14 4 4" xfId="22250"/>
    <cellStyle name="Nuovo 14 5" xfId="1722"/>
    <cellStyle name="Nuovo 14 5 2" xfId="22254"/>
    <cellStyle name="Nuovo 14 6" xfId="1717"/>
    <cellStyle name="Nuovo 14 6 2" xfId="4997"/>
    <cellStyle name="Nuovo 14 7" xfId="22241"/>
    <cellStyle name="Nuovo 15" xfId="557"/>
    <cellStyle name="Nuovo 15 2" xfId="558"/>
    <cellStyle name="Nuovo 15 2 2" xfId="1724"/>
    <cellStyle name="Nuovo 15 2 2 2" xfId="8953"/>
    <cellStyle name="Nuovo 15 2 2 3" xfId="22257"/>
    <cellStyle name="Nuovo 15 2 3" xfId="8689"/>
    <cellStyle name="Nuovo 15 2 4" xfId="22256"/>
    <cellStyle name="Nuovo 15 3" xfId="559"/>
    <cellStyle name="Nuovo 15 3 2" xfId="1726"/>
    <cellStyle name="Nuovo 15 3 2 2" xfId="3795"/>
    <cellStyle name="Nuovo 15 3 2 2 2" xfId="22260"/>
    <cellStyle name="Nuovo 15 3 2 3" xfId="2964"/>
    <cellStyle name="Nuovo 15 3 2 3 2" xfId="9507"/>
    <cellStyle name="Nuovo 15 3 2 4" xfId="22259"/>
    <cellStyle name="Nuovo 15 3 3" xfId="1725"/>
    <cellStyle name="Nuovo 15 3 3 2" xfId="4384"/>
    <cellStyle name="Nuovo 15 3 3 2 2" xfId="22262"/>
    <cellStyle name="Nuovo 15 3 3 3" xfId="22261"/>
    <cellStyle name="Nuovo 15 3 4" xfId="2455"/>
    <cellStyle name="Nuovo 15 3 4 2" xfId="9167"/>
    <cellStyle name="Nuovo 15 3 4 3" xfId="22263"/>
    <cellStyle name="Nuovo 15 3 5" xfId="6952"/>
    <cellStyle name="Nuovo 15 3 6" xfId="22258"/>
    <cellStyle name="Nuovo 15 4" xfId="1727"/>
    <cellStyle name="Nuovo 15 4 2" xfId="4385"/>
    <cellStyle name="Nuovo 15 4 2 2" xfId="4386"/>
    <cellStyle name="Nuovo 15 4 2 2 2" xfId="22266"/>
    <cellStyle name="Nuovo 15 4 2 3" xfId="13290"/>
    <cellStyle name="Nuovo 15 4 2 4" xfId="22265"/>
    <cellStyle name="Nuovo 15 4 2 5" xfId="12432"/>
    <cellStyle name="Nuovo 15 4 3" xfId="4387"/>
    <cellStyle name="Nuovo 15 4 3 2" xfId="22267"/>
    <cellStyle name="Nuovo 15 4 4" xfId="22264"/>
    <cellStyle name="Nuovo 15 5" xfId="1728"/>
    <cellStyle name="Nuovo 15 5 2" xfId="22268"/>
    <cellStyle name="Nuovo 15 6" xfId="1723"/>
    <cellStyle name="Nuovo 15 6 2" xfId="4998"/>
    <cellStyle name="Nuovo 15 7" xfId="22255"/>
    <cellStyle name="Nuovo 16" xfId="560"/>
    <cellStyle name="Nuovo 16 2" xfId="561"/>
    <cellStyle name="Nuovo 16 2 2" xfId="1730"/>
    <cellStyle name="Nuovo 16 2 2 2" xfId="8954"/>
    <cellStyle name="Nuovo 16 2 2 3" xfId="22271"/>
    <cellStyle name="Nuovo 16 2 3" xfId="8690"/>
    <cellStyle name="Nuovo 16 2 4" xfId="22270"/>
    <cellStyle name="Nuovo 16 3" xfId="562"/>
    <cellStyle name="Nuovo 16 3 2" xfId="1732"/>
    <cellStyle name="Nuovo 16 3 2 2" xfId="3796"/>
    <cellStyle name="Nuovo 16 3 2 2 2" xfId="22274"/>
    <cellStyle name="Nuovo 16 3 2 3" xfId="2965"/>
    <cellStyle name="Nuovo 16 3 2 3 2" xfId="9508"/>
    <cellStyle name="Nuovo 16 3 2 4" xfId="22273"/>
    <cellStyle name="Nuovo 16 3 3" xfId="1731"/>
    <cellStyle name="Nuovo 16 3 3 2" xfId="4388"/>
    <cellStyle name="Nuovo 16 3 3 2 2" xfId="22276"/>
    <cellStyle name="Nuovo 16 3 3 3" xfId="22275"/>
    <cellStyle name="Nuovo 16 3 4" xfId="2456"/>
    <cellStyle name="Nuovo 16 3 4 2" xfId="9168"/>
    <cellStyle name="Nuovo 16 3 4 3" xfId="22277"/>
    <cellStyle name="Nuovo 16 3 5" xfId="6550"/>
    <cellStyle name="Nuovo 16 3 6" xfId="22272"/>
    <cellStyle name="Nuovo 16 4" xfId="1733"/>
    <cellStyle name="Nuovo 16 4 2" xfId="4389"/>
    <cellStyle name="Nuovo 16 4 2 2" xfId="4390"/>
    <cellStyle name="Nuovo 16 4 2 2 2" xfId="22280"/>
    <cellStyle name="Nuovo 16 4 2 3" xfId="13291"/>
    <cellStyle name="Nuovo 16 4 2 4" xfId="22279"/>
    <cellStyle name="Nuovo 16 4 2 5" xfId="12429"/>
    <cellStyle name="Nuovo 16 4 3" xfId="4391"/>
    <cellStyle name="Nuovo 16 4 3 2" xfId="22281"/>
    <cellStyle name="Nuovo 16 4 4" xfId="22278"/>
    <cellStyle name="Nuovo 16 5" xfId="1734"/>
    <cellStyle name="Nuovo 16 5 2" xfId="22282"/>
    <cellStyle name="Nuovo 16 6" xfId="1729"/>
    <cellStyle name="Nuovo 16 6 2" xfId="4999"/>
    <cellStyle name="Nuovo 16 7" xfId="22269"/>
    <cellStyle name="Nuovo 17" xfId="563"/>
    <cellStyle name="Nuovo 17 2" xfId="564"/>
    <cellStyle name="Nuovo 17 2 2" xfId="1736"/>
    <cellStyle name="Nuovo 17 2 2 2" xfId="8955"/>
    <cellStyle name="Nuovo 17 2 2 3" xfId="22285"/>
    <cellStyle name="Nuovo 17 2 3" xfId="8691"/>
    <cellStyle name="Nuovo 17 2 4" xfId="22284"/>
    <cellStyle name="Nuovo 17 3" xfId="565"/>
    <cellStyle name="Nuovo 17 3 2" xfId="1738"/>
    <cellStyle name="Nuovo 17 3 2 2" xfId="3797"/>
    <cellStyle name="Nuovo 17 3 2 2 2" xfId="22288"/>
    <cellStyle name="Nuovo 17 3 2 3" xfId="2966"/>
    <cellStyle name="Nuovo 17 3 2 3 2" xfId="9509"/>
    <cellStyle name="Nuovo 17 3 2 4" xfId="22287"/>
    <cellStyle name="Nuovo 17 3 3" xfId="1737"/>
    <cellStyle name="Nuovo 17 3 3 2" xfId="4392"/>
    <cellStyle name="Nuovo 17 3 3 2 2" xfId="22290"/>
    <cellStyle name="Nuovo 17 3 3 3" xfId="22289"/>
    <cellStyle name="Nuovo 17 3 4" xfId="2457"/>
    <cellStyle name="Nuovo 17 3 4 2" xfId="9169"/>
    <cellStyle name="Nuovo 17 3 4 3" xfId="22291"/>
    <cellStyle name="Nuovo 17 3 5" xfId="7684"/>
    <cellStyle name="Nuovo 17 3 6" xfId="22286"/>
    <cellStyle name="Nuovo 17 4" xfId="1739"/>
    <cellStyle name="Nuovo 17 4 2" xfId="4393"/>
    <cellStyle name="Nuovo 17 4 2 2" xfId="4394"/>
    <cellStyle name="Nuovo 17 4 2 2 2" xfId="22294"/>
    <cellStyle name="Nuovo 17 4 2 3" xfId="13292"/>
    <cellStyle name="Nuovo 17 4 2 4" xfId="22293"/>
    <cellStyle name="Nuovo 17 4 2 5" xfId="12428"/>
    <cellStyle name="Nuovo 17 4 3" xfId="4395"/>
    <cellStyle name="Nuovo 17 4 3 2" xfId="22295"/>
    <cellStyle name="Nuovo 17 4 4" xfId="22292"/>
    <cellStyle name="Nuovo 17 5" xfId="1740"/>
    <cellStyle name="Nuovo 17 5 2" xfId="22296"/>
    <cellStyle name="Nuovo 17 6" xfId="1735"/>
    <cellStyle name="Nuovo 17 6 2" xfId="5000"/>
    <cellStyle name="Nuovo 17 7" xfId="22283"/>
    <cellStyle name="Nuovo 18" xfId="566"/>
    <cellStyle name="Nuovo 18 2" xfId="567"/>
    <cellStyle name="Nuovo 18 2 2" xfId="1742"/>
    <cellStyle name="Nuovo 18 2 2 2" xfId="8956"/>
    <cellStyle name="Nuovo 18 2 2 3" xfId="22299"/>
    <cellStyle name="Nuovo 18 2 3" xfId="8692"/>
    <cellStyle name="Nuovo 18 2 4" xfId="22298"/>
    <cellStyle name="Nuovo 18 3" xfId="568"/>
    <cellStyle name="Nuovo 18 3 2" xfId="1744"/>
    <cellStyle name="Nuovo 18 3 2 2" xfId="3798"/>
    <cellStyle name="Nuovo 18 3 2 2 2" xfId="22302"/>
    <cellStyle name="Nuovo 18 3 2 3" xfId="2967"/>
    <cellStyle name="Nuovo 18 3 2 3 2" xfId="9510"/>
    <cellStyle name="Nuovo 18 3 2 4" xfId="22301"/>
    <cellStyle name="Nuovo 18 3 3" xfId="1743"/>
    <cellStyle name="Nuovo 18 3 3 2" xfId="4396"/>
    <cellStyle name="Nuovo 18 3 3 2 2" xfId="22304"/>
    <cellStyle name="Nuovo 18 3 3 3" xfId="22303"/>
    <cellStyle name="Nuovo 18 3 4" xfId="2458"/>
    <cellStyle name="Nuovo 18 3 4 2" xfId="9170"/>
    <cellStyle name="Nuovo 18 3 4 3" xfId="22305"/>
    <cellStyle name="Nuovo 18 3 5" xfId="7719"/>
    <cellStyle name="Nuovo 18 3 6" xfId="22300"/>
    <cellStyle name="Nuovo 18 4" xfId="1745"/>
    <cellStyle name="Nuovo 18 4 2" xfId="4397"/>
    <cellStyle name="Nuovo 18 4 2 2" xfId="4398"/>
    <cellStyle name="Nuovo 18 4 2 2 2" xfId="22308"/>
    <cellStyle name="Nuovo 18 4 2 3" xfId="13293"/>
    <cellStyle name="Nuovo 18 4 2 4" xfId="22307"/>
    <cellStyle name="Nuovo 18 4 2 5" xfId="12427"/>
    <cellStyle name="Nuovo 18 4 3" xfId="4399"/>
    <cellStyle name="Nuovo 18 4 3 2" xfId="22309"/>
    <cellStyle name="Nuovo 18 4 4" xfId="22306"/>
    <cellStyle name="Nuovo 18 5" xfId="1746"/>
    <cellStyle name="Nuovo 18 5 2" xfId="22310"/>
    <cellStyle name="Nuovo 18 6" xfId="1741"/>
    <cellStyle name="Nuovo 18 6 2" xfId="5001"/>
    <cellStyle name="Nuovo 18 7" xfId="22297"/>
    <cellStyle name="Nuovo 19" xfId="569"/>
    <cellStyle name="Nuovo 19 2" xfId="570"/>
    <cellStyle name="Nuovo 19 2 2" xfId="1748"/>
    <cellStyle name="Nuovo 19 2 2 2" xfId="8957"/>
    <cellStyle name="Nuovo 19 2 2 3" xfId="22313"/>
    <cellStyle name="Nuovo 19 2 3" xfId="8693"/>
    <cellStyle name="Nuovo 19 2 4" xfId="22312"/>
    <cellStyle name="Nuovo 19 3" xfId="571"/>
    <cellStyle name="Nuovo 19 3 2" xfId="1750"/>
    <cellStyle name="Nuovo 19 3 2 2" xfId="3799"/>
    <cellStyle name="Nuovo 19 3 2 2 2" xfId="22316"/>
    <cellStyle name="Nuovo 19 3 2 3" xfId="2968"/>
    <cellStyle name="Nuovo 19 3 2 3 2" xfId="9511"/>
    <cellStyle name="Nuovo 19 3 2 4" xfId="22315"/>
    <cellStyle name="Nuovo 19 3 3" xfId="1749"/>
    <cellStyle name="Nuovo 19 3 3 2" xfId="4400"/>
    <cellStyle name="Nuovo 19 3 3 2 2" xfId="22318"/>
    <cellStyle name="Nuovo 19 3 3 3" xfId="22317"/>
    <cellStyle name="Nuovo 19 3 4" xfId="2459"/>
    <cellStyle name="Nuovo 19 3 4 2" xfId="9171"/>
    <cellStyle name="Nuovo 19 3 4 3" xfId="22319"/>
    <cellStyle name="Nuovo 19 3 5" xfId="7682"/>
    <cellStyle name="Nuovo 19 3 6" xfId="22314"/>
    <cellStyle name="Nuovo 19 4" xfId="1751"/>
    <cellStyle name="Nuovo 19 4 2" xfId="4401"/>
    <cellStyle name="Nuovo 19 4 2 2" xfId="4402"/>
    <cellStyle name="Nuovo 19 4 2 2 2" xfId="22322"/>
    <cellStyle name="Nuovo 19 4 2 3" xfId="13294"/>
    <cellStyle name="Nuovo 19 4 2 4" xfId="22321"/>
    <cellStyle name="Nuovo 19 4 2 5" xfId="12426"/>
    <cellStyle name="Nuovo 19 4 3" xfId="4403"/>
    <cellStyle name="Nuovo 19 4 3 2" xfId="22323"/>
    <cellStyle name="Nuovo 19 4 4" xfId="22320"/>
    <cellStyle name="Nuovo 19 5" xfId="1752"/>
    <cellStyle name="Nuovo 19 5 2" xfId="22324"/>
    <cellStyle name="Nuovo 19 6" xfId="1747"/>
    <cellStyle name="Nuovo 19 6 2" xfId="5002"/>
    <cellStyle name="Nuovo 19 7" xfId="22311"/>
    <cellStyle name="Nuovo 2" xfId="572"/>
    <cellStyle name="Nuovo 2 2" xfId="573"/>
    <cellStyle name="Nuovo 2 2 2" xfId="1754"/>
    <cellStyle name="Nuovo 2 2 2 2" xfId="8958"/>
    <cellStyle name="Nuovo 2 2 2 3" xfId="22327"/>
    <cellStyle name="Nuovo 2 2 3" xfId="8694"/>
    <cellStyle name="Nuovo 2 2 4" xfId="22326"/>
    <cellStyle name="Nuovo 2 3" xfId="574"/>
    <cellStyle name="Nuovo 2 3 2" xfId="1756"/>
    <cellStyle name="Nuovo 2 3 2 2" xfId="3800"/>
    <cellStyle name="Nuovo 2 3 2 2 2" xfId="22330"/>
    <cellStyle name="Nuovo 2 3 2 3" xfId="2969"/>
    <cellStyle name="Nuovo 2 3 2 3 2" xfId="9512"/>
    <cellStyle name="Nuovo 2 3 2 4" xfId="22329"/>
    <cellStyle name="Nuovo 2 3 3" xfId="1755"/>
    <cellStyle name="Nuovo 2 3 3 2" xfId="4404"/>
    <cellStyle name="Nuovo 2 3 3 2 2" xfId="22332"/>
    <cellStyle name="Nuovo 2 3 3 3" xfId="22331"/>
    <cellStyle name="Nuovo 2 3 4" xfId="2460"/>
    <cellStyle name="Nuovo 2 3 4 2" xfId="9172"/>
    <cellStyle name="Nuovo 2 3 4 3" xfId="22333"/>
    <cellStyle name="Nuovo 2 3 5" xfId="7133"/>
    <cellStyle name="Nuovo 2 3 6" xfId="22328"/>
    <cellStyle name="Nuovo 2 4" xfId="1757"/>
    <cellStyle name="Nuovo 2 4 2" xfId="4405"/>
    <cellStyle name="Nuovo 2 4 2 2" xfId="4406"/>
    <cellStyle name="Nuovo 2 4 2 2 2" xfId="22336"/>
    <cellStyle name="Nuovo 2 4 2 3" xfId="13295"/>
    <cellStyle name="Nuovo 2 4 2 4" xfId="22335"/>
    <cellStyle name="Nuovo 2 4 2 5" xfId="12425"/>
    <cellStyle name="Nuovo 2 4 3" xfId="4407"/>
    <cellStyle name="Nuovo 2 4 3 2" xfId="22337"/>
    <cellStyle name="Nuovo 2 4 4" xfId="22334"/>
    <cellStyle name="Nuovo 2 5" xfId="1758"/>
    <cellStyle name="Nuovo 2 5 2" xfId="22338"/>
    <cellStyle name="Nuovo 2 6" xfId="1753"/>
    <cellStyle name="Nuovo 2 6 2" xfId="5003"/>
    <cellStyle name="Nuovo 2 7" xfId="22325"/>
    <cellStyle name="Nuovo 20" xfId="575"/>
    <cellStyle name="Nuovo 20 2" xfId="576"/>
    <cellStyle name="Nuovo 20 2 2" xfId="1760"/>
    <cellStyle name="Nuovo 20 2 2 2" xfId="8959"/>
    <cellStyle name="Nuovo 20 2 2 3" xfId="22341"/>
    <cellStyle name="Nuovo 20 2 3" xfId="8695"/>
    <cellStyle name="Nuovo 20 2 4" xfId="22340"/>
    <cellStyle name="Nuovo 20 3" xfId="577"/>
    <cellStyle name="Nuovo 20 3 2" xfId="1762"/>
    <cellStyle name="Nuovo 20 3 2 2" xfId="3801"/>
    <cellStyle name="Nuovo 20 3 2 2 2" xfId="22344"/>
    <cellStyle name="Nuovo 20 3 2 3" xfId="2970"/>
    <cellStyle name="Nuovo 20 3 2 3 2" xfId="9513"/>
    <cellStyle name="Nuovo 20 3 2 4" xfId="22343"/>
    <cellStyle name="Nuovo 20 3 3" xfId="1761"/>
    <cellStyle name="Nuovo 20 3 3 2" xfId="4408"/>
    <cellStyle name="Nuovo 20 3 3 2 2" xfId="22346"/>
    <cellStyle name="Nuovo 20 3 3 3" xfId="22345"/>
    <cellStyle name="Nuovo 20 3 4" xfId="2461"/>
    <cellStyle name="Nuovo 20 3 4 2" xfId="9173"/>
    <cellStyle name="Nuovo 20 3 4 3" xfId="22347"/>
    <cellStyle name="Nuovo 20 3 5" xfId="6594"/>
    <cellStyle name="Nuovo 20 3 6" xfId="22342"/>
    <cellStyle name="Nuovo 20 4" xfId="1763"/>
    <cellStyle name="Nuovo 20 4 2" xfId="4409"/>
    <cellStyle name="Nuovo 20 4 2 2" xfId="4410"/>
    <cellStyle name="Nuovo 20 4 2 2 2" xfId="22350"/>
    <cellStyle name="Nuovo 20 4 2 3" xfId="13296"/>
    <cellStyle name="Nuovo 20 4 2 4" xfId="22349"/>
    <cellStyle name="Nuovo 20 4 2 5" xfId="12424"/>
    <cellStyle name="Nuovo 20 4 3" xfId="4411"/>
    <cellStyle name="Nuovo 20 4 3 2" xfId="22351"/>
    <cellStyle name="Nuovo 20 4 4" xfId="22348"/>
    <cellStyle name="Nuovo 20 5" xfId="1764"/>
    <cellStyle name="Nuovo 20 5 2" xfId="22352"/>
    <cellStyle name="Nuovo 20 6" xfId="1759"/>
    <cellStyle name="Nuovo 20 6 2" xfId="5004"/>
    <cellStyle name="Nuovo 20 7" xfId="22339"/>
    <cellStyle name="Nuovo 21" xfId="578"/>
    <cellStyle name="Nuovo 21 2" xfId="579"/>
    <cellStyle name="Nuovo 21 2 2" xfId="1766"/>
    <cellStyle name="Nuovo 21 2 2 2" xfId="8960"/>
    <cellStyle name="Nuovo 21 2 2 3" xfId="22355"/>
    <cellStyle name="Nuovo 21 2 3" xfId="8696"/>
    <cellStyle name="Nuovo 21 2 4" xfId="22354"/>
    <cellStyle name="Nuovo 21 3" xfId="580"/>
    <cellStyle name="Nuovo 21 3 2" xfId="1768"/>
    <cellStyle name="Nuovo 21 3 2 2" xfId="3802"/>
    <cellStyle name="Nuovo 21 3 2 2 2" xfId="22358"/>
    <cellStyle name="Nuovo 21 3 2 3" xfId="2971"/>
    <cellStyle name="Nuovo 21 3 2 3 2" xfId="9514"/>
    <cellStyle name="Nuovo 21 3 2 4" xfId="22357"/>
    <cellStyle name="Nuovo 21 3 3" xfId="1767"/>
    <cellStyle name="Nuovo 21 3 3 2" xfId="4412"/>
    <cellStyle name="Nuovo 21 3 3 2 2" xfId="22360"/>
    <cellStyle name="Nuovo 21 3 3 3" xfId="22359"/>
    <cellStyle name="Nuovo 21 3 4" xfId="2462"/>
    <cellStyle name="Nuovo 21 3 4 2" xfId="9174"/>
    <cellStyle name="Nuovo 21 3 4 3" xfId="22361"/>
    <cellStyle name="Nuovo 21 3 5" xfId="6639"/>
    <cellStyle name="Nuovo 21 3 6" xfId="22356"/>
    <cellStyle name="Nuovo 21 4" xfId="1769"/>
    <cellStyle name="Nuovo 21 4 2" xfId="4413"/>
    <cellStyle name="Nuovo 21 4 2 2" xfId="4414"/>
    <cellStyle name="Nuovo 21 4 2 2 2" xfId="22364"/>
    <cellStyle name="Nuovo 21 4 2 3" xfId="13297"/>
    <cellStyle name="Nuovo 21 4 2 4" xfId="22363"/>
    <cellStyle name="Nuovo 21 4 2 5" xfId="12423"/>
    <cellStyle name="Nuovo 21 4 3" xfId="4415"/>
    <cellStyle name="Nuovo 21 4 3 2" xfId="22365"/>
    <cellStyle name="Nuovo 21 4 4" xfId="22362"/>
    <cellStyle name="Nuovo 21 5" xfId="1770"/>
    <cellStyle name="Nuovo 21 5 2" xfId="22366"/>
    <cellStyle name="Nuovo 21 6" xfId="1765"/>
    <cellStyle name="Nuovo 21 6 2" xfId="5005"/>
    <cellStyle name="Nuovo 21 7" xfId="22353"/>
    <cellStyle name="Nuovo 22" xfId="581"/>
    <cellStyle name="Nuovo 22 2" xfId="582"/>
    <cellStyle name="Nuovo 22 2 2" xfId="1772"/>
    <cellStyle name="Nuovo 22 2 2 2" xfId="8961"/>
    <cellStyle name="Nuovo 22 2 2 3" xfId="22369"/>
    <cellStyle name="Nuovo 22 2 3" xfId="8697"/>
    <cellStyle name="Nuovo 22 2 4" xfId="22368"/>
    <cellStyle name="Nuovo 22 3" xfId="583"/>
    <cellStyle name="Nuovo 22 3 2" xfId="1774"/>
    <cellStyle name="Nuovo 22 3 2 2" xfId="3803"/>
    <cellStyle name="Nuovo 22 3 2 2 2" xfId="22372"/>
    <cellStyle name="Nuovo 22 3 2 3" xfId="2972"/>
    <cellStyle name="Nuovo 22 3 2 3 2" xfId="9515"/>
    <cellStyle name="Nuovo 22 3 2 4" xfId="22371"/>
    <cellStyle name="Nuovo 22 3 3" xfId="1773"/>
    <cellStyle name="Nuovo 22 3 3 2" xfId="4416"/>
    <cellStyle name="Nuovo 22 3 3 2 2" xfId="22374"/>
    <cellStyle name="Nuovo 22 3 3 3" xfId="22373"/>
    <cellStyle name="Nuovo 22 3 4" xfId="2463"/>
    <cellStyle name="Nuovo 22 3 4 2" xfId="9175"/>
    <cellStyle name="Nuovo 22 3 4 3" xfId="22375"/>
    <cellStyle name="Nuovo 22 3 5" xfId="7870"/>
    <cellStyle name="Nuovo 22 3 6" xfId="22370"/>
    <cellStyle name="Nuovo 22 4" xfId="1775"/>
    <cellStyle name="Nuovo 22 4 2" xfId="4417"/>
    <cellStyle name="Nuovo 22 4 2 2" xfId="4418"/>
    <cellStyle name="Nuovo 22 4 2 2 2" xfId="22378"/>
    <cellStyle name="Nuovo 22 4 2 3" xfId="13298"/>
    <cellStyle name="Nuovo 22 4 2 4" xfId="22377"/>
    <cellStyle name="Nuovo 22 4 2 5" xfId="12422"/>
    <cellStyle name="Nuovo 22 4 3" xfId="4419"/>
    <cellStyle name="Nuovo 22 4 3 2" xfId="22379"/>
    <cellStyle name="Nuovo 22 4 4" xfId="22376"/>
    <cellStyle name="Nuovo 22 5" xfId="1776"/>
    <cellStyle name="Nuovo 22 5 2" xfId="22380"/>
    <cellStyle name="Nuovo 22 6" xfId="1771"/>
    <cellStyle name="Nuovo 22 6 2" xfId="5006"/>
    <cellStyle name="Nuovo 22 7" xfId="22367"/>
    <cellStyle name="Nuovo 23" xfId="584"/>
    <cellStyle name="Nuovo 23 2" xfId="585"/>
    <cellStyle name="Nuovo 23 2 2" xfId="1778"/>
    <cellStyle name="Nuovo 23 2 2 2" xfId="8962"/>
    <cellStyle name="Nuovo 23 2 2 3" xfId="22383"/>
    <cellStyle name="Nuovo 23 2 3" xfId="8698"/>
    <cellStyle name="Nuovo 23 2 4" xfId="22382"/>
    <cellStyle name="Nuovo 23 3" xfId="586"/>
    <cellStyle name="Nuovo 23 3 2" xfId="1780"/>
    <cellStyle name="Nuovo 23 3 2 2" xfId="3804"/>
    <cellStyle name="Nuovo 23 3 2 2 2" xfId="22386"/>
    <cellStyle name="Nuovo 23 3 2 3" xfId="2973"/>
    <cellStyle name="Nuovo 23 3 2 3 2" xfId="9516"/>
    <cellStyle name="Nuovo 23 3 2 4" xfId="22385"/>
    <cellStyle name="Nuovo 23 3 3" xfId="1779"/>
    <cellStyle name="Nuovo 23 3 3 2" xfId="4420"/>
    <cellStyle name="Nuovo 23 3 3 2 2" xfId="22388"/>
    <cellStyle name="Nuovo 23 3 3 3" xfId="22387"/>
    <cellStyle name="Nuovo 23 3 4" xfId="2464"/>
    <cellStyle name="Nuovo 23 3 4 2" xfId="9176"/>
    <cellStyle name="Nuovo 23 3 4 3" xfId="22389"/>
    <cellStyle name="Nuovo 23 3 5" xfId="7686"/>
    <cellStyle name="Nuovo 23 3 6" xfId="22384"/>
    <cellStyle name="Nuovo 23 4" xfId="1781"/>
    <cellStyle name="Nuovo 23 4 2" xfId="4421"/>
    <cellStyle name="Nuovo 23 4 2 2" xfId="4422"/>
    <cellStyle name="Nuovo 23 4 2 2 2" xfId="22392"/>
    <cellStyle name="Nuovo 23 4 2 3" xfId="13299"/>
    <cellStyle name="Nuovo 23 4 2 4" xfId="22391"/>
    <cellStyle name="Nuovo 23 4 2 5" xfId="12910"/>
    <cellStyle name="Nuovo 23 4 3" xfId="4423"/>
    <cellStyle name="Nuovo 23 4 3 2" xfId="22393"/>
    <cellStyle name="Nuovo 23 4 4" xfId="22390"/>
    <cellStyle name="Nuovo 23 5" xfId="1782"/>
    <cellStyle name="Nuovo 23 5 2" xfId="22394"/>
    <cellStyle name="Nuovo 23 6" xfId="1777"/>
    <cellStyle name="Nuovo 23 6 2" xfId="5007"/>
    <cellStyle name="Nuovo 23 7" xfId="22381"/>
    <cellStyle name="Nuovo 24" xfId="587"/>
    <cellStyle name="Nuovo 24 2" xfId="588"/>
    <cellStyle name="Nuovo 24 2 2" xfId="1784"/>
    <cellStyle name="Nuovo 24 2 2 2" xfId="8963"/>
    <cellStyle name="Nuovo 24 2 2 3" xfId="22397"/>
    <cellStyle name="Nuovo 24 2 3" xfId="8699"/>
    <cellStyle name="Nuovo 24 2 4" xfId="22396"/>
    <cellStyle name="Nuovo 24 3" xfId="589"/>
    <cellStyle name="Nuovo 24 3 2" xfId="1786"/>
    <cellStyle name="Nuovo 24 3 2 2" xfId="3805"/>
    <cellStyle name="Nuovo 24 3 2 2 2" xfId="22400"/>
    <cellStyle name="Nuovo 24 3 2 3" xfId="2974"/>
    <cellStyle name="Nuovo 24 3 2 3 2" xfId="9517"/>
    <cellStyle name="Nuovo 24 3 2 4" xfId="22399"/>
    <cellStyle name="Nuovo 24 3 3" xfId="1785"/>
    <cellStyle name="Nuovo 24 3 3 2" xfId="4424"/>
    <cellStyle name="Nuovo 24 3 3 2 2" xfId="22402"/>
    <cellStyle name="Nuovo 24 3 3 3" xfId="22401"/>
    <cellStyle name="Nuovo 24 3 4" xfId="2465"/>
    <cellStyle name="Nuovo 24 3 4 2" xfId="9177"/>
    <cellStyle name="Nuovo 24 3 4 3" xfId="22403"/>
    <cellStyle name="Nuovo 24 3 5" xfId="6553"/>
    <cellStyle name="Nuovo 24 3 6" xfId="22398"/>
    <cellStyle name="Nuovo 24 4" xfId="1787"/>
    <cellStyle name="Nuovo 24 4 2" xfId="4425"/>
    <cellStyle name="Nuovo 24 4 2 2" xfId="4426"/>
    <cellStyle name="Nuovo 24 4 2 2 2" xfId="22406"/>
    <cellStyle name="Nuovo 24 4 2 3" xfId="13300"/>
    <cellStyle name="Nuovo 24 4 2 4" xfId="22405"/>
    <cellStyle name="Nuovo 24 4 2 5" xfId="12912"/>
    <cellStyle name="Nuovo 24 4 3" xfId="4427"/>
    <cellStyle name="Nuovo 24 4 3 2" xfId="22407"/>
    <cellStyle name="Nuovo 24 4 4" xfId="22404"/>
    <cellStyle name="Nuovo 24 5" xfId="1788"/>
    <cellStyle name="Nuovo 24 5 2" xfId="22408"/>
    <cellStyle name="Nuovo 24 6" xfId="1783"/>
    <cellStyle name="Nuovo 24 6 2" xfId="5008"/>
    <cellStyle name="Nuovo 24 7" xfId="22395"/>
    <cellStyle name="Nuovo 25" xfId="590"/>
    <cellStyle name="Nuovo 25 2" xfId="591"/>
    <cellStyle name="Nuovo 25 2 2" xfId="1790"/>
    <cellStyle name="Nuovo 25 2 2 2" xfId="8964"/>
    <cellStyle name="Nuovo 25 2 2 3" xfId="22411"/>
    <cellStyle name="Nuovo 25 2 3" xfId="8700"/>
    <cellStyle name="Nuovo 25 2 4" xfId="22410"/>
    <cellStyle name="Nuovo 25 3" xfId="592"/>
    <cellStyle name="Nuovo 25 3 2" xfId="1792"/>
    <cellStyle name="Nuovo 25 3 2 2" xfId="3806"/>
    <cellStyle name="Nuovo 25 3 2 2 2" xfId="22414"/>
    <cellStyle name="Nuovo 25 3 2 3" xfId="2975"/>
    <cellStyle name="Nuovo 25 3 2 3 2" xfId="9518"/>
    <cellStyle name="Nuovo 25 3 2 4" xfId="22413"/>
    <cellStyle name="Nuovo 25 3 3" xfId="1791"/>
    <cellStyle name="Nuovo 25 3 3 2" xfId="4428"/>
    <cellStyle name="Nuovo 25 3 3 2 2" xfId="22416"/>
    <cellStyle name="Nuovo 25 3 3 3" xfId="22415"/>
    <cellStyle name="Nuovo 25 3 4" xfId="2466"/>
    <cellStyle name="Nuovo 25 3 4 2" xfId="9178"/>
    <cellStyle name="Nuovo 25 3 4 3" xfId="22417"/>
    <cellStyle name="Nuovo 25 3 5" xfId="6638"/>
    <cellStyle name="Nuovo 25 3 6" xfId="22412"/>
    <cellStyle name="Nuovo 25 4" xfId="1793"/>
    <cellStyle name="Nuovo 25 4 2" xfId="4429"/>
    <cellStyle name="Nuovo 25 4 2 2" xfId="4430"/>
    <cellStyle name="Nuovo 25 4 2 2 2" xfId="22420"/>
    <cellStyle name="Nuovo 25 4 2 3" xfId="13301"/>
    <cellStyle name="Nuovo 25 4 2 4" xfId="22419"/>
    <cellStyle name="Nuovo 25 4 2 5" xfId="12913"/>
    <cellStyle name="Nuovo 25 4 3" xfId="4431"/>
    <cellStyle name="Nuovo 25 4 3 2" xfId="22421"/>
    <cellStyle name="Nuovo 25 4 4" xfId="22418"/>
    <cellStyle name="Nuovo 25 5" xfId="1794"/>
    <cellStyle name="Nuovo 25 5 2" xfId="22422"/>
    <cellStyle name="Nuovo 25 6" xfId="1789"/>
    <cellStyle name="Nuovo 25 6 2" xfId="5009"/>
    <cellStyle name="Nuovo 25 7" xfId="22409"/>
    <cellStyle name="Nuovo 26" xfId="593"/>
    <cellStyle name="Nuovo 26 2" xfId="594"/>
    <cellStyle name="Nuovo 26 2 2" xfId="1796"/>
    <cellStyle name="Nuovo 26 2 2 2" xfId="8965"/>
    <cellStyle name="Nuovo 26 2 2 3" xfId="22425"/>
    <cellStyle name="Nuovo 26 2 3" xfId="8701"/>
    <cellStyle name="Nuovo 26 2 4" xfId="22424"/>
    <cellStyle name="Nuovo 26 3" xfId="595"/>
    <cellStyle name="Nuovo 26 3 2" xfId="1798"/>
    <cellStyle name="Nuovo 26 3 2 2" xfId="3807"/>
    <cellStyle name="Nuovo 26 3 2 2 2" xfId="22428"/>
    <cellStyle name="Nuovo 26 3 2 3" xfId="2976"/>
    <cellStyle name="Nuovo 26 3 2 3 2" xfId="9519"/>
    <cellStyle name="Nuovo 26 3 2 3 3" xfId="22429"/>
    <cellStyle name="Nuovo 26 3 2 4" xfId="22427"/>
    <cellStyle name="Nuovo 26 3 3" xfId="1797"/>
    <cellStyle name="Nuovo 26 3 3 2" xfId="4432"/>
    <cellStyle name="Nuovo 26 3 3 2 2" xfId="22431"/>
    <cellStyle name="Nuovo 26 3 3 3" xfId="22432"/>
    <cellStyle name="Nuovo 26 3 3 3 2" xfId="44431"/>
    <cellStyle name="Nuovo 26 3 3 4" xfId="22430"/>
    <cellStyle name="Nuovo 26 3 4" xfId="2467"/>
    <cellStyle name="Nuovo 26 3 4 2" xfId="9179"/>
    <cellStyle name="Nuovo 26 3 4 3" xfId="22433"/>
    <cellStyle name="Nuovo 26 3 5" xfId="6951"/>
    <cellStyle name="Nuovo 26 3 6" xfId="22426"/>
    <cellStyle name="Nuovo 26 4" xfId="1799"/>
    <cellStyle name="Nuovo 26 4 2" xfId="4433"/>
    <cellStyle name="Nuovo 26 4 2 2" xfId="4434"/>
    <cellStyle name="Nuovo 26 4 2 2 2" xfId="22436"/>
    <cellStyle name="Nuovo 26 4 2 3" xfId="13302"/>
    <cellStyle name="Nuovo 26 4 2 3 2" xfId="22437"/>
    <cellStyle name="Nuovo 26 4 2 4" xfId="22435"/>
    <cellStyle name="Nuovo 26 4 2 5" xfId="12914"/>
    <cellStyle name="Nuovo 26 4 3" xfId="4435"/>
    <cellStyle name="Nuovo 26 4 3 2" xfId="22438"/>
    <cellStyle name="Nuovo 26 4 4" xfId="22439"/>
    <cellStyle name="Nuovo 26 4 4 2" xfId="44432"/>
    <cellStyle name="Nuovo 26 4 5" xfId="22440"/>
    <cellStyle name="Nuovo 26 4 6" xfId="22434"/>
    <cellStyle name="Nuovo 26 5" xfId="1800"/>
    <cellStyle name="Nuovo 26 5 2" xfId="22442"/>
    <cellStyle name="Nuovo 26 5 2 2" xfId="44433"/>
    <cellStyle name="Nuovo 26 5 3" xfId="22443"/>
    <cellStyle name="Nuovo 26 5 4" xfId="22441"/>
    <cellStyle name="Nuovo 26 6" xfId="1795"/>
    <cellStyle name="Nuovo 26 6 2" xfId="5010"/>
    <cellStyle name="Nuovo 26 7" xfId="22423"/>
    <cellStyle name="Nuovo 27" xfId="596"/>
    <cellStyle name="Nuovo 27 2" xfId="597"/>
    <cellStyle name="Nuovo 27 2 2" xfId="1802"/>
    <cellStyle name="Nuovo 27 2 2 2" xfId="8966"/>
    <cellStyle name="Nuovo 27 2 2 3" xfId="22446"/>
    <cellStyle name="Nuovo 27 2 3" xfId="8702"/>
    <cellStyle name="Nuovo 27 2 3 2" xfId="22447"/>
    <cellStyle name="Nuovo 27 2 4" xfId="22448"/>
    <cellStyle name="Nuovo 27 2 5" xfId="22445"/>
    <cellStyle name="Nuovo 27 3" xfId="598"/>
    <cellStyle name="Nuovo 27 3 2" xfId="1804"/>
    <cellStyle name="Nuovo 27 3 2 2" xfId="3808"/>
    <cellStyle name="Nuovo 27 3 2 2 2" xfId="22451"/>
    <cellStyle name="Nuovo 27 3 2 3" xfId="2977"/>
    <cellStyle name="Nuovo 27 3 2 3 2" xfId="9520"/>
    <cellStyle name="Nuovo 27 3 2 3 3" xfId="22452"/>
    <cellStyle name="Nuovo 27 3 2 4" xfId="22450"/>
    <cellStyle name="Nuovo 27 3 3" xfId="1803"/>
    <cellStyle name="Nuovo 27 3 3 2" xfId="4436"/>
    <cellStyle name="Nuovo 27 3 3 2 2" xfId="22454"/>
    <cellStyle name="Nuovo 27 3 3 3" xfId="22455"/>
    <cellStyle name="Nuovo 27 3 3 3 2" xfId="44434"/>
    <cellStyle name="Nuovo 27 3 3 4" xfId="22453"/>
    <cellStyle name="Nuovo 27 3 4" xfId="2468"/>
    <cellStyle name="Nuovo 27 3 4 2" xfId="9180"/>
    <cellStyle name="Nuovo 27 3 4 3" xfId="22456"/>
    <cellStyle name="Nuovo 27 3 5" xfId="7721"/>
    <cellStyle name="Nuovo 27 3 5 2" xfId="22457"/>
    <cellStyle name="Nuovo 27 3 6" xfId="22458"/>
    <cellStyle name="Nuovo 27 3 7" xfId="22449"/>
    <cellStyle name="Nuovo 27 4" xfId="1805"/>
    <cellStyle name="Nuovo 27 4 2" xfId="4437"/>
    <cellStyle name="Nuovo 27 4 2 2" xfId="4438"/>
    <cellStyle name="Nuovo 27 4 2 2 2" xfId="22461"/>
    <cellStyle name="Nuovo 27 4 2 3" xfId="13303"/>
    <cellStyle name="Nuovo 27 4 2 3 2" xfId="22462"/>
    <cellStyle name="Nuovo 27 4 2 4" xfId="22460"/>
    <cellStyle name="Nuovo 27 4 2 5" xfId="12915"/>
    <cellStyle name="Nuovo 27 4 3" xfId="4439"/>
    <cellStyle name="Nuovo 27 4 3 2" xfId="22463"/>
    <cellStyle name="Nuovo 27 4 4" xfId="22464"/>
    <cellStyle name="Nuovo 27 4 4 2" xfId="44435"/>
    <cellStyle name="Nuovo 27 4 5" xfId="22465"/>
    <cellStyle name="Nuovo 27 4 6" xfId="22459"/>
    <cellStyle name="Nuovo 27 5" xfId="1806"/>
    <cellStyle name="Nuovo 27 5 2" xfId="22467"/>
    <cellStyle name="Nuovo 27 5 2 2" xfId="44436"/>
    <cellStyle name="Nuovo 27 5 3" xfId="22468"/>
    <cellStyle name="Nuovo 27 5 4" xfId="22466"/>
    <cellStyle name="Nuovo 27 6" xfId="1801"/>
    <cellStyle name="Nuovo 27 6 2" xfId="5011"/>
    <cellStyle name="Nuovo 27 6 3" xfId="22469"/>
    <cellStyle name="Nuovo 27 7" xfId="22444"/>
    <cellStyle name="Nuovo 28" xfId="599"/>
    <cellStyle name="Nuovo 28 2" xfId="600"/>
    <cellStyle name="Nuovo 28 2 2" xfId="1808"/>
    <cellStyle name="Nuovo 28 2 2 2" xfId="8967"/>
    <cellStyle name="Nuovo 28 2 2 3" xfId="22472"/>
    <cellStyle name="Nuovo 28 2 3" xfId="8703"/>
    <cellStyle name="Nuovo 28 2 3 2" xfId="22473"/>
    <cellStyle name="Nuovo 28 2 4" xfId="22474"/>
    <cellStyle name="Nuovo 28 2 5" xfId="22471"/>
    <cellStyle name="Nuovo 28 3" xfId="601"/>
    <cellStyle name="Nuovo 28 3 2" xfId="1810"/>
    <cellStyle name="Nuovo 28 3 2 2" xfId="3809"/>
    <cellStyle name="Nuovo 28 3 2 2 2" xfId="22477"/>
    <cellStyle name="Nuovo 28 3 2 3" xfId="2978"/>
    <cellStyle name="Nuovo 28 3 2 3 2" xfId="9521"/>
    <cellStyle name="Nuovo 28 3 2 3 3" xfId="22478"/>
    <cellStyle name="Nuovo 28 3 2 4" xfId="22476"/>
    <cellStyle name="Nuovo 28 3 3" xfId="1809"/>
    <cellStyle name="Nuovo 28 3 3 2" xfId="4440"/>
    <cellStyle name="Nuovo 28 3 3 2 2" xfId="22480"/>
    <cellStyle name="Nuovo 28 3 3 3" xfId="22481"/>
    <cellStyle name="Nuovo 28 3 3 3 2" xfId="44437"/>
    <cellStyle name="Nuovo 28 3 3 4" xfId="22479"/>
    <cellStyle name="Nuovo 28 3 4" xfId="2469"/>
    <cellStyle name="Nuovo 28 3 4 2" xfId="9181"/>
    <cellStyle name="Nuovo 28 3 4 3" xfId="22482"/>
    <cellStyle name="Nuovo 28 3 5" xfId="7720"/>
    <cellStyle name="Nuovo 28 3 5 2" xfId="22483"/>
    <cellStyle name="Nuovo 28 3 6" xfId="22484"/>
    <cellStyle name="Nuovo 28 3 7" xfId="22475"/>
    <cellStyle name="Nuovo 28 4" xfId="1811"/>
    <cellStyle name="Nuovo 28 4 2" xfId="4441"/>
    <cellStyle name="Nuovo 28 4 2 2" xfId="4442"/>
    <cellStyle name="Nuovo 28 4 2 2 2" xfId="22487"/>
    <cellStyle name="Nuovo 28 4 2 3" xfId="13304"/>
    <cellStyle name="Nuovo 28 4 2 3 2" xfId="22488"/>
    <cellStyle name="Nuovo 28 4 2 4" xfId="22486"/>
    <cellStyle name="Nuovo 28 4 2 5" xfId="12916"/>
    <cellStyle name="Nuovo 28 4 3" xfId="4443"/>
    <cellStyle name="Nuovo 28 4 3 2" xfId="22489"/>
    <cellStyle name="Nuovo 28 4 4" xfId="22490"/>
    <cellStyle name="Nuovo 28 4 4 2" xfId="44438"/>
    <cellStyle name="Nuovo 28 4 5" xfId="22491"/>
    <cellStyle name="Nuovo 28 4 6" xfId="22485"/>
    <cellStyle name="Nuovo 28 5" xfId="1812"/>
    <cellStyle name="Nuovo 28 5 2" xfId="22493"/>
    <cellStyle name="Nuovo 28 5 2 2" xfId="44439"/>
    <cellStyle name="Nuovo 28 5 3" xfId="22494"/>
    <cellStyle name="Nuovo 28 5 4" xfId="22492"/>
    <cellStyle name="Nuovo 28 6" xfId="1807"/>
    <cellStyle name="Nuovo 28 6 2" xfId="5012"/>
    <cellStyle name="Nuovo 28 6 3" xfId="22495"/>
    <cellStyle name="Nuovo 28 7" xfId="22470"/>
    <cellStyle name="Nuovo 29" xfId="602"/>
    <cellStyle name="Nuovo 29 2" xfId="603"/>
    <cellStyle name="Nuovo 29 2 2" xfId="1814"/>
    <cellStyle name="Nuovo 29 2 2 2" xfId="8968"/>
    <cellStyle name="Nuovo 29 2 2 3" xfId="22498"/>
    <cellStyle name="Nuovo 29 2 3" xfId="8704"/>
    <cellStyle name="Nuovo 29 2 3 2" xfId="22499"/>
    <cellStyle name="Nuovo 29 2 4" xfId="22500"/>
    <cellStyle name="Nuovo 29 2 5" xfId="22497"/>
    <cellStyle name="Nuovo 29 3" xfId="604"/>
    <cellStyle name="Nuovo 29 3 2" xfId="1816"/>
    <cellStyle name="Nuovo 29 3 2 2" xfId="3810"/>
    <cellStyle name="Nuovo 29 3 2 2 2" xfId="22503"/>
    <cellStyle name="Nuovo 29 3 2 3" xfId="2979"/>
    <cellStyle name="Nuovo 29 3 2 3 2" xfId="9522"/>
    <cellStyle name="Nuovo 29 3 2 3 3" xfId="22504"/>
    <cellStyle name="Nuovo 29 3 2 4" xfId="22502"/>
    <cellStyle name="Nuovo 29 3 3" xfId="1815"/>
    <cellStyle name="Nuovo 29 3 3 2" xfId="4444"/>
    <cellStyle name="Nuovo 29 3 3 2 2" xfId="22506"/>
    <cellStyle name="Nuovo 29 3 3 3" xfId="22507"/>
    <cellStyle name="Nuovo 29 3 3 3 2" xfId="44440"/>
    <cellStyle name="Nuovo 29 3 3 4" xfId="22505"/>
    <cellStyle name="Nuovo 29 3 4" xfId="2470"/>
    <cellStyle name="Nuovo 29 3 4 2" xfId="9182"/>
    <cellStyle name="Nuovo 29 3 4 3" xfId="22508"/>
    <cellStyle name="Nuovo 29 3 5" xfId="6950"/>
    <cellStyle name="Nuovo 29 3 5 2" xfId="22509"/>
    <cellStyle name="Nuovo 29 3 6" xfId="22510"/>
    <cellStyle name="Nuovo 29 3 7" xfId="22501"/>
    <cellStyle name="Nuovo 29 4" xfId="1817"/>
    <cellStyle name="Nuovo 29 4 2" xfId="4445"/>
    <cellStyle name="Nuovo 29 4 2 2" xfId="4446"/>
    <cellStyle name="Nuovo 29 4 2 2 2" xfId="22513"/>
    <cellStyle name="Nuovo 29 4 2 3" xfId="13305"/>
    <cellStyle name="Nuovo 29 4 2 3 2" xfId="22514"/>
    <cellStyle name="Nuovo 29 4 2 4" xfId="22512"/>
    <cellStyle name="Nuovo 29 4 2 5" xfId="12917"/>
    <cellStyle name="Nuovo 29 4 3" xfId="4447"/>
    <cellStyle name="Nuovo 29 4 3 2" xfId="22515"/>
    <cellStyle name="Nuovo 29 4 4" xfId="22516"/>
    <cellStyle name="Nuovo 29 4 4 2" xfId="44441"/>
    <cellStyle name="Nuovo 29 4 5" xfId="22517"/>
    <cellStyle name="Nuovo 29 4 6" xfId="22511"/>
    <cellStyle name="Nuovo 29 5" xfId="1818"/>
    <cellStyle name="Nuovo 29 5 2" xfId="22519"/>
    <cellStyle name="Nuovo 29 5 2 2" xfId="44442"/>
    <cellStyle name="Nuovo 29 5 3" xfId="22520"/>
    <cellStyle name="Nuovo 29 5 4" xfId="22518"/>
    <cellStyle name="Nuovo 29 6" xfId="1813"/>
    <cellStyle name="Nuovo 29 6 2" xfId="5013"/>
    <cellStyle name="Nuovo 29 6 3" xfId="22521"/>
    <cellStyle name="Nuovo 29 7" xfId="22496"/>
    <cellStyle name="Nuovo 3" xfId="605"/>
    <cellStyle name="Nuovo 3 2" xfId="606"/>
    <cellStyle name="Nuovo 3 2 2" xfId="1820"/>
    <cellStyle name="Nuovo 3 2 2 2" xfId="8969"/>
    <cellStyle name="Nuovo 3 2 2 3" xfId="22524"/>
    <cellStyle name="Nuovo 3 2 3" xfId="8705"/>
    <cellStyle name="Nuovo 3 2 3 2" xfId="22525"/>
    <cellStyle name="Nuovo 3 2 4" xfId="22526"/>
    <cellStyle name="Nuovo 3 2 5" xfId="22523"/>
    <cellStyle name="Nuovo 3 3" xfId="607"/>
    <cellStyle name="Nuovo 3 3 2" xfId="1822"/>
    <cellStyle name="Nuovo 3 3 2 2" xfId="3811"/>
    <cellStyle name="Nuovo 3 3 2 2 2" xfId="22529"/>
    <cellStyle name="Nuovo 3 3 2 3" xfId="2980"/>
    <cellStyle name="Nuovo 3 3 2 3 2" xfId="9523"/>
    <cellStyle name="Nuovo 3 3 2 3 3" xfId="22530"/>
    <cellStyle name="Nuovo 3 3 2 4" xfId="22528"/>
    <cellStyle name="Nuovo 3 3 3" xfId="1821"/>
    <cellStyle name="Nuovo 3 3 3 2" xfId="4448"/>
    <cellStyle name="Nuovo 3 3 3 2 2" xfId="22532"/>
    <cellStyle name="Nuovo 3 3 3 3" xfId="22533"/>
    <cellStyle name="Nuovo 3 3 3 3 2" xfId="44443"/>
    <cellStyle name="Nuovo 3 3 3 4" xfId="22531"/>
    <cellStyle name="Nuovo 3 3 4" xfId="2471"/>
    <cellStyle name="Nuovo 3 3 4 2" xfId="9183"/>
    <cellStyle name="Nuovo 3 3 4 3" xfId="22534"/>
    <cellStyle name="Nuovo 3 3 5" xfId="6577"/>
    <cellStyle name="Nuovo 3 3 5 2" xfId="22535"/>
    <cellStyle name="Nuovo 3 3 6" xfId="22536"/>
    <cellStyle name="Nuovo 3 3 7" xfId="22527"/>
    <cellStyle name="Nuovo 3 4" xfId="1823"/>
    <cellStyle name="Nuovo 3 4 2" xfId="4449"/>
    <cellStyle name="Nuovo 3 4 2 2" xfId="4450"/>
    <cellStyle name="Nuovo 3 4 2 2 2" xfId="22539"/>
    <cellStyle name="Nuovo 3 4 2 3" xfId="13306"/>
    <cellStyle name="Nuovo 3 4 2 3 2" xfId="22540"/>
    <cellStyle name="Nuovo 3 4 2 4" xfId="22538"/>
    <cellStyle name="Nuovo 3 4 2 5" xfId="12918"/>
    <cellStyle name="Nuovo 3 4 3" xfId="4451"/>
    <cellStyle name="Nuovo 3 4 3 2" xfId="22541"/>
    <cellStyle name="Nuovo 3 4 4" xfId="22542"/>
    <cellStyle name="Nuovo 3 4 4 2" xfId="44444"/>
    <cellStyle name="Nuovo 3 4 5" xfId="22543"/>
    <cellStyle name="Nuovo 3 4 6" xfId="22537"/>
    <cellStyle name="Nuovo 3 5" xfId="1824"/>
    <cellStyle name="Nuovo 3 5 2" xfId="22545"/>
    <cellStyle name="Nuovo 3 5 2 2" xfId="44445"/>
    <cellStyle name="Nuovo 3 5 3" xfId="22546"/>
    <cellStyle name="Nuovo 3 5 4" xfId="22544"/>
    <cellStyle name="Nuovo 3 6" xfId="1819"/>
    <cellStyle name="Nuovo 3 6 2" xfId="5014"/>
    <cellStyle name="Nuovo 3 6 3" xfId="22547"/>
    <cellStyle name="Nuovo 3 7" xfId="22522"/>
    <cellStyle name="Nuovo 30" xfId="608"/>
    <cellStyle name="Nuovo 30 2" xfId="609"/>
    <cellStyle name="Nuovo 30 2 2" xfId="1826"/>
    <cellStyle name="Nuovo 30 2 2 2" xfId="8970"/>
    <cellStyle name="Nuovo 30 2 2 3" xfId="22550"/>
    <cellStyle name="Nuovo 30 2 3" xfId="8706"/>
    <cellStyle name="Nuovo 30 2 3 2" xfId="22551"/>
    <cellStyle name="Nuovo 30 2 4" xfId="22552"/>
    <cellStyle name="Nuovo 30 2 5" xfId="22549"/>
    <cellStyle name="Nuovo 30 3" xfId="610"/>
    <cellStyle name="Nuovo 30 3 2" xfId="1828"/>
    <cellStyle name="Nuovo 30 3 2 2" xfId="3812"/>
    <cellStyle name="Nuovo 30 3 2 2 2" xfId="22555"/>
    <cellStyle name="Nuovo 30 3 2 3" xfId="2981"/>
    <cellStyle name="Nuovo 30 3 2 3 2" xfId="9524"/>
    <cellStyle name="Nuovo 30 3 2 3 3" xfId="22556"/>
    <cellStyle name="Nuovo 30 3 2 4" xfId="22554"/>
    <cellStyle name="Nuovo 30 3 3" xfId="1827"/>
    <cellStyle name="Nuovo 30 3 3 2" xfId="4452"/>
    <cellStyle name="Nuovo 30 3 3 2 2" xfId="22558"/>
    <cellStyle name="Nuovo 30 3 3 3" xfId="22559"/>
    <cellStyle name="Nuovo 30 3 3 3 2" xfId="44446"/>
    <cellStyle name="Nuovo 30 3 3 4" xfId="22557"/>
    <cellStyle name="Nuovo 30 3 4" xfId="2472"/>
    <cellStyle name="Nuovo 30 3 4 2" xfId="9184"/>
    <cellStyle name="Nuovo 30 3 4 3" xfId="22560"/>
    <cellStyle name="Nuovo 30 3 5" xfId="7687"/>
    <cellStyle name="Nuovo 30 3 5 2" xfId="22561"/>
    <cellStyle name="Nuovo 30 3 6" xfId="22562"/>
    <cellStyle name="Nuovo 30 3 7" xfId="22553"/>
    <cellStyle name="Nuovo 30 4" xfId="1829"/>
    <cellStyle name="Nuovo 30 4 2" xfId="4453"/>
    <cellStyle name="Nuovo 30 4 2 2" xfId="4454"/>
    <cellStyle name="Nuovo 30 4 2 2 2" xfId="22565"/>
    <cellStyle name="Nuovo 30 4 2 3" xfId="13307"/>
    <cellStyle name="Nuovo 30 4 2 3 2" xfId="22566"/>
    <cellStyle name="Nuovo 30 4 2 4" xfId="22564"/>
    <cellStyle name="Nuovo 30 4 2 5" xfId="12919"/>
    <cellStyle name="Nuovo 30 4 3" xfId="4455"/>
    <cellStyle name="Nuovo 30 4 3 2" xfId="22567"/>
    <cellStyle name="Nuovo 30 4 4" xfId="22568"/>
    <cellStyle name="Nuovo 30 4 4 2" xfId="44447"/>
    <cellStyle name="Nuovo 30 4 5" xfId="22569"/>
    <cellStyle name="Nuovo 30 4 6" xfId="22563"/>
    <cellStyle name="Nuovo 30 5" xfId="1830"/>
    <cellStyle name="Nuovo 30 5 2" xfId="22571"/>
    <cellStyle name="Nuovo 30 5 2 2" xfId="44448"/>
    <cellStyle name="Nuovo 30 5 3" xfId="22572"/>
    <cellStyle name="Nuovo 30 5 4" xfId="22570"/>
    <cellStyle name="Nuovo 30 6" xfId="1825"/>
    <cellStyle name="Nuovo 30 6 2" xfId="5015"/>
    <cellStyle name="Nuovo 30 6 3" xfId="22573"/>
    <cellStyle name="Nuovo 30 7" xfId="22548"/>
    <cellStyle name="Nuovo 31" xfId="611"/>
    <cellStyle name="Nuovo 31 2" xfId="612"/>
    <cellStyle name="Nuovo 31 2 2" xfId="1832"/>
    <cellStyle name="Nuovo 31 2 2 2" xfId="8971"/>
    <cellStyle name="Nuovo 31 2 2 3" xfId="22576"/>
    <cellStyle name="Nuovo 31 2 3" xfId="8707"/>
    <cellStyle name="Nuovo 31 2 3 2" xfId="22577"/>
    <cellStyle name="Nuovo 31 2 4" xfId="22578"/>
    <cellStyle name="Nuovo 31 2 5" xfId="22575"/>
    <cellStyle name="Nuovo 31 3" xfId="613"/>
    <cellStyle name="Nuovo 31 3 2" xfId="1834"/>
    <cellStyle name="Nuovo 31 3 2 2" xfId="3813"/>
    <cellStyle name="Nuovo 31 3 2 2 2" xfId="22581"/>
    <cellStyle name="Nuovo 31 3 2 3" xfId="2982"/>
    <cellStyle name="Nuovo 31 3 2 3 2" xfId="9525"/>
    <cellStyle name="Nuovo 31 3 2 3 3" xfId="22582"/>
    <cellStyle name="Nuovo 31 3 2 4" xfId="22580"/>
    <cellStyle name="Nuovo 31 3 3" xfId="1833"/>
    <cellStyle name="Nuovo 31 3 3 2" xfId="4456"/>
    <cellStyle name="Nuovo 31 3 3 2 2" xfId="22584"/>
    <cellStyle name="Nuovo 31 3 3 3" xfId="22585"/>
    <cellStyle name="Nuovo 31 3 3 3 2" xfId="44449"/>
    <cellStyle name="Nuovo 31 3 3 4" xfId="22583"/>
    <cellStyle name="Nuovo 31 3 4" xfId="2473"/>
    <cellStyle name="Nuovo 31 3 4 2" xfId="9185"/>
    <cellStyle name="Nuovo 31 3 4 3" xfId="22586"/>
    <cellStyle name="Nuovo 31 3 5" xfId="6518"/>
    <cellStyle name="Nuovo 31 3 5 2" xfId="22587"/>
    <cellStyle name="Nuovo 31 3 6" xfId="22588"/>
    <cellStyle name="Nuovo 31 3 7" xfId="22579"/>
    <cellStyle name="Nuovo 31 4" xfId="1835"/>
    <cellStyle name="Nuovo 31 4 2" xfId="4457"/>
    <cellStyle name="Nuovo 31 4 2 2" xfId="4458"/>
    <cellStyle name="Nuovo 31 4 2 2 2" xfId="22591"/>
    <cellStyle name="Nuovo 31 4 2 3" xfId="13308"/>
    <cellStyle name="Nuovo 31 4 2 3 2" xfId="22592"/>
    <cellStyle name="Nuovo 31 4 2 4" xfId="22590"/>
    <cellStyle name="Nuovo 31 4 2 5" xfId="12920"/>
    <cellStyle name="Nuovo 31 4 3" xfId="4459"/>
    <cellStyle name="Nuovo 31 4 3 2" xfId="22593"/>
    <cellStyle name="Nuovo 31 4 4" xfId="22594"/>
    <cellStyle name="Nuovo 31 4 4 2" xfId="44450"/>
    <cellStyle name="Nuovo 31 4 5" xfId="22595"/>
    <cellStyle name="Nuovo 31 4 6" xfId="22589"/>
    <cellStyle name="Nuovo 31 5" xfId="1836"/>
    <cellStyle name="Nuovo 31 5 2" xfId="22597"/>
    <cellStyle name="Nuovo 31 5 2 2" xfId="44451"/>
    <cellStyle name="Nuovo 31 5 3" xfId="22598"/>
    <cellStyle name="Nuovo 31 5 4" xfId="22596"/>
    <cellStyle name="Nuovo 31 6" xfId="1831"/>
    <cellStyle name="Nuovo 31 6 2" xfId="5016"/>
    <cellStyle name="Nuovo 31 6 3" xfId="22599"/>
    <cellStyle name="Nuovo 31 7" xfId="22574"/>
    <cellStyle name="Nuovo 32" xfId="614"/>
    <cellStyle name="Nuovo 32 2" xfId="615"/>
    <cellStyle name="Nuovo 32 2 2" xfId="1838"/>
    <cellStyle name="Nuovo 32 2 2 2" xfId="8972"/>
    <cellStyle name="Nuovo 32 2 2 3" xfId="22602"/>
    <cellStyle name="Nuovo 32 2 3" xfId="8708"/>
    <cellStyle name="Nuovo 32 2 3 2" xfId="22603"/>
    <cellStyle name="Nuovo 32 2 4" xfId="22604"/>
    <cellStyle name="Nuovo 32 2 5" xfId="22601"/>
    <cellStyle name="Nuovo 32 3" xfId="616"/>
    <cellStyle name="Nuovo 32 3 2" xfId="1840"/>
    <cellStyle name="Nuovo 32 3 2 2" xfId="3814"/>
    <cellStyle name="Nuovo 32 3 2 2 2" xfId="22607"/>
    <cellStyle name="Nuovo 32 3 2 3" xfId="2983"/>
    <cellStyle name="Nuovo 32 3 2 3 2" xfId="9526"/>
    <cellStyle name="Nuovo 32 3 2 3 3" xfId="22608"/>
    <cellStyle name="Nuovo 32 3 2 4" xfId="22606"/>
    <cellStyle name="Nuovo 32 3 3" xfId="1839"/>
    <cellStyle name="Nuovo 32 3 3 2" xfId="4460"/>
    <cellStyle name="Nuovo 32 3 3 2 2" xfId="22610"/>
    <cellStyle name="Nuovo 32 3 3 3" xfId="22611"/>
    <cellStyle name="Nuovo 32 3 3 3 2" xfId="44452"/>
    <cellStyle name="Nuovo 32 3 3 4" xfId="22609"/>
    <cellStyle name="Nuovo 32 3 4" xfId="2474"/>
    <cellStyle name="Nuovo 32 3 4 2" xfId="9186"/>
    <cellStyle name="Nuovo 32 3 4 3" xfId="22612"/>
    <cellStyle name="Nuovo 32 3 5" xfId="7685"/>
    <cellStyle name="Nuovo 32 3 5 2" xfId="22613"/>
    <cellStyle name="Nuovo 32 3 6" xfId="22614"/>
    <cellStyle name="Nuovo 32 3 7" xfId="22605"/>
    <cellStyle name="Nuovo 32 4" xfId="1841"/>
    <cellStyle name="Nuovo 32 4 2" xfId="4461"/>
    <cellStyle name="Nuovo 32 4 2 2" xfId="4462"/>
    <cellStyle name="Nuovo 32 4 2 2 2" xfId="22617"/>
    <cellStyle name="Nuovo 32 4 2 3" xfId="13309"/>
    <cellStyle name="Nuovo 32 4 2 3 2" xfId="22618"/>
    <cellStyle name="Nuovo 32 4 2 4" xfId="22616"/>
    <cellStyle name="Nuovo 32 4 2 5" xfId="12921"/>
    <cellStyle name="Nuovo 32 4 3" xfId="4463"/>
    <cellStyle name="Nuovo 32 4 3 2" xfId="22619"/>
    <cellStyle name="Nuovo 32 4 4" xfId="22620"/>
    <cellStyle name="Nuovo 32 4 4 2" xfId="44453"/>
    <cellStyle name="Nuovo 32 4 5" xfId="22621"/>
    <cellStyle name="Nuovo 32 4 6" xfId="22615"/>
    <cellStyle name="Nuovo 32 5" xfId="1842"/>
    <cellStyle name="Nuovo 32 5 2" xfId="22623"/>
    <cellStyle name="Nuovo 32 5 2 2" xfId="44454"/>
    <cellStyle name="Nuovo 32 5 3" xfId="22624"/>
    <cellStyle name="Nuovo 32 5 4" xfId="22622"/>
    <cellStyle name="Nuovo 32 6" xfId="1837"/>
    <cellStyle name="Nuovo 32 6 2" xfId="5017"/>
    <cellStyle name="Nuovo 32 6 3" xfId="22625"/>
    <cellStyle name="Nuovo 32 7" xfId="22600"/>
    <cellStyle name="Nuovo 33" xfId="617"/>
    <cellStyle name="Nuovo 33 2" xfId="618"/>
    <cellStyle name="Nuovo 33 2 2" xfId="1844"/>
    <cellStyle name="Nuovo 33 2 2 2" xfId="8973"/>
    <cellStyle name="Nuovo 33 2 2 3" xfId="22628"/>
    <cellStyle name="Nuovo 33 2 3" xfId="8709"/>
    <cellStyle name="Nuovo 33 2 3 2" xfId="22629"/>
    <cellStyle name="Nuovo 33 2 4" xfId="22630"/>
    <cellStyle name="Nuovo 33 2 5" xfId="22627"/>
    <cellStyle name="Nuovo 33 3" xfId="619"/>
    <cellStyle name="Nuovo 33 3 2" xfId="1846"/>
    <cellStyle name="Nuovo 33 3 2 2" xfId="3815"/>
    <cellStyle name="Nuovo 33 3 2 2 2" xfId="22633"/>
    <cellStyle name="Nuovo 33 3 2 3" xfId="2984"/>
    <cellStyle name="Nuovo 33 3 2 3 2" xfId="9527"/>
    <cellStyle name="Nuovo 33 3 2 3 3" xfId="22634"/>
    <cellStyle name="Nuovo 33 3 2 4" xfId="22632"/>
    <cellStyle name="Nuovo 33 3 3" xfId="1845"/>
    <cellStyle name="Nuovo 33 3 3 2" xfId="4464"/>
    <cellStyle name="Nuovo 33 3 3 2 2" xfId="22636"/>
    <cellStyle name="Nuovo 33 3 3 3" xfId="22637"/>
    <cellStyle name="Nuovo 33 3 3 3 2" xfId="44455"/>
    <cellStyle name="Nuovo 33 3 3 4" xfId="22635"/>
    <cellStyle name="Nuovo 33 3 4" xfId="2475"/>
    <cellStyle name="Nuovo 33 3 4 2" xfId="9187"/>
    <cellStyle name="Nuovo 33 3 4 3" xfId="22638"/>
    <cellStyle name="Nuovo 33 3 5" xfId="7723"/>
    <cellStyle name="Nuovo 33 3 5 2" xfId="22639"/>
    <cellStyle name="Nuovo 33 3 6" xfId="22640"/>
    <cellStyle name="Nuovo 33 3 7" xfId="22631"/>
    <cellStyle name="Nuovo 33 4" xfId="1847"/>
    <cellStyle name="Nuovo 33 4 2" xfId="4465"/>
    <cellStyle name="Nuovo 33 4 2 2" xfId="4466"/>
    <cellStyle name="Nuovo 33 4 2 2 2" xfId="22643"/>
    <cellStyle name="Nuovo 33 4 2 3" xfId="13310"/>
    <cellStyle name="Nuovo 33 4 2 3 2" xfId="22644"/>
    <cellStyle name="Nuovo 33 4 2 4" xfId="22642"/>
    <cellStyle name="Nuovo 33 4 2 5" xfId="12922"/>
    <cellStyle name="Nuovo 33 4 3" xfId="4467"/>
    <cellStyle name="Nuovo 33 4 3 2" xfId="22645"/>
    <cellStyle name="Nuovo 33 4 4" xfId="22646"/>
    <cellStyle name="Nuovo 33 4 4 2" xfId="44456"/>
    <cellStyle name="Nuovo 33 4 5" xfId="22647"/>
    <cellStyle name="Nuovo 33 4 6" xfId="22641"/>
    <cellStyle name="Nuovo 33 5" xfId="1848"/>
    <cellStyle name="Nuovo 33 5 2" xfId="22649"/>
    <cellStyle name="Nuovo 33 5 2 2" xfId="44457"/>
    <cellStyle name="Nuovo 33 5 3" xfId="22650"/>
    <cellStyle name="Nuovo 33 5 4" xfId="22648"/>
    <cellStyle name="Nuovo 33 6" xfId="1843"/>
    <cellStyle name="Nuovo 33 6 2" xfId="5018"/>
    <cellStyle name="Nuovo 33 6 3" xfId="22651"/>
    <cellStyle name="Nuovo 33 7" xfId="22626"/>
    <cellStyle name="Nuovo 34" xfId="620"/>
    <cellStyle name="Nuovo 34 2" xfId="621"/>
    <cellStyle name="Nuovo 34 2 2" xfId="1850"/>
    <cellStyle name="Nuovo 34 2 2 2" xfId="8974"/>
    <cellStyle name="Nuovo 34 2 2 3" xfId="22654"/>
    <cellStyle name="Nuovo 34 2 3" xfId="8710"/>
    <cellStyle name="Nuovo 34 2 3 2" xfId="22655"/>
    <cellStyle name="Nuovo 34 2 4" xfId="22656"/>
    <cellStyle name="Nuovo 34 2 5" xfId="22653"/>
    <cellStyle name="Nuovo 34 3" xfId="622"/>
    <cellStyle name="Nuovo 34 3 2" xfId="1852"/>
    <cellStyle name="Nuovo 34 3 2 2" xfId="3816"/>
    <cellStyle name="Nuovo 34 3 2 2 2" xfId="22659"/>
    <cellStyle name="Nuovo 34 3 2 3" xfId="2985"/>
    <cellStyle name="Nuovo 34 3 2 3 2" xfId="9528"/>
    <cellStyle name="Nuovo 34 3 2 3 3" xfId="22660"/>
    <cellStyle name="Nuovo 34 3 2 4" xfId="22658"/>
    <cellStyle name="Nuovo 34 3 3" xfId="1851"/>
    <cellStyle name="Nuovo 34 3 3 2" xfId="4468"/>
    <cellStyle name="Nuovo 34 3 3 2 2" xfId="22662"/>
    <cellStyle name="Nuovo 34 3 3 3" xfId="22663"/>
    <cellStyle name="Nuovo 34 3 3 3 2" xfId="44458"/>
    <cellStyle name="Nuovo 34 3 3 4" xfId="22661"/>
    <cellStyle name="Nuovo 34 3 4" xfId="2476"/>
    <cellStyle name="Nuovo 34 3 4 2" xfId="9188"/>
    <cellStyle name="Nuovo 34 3 4 3" xfId="22664"/>
    <cellStyle name="Nuovo 34 3 5" xfId="6949"/>
    <cellStyle name="Nuovo 34 3 5 2" xfId="22665"/>
    <cellStyle name="Nuovo 34 3 6" xfId="22666"/>
    <cellStyle name="Nuovo 34 3 7" xfId="22657"/>
    <cellStyle name="Nuovo 34 4" xfId="1853"/>
    <cellStyle name="Nuovo 34 4 2" xfId="4469"/>
    <cellStyle name="Nuovo 34 4 2 2" xfId="4470"/>
    <cellStyle name="Nuovo 34 4 2 2 2" xfId="22669"/>
    <cellStyle name="Nuovo 34 4 2 3" xfId="13311"/>
    <cellStyle name="Nuovo 34 4 2 3 2" xfId="22670"/>
    <cellStyle name="Nuovo 34 4 2 4" xfId="22668"/>
    <cellStyle name="Nuovo 34 4 2 5" xfId="12923"/>
    <cellStyle name="Nuovo 34 4 3" xfId="4471"/>
    <cellStyle name="Nuovo 34 4 3 2" xfId="22671"/>
    <cellStyle name="Nuovo 34 4 4" xfId="22672"/>
    <cellStyle name="Nuovo 34 4 4 2" xfId="44459"/>
    <cellStyle name="Nuovo 34 4 5" xfId="22673"/>
    <cellStyle name="Nuovo 34 4 6" xfId="22667"/>
    <cellStyle name="Nuovo 34 5" xfId="1854"/>
    <cellStyle name="Nuovo 34 5 2" xfId="22675"/>
    <cellStyle name="Nuovo 34 5 2 2" xfId="44460"/>
    <cellStyle name="Nuovo 34 5 3" xfId="22676"/>
    <cellStyle name="Nuovo 34 5 4" xfId="22674"/>
    <cellStyle name="Nuovo 34 6" xfId="1849"/>
    <cellStyle name="Nuovo 34 6 2" xfId="5019"/>
    <cellStyle name="Nuovo 34 6 3" xfId="22677"/>
    <cellStyle name="Nuovo 34 7" xfId="22652"/>
    <cellStyle name="Nuovo 35" xfId="623"/>
    <cellStyle name="Nuovo 35 2" xfId="624"/>
    <cellStyle name="Nuovo 35 2 2" xfId="1856"/>
    <cellStyle name="Nuovo 35 2 2 2" xfId="8975"/>
    <cellStyle name="Nuovo 35 2 2 3" xfId="22680"/>
    <cellStyle name="Nuovo 35 2 3" xfId="8711"/>
    <cellStyle name="Nuovo 35 2 3 2" xfId="22681"/>
    <cellStyle name="Nuovo 35 2 4" xfId="22682"/>
    <cellStyle name="Nuovo 35 2 5" xfId="22679"/>
    <cellStyle name="Nuovo 35 3" xfId="625"/>
    <cellStyle name="Nuovo 35 3 2" xfId="1858"/>
    <cellStyle name="Nuovo 35 3 2 2" xfId="3817"/>
    <cellStyle name="Nuovo 35 3 2 2 2" xfId="22685"/>
    <cellStyle name="Nuovo 35 3 2 3" xfId="2986"/>
    <cellStyle name="Nuovo 35 3 2 3 2" xfId="9529"/>
    <cellStyle name="Nuovo 35 3 2 3 3" xfId="22686"/>
    <cellStyle name="Nuovo 35 3 2 4" xfId="22684"/>
    <cellStyle name="Nuovo 35 3 3" xfId="1857"/>
    <cellStyle name="Nuovo 35 3 3 2" xfId="4472"/>
    <cellStyle name="Nuovo 35 3 3 2 2" xfId="22688"/>
    <cellStyle name="Nuovo 35 3 3 3" xfId="22689"/>
    <cellStyle name="Nuovo 35 3 3 3 2" xfId="44461"/>
    <cellStyle name="Nuovo 35 3 3 4" xfId="22687"/>
    <cellStyle name="Nuovo 35 3 4" xfId="2477"/>
    <cellStyle name="Nuovo 35 3 4 2" xfId="9189"/>
    <cellStyle name="Nuovo 35 3 4 3" xfId="22690"/>
    <cellStyle name="Nuovo 35 3 5" xfId="7722"/>
    <cellStyle name="Nuovo 35 3 5 2" xfId="22691"/>
    <cellStyle name="Nuovo 35 3 6" xfId="22692"/>
    <cellStyle name="Nuovo 35 3 7" xfId="22683"/>
    <cellStyle name="Nuovo 35 4" xfId="1859"/>
    <cellStyle name="Nuovo 35 4 2" xfId="4473"/>
    <cellStyle name="Nuovo 35 4 2 2" xfId="4474"/>
    <cellStyle name="Nuovo 35 4 2 2 2" xfId="22695"/>
    <cellStyle name="Nuovo 35 4 2 3" xfId="13312"/>
    <cellStyle name="Nuovo 35 4 2 3 2" xfId="22696"/>
    <cellStyle name="Nuovo 35 4 2 4" xfId="22694"/>
    <cellStyle name="Nuovo 35 4 2 5" xfId="12924"/>
    <cellStyle name="Nuovo 35 4 3" xfId="4475"/>
    <cellStyle name="Nuovo 35 4 3 2" xfId="22697"/>
    <cellStyle name="Nuovo 35 4 4" xfId="22698"/>
    <cellStyle name="Nuovo 35 4 4 2" xfId="44462"/>
    <cellStyle name="Nuovo 35 4 5" xfId="22699"/>
    <cellStyle name="Nuovo 35 4 6" xfId="22693"/>
    <cellStyle name="Nuovo 35 5" xfId="1860"/>
    <cellStyle name="Nuovo 35 5 2" xfId="22701"/>
    <cellStyle name="Nuovo 35 5 2 2" xfId="44463"/>
    <cellStyle name="Nuovo 35 5 3" xfId="22702"/>
    <cellStyle name="Nuovo 35 5 4" xfId="22700"/>
    <cellStyle name="Nuovo 35 6" xfId="1855"/>
    <cellStyle name="Nuovo 35 6 2" xfId="5020"/>
    <cellStyle name="Nuovo 35 6 3" xfId="22703"/>
    <cellStyle name="Nuovo 35 7" xfId="22678"/>
    <cellStyle name="Nuovo 36" xfId="626"/>
    <cellStyle name="Nuovo 36 2" xfId="627"/>
    <cellStyle name="Nuovo 36 2 2" xfId="1862"/>
    <cellStyle name="Nuovo 36 2 2 2" xfId="8976"/>
    <cellStyle name="Nuovo 36 2 2 3" xfId="22706"/>
    <cellStyle name="Nuovo 36 2 3" xfId="8712"/>
    <cellStyle name="Nuovo 36 2 3 2" xfId="22707"/>
    <cellStyle name="Nuovo 36 2 4" xfId="22708"/>
    <cellStyle name="Nuovo 36 2 5" xfId="22705"/>
    <cellStyle name="Nuovo 36 3" xfId="628"/>
    <cellStyle name="Nuovo 36 3 2" xfId="1864"/>
    <cellStyle name="Nuovo 36 3 2 2" xfId="3818"/>
    <cellStyle name="Nuovo 36 3 2 2 2" xfId="22711"/>
    <cellStyle name="Nuovo 36 3 2 3" xfId="2987"/>
    <cellStyle name="Nuovo 36 3 2 3 2" xfId="9530"/>
    <cellStyle name="Nuovo 36 3 2 3 3" xfId="22712"/>
    <cellStyle name="Nuovo 36 3 2 4" xfId="22710"/>
    <cellStyle name="Nuovo 36 3 3" xfId="1863"/>
    <cellStyle name="Nuovo 36 3 3 2" xfId="4476"/>
    <cellStyle name="Nuovo 36 3 3 2 2" xfId="22714"/>
    <cellStyle name="Nuovo 36 3 3 3" xfId="22715"/>
    <cellStyle name="Nuovo 36 3 3 3 2" xfId="44464"/>
    <cellStyle name="Nuovo 36 3 3 4" xfId="22713"/>
    <cellStyle name="Nuovo 36 3 4" xfId="2478"/>
    <cellStyle name="Nuovo 36 3 4 2" xfId="9190"/>
    <cellStyle name="Nuovo 36 3 4 3" xfId="22716"/>
    <cellStyle name="Nuovo 36 3 5" xfId="6585"/>
    <cellStyle name="Nuovo 36 3 5 2" xfId="22717"/>
    <cellStyle name="Nuovo 36 3 6" xfId="22718"/>
    <cellStyle name="Nuovo 36 3 7" xfId="22709"/>
    <cellStyle name="Nuovo 36 4" xfId="1865"/>
    <cellStyle name="Nuovo 36 4 2" xfId="4477"/>
    <cellStyle name="Nuovo 36 4 2 2" xfId="4478"/>
    <cellStyle name="Nuovo 36 4 2 2 2" xfId="22721"/>
    <cellStyle name="Nuovo 36 4 2 3" xfId="13313"/>
    <cellStyle name="Nuovo 36 4 2 3 2" xfId="22722"/>
    <cellStyle name="Nuovo 36 4 2 4" xfId="22720"/>
    <cellStyle name="Nuovo 36 4 2 5" xfId="12925"/>
    <cellStyle name="Nuovo 36 4 3" xfId="4479"/>
    <cellStyle name="Nuovo 36 4 3 2" xfId="22723"/>
    <cellStyle name="Nuovo 36 4 4" xfId="22724"/>
    <cellStyle name="Nuovo 36 4 4 2" xfId="44465"/>
    <cellStyle name="Nuovo 36 4 5" xfId="22725"/>
    <cellStyle name="Nuovo 36 4 6" xfId="22719"/>
    <cellStyle name="Nuovo 36 5" xfId="1866"/>
    <cellStyle name="Nuovo 36 5 2" xfId="22727"/>
    <cellStyle name="Nuovo 36 5 2 2" xfId="44466"/>
    <cellStyle name="Nuovo 36 5 3" xfId="22728"/>
    <cellStyle name="Nuovo 36 5 4" xfId="22726"/>
    <cellStyle name="Nuovo 36 6" xfId="1861"/>
    <cellStyle name="Nuovo 36 6 2" xfId="5021"/>
    <cellStyle name="Nuovo 36 6 3" xfId="22729"/>
    <cellStyle name="Nuovo 36 7" xfId="22704"/>
    <cellStyle name="Nuovo 37" xfId="629"/>
    <cellStyle name="Nuovo 37 2" xfId="630"/>
    <cellStyle name="Nuovo 37 2 2" xfId="1868"/>
    <cellStyle name="Nuovo 37 2 2 2" xfId="8977"/>
    <cellStyle name="Nuovo 37 2 2 3" xfId="22732"/>
    <cellStyle name="Nuovo 37 2 3" xfId="8713"/>
    <cellStyle name="Nuovo 37 2 3 2" xfId="22733"/>
    <cellStyle name="Nuovo 37 2 4" xfId="22734"/>
    <cellStyle name="Nuovo 37 2 5" xfId="22731"/>
    <cellStyle name="Nuovo 37 3" xfId="631"/>
    <cellStyle name="Nuovo 37 3 2" xfId="1870"/>
    <cellStyle name="Nuovo 37 3 2 2" xfId="3819"/>
    <cellStyle name="Nuovo 37 3 2 2 2" xfId="22737"/>
    <cellStyle name="Nuovo 37 3 2 3" xfId="2988"/>
    <cellStyle name="Nuovo 37 3 2 3 2" xfId="9531"/>
    <cellStyle name="Nuovo 37 3 2 3 3" xfId="22738"/>
    <cellStyle name="Nuovo 37 3 2 4" xfId="22736"/>
    <cellStyle name="Nuovo 37 3 3" xfId="1869"/>
    <cellStyle name="Nuovo 37 3 3 2" xfId="4480"/>
    <cellStyle name="Nuovo 37 3 3 2 2" xfId="22740"/>
    <cellStyle name="Nuovo 37 3 3 3" xfId="22741"/>
    <cellStyle name="Nuovo 37 3 3 3 2" xfId="44467"/>
    <cellStyle name="Nuovo 37 3 3 4" xfId="22739"/>
    <cellStyle name="Nuovo 37 3 4" xfId="2479"/>
    <cellStyle name="Nuovo 37 3 4 2" xfId="9191"/>
    <cellStyle name="Nuovo 37 3 4 3" xfId="22742"/>
    <cellStyle name="Nuovo 37 3 5" xfId="6637"/>
    <cellStyle name="Nuovo 37 3 5 2" xfId="22743"/>
    <cellStyle name="Nuovo 37 3 6" xfId="22744"/>
    <cellStyle name="Nuovo 37 3 7" xfId="22735"/>
    <cellStyle name="Nuovo 37 4" xfId="1871"/>
    <cellStyle name="Nuovo 37 4 2" xfId="4481"/>
    <cellStyle name="Nuovo 37 4 2 2" xfId="4482"/>
    <cellStyle name="Nuovo 37 4 2 2 2" xfId="22747"/>
    <cellStyle name="Nuovo 37 4 2 3" xfId="13314"/>
    <cellStyle name="Nuovo 37 4 2 3 2" xfId="22748"/>
    <cellStyle name="Nuovo 37 4 2 4" xfId="22746"/>
    <cellStyle name="Nuovo 37 4 2 5" xfId="12926"/>
    <cellStyle name="Nuovo 37 4 3" xfId="4483"/>
    <cellStyle name="Nuovo 37 4 3 2" xfId="22749"/>
    <cellStyle name="Nuovo 37 4 4" xfId="22750"/>
    <cellStyle name="Nuovo 37 4 4 2" xfId="44468"/>
    <cellStyle name="Nuovo 37 4 5" xfId="22751"/>
    <cellStyle name="Nuovo 37 4 6" xfId="22745"/>
    <cellStyle name="Nuovo 37 5" xfId="1872"/>
    <cellStyle name="Nuovo 37 5 2" xfId="22753"/>
    <cellStyle name="Nuovo 37 5 2 2" xfId="44469"/>
    <cellStyle name="Nuovo 37 5 3" xfId="22754"/>
    <cellStyle name="Nuovo 37 5 4" xfId="22752"/>
    <cellStyle name="Nuovo 37 6" xfId="1867"/>
    <cellStyle name="Nuovo 37 6 2" xfId="5022"/>
    <cellStyle name="Nuovo 37 6 3" xfId="22755"/>
    <cellStyle name="Nuovo 37 7" xfId="22730"/>
    <cellStyle name="Nuovo 38" xfId="632"/>
    <cellStyle name="Nuovo 38 2" xfId="633"/>
    <cellStyle name="Nuovo 38 2 2" xfId="1874"/>
    <cellStyle name="Nuovo 38 2 2 2" xfId="8978"/>
    <cellStyle name="Nuovo 38 2 2 3" xfId="22758"/>
    <cellStyle name="Nuovo 38 2 3" xfId="8714"/>
    <cellStyle name="Nuovo 38 2 3 2" xfId="22759"/>
    <cellStyle name="Nuovo 38 2 4" xfId="22760"/>
    <cellStyle name="Nuovo 38 2 5" xfId="22757"/>
    <cellStyle name="Nuovo 38 3" xfId="634"/>
    <cellStyle name="Nuovo 38 3 2" xfId="1876"/>
    <cellStyle name="Nuovo 38 3 2 2" xfId="3820"/>
    <cellStyle name="Nuovo 38 3 2 2 2" xfId="22763"/>
    <cellStyle name="Nuovo 38 3 2 3" xfId="2989"/>
    <cellStyle name="Nuovo 38 3 2 3 2" xfId="9532"/>
    <cellStyle name="Nuovo 38 3 2 3 3" xfId="22764"/>
    <cellStyle name="Nuovo 38 3 2 4" xfId="22762"/>
    <cellStyle name="Nuovo 38 3 3" xfId="1875"/>
    <cellStyle name="Nuovo 38 3 3 2" xfId="4484"/>
    <cellStyle name="Nuovo 38 3 3 2 2" xfId="22766"/>
    <cellStyle name="Nuovo 38 3 3 3" xfId="22767"/>
    <cellStyle name="Nuovo 38 3 3 3 2" xfId="44470"/>
    <cellStyle name="Nuovo 38 3 3 4" xfId="22765"/>
    <cellStyle name="Nuovo 38 3 4" xfId="2480"/>
    <cellStyle name="Nuovo 38 3 4 2" xfId="9192"/>
    <cellStyle name="Nuovo 38 3 4 3" xfId="22768"/>
    <cellStyle name="Nuovo 38 3 5" xfId="7594"/>
    <cellStyle name="Nuovo 38 3 5 2" xfId="22769"/>
    <cellStyle name="Nuovo 38 3 6" xfId="22770"/>
    <cellStyle name="Nuovo 38 3 7" xfId="22761"/>
    <cellStyle name="Nuovo 38 4" xfId="1877"/>
    <cellStyle name="Nuovo 38 4 2" xfId="4485"/>
    <cellStyle name="Nuovo 38 4 2 2" xfId="4486"/>
    <cellStyle name="Nuovo 38 4 2 2 2" xfId="22773"/>
    <cellStyle name="Nuovo 38 4 2 3" xfId="13315"/>
    <cellStyle name="Nuovo 38 4 2 3 2" xfId="22774"/>
    <cellStyle name="Nuovo 38 4 2 4" xfId="22772"/>
    <cellStyle name="Nuovo 38 4 2 5" xfId="12927"/>
    <cellStyle name="Nuovo 38 4 3" xfId="4487"/>
    <cellStyle name="Nuovo 38 4 3 2" xfId="22775"/>
    <cellStyle name="Nuovo 38 4 4" xfId="22776"/>
    <cellStyle name="Nuovo 38 4 4 2" xfId="44471"/>
    <cellStyle name="Nuovo 38 4 5" xfId="22777"/>
    <cellStyle name="Nuovo 38 4 6" xfId="22771"/>
    <cellStyle name="Nuovo 38 5" xfId="1878"/>
    <cellStyle name="Nuovo 38 5 2" xfId="22779"/>
    <cellStyle name="Nuovo 38 5 2 2" xfId="44472"/>
    <cellStyle name="Nuovo 38 5 3" xfId="22780"/>
    <cellStyle name="Nuovo 38 5 4" xfId="22778"/>
    <cellStyle name="Nuovo 38 6" xfId="1873"/>
    <cellStyle name="Nuovo 38 6 2" xfId="5023"/>
    <cellStyle name="Nuovo 38 6 3" xfId="22781"/>
    <cellStyle name="Nuovo 38 7" xfId="22756"/>
    <cellStyle name="Nuovo 39" xfId="635"/>
    <cellStyle name="Nuovo 39 2" xfId="636"/>
    <cellStyle name="Nuovo 39 2 2" xfId="1880"/>
    <cellStyle name="Nuovo 39 2 2 2" xfId="8979"/>
    <cellStyle name="Nuovo 39 2 2 3" xfId="22784"/>
    <cellStyle name="Nuovo 39 2 3" xfId="8715"/>
    <cellStyle name="Nuovo 39 2 3 2" xfId="22785"/>
    <cellStyle name="Nuovo 39 2 4" xfId="22786"/>
    <cellStyle name="Nuovo 39 2 5" xfId="22783"/>
    <cellStyle name="Nuovo 39 3" xfId="637"/>
    <cellStyle name="Nuovo 39 3 2" xfId="1882"/>
    <cellStyle name="Nuovo 39 3 2 2" xfId="3821"/>
    <cellStyle name="Nuovo 39 3 2 2 2" xfId="22789"/>
    <cellStyle name="Nuovo 39 3 2 3" xfId="2990"/>
    <cellStyle name="Nuovo 39 3 2 3 2" xfId="9533"/>
    <cellStyle name="Nuovo 39 3 2 3 3" xfId="22790"/>
    <cellStyle name="Nuovo 39 3 2 4" xfId="22788"/>
    <cellStyle name="Nuovo 39 3 3" xfId="1881"/>
    <cellStyle name="Nuovo 39 3 3 2" xfId="4488"/>
    <cellStyle name="Nuovo 39 3 3 2 2" xfId="22792"/>
    <cellStyle name="Nuovo 39 3 3 3" xfId="22793"/>
    <cellStyle name="Nuovo 39 3 3 3 2" xfId="44473"/>
    <cellStyle name="Nuovo 39 3 3 4" xfId="22791"/>
    <cellStyle name="Nuovo 39 3 4" xfId="2481"/>
    <cellStyle name="Nuovo 39 3 4 2" xfId="9193"/>
    <cellStyle name="Nuovo 39 3 4 3" xfId="22794"/>
    <cellStyle name="Nuovo 39 3 5" xfId="6943"/>
    <cellStyle name="Nuovo 39 3 5 2" xfId="22795"/>
    <cellStyle name="Nuovo 39 3 6" xfId="22796"/>
    <cellStyle name="Nuovo 39 3 7" xfId="22787"/>
    <cellStyle name="Nuovo 39 4" xfId="1883"/>
    <cellStyle name="Nuovo 39 4 2" xfId="4489"/>
    <cellStyle name="Nuovo 39 4 2 2" xfId="4490"/>
    <cellStyle name="Nuovo 39 4 2 2 2" xfId="22799"/>
    <cellStyle name="Nuovo 39 4 2 3" xfId="13316"/>
    <cellStyle name="Nuovo 39 4 2 3 2" xfId="22800"/>
    <cellStyle name="Nuovo 39 4 2 4" xfId="22798"/>
    <cellStyle name="Nuovo 39 4 2 5" xfId="12928"/>
    <cellStyle name="Nuovo 39 4 3" xfId="4491"/>
    <cellStyle name="Nuovo 39 4 3 2" xfId="22801"/>
    <cellStyle name="Nuovo 39 4 4" xfId="22802"/>
    <cellStyle name="Nuovo 39 4 4 2" xfId="44474"/>
    <cellStyle name="Nuovo 39 4 5" xfId="22803"/>
    <cellStyle name="Nuovo 39 4 6" xfId="22797"/>
    <cellStyle name="Nuovo 39 5" xfId="1884"/>
    <cellStyle name="Nuovo 39 5 2" xfId="22805"/>
    <cellStyle name="Nuovo 39 5 2 2" xfId="44475"/>
    <cellStyle name="Nuovo 39 5 3" xfId="22806"/>
    <cellStyle name="Nuovo 39 5 4" xfId="22804"/>
    <cellStyle name="Nuovo 39 6" xfId="1879"/>
    <cellStyle name="Nuovo 39 6 2" xfId="5024"/>
    <cellStyle name="Nuovo 39 6 3" xfId="22807"/>
    <cellStyle name="Nuovo 39 7" xfId="22782"/>
    <cellStyle name="Nuovo 4" xfId="638"/>
    <cellStyle name="Nuovo 4 2" xfId="639"/>
    <cellStyle name="Nuovo 4 2 2" xfId="1886"/>
    <cellStyle name="Nuovo 4 2 2 2" xfId="8980"/>
    <cellStyle name="Nuovo 4 2 2 3" xfId="22810"/>
    <cellStyle name="Nuovo 4 2 3" xfId="8716"/>
    <cellStyle name="Nuovo 4 2 3 2" xfId="22811"/>
    <cellStyle name="Nuovo 4 2 4" xfId="22812"/>
    <cellStyle name="Nuovo 4 2 5" xfId="22809"/>
    <cellStyle name="Nuovo 4 3" xfId="640"/>
    <cellStyle name="Nuovo 4 3 2" xfId="1888"/>
    <cellStyle name="Nuovo 4 3 2 2" xfId="3822"/>
    <cellStyle name="Nuovo 4 3 2 2 2" xfId="22815"/>
    <cellStyle name="Nuovo 4 3 2 3" xfId="2991"/>
    <cellStyle name="Nuovo 4 3 2 3 2" xfId="9534"/>
    <cellStyle name="Nuovo 4 3 2 3 3" xfId="22816"/>
    <cellStyle name="Nuovo 4 3 2 4" xfId="22814"/>
    <cellStyle name="Nuovo 4 3 3" xfId="1887"/>
    <cellStyle name="Nuovo 4 3 3 2" xfId="4492"/>
    <cellStyle name="Nuovo 4 3 3 2 2" xfId="22818"/>
    <cellStyle name="Nuovo 4 3 3 3" xfId="22819"/>
    <cellStyle name="Nuovo 4 3 3 3 2" xfId="44476"/>
    <cellStyle name="Nuovo 4 3 3 4" xfId="22817"/>
    <cellStyle name="Nuovo 4 3 4" xfId="2482"/>
    <cellStyle name="Nuovo 4 3 4 2" xfId="9194"/>
    <cellStyle name="Nuovo 4 3 4 3" xfId="22820"/>
    <cellStyle name="Nuovo 4 3 5" xfId="6551"/>
    <cellStyle name="Nuovo 4 3 5 2" xfId="22821"/>
    <cellStyle name="Nuovo 4 3 6" xfId="22822"/>
    <cellStyle name="Nuovo 4 3 7" xfId="22813"/>
    <cellStyle name="Nuovo 4 4" xfId="1889"/>
    <cellStyle name="Nuovo 4 4 2" xfId="4493"/>
    <cellStyle name="Nuovo 4 4 2 2" xfId="4494"/>
    <cellStyle name="Nuovo 4 4 2 2 2" xfId="22825"/>
    <cellStyle name="Nuovo 4 4 2 3" xfId="13317"/>
    <cellStyle name="Nuovo 4 4 2 3 2" xfId="22826"/>
    <cellStyle name="Nuovo 4 4 2 4" xfId="22824"/>
    <cellStyle name="Nuovo 4 4 2 5" xfId="12929"/>
    <cellStyle name="Nuovo 4 4 3" xfId="4495"/>
    <cellStyle name="Nuovo 4 4 3 2" xfId="22827"/>
    <cellStyle name="Nuovo 4 4 4" xfId="22828"/>
    <cellStyle name="Nuovo 4 4 4 2" xfId="44477"/>
    <cellStyle name="Nuovo 4 4 5" xfId="22829"/>
    <cellStyle name="Nuovo 4 4 6" xfId="22823"/>
    <cellStyle name="Nuovo 4 5" xfId="1890"/>
    <cellStyle name="Nuovo 4 5 2" xfId="22831"/>
    <cellStyle name="Nuovo 4 5 2 2" xfId="44478"/>
    <cellStyle name="Nuovo 4 5 3" xfId="22832"/>
    <cellStyle name="Nuovo 4 5 4" xfId="22830"/>
    <cellStyle name="Nuovo 4 6" xfId="1885"/>
    <cellStyle name="Nuovo 4 6 2" xfId="5025"/>
    <cellStyle name="Nuovo 4 6 3" xfId="22833"/>
    <cellStyle name="Nuovo 4 7" xfId="22808"/>
    <cellStyle name="Nuovo 40" xfId="641"/>
    <cellStyle name="Nuovo 40 2" xfId="642"/>
    <cellStyle name="Nuovo 40 2 2" xfId="1892"/>
    <cellStyle name="Nuovo 40 2 2 2" xfId="8981"/>
    <cellStyle name="Nuovo 40 2 2 3" xfId="22836"/>
    <cellStyle name="Nuovo 40 2 3" xfId="8717"/>
    <cellStyle name="Nuovo 40 2 3 2" xfId="22837"/>
    <cellStyle name="Nuovo 40 2 4" xfId="22838"/>
    <cellStyle name="Nuovo 40 2 5" xfId="22835"/>
    <cellStyle name="Nuovo 40 3" xfId="643"/>
    <cellStyle name="Nuovo 40 3 2" xfId="1894"/>
    <cellStyle name="Nuovo 40 3 2 2" xfId="3823"/>
    <cellStyle name="Nuovo 40 3 2 2 2" xfId="22841"/>
    <cellStyle name="Nuovo 40 3 2 3" xfId="2992"/>
    <cellStyle name="Nuovo 40 3 2 3 2" xfId="9535"/>
    <cellStyle name="Nuovo 40 3 2 3 3" xfId="22842"/>
    <cellStyle name="Nuovo 40 3 2 4" xfId="22840"/>
    <cellStyle name="Nuovo 40 3 3" xfId="1893"/>
    <cellStyle name="Nuovo 40 3 3 2" xfId="4496"/>
    <cellStyle name="Nuovo 40 3 3 2 2" xfId="22844"/>
    <cellStyle name="Nuovo 40 3 3 3" xfId="22845"/>
    <cellStyle name="Nuovo 40 3 3 3 2" xfId="44479"/>
    <cellStyle name="Nuovo 40 3 3 4" xfId="22843"/>
    <cellStyle name="Nuovo 40 3 4" xfId="2483"/>
    <cellStyle name="Nuovo 40 3 4 2" xfId="9195"/>
    <cellStyle name="Nuovo 40 3 4 3" xfId="22846"/>
    <cellStyle name="Nuovo 40 3 5" xfId="6932"/>
    <cellStyle name="Nuovo 40 3 5 2" xfId="22847"/>
    <cellStyle name="Nuovo 40 3 6" xfId="22848"/>
    <cellStyle name="Nuovo 40 3 7" xfId="22839"/>
    <cellStyle name="Nuovo 40 4" xfId="1895"/>
    <cellStyle name="Nuovo 40 4 2" xfId="4497"/>
    <cellStyle name="Nuovo 40 4 2 2" xfId="4498"/>
    <cellStyle name="Nuovo 40 4 2 2 2" xfId="22851"/>
    <cellStyle name="Nuovo 40 4 2 3" xfId="13318"/>
    <cellStyle name="Nuovo 40 4 2 3 2" xfId="22852"/>
    <cellStyle name="Nuovo 40 4 2 4" xfId="22850"/>
    <cellStyle name="Nuovo 40 4 2 5" xfId="12930"/>
    <cellStyle name="Nuovo 40 4 3" xfId="4499"/>
    <cellStyle name="Nuovo 40 4 3 2" xfId="22853"/>
    <cellStyle name="Nuovo 40 4 4" xfId="22854"/>
    <cellStyle name="Nuovo 40 4 4 2" xfId="44480"/>
    <cellStyle name="Nuovo 40 4 5" xfId="22855"/>
    <cellStyle name="Nuovo 40 4 6" xfId="22849"/>
    <cellStyle name="Nuovo 40 5" xfId="1896"/>
    <cellStyle name="Nuovo 40 5 2" xfId="22857"/>
    <cellStyle name="Nuovo 40 5 2 2" xfId="44481"/>
    <cellStyle name="Nuovo 40 5 3" xfId="22858"/>
    <cellStyle name="Nuovo 40 5 4" xfId="22856"/>
    <cellStyle name="Nuovo 40 6" xfId="1891"/>
    <cellStyle name="Nuovo 40 6 2" xfId="5026"/>
    <cellStyle name="Nuovo 40 6 3" xfId="22859"/>
    <cellStyle name="Nuovo 40 7" xfId="22834"/>
    <cellStyle name="Nuovo 41" xfId="644"/>
    <cellStyle name="Nuovo 41 2" xfId="645"/>
    <cellStyle name="Nuovo 41 2 2" xfId="1898"/>
    <cellStyle name="Nuovo 41 2 2 2" xfId="8982"/>
    <cellStyle name="Nuovo 41 2 2 3" xfId="22862"/>
    <cellStyle name="Nuovo 41 2 3" xfId="8718"/>
    <cellStyle name="Nuovo 41 2 3 2" xfId="22863"/>
    <cellStyle name="Nuovo 41 2 4" xfId="22864"/>
    <cellStyle name="Nuovo 41 2 5" xfId="22861"/>
    <cellStyle name="Nuovo 41 3" xfId="646"/>
    <cellStyle name="Nuovo 41 3 2" xfId="1900"/>
    <cellStyle name="Nuovo 41 3 2 2" xfId="3824"/>
    <cellStyle name="Nuovo 41 3 2 2 2" xfId="22867"/>
    <cellStyle name="Nuovo 41 3 2 3" xfId="2993"/>
    <cellStyle name="Nuovo 41 3 2 3 2" xfId="9536"/>
    <cellStyle name="Nuovo 41 3 2 3 3" xfId="22868"/>
    <cellStyle name="Nuovo 41 3 2 4" xfId="22866"/>
    <cellStyle name="Nuovo 41 3 3" xfId="1899"/>
    <cellStyle name="Nuovo 41 3 3 2" xfId="4500"/>
    <cellStyle name="Nuovo 41 3 3 2 2" xfId="22870"/>
    <cellStyle name="Nuovo 41 3 3 3" xfId="22871"/>
    <cellStyle name="Nuovo 41 3 3 3 2" xfId="44482"/>
    <cellStyle name="Nuovo 41 3 3 4" xfId="22869"/>
    <cellStyle name="Nuovo 41 3 4" xfId="2484"/>
    <cellStyle name="Nuovo 41 3 4 2" xfId="9196"/>
    <cellStyle name="Nuovo 41 3 4 3" xfId="22872"/>
    <cellStyle name="Nuovo 41 3 5" xfId="7688"/>
    <cellStyle name="Nuovo 41 3 5 2" xfId="22873"/>
    <cellStyle name="Nuovo 41 3 6" xfId="22874"/>
    <cellStyle name="Nuovo 41 3 7" xfId="22865"/>
    <cellStyle name="Nuovo 41 4" xfId="1901"/>
    <cellStyle name="Nuovo 41 4 2" xfId="4501"/>
    <cellStyle name="Nuovo 41 4 2 2" xfId="4502"/>
    <cellStyle name="Nuovo 41 4 2 2 2" xfId="22877"/>
    <cellStyle name="Nuovo 41 4 2 3" xfId="13319"/>
    <cellStyle name="Nuovo 41 4 2 3 2" xfId="22878"/>
    <cellStyle name="Nuovo 41 4 2 4" xfId="22876"/>
    <cellStyle name="Nuovo 41 4 2 5" xfId="12931"/>
    <cellStyle name="Nuovo 41 4 3" xfId="4503"/>
    <cellStyle name="Nuovo 41 4 3 2" xfId="22879"/>
    <cellStyle name="Nuovo 41 4 4" xfId="22880"/>
    <cellStyle name="Nuovo 41 4 4 2" xfId="44483"/>
    <cellStyle name="Nuovo 41 4 5" xfId="22881"/>
    <cellStyle name="Nuovo 41 4 6" xfId="22875"/>
    <cellStyle name="Nuovo 41 5" xfId="1902"/>
    <cellStyle name="Nuovo 41 5 2" xfId="22883"/>
    <cellStyle name="Nuovo 41 5 2 2" xfId="44484"/>
    <cellStyle name="Nuovo 41 5 3" xfId="22884"/>
    <cellStyle name="Nuovo 41 5 4" xfId="22882"/>
    <cellStyle name="Nuovo 41 6" xfId="1897"/>
    <cellStyle name="Nuovo 41 6 2" xfId="5027"/>
    <cellStyle name="Nuovo 41 6 3" xfId="22885"/>
    <cellStyle name="Nuovo 41 7" xfId="22860"/>
    <cellStyle name="Nuovo 42" xfId="647"/>
    <cellStyle name="Nuovo 42 2" xfId="648"/>
    <cellStyle name="Nuovo 42 2 2" xfId="1904"/>
    <cellStyle name="Nuovo 42 2 2 2" xfId="8983"/>
    <cellStyle name="Nuovo 42 2 2 3" xfId="22888"/>
    <cellStyle name="Nuovo 42 2 3" xfId="8719"/>
    <cellStyle name="Nuovo 42 2 3 2" xfId="22889"/>
    <cellStyle name="Nuovo 42 2 4" xfId="22890"/>
    <cellStyle name="Nuovo 42 2 5" xfId="22887"/>
    <cellStyle name="Nuovo 42 3" xfId="649"/>
    <cellStyle name="Nuovo 42 3 2" xfId="1906"/>
    <cellStyle name="Nuovo 42 3 2 2" xfId="3825"/>
    <cellStyle name="Nuovo 42 3 2 2 2" xfId="22893"/>
    <cellStyle name="Nuovo 42 3 2 3" xfId="2994"/>
    <cellStyle name="Nuovo 42 3 2 3 2" xfId="9537"/>
    <cellStyle name="Nuovo 42 3 2 3 3" xfId="22894"/>
    <cellStyle name="Nuovo 42 3 2 4" xfId="22892"/>
    <cellStyle name="Nuovo 42 3 3" xfId="1905"/>
    <cellStyle name="Nuovo 42 3 3 2" xfId="4504"/>
    <cellStyle name="Nuovo 42 3 3 2 2" xfId="22896"/>
    <cellStyle name="Nuovo 42 3 3 3" xfId="22897"/>
    <cellStyle name="Nuovo 42 3 3 3 2" xfId="44485"/>
    <cellStyle name="Nuovo 42 3 3 4" xfId="22895"/>
    <cellStyle name="Nuovo 42 3 4" xfId="2485"/>
    <cellStyle name="Nuovo 42 3 4 2" xfId="9197"/>
    <cellStyle name="Nuovo 42 3 4 3" xfId="22898"/>
    <cellStyle name="Nuovo 42 3 5" xfId="7724"/>
    <cellStyle name="Nuovo 42 3 5 2" xfId="22899"/>
    <cellStyle name="Nuovo 42 3 6" xfId="22900"/>
    <cellStyle name="Nuovo 42 3 7" xfId="22891"/>
    <cellStyle name="Nuovo 42 4" xfId="1907"/>
    <cellStyle name="Nuovo 42 4 2" xfId="4505"/>
    <cellStyle name="Nuovo 42 4 2 2" xfId="4506"/>
    <cellStyle name="Nuovo 42 4 2 2 2" xfId="22903"/>
    <cellStyle name="Nuovo 42 4 2 3" xfId="13320"/>
    <cellStyle name="Nuovo 42 4 2 3 2" xfId="22904"/>
    <cellStyle name="Nuovo 42 4 2 4" xfId="22902"/>
    <cellStyle name="Nuovo 42 4 2 5" xfId="12932"/>
    <cellStyle name="Nuovo 42 4 3" xfId="4507"/>
    <cellStyle name="Nuovo 42 4 3 2" xfId="22905"/>
    <cellStyle name="Nuovo 42 4 4" xfId="22906"/>
    <cellStyle name="Nuovo 42 4 4 2" xfId="44486"/>
    <cellStyle name="Nuovo 42 4 5" xfId="22907"/>
    <cellStyle name="Nuovo 42 4 6" xfId="22901"/>
    <cellStyle name="Nuovo 42 5" xfId="1908"/>
    <cellStyle name="Nuovo 42 5 2" xfId="22909"/>
    <cellStyle name="Nuovo 42 5 2 2" xfId="44487"/>
    <cellStyle name="Nuovo 42 5 3" xfId="22910"/>
    <cellStyle name="Nuovo 42 5 4" xfId="22908"/>
    <cellStyle name="Nuovo 42 6" xfId="1903"/>
    <cellStyle name="Nuovo 42 6 2" xfId="5028"/>
    <cellStyle name="Nuovo 42 6 3" xfId="22911"/>
    <cellStyle name="Nuovo 42 7" xfId="22886"/>
    <cellStyle name="Nuovo 43" xfId="650"/>
    <cellStyle name="Nuovo 43 2" xfId="651"/>
    <cellStyle name="Nuovo 43 2 2" xfId="1910"/>
    <cellStyle name="Nuovo 43 2 2 2" xfId="8984"/>
    <cellStyle name="Nuovo 43 2 2 3" xfId="22914"/>
    <cellStyle name="Nuovo 43 2 3" xfId="8720"/>
    <cellStyle name="Nuovo 43 2 3 2" xfId="22915"/>
    <cellStyle name="Nuovo 43 2 4" xfId="22916"/>
    <cellStyle name="Nuovo 43 2 5" xfId="22913"/>
    <cellStyle name="Nuovo 43 3" xfId="652"/>
    <cellStyle name="Nuovo 43 3 2" xfId="1912"/>
    <cellStyle name="Nuovo 43 3 2 2" xfId="3826"/>
    <cellStyle name="Nuovo 43 3 2 2 2" xfId="22919"/>
    <cellStyle name="Nuovo 43 3 2 3" xfId="2995"/>
    <cellStyle name="Nuovo 43 3 2 3 2" xfId="9538"/>
    <cellStyle name="Nuovo 43 3 2 3 3" xfId="22920"/>
    <cellStyle name="Nuovo 43 3 2 4" xfId="22918"/>
    <cellStyle name="Nuovo 43 3 3" xfId="1911"/>
    <cellStyle name="Nuovo 43 3 3 2" xfId="4508"/>
    <cellStyle name="Nuovo 43 3 3 2 2" xfId="22922"/>
    <cellStyle name="Nuovo 43 3 3 3" xfId="22923"/>
    <cellStyle name="Nuovo 43 3 3 3 2" xfId="44488"/>
    <cellStyle name="Nuovo 43 3 3 4" xfId="22921"/>
    <cellStyle name="Nuovo 43 3 4" xfId="2486"/>
    <cellStyle name="Nuovo 43 3 4 2" xfId="9198"/>
    <cellStyle name="Nuovo 43 3 4 3" xfId="22924"/>
    <cellStyle name="Nuovo 43 3 5" xfId="6527"/>
    <cellStyle name="Nuovo 43 3 5 2" xfId="22925"/>
    <cellStyle name="Nuovo 43 3 6" xfId="22926"/>
    <cellStyle name="Nuovo 43 3 7" xfId="22917"/>
    <cellStyle name="Nuovo 43 4" xfId="1913"/>
    <cellStyle name="Nuovo 43 4 2" xfId="4509"/>
    <cellStyle name="Nuovo 43 4 2 2" xfId="4510"/>
    <cellStyle name="Nuovo 43 4 2 2 2" xfId="22929"/>
    <cellStyle name="Nuovo 43 4 2 3" xfId="13321"/>
    <cellStyle name="Nuovo 43 4 2 3 2" xfId="22930"/>
    <cellStyle name="Nuovo 43 4 2 4" xfId="22928"/>
    <cellStyle name="Nuovo 43 4 2 5" xfId="12933"/>
    <cellStyle name="Nuovo 43 4 3" xfId="4511"/>
    <cellStyle name="Nuovo 43 4 3 2" xfId="22931"/>
    <cellStyle name="Nuovo 43 4 4" xfId="22932"/>
    <cellStyle name="Nuovo 43 4 4 2" xfId="44489"/>
    <cellStyle name="Nuovo 43 4 5" xfId="22933"/>
    <cellStyle name="Nuovo 43 4 6" xfId="22927"/>
    <cellStyle name="Nuovo 43 5" xfId="1914"/>
    <cellStyle name="Nuovo 43 5 2" xfId="22935"/>
    <cellStyle name="Nuovo 43 5 2 2" xfId="44490"/>
    <cellStyle name="Nuovo 43 5 3" xfId="22936"/>
    <cellStyle name="Nuovo 43 5 4" xfId="22934"/>
    <cellStyle name="Nuovo 43 6" xfId="1909"/>
    <cellStyle name="Nuovo 43 6 2" xfId="5029"/>
    <cellStyle name="Nuovo 43 6 3" xfId="22937"/>
    <cellStyle name="Nuovo 43 7" xfId="22912"/>
    <cellStyle name="Nuovo 44" xfId="653"/>
    <cellStyle name="Nuovo 44 2" xfId="654"/>
    <cellStyle name="Nuovo 44 2 2" xfId="1916"/>
    <cellStyle name="Nuovo 44 2 2 2" xfId="8985"/>
    <cellStyle name="Nuovo 44 2 2 3" xfId="22940"/>
    <cellStyle name="Nuovo 44 2 3" xfId="8721"/>
    <cellStyle name="Nuovo 44 2 3 2" xfId="22941"/>
    <cellStyle name="Nuovo 44 2 4" xfId="22942"/>
    <cellStyle name="Nuovo 44 2 5" xfId="22939"/>
    <cellStyle name="Nuovo 44 3" xfId="655"/>
    <cellStyle name="Nuovo 44 3 2" xfId="1918"/>
    <cellStyle name="Nuovo 44 3 2 2" xfId="3827"/>
    <cellStyle name="Nuovo 44 3 2 2 2" xfId="22945"/>
    <cellStyle name="Nuovo 44 3 2 3" xfId="2996"/>
    <cellStyle name="Nuovo 44 3 2 3 2" xfId="9539"/>
    <cellStyle name="Nuovo 44 3 2 3 3" xfId="22946"/>
    <cellStyle name="Nuovo 44 3 2 4" xfId="22944"/>
    <cellStyle name="Nuovo 44 3 3" xfId="1917"/>
    <cellStyle name="Nuovo 44 3 3 2" xfId="4512"/>
    <cellStyle name="Nuovo 44 3 3 2 2" xfId="22948"/>
    <cellStyle name="Nuovo 44 3 3 3" xfId="22949"/>
    <cellStyle name="Nuovo 44 3 3 3 2" xfId="44491"/>
    <cellStyle name="Nuovo 44 3 3 4" xfId="22947"/>
    <cellStyle name="Nuovo 44 3 4" xfId="2487"/>
    <cellStyle name="Nuovo 44 3 4 2" xfId="9199"/>
    <cellStyle name="Nuovo 44 3 4 3" xfId="22950"/>
    <cellStyle name="Nuovo 44 3 5" xfId="6636"/>
    <cellStyle name="Nuovo 44 3 5 2" xfId="22951"/>
    <cellStyle name="Nuovo 44 3 6" xfId="22952"/>
    <cellStyle name="Nuovo 44 3 7" xfId="22943"/>
    <cellStyle name="Nuovo 44 4" xfId="1919"/>
    <cellStyle name="Nuovo 44 4 2" xfId="4513"/>
    <cellStyle name="Nuovo 44 4 2 2" xfId="4514"/>
    <cellStyle name="Nuovo 44 4 2 2 2" xfId="22955"/>
    <cellStyle name="Nuovo 44 4 2 3" xfId="13322"/>
    <cellStyle name="Nuovo 44 4 2 3 2" xfId="22956"/>
    <cellStyle name="Nuovo 44 4 2 4" xfId="22954"/>
    <cellStyle name="Nuovo 44 4 2 5" xfId="12934"/>
    <cellStyle name="Nuovo 44 4 3" xfId="4515"/>
    <cellStyle name="Nuovo 44 4 3 2" xfId="22957"/>
    <cellStyle name="Nuovo 44 4 4" xfId="22958"/>
    <cellStyle name="Nuovo 44 4 4 2" xfId="44492"/>
    <cellStyle name="Nuovo 44 4 5" xfId="22959"/>
    <cellStyle name="Nuovo 44 4 6" xfId="22953"/>
    <cellStyle name="Nuovo 44 5" xfId="1920"/>
    <cellStyle name="Nuovo 44 5 2" xfId="22961"/>
    <cellStyle name="Nuovo 44 5 2 2" xfId="44493"/>
    <cellStyle name="Nuovo 44 5 3" xfId="22962"/>
    <cellStyle name="Nuovo 44 5 4" xfId="22960"/>
    <cellStyle name="Nuovo 44 6" xfId="1915"/>
    <cellStyle name="Nuovo 44 6 2" xfId="5030"/>
    <cellStyle name="Nuovo 44 6 3" xfId="22963"/>
    <cellStyle name="Nuovo 44 7" xfId="22938"/>
    <cellStyle name="Nuovo 45" xfId="656"/>
    <cellStyle name="Nuovo 45 2" xfId="1921"/>
    <cellStyle name="Nuovo 45 2 2" xfId="8986"/>
    <cellStyle name="Nuovo 45 2 3" xfId="22965"/>
    <cellStyle name="Nuovo 45 3" xfId="8722"/>
    <cellStyle name="Nuovo 45 3 2" xfId="22966"/>
    <cellStyle name="Nuovo 45 4" xfId="22967"/>
    <cellStyle name="Nuovo 45 5" xfId="22964"/>
    <cellStyle name="Nuovo 46" xfId="657"/>
    <cellStyle name="Nuovo 46 2" xfId="1923"/>
    <cellStyle name="Nuovo 46 2 2" xfId="3828"/>
    <cellStyle name="Nuovo 46 2 2 2" xfId="22970"/>
    <cellStyle name="Nuovo 46 2 3" xfId="2997"/>
    <cellStyle name="Nuovo 46 2 3 2" xfId="9540"/>
    <cellStyle name="Nuovo 46 2 3 3" xfId="22971"/>
    <cellStyle name="Nuovo 46 2 4" xfId="22969"/>
    <cellStyle name="Nuovo 46 3" xfId="1922"/>
    <cellStyle name="Nuovo 46 3 2" xfId="4516"/>
    <cellStyle name="Nuovo 46 3 2 2" xfId="22973"/>
    <cellStyle name="Nuovo 46 3 3" xfId="22974"/>
    <cellStyle name="Nuovo 46 3 3 2" xfId="44494"/>
    <cellStyle name="Nuovo 46 3 4" xfId="22972"/>
    <cellStyle name="Nuovo 46 4" xfId="2488"/>
    <cellStyle name="Nuovo 46 4 2" xfId="9200"/>
    <cellStyle name="Nuovo 46 4 3" xfId="22975"/>
    <cellStyle name="Nuovo 46 5" xfId="6857"/>
    <cellStyle name="Nuovo 46 5 2" xfId="22976"/>
    <cellStyle name="Nuovo 46 6" xfId="22977"/>
    <cellStyle name="Nuovo 46 7" xfId="22968"/>
    <cellStyle name="Nuovo 47" xfId="1924"/>
    <cellStyle name="Nuovo 47 2" xfId="4517"/>
    <cellStyle name="Nuovo 47 2 2" xfId="4518"/>
    <cellStyle name="Nuovo 47 2 2 2" xfId="22980"/>
    <cellStyle name="Nuovo 47 2 3" xfId="13323"/>
    <cellStyle name="Nuovo 47 2 3 2" xfId="22981"/>
    <cellStyle name="Nuovo 47 2 4" xfId="22979"/>
    <cellStyle name="Nuovo 47 2 5" xfId="12935"/>
    <cellStyle name="Nuovo 47 3" xfId="4519"/>
    <cellStyle name="Nuovo 47 3 2" xfId="22982"/>
    <cellStyle name="Nuovo 47 4" xfId="22983"/>
    <cellStyle name="Nuovo 47 4 2" xfId="44495"/>
    <cellStyle name="Nuovo 47 5" xfId="22984"/>
    <cellStyle name="Nuovo 47 6" xfId="22978"/>
    <cellStyle name="Nuovo 48" xfId="1925"/>
    <cellStyle name="Nuovo 48 2" xfId="22986"/>
    <cellStyle name="Nuovo 48 2 2" xfId="44496"/>
    <cellStyle name="Nuovo 48 3" xfId="22987"/>
    <cellStyle name="Nuovo 48 4" xfId="22985"/>
    <cellStyle name="Nuovo 49" xfId="1692"/>
    <cellStyle name="Nuovo 49 2" xfId="4992"/>
    <cellStyle name="Nuovo 5" xfId="658"/>
    <cellStyle name="Nuovo 5 2" xfId="659"/>
    <cellStyle name="Nuovo 5 2 2" xfId="1927"/>
    <cellStyle name="Nuovo 5 2 2 2" xfId="8987"/>
    <cellStyle name="Nuovo 5 2 2 3" xfId="22990"/>
    <cellStyle name="Nuovo 5 2 3" xfId="8723"/>
    <cellStyle name="Nuovo 5 2 3 2" xfId="22991"/>
    <cellStyle name="Nuovo 5 2 4" xfId="22992"/>
    <cellStyle name="Nuovo 5 2 5" xfId="22989"/>
    <cellStyle name="Nuovo 5 3" xfId="660"/>
    <cellStyle name="Nuovo 5 3 2" xfId="1929"/>
    <cellStyle name="Nuovo 5 3 2 2" xfId="3829"/>
    <cellStyle name="Nuovo 5 3 2 2 2" xfId="22995"/>
    <cellStyle name="Nuovo 5 3 2 3" xfId="2998"/>
    <cellStyle name="Nuovo 5 3 2 3 2" xfId="9541"/>
    <cellStyle name="Nuovo 5 3 2 3 3" xfId="22996"/>
    <cellStyle name="Nuovo 5 3 2 4" xfId="22994"/>
    <cellStyle name="Nuovo 5 3 3" xfId="1928"/>
    <cellStyle name="Nuovo 5 3 3 2" xfId="4520"/>
    <cellStyle name="Nuovo 5 3 3 2 2" xfId="22998"/>
    <cellStyle name="Nuovo 5 3 3 3" xfId="22999"/>
    <cellStyle name="Nuovo 5 3 3 3 2" xfId="44497"/>
    <cellStyle name="Nuovo 5 3 3 4" xfId="22997"/>
    <cellStyle name="Nuovo 5 3 4" xfId="2489"/>
    <cellStyle name="Nuovo 5 3 4 2" xfId="9201"/>
    <cellStyle name="Nuovo 5 3 4 3" xfId="23000"/>
    <cellStyle name="Nuovo 5 3 5" xfId="6635"/>
    <cellStyle name="Nuovo 5 3 5 2" xfId="23001"/>
    <cellStyle name="Nuovo 5 3 6" xfId="23002"/>
    <cellStyle name="Nuovo 5 3 7" xfId="22993"/>
    <cellStyle name="Nuovo 5 4" xfId="1930"/>
    <cellStyle name="Nuovo 5 4 2" xfId="4521"/>
    <cellStyle name="Nuovo 5 4 2 2" xfId="4522"/>
    <cellStyle name="Nuovo 5 4 2 2 2" xfId="23005"/>
    <cellStyle name="Nuovo 5 4 2 3" xfId="13324"/>
    <cellStyle name="Nuovo 5 4 2 3 2" xfId="23006"/>
    <cellStyle name="Nuovo 5 4 2 4" xfId="23004"/>
    <cellStyle name="Nuovo 5 4 2 5" xfId="12936"/>
    <cellStyle name="Nuovo 5 4 3" xfId="4523"/>
    <cellStyle name="Nuovo 5 4 3 2" xfId="23007"/>
    <cellStyle name="Nuovo 5 4 4" xfId="23008"/>
    <cellStyle name="Nuovo 5 4 4 2" xfId="44498"/>
    <cellStyle name="Nuovo 5 4 5" xfId="23009"/>
    <cellStyle name="Nuovo 5 4 6" xfId="23003"/>
    <cellStyle name="Nuovo 5 5" xfId="1931"/>
    <cellStyle name="Nuovo 5 5 2" xfId="23011"/>
    <cellStyle name="Nuovo 5 5 2 2" xfId="44499"/>
    <cellStyle name="Nuovo 5 5 3" xfId="23012"/>
    <cellStyle name="Nuovo 5 5 4" xfId="23010"/>
    <cellStyle name="Nuovo 5 6" xfId="1926"/>
    <cellStyle name="Nuovo 5 6 2" xfId="5031"/>
    <cellStyle name="Nuovo 5 6 3" xfId="23013"/>
    <cellStyle name="Nuovo 5 7" xfId="22988"/>
    <cellStyle name="Nuovo 50" xfId="22184"/>
    <cellStyle name="Nuovo 6" xfId="661"/>
    <cellStyle name="Nuovo 6 2" xfId="662"/>
    <cellStyle name="Nuovo 6 2 2" xfId="1933"/>
    <cellStyle name="Nuovo 6 2 2 2" xfId="8988"/>
    <cellStyle name="Nuovo 6 2 2 3" xfId="23016"/>
    <cellStyle name="Nuovo 6 2 3" xfId="8724"/>
    <cellStyle name="Nuovo 6 2 3 2" xfId="23017"/>
    <cellStyle name="Nuovo 6 2 4" xfId="23018"/>
    <cellStyle name="Nuovo 6 2 5" xfId="23015"/>
    <cellStyle name="Nuovo 6 3" xfId="663"/>
    <cellStyle name="Nuovo 6 3 2" xfId="1935"/>
    <cellStyle name="Nuovo 6 3 2 2" xfId="3830"/>
    <cellStyle name="Nuovo 6 3 2 2 2" xfId="23021"/>
    <cellStyle name="Nuovo 6 3 2 3" xfId="2999"/>
    <cellStyle name="Nuovo 6 3 2 3 2" xfId="9542"/>
    <cellStyle name="Nuovo 6 3 2 3 3" xfId="23022"/>
    <cellStyle name="Nuovo 6 3 2 4" xfId="23020"/>
    <cellStyle name="Nuovo 6 3 3" xfId="1934"/>
    <cellStyle name="Nuovo 6 3 3 2" xfId="4524"/>
    <cellStyle name="Nuovo 6 3 3 2 2" xfId="23024"/>
    <cellStyle name="Nuovo 6 3 3 3" xfId="23025"/>
    <cellStyle name="Nuovo 6 3 3 3 2" xfId="44500"/>
    <cellStyle name="Nuovo 6 3 3 4" xfId="23023"/>
    <cellStyle name="Nuovo 6 3 4" xfId="2490"/>
    <cellStyle name="Nuovo 6 3 4 2" xfId="9202"/>
    <cellStyle name="Nuovo 6 3 4 3" xfId="23026"/>
    <cellStyle name="Nuovo 6 3 5" xfId="7871"/>
    <cellStyle name="Nuovo 6 3 5 2" xfId="23027"/>
    <cellStyle name="Nuovo 6 3 6" xfId="23028"/>
    <cellStyle name="Nuovo 6 3 7" xfId="23019"/>
    <cellStyle name="Nuovo 6 4" xfId="1936"/>
    <cellStyle name="Nuovo 6 4 2" xfId="4525"/>
    <cellStyle name="Nuovo 6 4 2 2" xfId="4526"/>
    <cellStyle name="Nuovo 6 4 2 2 2" xfId="23031"/>
    <cellStyle name="Nuovo 6 4 2 3" xfId="13325"/>
    <cellStyle name="Nuovo 6 4 2 3 2" xfId="23032"/>
    <cellStyle name="Nuovo 6 4 2 4" xfId="23030"/>
    <cellStyle name="Nuovo 6 4 2 5" xfId="12937"/>
    <cellStyle name="Nuovo 6 4 3" xfId="4527"/>
    <cellStyle name="Nuovo 6 4 3 2" xfId="23033"/>
    <cellStyle name="Nuovo 6 4 4" xfId="23034"/>
    <cellStyle name="Nuovo 6 4 4 2" xfId="44501"/>
    <cellStyle name="Nuovo 6 4 5" xfId="23035"/>
    <cellStyle name="Nuovo 6 4 6" xfId="23029"/>
    <cellStyle name="Nuovo 6 5" xfId="1937"/>
    <cellStyle name="Nuovo 6 5 2" xfId="23037"/>
    <cellStyle name="Nuovo 6 5 2 2" xfId="44502"/>
    <cellStyle name="Nuovo 6 5 3" xfId="23038"/>
    <cellStyle name="Nuovo 6 5 4" xfId="23036"/>
    <cellStyle name="Nuovo 6 6" xfId="1932"/>
    <cellStyle name="Nuovo 6 6 2" xfId="5032"/>
    <cellStyle name="Nuovo 6 6 3" xfId="23039"/>
    <cellStyle name="Nuovo 6 7" xfId="23014"/>
    <cellStyle name="Nuovo 7" xfId="664"/>
    <cellStyle name="Nuovo 7 2" xfId="665"/>
    <cellStyle name="Nuovo 7 2 2" xfId="1939"/>
    <cellStyle name="Nuovo 7 2 2 2" xfId="8989"/>
    <cellStyle name="Nuovo 7 2 2 3" xfId="23042"/>
    <cellStyle name="Nuovo 7 2 3" xfId="8725"/>
    <cellStyle name="Nuovo 7 2 3 2" xfId="23043"/>
    <cellStyle name="Nuovo 7 2 4" xfId="23044"/>
    <cellStyle name="Nuovo 7 2 5" xfId="23041"/>
    <cellStyle name="Nuovo 7 3" xfId="666"/>
    <cellStyle name="Nuovo 7 3 2" xfId="1941"/>
    <cellStyle name="Nuovo 7 3 2 2" xfId="3831"/>
    <cellStyle name="Nuovo 7 3 2 2 2" xfId="23047"/>
    <cellStyle name="Nuovo 7 3 2 3" xfId="3000"/>
    <cellStyle name="Nuovo 7 3 2 3 2" xfId="9543"/>
    <cellStyle name="Nuovo 7 3 2 3 3" xfId="23048"/>
    <cellStyle name="Nuovo 7 3 2 4" xfId="23046"/>
    <cellStyle name="Nuovo 7 3 3" xfId="1940"/>
    <cellStyle name="Nuovo 7 3 3 2" xfId="4528"/>
    <cellStyle name="Nuovo 7 3 3 2 2" xfId="23050"/>
    <cellStyle name="Nuovo 7 3 3 3" xfId="23051"/>
    <cellStyle name="Nuovo 7 3 3 3 2" xfId="44503"/>
    <cellStyle name="Nuovo 7 3 3 4" xfId="23049"/>
    <cellStyle name="Nuovo 7 3 4" xfId="2491"/>
    <cellStyle name="Nuovo 7 3 4 2" xfId="9203"/>
    <cellStyle name="Nuovo 7 3 4 3" xfId="23052"/>
    <cellStyle name="Nuovo 7 3 5" xfId="7857"/>
    <cellStyle name="Nuovo 7 3 5 2" xfId="23053"/>
    <cellStyle name="Nuovo 7 3 6" xfId="23054"/>
    <cellStyle name="Nuovo 7 3 7" xfId="23045"/>
    <cellStyle name="Nuovo 7 4" xfId="1942"/>
    <cellStyle name="Nuovo 7 4 2" xfId="4529"/>
    <cellStyle name="Nuovo 7 4 2 2" xfId="4530"/>
    <cellStyle name="Nuovo 7 4 2 2 2" xfId="23057"/>
    <cellStyle name="Nuovo 7 4 2 3" xfId="13326"/>
    <cellStyle name="Nuovo 7 4 2 3 2" xfId="23058"/>
    <cellStyle name="Nuovo 7 4 2 4" xfId="23056"/>
    <cellStyle name="Nuovo 7 4 2 5" xfId="12938"/>
    <cellStyle name="Nuovo 7 4 3" xfId="4531"/>
    <cellStyle name="Nuovo 7 4 3 2" xfId="23059"/>
    <cellStyle name="Nuovo 7 4 4" xfId="23060"/>
    <cellStyle name="Nuovo 7 4 4 2" xfId="44504"/>
    <cellStyle name="Nuovo 7 4 5" xfId="23061"/>
    <cellStyle name="Nuovo 7 4 6" xfId="23055"/>
    <cellStyle name="Nuovo 7 5" xfId="1943"/>
    <cellStyle name="Nuovo 7 5 2" xfId="23063"/>
    <cellStyle name="Nuovo 7 5 2 2" xfId="44505"/>
    <cellStyle name="Nuovo 7 5 3" xfId="23064"/>
    <cellStyle name="Nuovo 7 5 4" xfId="23062"/>
    <cellStyle name="Nuovo 7 6" xfId="1938"/>
    <cellStyle name="Nuovo 7 6 2" xfId="5033"/>
    <cellStyle name="Nuovo 7 6 3" xfId="23065"/>
    <cellStyle name="Nuovo 7 7" xfId="23040"/>
    <cellStyle name="Nuovo 8" xfId="667"/>
    <cellStyle name="Nuovo 8 2" xfId="668"/>
    <cellStyle name="Nuovo 8 2 2" xfId="1945"/>
    <cellStyle name="Nuovo 8 2 2 2" xfId="8990"/>
    <cellStyle name="Nuovo 8 2 2 3" xfId="23068"/>
    <cellStyle name="Nuovo 8 2 3" xfId="8726"/>
    <cellStyle name="Nuovo 8 2 3 2" xfId="23069"/>
    <cellStyle name="Nuovo 8 2 4" xfId="23070"/>
    <cellStyle name="Nuovo 8 2 5" xfId="23067"/>
    <cellStyle name="Nuovo 8 3" xfId="669"/>
    <cellStyle name="Nuovo 8 3 2" xfId="1947"/>
    <cellStyle name="Nuovo 8 3 2 2" xfId="3832"/>
    <cellStyle name="Nuovo 8 3 2 2 2" xfId="23073"/>
    <cellStyle name="Nuovo 8 3 2 3" xfId="3001"/>
    <cellStyle name="Nuovo 8 3 2 3 2" xfId="9544"/>
    <cellStyle name="Nuovo 8 3 2 3 3" xfId="23074"/>
    <cellStyle name="Nuovo 8 3 2 4" xfId="23072"/>
    <cellStyle name="Nuovo 8 3 3" xfId="1946"/>
    <cellStyle name="Nuovo 8 3 3 2" xfId="4532"/>
    <cellStyle name="Nuovo 8 3 3 2 2" xfId="23076"/>
    <cellStyle name="Nuovo 8 3 3 3" xfId="23077"/>
    <cellStyle name="Nuovo 8 3 3 3 2" xfId="44506"/>
    <cellStyle name="Nuovo 8 3 3 4" xfId="23075"/>
    <cellStyle name="Nuovo 8 3 4" xfId="2492"/>
    <cellStyle name="Nuovo 8 3 4 2" xfId="9204"/>
    <cellStyle name="Nuovo 8 3 4 3" xfId="23078"/>
    <cellStyle name="Nuovo 8 3 5" xfId="7855"/>
    <cellStyle name="Nuovo 8 3 5 2" xfId="23079"/>
    <cellStyle name="Nuovo 8 3 6" xfId="23080"/>
    <cellStyle name="Nuovo 8 3 7" xfId="23071"/>
    <cellStyle name="Nuovo 8 4" xfId="1948"/>
    <cellStyle name="Nuovo 8 4 2" xfId="4533"/>
    <cellStyle name="Nuovo 8 4 2 2" xfId="4534"/>
    <cellStyle name="Nuovo 8 4 2 2 2" xfId="23083"/>
    <cellStyle name="Nuovo 8 4 2 3" xfId="13327"/>
    <cellStyle name="Nuovo 8 4 2 3 2" xfId="23084"/>
    <cellStyle name="Nuovo 8 4 2 4" xfId="23082"/>
    <cellStyle name="Nuovo 8 4 2 5" xfId="12939"/>
    <cellStyle name="Nuovo 8 4 3" xfId="4535"/>
    <cellStyle name="Nuovo 8 4 3 2" xfId="23085"/>
    <cellStyle name="Nuovo 8 4 4" xfId="23086"/>
    <cellStyle name="Nuovo 8 4 4 2" xfId="44507"/>
    <cellStyle name="Nuovo 8 4 5" xfId="23087"/>
    <cellStyle name="Nuovo 8 4 6" xfId="23081"/>
    <cellStyle name="Nuovo 8 5" xfId="1949"/>
    <cellStyle name="Nuovo 8 5 2" xfId="23089"/>
    <cellStyle name="Nuovo 8 5 2 2" xfId="44508"/>
    <cellStyle name="Nuovo 8 5 3" xfId="23090"/>
    <cellStyle name="Nuovo 8 5 4" xfId="23088"/>
    <cellStyle name="Nuovo 8 6" xfId="1944"/>
    <cellStyle name="Nuovo 8 6 2" xfId="5034"/>
    <cellStyle name="Nuovo 8 6 3" xfId="23091"/>
    <cellStyle name="Nuovo 8 7" xfId="23066"/>
    <cellStyle name="Nuovo 9" xfId="670"/>
    <cellStyle name="Nuovo 9 2" xfId="671"/>
    <cellStyle name="Nuovo 9 2 2" xfId="1951"/>
    <cellStyle name="Nuovo 9 2 2 2" xfId="8991"/>
    <cellStyle name="Nuovo 9 2 2 3" xfId="23094"/>
    <cellStyle name="Nuovo 9 2 3" xfId="8727"/>
    <cellStyle name="Nuovo 9 2 3 2" xfId="23095"/>
    <cellStyle name="Nuovo 9 2 4" xfId="23096"/>
    <cellStyle name="Nuovo 9 2 5" xfId="23093"/>
    <cellStyle name="Nuovo 9 3" xfId="672"/>
    <cellStyle name="Nuovo 9 3 2" xfId="1953"/>
    <cellStyle name="Nuovo 9 3 2 2" xfId="3833"/>
    <cellStyle name="Nuovo 9 3 2 2 2" xfId="23099"/>
    <cellStyle name="Nuovo 9 3 2 3" xfId="3002"/>
    <cellStyle name="Nuovo 9 3 2 3 2" xfId="9545"/>
    <cellStyle name="Nuovo 9 3 2 3 3" xfId="23100"/>
    <cellStyle name="Nuovo 9 3 2 4" xfId="23098"/>
    <cellStyle name="Nuovo 9 3 3" xfId="1952"/>
    <cellStyle name="Nuovo 9 3 3 2" xfId="4536"/>
    <cellStyle name="Nuovo 9 3 3 2 2" xfId="23102"/>
    <cellStyle name="Nuovo 9 3 3 3" xfId="23103"/>
    <cellStyle name="Nuovo 9 3 3 3 2" xfId="44509"/>
    <cellStyle name="Nuovo 9 3 3 4" xfId="23101"/>
    <cellStyle name="Nuovo 9 3 4" xfId="2493"/>
    <cellStyle name="Nuovo 9 3 4 2" xfId="9205"/>
    <cellStyle name="Nuovo 9 3 4 3" xfId="23104"/>
    <cellStyle name="Nuovo 9 3 5" xfId="7132"/>
    <cellStyle name="Nuovo 9 3 5 2" xfId="23105"/>
    <cellStyle name="Nuovo 9 3 6" xfId="23106"/>
    <cellStyle name="Nuovo 9 3 7" xfId="23097"/>
    <cellStyle name="Nuovo 9 4" xfId="1954"/>
    <cellStyle name="Nuovo 9 4 2" xfId="4537"/>
    <cellStyle name="Nuovo 9 4 2 2" xfId="4538"/>
    <cellStyle name="Nuovo 9 4 2 2 2" xfId="23109"/>
    <cellStyle name="Nuovo 9 4 2 3" xfId="13328"/>
    <cellStyle name="Nuovo 9 4 2 3 2" xfId="23110"/>
    <cellStyle name="Nuovo 9 4 2 4" xfId="23108"/>
    <cellStyle name="Nuovo 9 4 2 5" xfId="12940"/>
    <cellStyle name="Nuovo 9 4 3" xfId="4539"/>
    <cellStyle name="Nuovo 9 4 3 2" xfId="23111"/>
    <cellStyle name="Nuovo 9 4 4" xfId="23112"/>
    <cellStyle name="Nuovo 9 4 4 2" xfId="44510"/>
    <cellStyle name="Nuovo 9 4 5" xfId="23113"/>
    <cellStyle name="Nuovo 9 4 6" xfId="23107"/>
    <cellStyle name="Nuovo 9 5" xfId="1955"/>
    <cellStyle name="Nuovo 9 5 2" xfId="23115"/>
    <cellStyle name="Nuovo 9 5 2 2" xfId="44511"/>
    <cellStyle name="Nuovo 9 5 3" xfId="23116"/>
    <cellStyle name="Nuovo 9 5 4" xfId="23114"/>
    <cellStyle name="Nuovo 9 6" xfId="1950"/>
    <cellStyle name="Nuovo 9 6 2" xfId="5035"/>
    <cellStyle name="Nuovo 9 6 3" xfId="23117"/>
    <cellStyle name="Nuovo 9 7" xfId="23092"/>
    <cellStyle name="Output" xfId="673" builtinId="21" customBuiltin="1"/>
    <cellStyle name="Output 2" xfId="674"/>
    <cellStyle name="Output 2 10" xfId="23118"/>
    <cellStyle name="Output 2 2" xfId="3003"/>
    <cellStyle name="Output 2 2 2" xfId="6443"/>
    <cellStyle name="Output 2 2 2 2" xfId="13329"/>
    <cellStyle name="Output 2 2 2 3" xfId="23120"/>
    <cellStyle name="Output 2 2 3" xfId="12879"/>
    <cellStyle name="Output 2 2 3 2" xfId="23121"/>
    <cellStyle name="Output 2 2 4" xfId="25692"/>
    <cellStyle name="Output 2 2 5" xfId="25693"/>
    <cellStyle name="Output 2 2 6" xfId="23119"/>
    <cellStyle name="Output 2 3" xfId="4540"/>
    <cellStyle name="Output 2 3 2" xfId="12962"/>
    <cellStyle name="Output 2 3 2 2" xfId="28092"/>
    <cellStyle name="Output 2 3 2 3" xfId="23123"/>
    <cellStyle name="Output 2 3 3" xfId="23124"/>
    <cellStyle name="Output 2 3 4" xfId="23122"/>
    <cellStyle name="Output 2 4" xfId="4541"/>
    <cellStyle name="Output 2 4 2" xfId="23126"/>
    <cellStyle name="Output 2 4 2 2" xfId="28093"/>
    <cellStyle name="Output 2 4 3" xfId="23125"/>
    <cellStyle name="Output 2 5" xfId="4542"/>
    <cellStyle name="Output 2 5 2" xfId="23128"/>
    <cellStyle name="Output 2 5 2 2" xfId="28094"/>
    <cellStyle name="Output 2 5 3" xfId="23127"/>
    <cellStyle name="Output 2 6" xfId="4543"/>
    <cellStyle name="Output 2 6 2" xfId="23130"/>
    <cellStyle name="Output 2 6 2 2" xfId="28095"/>
    <cellStyle name="Output 2 6 3" xfId="23129"/>
    <cellStyle name="Output 2 7" xfId="23131"/>
    <cellStyle name="Output 2 7 2" xfId="23132"/>
    <cellStyle name="Output 2 7 2 2" xfId="28096"/>
    <cellStyle name="Output 2 8" xfId="23133"/>
    <cellStyle name="Output 2 8 2" xfId="28097"/>
    <cellStyle name="Output 2 9" xfId="28098"/>
    <cellStyle name="Output 3" xfId="2494"/>
    <cellStyle name="Output 3 2" xfId="3960"/>
    <cellStyle name="Output 3 2 2" xfId="6547"/>
    <cellStyle name="Output 3 2 2 2" xfId="28099"/>
    <cellStyle name="Output 3 2 2 3" xfId="23136"/>
    <cellStyle name="Output 3 2 3" xfId="6444"/>
    <cellStyle name="Output 3 2 3 2" xfId="23137"/>
    <cellStyle name="Output 3 2 4" xfId="23135"/>
    <cellStyle name="Output 3 3" xfId="3004"/>
    <cellStyle name="Output 3 3 2" xfId="7647"/>
    <cellStyle name="Output 3 3 2 2" xfId="28100"/>
    <cellStyle name="Output 3 3 2 3" xfId="23139"/>
    <cellStyle name="Output 3 3 3" xfId="7586"/>
    <cellStyle name="Output 3 3 4" xfId="23138"/>
    <cellStyle name="Output 3 4" xfId="4544"/>
    <cellStyle name="Output 3 4 2" xfId="7875"/>
    <cellStyle name="Output 3 4 2 2" xfId="28101"/>
    <cellStyle name="Output 3 4 2 3" xfId="23141"/>
    <cellStyle name="Output 3 4 3" xfId="6935"/>
    <cellStyle name="Output 3 4 4" xfId="23140"/>
    <cellStyle name="Output 3 5" xfId="4545"/>
    <cellStyle name="Output 3 5 2" xfId="23143"/>
    <cellStyle name="Output 3 5 2 2" xfId="28102"/>
    <cellStyle name="Output 3 5 3" xfId="23142"/>
    <cellStyle name="Output 3 6" xfId="23144"/>
    <cellStyle name="Output 3 7" xfId="23145"/>
    <cellStyle name="Output 3 7 2" xfId="28103"/>
    <cellStyle name="Output 3 8" xfId="23146"/>
    <cellStyle name="Output 3 9" xfId="23134"/>
    <cellStyle name="Output 4" xfId="4546"/>
    <cellStyle name="Output 4 2" xfId="14164"/>
    <cellStyle name="Output 4 2 2" xfId="28104"/>
    <cellStyle name="Output 4 2 3" xfId="23148"/>
    <cellStyle name="Output 4 3" xfId="23147"/>
    <cellStyle name="Output 5" xfId="23149"/>
    <cellStyle name="Output 5 2" xfId="44512"/>
    <cellStyle name="Overskrift 1 2" xfId="4547"/>
    <cellStyle name="Overskrift 1 2 2" xfId="23151"/>
    <cellStyle name="Overskrift 1 2 3" xfId="23150"/>
    <cellStyle name="Overskrift 2 2" xfId="4548"/>
    <cellStyle name="Overskrift 2 2 2" xfId="23153"/>
    <cellStyle name="Overskrift 2 2 3" xfId="23152"/>
    <cellStyle name="Overskrift 3 2" xfId="4549"/>
    <cellStyle name="Overskrift 3 2 2" xfId="23155"/>
    <cellStyle name="Overskrift 3 2 3" xfId="23154"/>
    <cellStyle name="Overskrift 4 2" xfId="4550"/>
    <cellStyle name="Overskrift 4 2 2" xfId="23157"/>
    <cellStyle name="Overskrift 4 2 3" xfId="23156"/>
    <cellStyle name="Percen - Type1" xfId="675"/>
    <cellStyle name="Percen - Type1 2" xfId="23159"/>
    <cellStyle name="Percen - Type1 2 2" xfId="44513"/>
    <cellStyle name="Percen - Type1 3" xfId="23158"/>
    <cellStyle name="Percen - Typografi2" xfId="27988"/>
    <cellStyle name="Percent 2" xfId="677"/>
    <cellStyle name="Percent 2 2" xfId="1956"/>
    <cellStyle name="Percent 2 2 2" xfId="6445"/>
    <cellStyle name="Percent 2 2 2 2" xfId="23163"/>
    <cellStyle name="Percent 2 2 2 3" xfId="23162"/>
    <cellStyle name="Percent 2 2 3" xfId="6446"/>
    <cellStyle name="Percent 2 2 3 2" xfId="6447"/>
    <cellStyle name="Percent 2 2 3 2 2" xfId="23165"/>
    <cellStyle name="Percent 2 2 3 2 3" xfId="13331"/>
    <cellStyle name="Percent 2 2 3 3" xfId="23166"/>
    <cellStyle name="Percent 2 2 3 4" xfId="23164"/>
    <cellStyle name="Percent 2 2 3 5" xfId="13330"/>
    <cellStyle name="Percent 2 2 4" xfId="6448"/>
    <cellStyle name="Percent 2 2 4 2" xfId="23168"/>
    <cellStyle name="Percent 2 2 4 3" xfId="23167"/>
    <cellStyle name="Percent 2 2 4 4" xfId="44514"/>
    <cellStyle name="Percent 2 2 4 5" xfId="13332"/>
    <cellStyle name="Percent 2 2 5" xfId="23169"/>
    <cellStyle name="Percent 2 2 6" xfId="23161"/>
    <cellStyle name="Percent 2 3" xfId="6449"/>
    <cellStyle name="Percent 2 3 2" xfId="6450"/>
    <cellStyle name="Percent 2 3 2 2" xfId="23171"/>
    <cellStyle name="Percent 2 3 2 3" xfId="13334"/>
    <cellStyle name="Percent 2 3 3" xfId="8729"/>
    <cellStyle name="Percent 2 3 3 2" xfId="23172"/>
    <cellStyle name="Percent 2 3 4" xfId="23170"/>
    <cellStyle name="Percent 2 3 5" xfId="13333"/>
    <cellStyle name="Percent 2 4" xfId="25694"/>
    <cellStyle name="Percent 2 5" xfId="23160"/>
    <cellStyle name="Percent 3" xfId="678"/>
    <cellStyle name="Percent 3 2" xfId="679"/>
    <cellStyle name="Percent 3 2 2" xfId="6937"/>
    <cellStyle name="Percent 3 2 2 2" xfId="23175"/>
    <cellStyle name="Percent 3 2 3" xfId="7587"/>
    <cellStyle name="Percent 3 2 3 2" xfId="23176"/>
    <cellStyle name="Percent 3 2 4" xfId="6590"/>
    <cellStyle name="Percent 3 2 5" xfId="23174"/>
    <cellStyle name="Percent 3 3" xfId="680"/>
    <cellStyle name="Percent 3 3 2" xfId="1958"/>
    <cellStyle name="Percent 3 3 2 2" xfId="6452"/>
    <cellStyle name="Percent 3 3 2 2 2" xfId="23179"/>
    <cellStyle name="Percent 3 3 2 3" xfId="6451"/>
    <cellStyle name="Percent 3 3 2 3 2" xfId="23180"/>
    <cellStyle name="Percent 3 3 2 4" xfId="23178"/>
    <cellStyle name="Percent 3 3 3" xfId="1957"/>
    <cellStyle name="Percent 3 3 3 2" xfId="4551"/>
    <cellStyle name="Percent 3 3 3 2 2" xfId="23182"/>
    <cellStyle name="Percent 3 3 3 3" xfId="23183"/>
    <cellStyle name="Percent 3 3 3 3 2" xfId="44515"/>
    <cellStyle name="Percent 3 3 3 4" xfId="23181"/>
    <cellStyle name="Percent 3 3 4" xfId="2495"/>
    <cellStyle name="Percent 3 3 4 2" xfId="9206"/>
    <cellStyle name="Percent 3 3 4 3" xfId="23184"/>
    <cellStyle name="Percent 3 3 5" xfId="7856"/>
    <cellStyle name="Percent 3 3 5 2" xfId="23185"/>
    <cellStyle name="Percent 3 3 6" xfId="23186"/>
    <cellStyle name="Percent 3 3 7" xfId="23177"/>
    <cellStyle name="Percent 3 4" xfId="1959"/>
    <cellStyle name="Percent 3 4 2" xfId="6454"/>
    <cellStyle name="Percent 3 4 2 2" xfId="23188"/>
    <cellStyle name="Percent 3 4 3" xfId="6453"/>
    <cellStyle name="Percent 3 4 3 2" xfId="23189"/>
    <cellStyle name="Percent 3 4 4" xfId="23187"/>
    <cellStyle name="Percent 3 5" xfId="4552"/>
    <cellStyle name="Percent 3 5 2" xfId="4553"/>
    <cellStyle name="Percent 3 5 2 2" xfId="23191"/>
    <cellStyle name="Percent 3 5 3" xfId="23190"/>
    <cellStyle name="Percent 3 6" xfId="6936"/>
    <cellStyle name="Percent 3 6 2" xfId="23192"/>
    <cellStyle name="Percent 3 7" xfId="23193"/>
    <cellStyle name="Percent 3 8" xfId="23173"/>
    <cellStyle name="Percent 4" xfId="1960"/>
    <cellStyle name="Percent 4 2" xfId="4554"/>
    <cellStyle name="Percent 4 2 2" xfId="4555"/>
    <cellStyle name="Percent 4 2 2 2" xfId="23196"/>
    <cellStyle name="Percent 4 2 3" xfId="23195"/>
    <cellStyle name="Percent 4 3" xfId="4556"/>
    <cellStyle name="Percent 4 3 2" xfId="23197"/>
    <cellStyle name="Percent 4 4" xfId="23198"/>
    <cellStyle name="Percent 4 4 2" xfId="44516"/>
    <cellStyle name="Percent 4 5" xfId="23199"/>
    <cellStyle name="Percent 4 6" xfId="23194"/>
    <cellStyle name="Percent 5" xfId="1961"/>
    <cellStyle name="Percent 5 2" xfId="23201"/>
    <cellStyle name="Percent 5 3" xfId="23202"/>
    <cellStyle name="Percent 5 3 2" xfId="44517"/>
    <cellStyle name="Percent 5 4" xfId="23203"/>
    <cellStyle name="Percent 5 5" xfId="23200"/>
    <cellStyle name="Percent 6" xfId="3005"/>
    <cellStyle name="Percent 6 2" xfId="5111"/>
    <cellStyle name="Percent 6 2 2" xfId="5553"/>
    <cellStyle name="Percent 6 2 2 2" xfId="8188"/>
    <cellStyle name="Percent 6 2 2 2 2" xfId="43067"/>
    <cellStyle name="Percent 6 2 2 3" xfId="14321"/>
    <cellStyle name="Percent 6 2 3" xfId="7887"/>
    <cellStyle name="Percent 6 2 3 2" xfId="20198"/>
    <cellStyle name="Percent 6 2 3 3" xfId="23205"/>
    <cellStyle name="Percent 6 2 4" xfId="44518"/>
    <cellStyle name="Percent 6 2 5" xfId="14172"/>
    <cellStyle name="Percent 6 3" xfId="5313"/>
    <cellStyle name="Percent 6 3 2" xfId="5633"/>
    <cellStyle name="Percent 6 3 2 2" xfId="8267"/>
    <cellStyle name="Percent 6 3 2 2 2" xfId="27983"/>
    <cellStyle name="Percent 6 3 2 3" xfId="14362"/>
    <cellStyle name="Percent 6 3 3" xfId="7959"/>
    <cellStyle name="Percent 6 3 3 2" xfId="20529"/>
    <cellStyle name="Percent 6 3 4" xfId="14206"/>
    <cellStyle name="Percent 6 4" xfId="5393"/>
    <cellStyle name="Percent 6 4 2" xfId="5713"/>
    <cellStyle name="Percent 6 4 2 2" xfId="8347"/>
    <cellStyle name="Percent 6 4 2 2 2" xfId="42924"/>
    <cellStyle name="Percent 6 4 2 3" xfId="14404"/>
    <cellStyle name="Percent 6 4 3" xfId="8034"/>
    <cellStyle name="Percent 6 4 3 2" xfId="43844"/>
    <cellStyle name="Percent 6 4 4" xfId="14243"/>
    <cellStyle name="Percent 6 5" xfId="5473"/>
    <cellStyle name="Percent 6 5 2" xfId="8113"/>
    <cellStyle name="Percent 6 5 2 2" xfId="43981"/>
    <cellStyle name="Percent 6 5 3" xfId="14284"/>
    <cellStyle name="Percent 6 6" xfId="5793"/>
    <cellStyle name="Percent 6 6 2" xfId="8427"/>
    <cellStyle name="Percent 6 6 2 2" xfId="20478"/>
    <cellStyle name="Percent 6 6 3" xfId="14446"/>
    <cellStyle name="Percent 6 7" xfId="7588"/>
    <cellStyle name="Percent 6 7 2" xfId="19932"/>
    <cellStyle name="Percent 6 7 3" xfId="23204"/>
    <cellStyle name="Percent 6 8" xfId="12420"/>
    <cellStyle name="Percent 7" xfId="5861"/>
    <cellStyle name="Percent 7 2" xfId="23207"/>
    <cellStyle name="Percent 7 2 2" xfId="44519"/>
    <cellStyle name="Percent 7 3" xfId="23206"/>
    <cellStyle name="Percent 7 4" xfId="43155"/>
    <cellStyle name="Percent 7 5" xfId="12421"/>
    <cellStyle name="Percent 8" xfId="25675"/>
    <cellStyle name="Percent 9" xfId="51269"/>
    <cellStyle name="Percentuale 10" xfId="681"/>
    <cellStyle name="Percentuale 10 2" xfId="682"/>
    <cellStyle name="Percentuale 10 2 2" xfId="1963"/>
    <cellStyle name="Percentuale 10 2 2 2" xfId="8992"/>
    <cellStyle name="Percentuale 10 2 2 3" xfId="23210"/>
    <cellStyle name="Percentuale 10 2 3" xfId="8730"/>
    <cellStyle name="Percentuale 10 2 3 2" xfId="23211"/>
    <cellStyle name="Percentuale 10 2 4" xfId="23212"/>
    <cellStyle name="Percentuale 10 2 5" xfId="23209"/>
    <cellStyle name="Percentuale 10 3" xfId="683"/>
    <cellStyle name="Percentuale 10 3 2" xfId="1965"/>
    <cellStyle name="Percentuale 10 3 2 2" xfId="3834"/>
    <cellStyle name="Percentuale 10 3 2 2 2" xfId="23215"/>
    <cellStyle name="Percentuale 10 3 2 3" xfId="3006"/>
    <cellStyle name="Percentuale 10 3 2 3 2" xfId="9546"/>
    <cellStyle name="Percentuale 10 3 2 3 3" xfId="23216"/>
    <cellStyle name="Percentuale 10 3 2 4" xfId="23214"/>
    <cellStyle name="Percentuale 10 3 3" xfId="1964"/>
    <cellStyle name="Percentuale 10 3 3 2" xfId="4557"/>
    <cellStyle name="Percentuale 10 3 3 2 2" xfId="23218"/>
    <cellStyle name="Percentuale 10 3 3 3" xfId="23219"/>
    <cellStyle name="Percentuale 10 3 3 3 2" xfId="44520"/>
    <cellStyle name="Percentuale 10 3 3 4" xfId="23217"/>
    <cellStyle name="Percentuale 10 3 4" xfId="2496"/>
    <cellStyle name="Percentuale 10 3 4 2" xfId="9207"/>
    <cellStyle name="Percentuale 10 3 4 3" xfId="23220"/>
    <cellStyle name="Percentuale 10 3 5" xfId="7726"/>
    <cellStyle name="Percentuale 10 3 5 2" xfId="23221"/>
    <cellStyle name="Percentuale 10 3 6" xfId="23222"/>
    <cellStyle name="Percentuale 10 3 7" xfId="23213"/>
    <cellStyle name="Percentuale 10 4" xfId="1966"/>
    <cellStyle name="Percentuale 10 4 2" xfId="4558"/>
    <cellStyle name="Percentuale 10 4 2 2" xfId="4559"/>
    <cellStyle name="Percentuale 10 4 2 2 2" xfId="23225"/>
    <cellStyle name="Percentuale 10 4 2 3" xfId="13335"/>
    <cellStyle name="Percentuale 10 4 2 3 2" xfId="23226"/>
    <cellStyle name="Percentuale 10 4 2 4" xfId="23224"/>
    <cellStyle name="Percentuale 10 4 2 5" xfId="12941"/>
    <cellStyle name="Percentuale 10 4 3" xfId="4560"/>
    <cellStyle name="Percentuale 10 4 3 2" xfId="23227"/>
    <cellStyle name="Percentuale 10 4 4" xfId="23228"/>
    <cellStyle name="Percentuale 10 4 4 2" xfId="44521"/>
    <cellStyle name="Percentuale 10 4 5" xfId="23229"/>
    <cellStyle name="Percentuale 10 4 6" xfId="23223"/>
    <cellStyle name="Percentuale 10 5" xfId="1967"/>
    <cellStyle name="Percentuale 10 5 2" xfId="23231"/>
    <cellStyle name="Percentuale 10 5 2 2" xfId="44522"/>
    <cellStyle name="Percentuale 10 5 3" xfId="23232"/>
    <cellStyle name="Percentuale 10 5 4" xfId="23230"/>
    <cellStyle name="Percentuale 10 6" xfId="1962"/>
    <cellStyle name="Percentuale 10 6 2" xfId="5036"/>
    <cellStyle name="Percentuale 10 6 3" xfId="23233"/>
    <cellStyle name="Percentuale 10 7" xfId="23208"/>
    <cellStyle name="Percentuale 11" xfId="684"/>
    <cellStyle name="Percentuale 11 2" xfId="685"/>
    <cellStyle name="Percentuale 11 2 2" xfId="1969"/>
    <cellStyle name="Percentuale 11 2 2 2" xfId="8993"/>
    <cellStyle name="Percentuale 11 2 2 3" xfId="23236"/>
    <cellStyle name="Percentuale 11 2 3" xfId="8731"/>
    <cellStyle name="Percentuale 11 2 3 2" xfId="23237"/>
    <cellStyle name="Percentuale 11 2 4" xfId="23238"/>
    <cellStyle name="Percentuale 11 2 5" xfId="23235"/>
    <cellStyle name="Percentuale 11 3" xfId="686"/>
    <cellStyle name="Percentuale 11 3 2" xfId="1971"/>
    <cellStyle name="Percentuale 11 3 2 2" xfId="3835"/>
    <cellStyle name="Percentuale 11 3 2 2 2" xfId="23241"/>
    <cellStyle name="Percentuale 11 3 2 3" xfId="3007"/>
    <cellStyle name="Percentuale 11 3 2 3 2" xfId="9547"/>
    <cellStyle name="Percentuale 11 3 2 3 3" xfId="23242"/>
    <cellStyle name="Percentuale 11 3 2 4" xfId="23240"/>
    <cellStyle name="Percentuale 11 3 3" xfId="1970"/>
    <cellStyle name="Percentuale 11 3 3 2" xfId="4561"/>
    <cellStyle name="Percentuale 11 3 3 2 2" xfId="23244"/>
    <cellStyle name="Percentuale 11 3 3 3" xfId="23245"/>
    <cellStyle name="Percentuale 11 3 3 3 2" xfId="44523"/>
    <cellStyle name="Percentuale 11 3 3 4" xfId="23243"/>
    <cellStyle name="Percentuale 11 3 4" xfId="2497"/>
    <cellStyle name="Percentuale 11 3 4 2" xfId="9208"/>
    <cellStyle name="Percentuale 11 3 4 3" xfId="23246"/>
    <cellStyle name="Percentuale 11 3 5" xfId="7725"/>
    <cellStyle name="Percentuale 11 3 5 2" xfId="23247"/>
    <cellStyle name="Percentuale 11 3 6" xfId="23248"/>
    <cellStyle name="Percentuale 11 3 7" xfId="23239"/>
    <cellStyle name="Percentuale 11 4" xfId="1972"/>
    <cellStyle name="Percentuale 11 4 2" xfId="4562"/>
    <cellStyle name="Percentuale 11 4 2 2" xfId="4563"/>
    <cellStyle name="Percentuale 11 4 2 2 2" xfId="23251"/>
    <cellStyle name="Percentuale 11 4 2 3" xfId="13336"/>
    <cellStyle name="Percentuale 11 4 2 3 2" xfId="23252"/>
    <cellStyle name="Percentuale 11 4 2 4" xfId="23250"/>
    <cellStyle name="Percentuale 11 4 2 5" xfId="12942"/>
    <cellStyle name="Percentuale 11 4 3" xfId="4564"/>
    <cellStyle name="Percentuale 11 4 3 2" xfId="23253"/>
    <cellStyle name="Percentuale 11 4 4" xfId="23254"/>
    <cellStyle name="Percentuale 11 4 4 2" xfId="44524"/>
    <cellStyle name="Percentuale 11 4 5" xfId="23255"/>
    <cellStyle name="Percentuale 11 4 6" xfId="23249"/>
    <cellStyle name="Percentuale 11 5" xfId="1973"/>
    <cellStyle name="Percentuale 11 5 2" xfId="23257"/>
    <cellStyle name="Percentuale 11 5 2 2" xfId="44525"/>
    <cellStyle name="Percentuale 11 5 3" xfId="23258"/>
    <cellStyle name="Percentuale 11 5 4" xfId="23256"/>
    <cellStyle name="Percentuale 11 6" xfId="1968"/>
    <cellStyle name="Percentuale 11 6 2" xfId="5037"/>
    <cellStyle name="Percentuale 11 6 3" xfId="23259"/>
    <cellStyle name="Percentuale 11 7" xfId="23234"/>
    <cellStyle name="Percentuale 12" xfId="687"/>
    <cellStyle name="Percentuale 12 2" xfId="688"/>
    <cellStyle name="Percentuale 12 2 2" xfId="1975"/>
    <cellStyle name="Percentuale 12 2 2 2" xfId="8994"/>
    <cellStyle name="Percentuale 12 2 2 3" xfId="23262"/>
    <cellStyle name="Percentuale 12 2 3" xfId="8732"/>
    <cellStyle name="Percentuale 12 2 3 2" xfId="23263"/>
    <cellStyle name="Percentuale 12 2 4" xfId="23264"/>
    <cellStyle name="Percentuale 12 2 5" xfId="23261"/>
    <cellStyle name="Percentuale 12 3" xfId="689"/>
    <cellStyle name="Percentuale 12 3 2" xfId="1977"/>
    <cellStyle name="Percentuale 12 3 2 2" xfId="3836"/>
    <cellStyle name="Percentuale 12 3 2 2 2" xfId="23267"/>
    <cellStyle name="Percentuale 12 3 2 3" xfId="3008"/>
    <cellStyle name="Percentuale 12 3 2 3 2" xfId="9548"/>
    <cellStyle name="Percentuale 12 3 2 3 3" xfId="23268"/>
    <cellStyle name="Percentuale 12 3 2 4" xfId="23266"/>
    <cellStyle name="Percentuale 12 3 3" xfId="1976"/>
    <cellStyle name="Percentuale 12 3 3 2" xfId="4565"/>
    <cellStyle name="Percentuale 12 3 3 2 2" xfId="23270"/>
    <cellStyle name="Percentuale 12 3 3 3" xfId="23271"/>
    <cellStyle name="Percentuale 12 3 3 3 2" xfId="44526"/>
    <cellStyle name="Percentuale 12 3 3 4" xfId="23269"/>
    <cellStyle name="Percentuale 12 3 4" xfId="2498"/>
    <cellStyle name="Percentuale 12 3 4 2" xfId="9209"/>
    <cellStyle name="Percentuale 12 3 4 3" xfId="23272"/>
    <cellStyle name="Percentuale 12 3 5" xfId="6584"/>
    <cellStyle name="Percentuale 12 3 5 2" xfId="23273"/>
    <cellStyle name="Percentuale 12 3 6" xfId="23274"/>
    <cellStyle name="Percentuale 12 3 7" xfId="23265"/>
    <cellStyle name="Percentuale 12 4" xfId="1978"/>
    <cellStyle name="Percentuale 12 4 2" xfId="4566"/>
    <cellStyle name="Percentuale 12 4 2 2" xfId="4567"/>
    <cellStyle name="Percentuale 12 4 2 2 2" xfId="23277"/>
    <cellStyle name="Percentuale 12 4 2 3" xfId="13337"/>
    <cellStyle name="Percentuale 12 4 2 3 2" xfId="23278"/>
    <cellStyle name="Percentuale 12 4 2 4" xfId="23276"/>
    <cellStyle name="Percentuale 12 4 2 5" xfId="12943"/>
    <cellStyle name="Percentuale 12 4 3" xfId="4568"/>
    <cellStyle name="Percentuale 12 4 3 2" xfId="23279"/>
    <cellStyle name="Percentuale 12 4 4" xfId="23280"/>
    <cellStyle name="Percentuale 12 4 4 2" xfId="44527"/>
    <cellStyle name="Percentuale 12 4 5" xfId="23281"/>
    <cellStyle name="Percentuale 12 4 6" xfId="23275"/>
    <cellStyle name="Percentuale 12 5" xfId="1979"/>
    <cellStyle name="Percentuale 12 5 2" xfId="23283"/>
    <cellStyle name="Percentuale 12 5 2 2" xfId="44528"/>
    <cellStyle name="Percentuale 12 5 3" xfId="23284"/>
    <cellStyle name="Percentuale 12 5 4" xfId="23282"/>
    <cellStyle name="Percentuale 12 6" xfId="1974"/>
    <cellStyle name="Percentuale 12 6 2" xfId="5038"/>
    <cellStyle name="Percentuale 12 6 3" xfId="23285"/>
    <cellStyle name="Percentuale 12 7" xfId="23260"/>
    <cellStyle name="Percentuale 13" xfId="690"/>
    <cellStyle name="Percentuale 13 2" xfId="691"/>
    <cellStyle name="Percentuale 13 2 2" xfId="1981"/>
    <cellStyle name="Percentuale 13 2 2 2" xfId="8995"/>
    <cellStyle name="Percentuale 13 2 2 3" xfId="23288"/>
    <cellStyle name="Percentuale 13 2 3" xfId="8733"/>
    <cellStyle name="Percentuale 13 2 3 2" xfId="23289"/>
    <cellStyle name="Percentuale 13 2 4" xfId="23290"/>
    <cellStyle name="Percentuale 13 2 5" xfId="23287"/>
    <cellStyle name="Percentuale 13 3" xfId="692"/>
    <cellStyle name="Percentuale 13 3 2" xfId="1983"/>
    <cellStyle name="Percentuale 13 3 2 2" xfId="3837"/>
    <cellStyle name="Percentuale 13 3 2 2 2" xfId="23293"/>
    <cellStyle name="Percentuale 13 3 2 3" xfId="3009"/>
    <cellStyle name="Percentuale 13 3 2 3 2" xfId="9549"/>
    <cellStyle name="Percentuale 13 3 2 3 3" xfId="23294"/>
    <cellStyle name="Percentuale 13 3 2 4" xfId="23292"/>
    <cellStyle name="Percentuale 13 3 3" xfId="1982"/>
    <cellStyle name="Percentuale 13 3 3 2" xfId="4569"/>
    <cellStyle name="Percentuale 13 3 3 2 2" xfId="23296"/>
    <cellStyle name="Percentuale 13 3 3 3" xfId="23297"/>
    <cellStyle name="Percentuale 13 3 3 3 2" xfId="44529"/>
    <cellStyle name="Percentuale 13 3 3 4" xfId="23295"/>
    <cellStyle name="Percentuale 13 3 4" xfId="2499"/>
    <cellStyle name="Percentuale 13 3 4 2" xfId="9210"/>
    <cellStyle name="Percentuale 13 3 4 3" xfId="23298"/>
    <cellStyle name="Percentuale 13 3 5" xfId="6634"/>
    <cellStyle name="Percentuale 13 3 5 2" xfId="23299"/>
    <cellStyle name="Percentuale 13 3 6" xfId="23300"/>
    <cellStyle name="Percentuale 13 3 7" xfId="23291"/>
    <cellStyle name="Percentuale 13 4" xfId="1984"/>
    <cellStyle name="Percentuale 13 4 2" xfId="4570"/>
    <cellStyle name="Percentuale 13 4 2 2" xfId="4571"/>
    <cellStyle name="Percentuale 13 4 2 2 2" xfId="23303"/>
    <cellStyle name="Percentuale 13 4 2 3" xfId="13338"/>
    <cellStyle name="Percentuale 13 4 2 3 2" xfId="23304"/>
    <cellStyle name="Percentuale 13 4 2 4" xfId="23302"/>
    <cellStyle name="Percentuale 13 4 2 5" xfId="12944"/>
    <cellStyle name="Percentuale 13 4 3" xfId="4572"/>
    <cellStyle name="Percentuale 13 4 3 2" xfId="23305"/>
    <cellStyle name="Percentuale 13 4 4" xfId="23306"/>
    <cellStyle name="Percentuale 13 4 4 2" xfId="44530"/>
    <cellStyle name="Percentuale 13 4 5" xfId="23307"/>
    <cellStyle name="Percentuale 13 4 6" xfId="23301"/>
    <cellStyle name="Percentuale 13 5" xfId="1985"/>
    <cellStyle name="Percentuale 13 5 2" xfId="23309"/>
    <cellStyle name="Percentuale 13 5 2 2" xfId="44531"/>
    <cellStyle name="Percentuale 13 5 3" xfId="23310"/>
    <cellStyle name="Percentuale 13 5 4" xfId="23308"/>
    <cellStyle name="Percentuale 13 6" xfId="1980"/>
    <cellStyle name="Percentuale 13 6 2" xfId="5039"/>
    <cellStyle name="Percentuale 13 6 3" xfId="23311"/>
    <cellStyle name="Percentuale 13 7" xfId="23286"/>
    <cellStyle name="Percentuale 14" xfId="693"/>
    <cellStyle name="Percentuale 14 2" xfId="694"/>
    <cellStyle name="Percentuale 14 2 2" xfId="1987"/>
    <cellStyle name="Percentuale 14 2 2 2" xfId="8996"/>
    <cellStyle name="Percentuale 14 2 2 3" xfId="23314"/>
    <cellStyle name="Percentuale 14 2 3" xfId="8734"/>
    <cellStyle name="Percentuale 14 2 3 2" xfId="23315"/>
    <cellStyle name="Percentuale 14 2 4" xfId="23316"/>
    <cellStyle name="Percentuale 14 2 5" xfId="23313"/>
    <cellStyle name="Percentuale 14 3" xfId="695"/>
    <cellStyle name="Percentuale 14 3 2" xfId="1989"/>
    <cellStyle name="Percentuale 14 3 2 2" xfId="3838"/>
    <cellStyle name="Percentuale 14 3 2 2 2" xfId="23319"/>
    <cellStyle name="Percentuale 14 3 2 3" xfId="3010"/>
    <cellStyle name="Percentuale 14 3 2 3 2" xfId="9550"/>
    <cellStyle name="Percentuale 14 3 2 3 3" xfId="23320"/>
    <cellStyle name="Percentuale 14 3 2 4" xfId="23318"/>
    <cellStyle name="Percentuale 14 3 3" xfId="1988"/>
    <cellStyle name="Percentuale 14 3 3 2" xfId="4573"/>
    <cellStyle name="Percentuale 14 3 3 2 2" xfId="23322"/>
    <cellStyle name="Percentuale 14 3 3 3" xfId="23323"/>
    <cellStyle name="Percentuale 14 3 3 3 2" xfId="44532"/>
    <cellStyle name="Percentuale 14 3 3 4" xfId="23321"/>
    <cellStyle name="Percentuale 14 3 4" xfId="2500"/>
    <cellStyle name="Percentuale 14 3 4 2" xfId="9211"/>
    <cellStyle name="Percentuale 14 3 4 3" xfId="23324"/>
    <cellStyle name="Percentuale 14 3 5" xfId="7690"/>
    <cellStyle name="Percentuale 14 3 5 2" xfId="23325"/>
    <cellStyle name="Percentuale 14 3 6" xfId="23326"/>
    <cellStyle name="Percentuale 14 3 7" xfId="23317"/>
    <cellStyle name="Percentuale 14 4" xfId="1990"/>
    <cellStyle name="Percentuale 14 4 2" xfId="4574"/>
    <cellStyle name="Percentuale 14 4 2 2" xfId="4575"/>
    <cellStyle name="Percentuale 14 4 2 2 2" xfId="23329"/>
    <cellStyle name="Percentuale 14 4 2 3" xfId="13339"/>
    <cellStyle name="Percentuale 14 4 2 3 2" xfId="23330"/>
    <cellStyle name="Percentuale 14 4 2 4" xfId="23328"/>
    <cellStyle name="Percentuale 14 4 2 5" xfId="12945"/>
    <cellStyle name="Percentuale 14 4 3" xfId="4576"/>
    <cellStyle name="Percentuale 14 4 3 2" xfId="23331"/>
    <cellStyle name="Percentuale 14 4 4" xfId="23332"/>
    <cellStyle name="Percentuale 14 4 4 2" xfId="44533"/>
    <cellStyle name="Percentuale 14 4 5" xfId="23333"/>
    <cellStyle name="Percentuale 14 4 6" xfId="23327"/>
    <cellStyle name="Percentuale 14 5" xfId="1991"/>
    <cellStyle name="Percentuale 14 5 2" xfId="23335"/>
    <cellStyle name="Percentuale 14 5 2 2" xfId="44534"/>
    <cellStyle name="Percentuale 14 5 3" xfId="23336"/>
    <cellStyle name="Percentuale 14 5 4" xfId="23334"/>
    <cellStyle name="Percentuale 14 6" xfId="1986"/>
    <cellStyle name="Percentuale 14 6 2" xfId="5040"/>
    <cellStyle name="Percentuale 14 6 3" xfId="23337"/>
    <cellStyle name="Percentuale 14 7" xfId="23312"/>
    <cellStyle name="Percentuale 15" xfId="696"/>
    <cellStyle name="Percentuale 15 2" xfId="697"/>
    <cellStyle name="Percentuale 15 2 2" xfId="1993"/>
    <cellStyle name="Percentuale 15 2 2 2" xfId="8997"/>
    <cellStyle name="Percentuale 15 2 2 3" xfId="23340"/>
    <cellStyle name="Percentuale 15 2 3" xfId="8735"/>
    <cellStyle name="Percentuale 15 2 3 2" xfId="23341"/>
    <cellStyle name="Percentuale 15 2 4" xfId="23342"/>
    <cellStyle name="Percentuale 15 2 5" xfId="23339"/>
    <cellStyle name="Percentuale 15 3" xfId="698"/>
    <cellStyle name="Percentuale 15 3 2" xfId="1995"/>
    <cellStyle name="Percentuale 15 3 2 2" xfId="3839"/>
    <cellStyle name="Percentuale 15 3 2 2 2" xfId="23345"/>
    <cellStyle name="Percentuale 15 3 2 3" xfId="3011"/>
    <cellStyle name="Percentuale 15 3 2 3 2" xfId="9551"/>
    <cellStyle name="Percentuale 15 3 2 3 3" xfId="23346"/>
    <cellStyle name="Percentuale 15 3 2 4" xfId="23344"/>
    <cellStyle name="Percentuale 15 3 3" xfId="1994"/>
    <cellStyle name="Percentuale 15 3 3 2" xfId="4577"/>
    <cellStyle name="Percentuale 15 3 3 2 2" xfId="23348"/>
    <cellStyle name="Percentuale 15 3 3 3" xfId="23349"/>
    <cellStyle name="Percentuale 15 3 3 3 2" xfId="44535"/>
    <cellStyle name="Percentuale 15 3 3 4" xfId="23347"/>
    <cellStyle name="Percentuale 15 3 4" xfId="2501"/>
    <cellStyle name="Percentuale 15 3 4 2" xfId="9212"/>
    <cellStyle name="Percentuale 15 3 4 3" xfId="23350"/>
    <cellStyle name="Percentuale 15 3 5" xfId="6633"/>
    <cellStyle name="Percentuale 15 3 5 2" xfId="23351"/>
    <cellStyle name="Percentuale 15 3 6" xfId="23352"/>
    <cellStyle name="Percentuale 15 3 7" xfId="23343"/>
    <cellStyle name="Percentuale 15 4" xfId="1996"/>
    <cellStyle name="Percentuale 15 4 2" xfId="4578"/>
    <cellStyle name="Percentuale 15 4 2 2" xfId="4579"/>
    <cellStyle name="Percentuale 15 4 2 2 2" xfId="23355"/>
    <cellStyle name="Percentuale 15 4 2 3" xfId="13340"/>
    <cellStyle name="Percentuale 15 4 2 3 2" xfId="23356"/>
    <cellStyle name="Percentuale 15 4 2 4" xfId="23354"/>
    <cellStyle name="Percentuale 15 4 2 5" xfId="12947"/>
    <cellStyle name="Percentuale 15 4 3" xfId="4580"/>
    <cellStyle name="Percentuale 15 4 3 2" xfId="23357"/>
    <cellStyle name="Percentuale 15 4 4" xfId="23358"/>
    <cellStyle name="Percentuale 15 4 4 2" xfId="44536"/>
    <cellStyle name="Percentuale 15 4 5" xfId="23359"/>
    <cellStyle name="Percentuale 15 4 6" xfId="23353"/>
    <cellStyle name="Percentuale 15 5" xfId="1997"/>
    <cellStyle name="Percentuale 15 5 2" xfId="23361"/>
    <cellStyle name="Percentuale 15 5 2 2" xfId="44537"/>
    <cellStyle name="Percentuale 15 5 3" xfId="23362"/>
    <cellStyle name="Percentuale 15 5 4" xfId="23360"/>
    <cellStyle name="Percentuale 15 6" xfId="1992"/>
    <cellStyle name="Percentuale 15 6 2" xfId="5041"/>
    <cellStyle name="Percentuale 15 6 3" xfId="23363"/>
    <cellStyle name="Percentuale 15 7" xfId="23338"/>
    <cellStyle name="Percentuale 16" xfId="699"/>
    <cellStyle name="Percentuale 16 2" xfId="700"/>
    <cellStyle name="Percentuale 16 2 2" xfId="1999"/>
    <cellStyle name="Percentuale 16 2 2 2" xfId="8998"/>
    <cellStyle name="Percentuale 16 2 2 3" xfId="23366"/>
    <cellStyle name="Percentuale 16 2 3" xfId="8736"/>
    <cellStyle name="Percentuale 16 2 3 2" xfId="23367"/>
    <cellStyle name="Percentuale 16 2 4" xfId="23368"/>
    <cellStyle name="Percentuale 16 2 5" xfId="23365"/>
    <cellStyle name="Percentuale 16 3" xfId="701"/>
    <cellStyle name="Percentuale 16 3 2" xfId="2001"/>
    <cellStyle name="Percentuale 16 3 2 2" xfId="3840"/>
    <cellStyle name="Percentuale 16 3 2 2 2" xfId="23371"/>
    <cellStyle name="Percentuale 16 3 2 3" xfId="3012"/>
    <cellStyle name="Percentuale 16 3 2 3 2" xfId="9552"/>
    <cellStyle name="Percentuale 16 3 2 3 3" xfId="23372"/>
    <cellStyle name="Percentuale 16 3 2 4" xfId="23370"/>
    <cellStyle name="Percentuale 16 3 3" xfId="2000"/>
    <cellStyle name="Percentuale 16 3 3 2" xfId="4581"/>
    <cellStyle name="Percentuale 16 3 3 2 2" xfId="23374"/>
    <cellStyle name="Percentuale 16 3 3 3" xfId="23375"/>
    <cellStyle name="Percentuale 16 3 3 3 2" xfId="44538"/>
    <cellStyle name="Percentuale 16 3 3 4" xfId="23373"/>
    <cellStyle name="Percentuale 16 3 4" xfId="2502"/>
    <cellStyle name="Percentuale 16 3 4 2" xfId="9213"/>
    <cellStyle name="Percentuale 16 3 4 3" xfId="23376"/>
    <cellStyle name="Percentuale 16 3 5" xfId="7689"/>
    <cellStyle name="Percentuale 16 3 5 2" xfId="23377"/>
    <cellStyle name="Percentuale 16 3 6" xfId="23378"/>
    <cellStyle name="Percentuale 16 3 7" xfId="23369"/>
    <cellStyle name="Percentuale 16 4" xfId="2002"/>
    <cellStyle name="Percentuale 16 4 2" xfId="4582"/>
    <cellStyle name="Percentuale 16 4 2 2" xfId="4583"/>
    <cellStyle name="Percentuale 16 4 2 2 2" xfId="23381"/>
    <cellStyle name="Percentuale 16 4 2 3" xfId="13341"/>
    <cellStyle name="Percentuale 16 4 2 3 2" xfId="23382"/>
    <cellStyle name="Percentuale 16 4 2 4" xfId="23380"/>
    <cellStyle name="Percentuale 16 4 2 5" xfId="12948"/>
    <cellStyle name="Percentuale 16 4 3" xfId="4584"/>
    <cellStyle name="Percentuale 16 4 3 2" xfId="23383"/>
    <cellStyle name="Percentuale 16 4 4" xfId="23384"/>
    <cellStyle name="Percentuale 16 4 4 2" xfId="44539"/>
    <cellStyle name="Percentuale 16 4 5" xfId="23385"/>
    <cellStyle name="Percentuale 16 4 6" xfId="23379"/>
    <cellStyle name="Percentuale 16 5" xfId="2003"/>
    <cellStyle name="Percentuale 16 5 2" xfId="23387"/>
    <cellStyle name="Percentuale 16 5 2 2" xfId="44540"/>
    <cellStyle name="Percentuale 16 5 3" xfId="23388"/>
    <cellStyle name="Percentuale 16 5 4" xfId="23386"/>
    <cellStyle name="Percentuale 16 6" xfId="1998"/>
    <cellStyle name="Percentuale 16 6 2" xfId="5042"/>
    <cellStyle name="Percentuale 16 6 3" xfId="23389"/>
    <cellStyle name="Percentuale 16 7" xfId="23364"/>
    <cellStyle name="Percentuale 17" xfId="702"/>
    <cellStyle name="Percentuale 17 2" xfId="703"/>
    <cellStyle name="Percentuale 17 2 2" xfId="2005"/>
    <cellStyle name="Percentuale 17 2 2 2" xfId="8999"/>
    <cellStyle name="Percentuale 17 2 2 3" xfId="23392"/>
    <cellStyle name="Percentuale 17 2 3" xfId="8737"/>
    <cellStyle name="Percentuale 17 2 3 2" xfId="23393"/>
    <cellStyle name="Percentuale 17 2 4" xfId="23394"/>
    <cellStyle name="Percentuale 17 2 5" xfId="23391"/>
    <cellStyle name="Percentuale 17 3" xfId="704"/>
    <cellStyle name="Percentuale 17 3 2" xfId="2007"/>
    <cellStyle name="Percentuale 17 3 2 2" xfId="3841"/>
    <cellStyle name="Percentuale 17 3 2 2 2" xfId="23397"/>
    <cellStyle name="Percentuale 17 3 2 3" xfId="3013"/>
    <cellStyle name="Percentuale 17 3 2 3 2" xfId="9553"/>
    <cellStyle name="Percentuale 17 3 2 3 3" xfId="23398"/>
    <cellStyle name="Percentuale 17 3 2 4" xfId="23396"/>
    <cellStyle name="Percentuale 17 3 3" xfId="2006"/>
    <cellStyle name="Percentuale 17 3 3 2" xfId="4585"/>
    <cellStyle name="Percentuale 17 3 3 2 2" xfId="23400"/>
    <cellStyle name="Percentuale 17 3 3 3" xfId="23401"/>
    <cellStyle name="Percentuale 17 3 3 3 2" xfId="44541"/>
    <cellStyle name="Percentuale 17 3 3 4" xfId="23399"/>
    <cellStyle name="Percentuale 17 3 4" xfId="2503"/>
    <cellStyle name="Percentuale 17 3 4 2" xfId="9214"/>
    <cellStyle name="Percentuale 17 3 4 3" xfId="23402"/>
    <cellStyle name="Percentuale 17 3 5" xfId="7728"/>
    <cellStyle name="Percentuale 17 3 5 2" xfId="23403"/>
    <cellStyle name="Percentuale 17 3 6" xfId="23404"/>
    <cellStyle name="Percentuale 17 3 7" xfId="23395"/>
    <cellStyle name="Percentuale 17 4" xfId="2008"/>
    <cellStyle name="Percentuale 17 4 2" xfId="4586"/>
    <cellStyle name="Percentuale 17 4 2 2" xfId="4587"/>
    <cellStyle name="Percentuale 17 4 2 2 2" xfId="23407"/>
    <cellStyle name="Percentuale 17 4 2 3" xfId="13342"/>
    <cellStyle name="Percentuale 17 4 2 3 2" xfId="23408"/>
    <cellStyle name="Percentuale 17 4 2 4" xfId="23406"/>
    <cellStyle name="Percentuale 17 4 2 5" xfId="12949"/>
    <cellStyle name="Percentuale 17 4 3" xfId="4588"/>
    <cellStyle name="Percentuale 17 4 3 2" xfId="23409"/>
    <cellStyle name="Percentuale 17 4 4" xfId="23410"/>
    <cellStyle name="Percentuale 17 4 5" xfId="23411"/>
    <cellStyle name="Percentuale 17 4 5 2" xfId="44542"/>
    <cellStyle name="Percentuale 17 4 6" xfId="23412"/>
    <cellStyle name="Percentuale 17 4 7" xfId="23405"/>
    <cellStyle name="Percentuale 17 5" xfId="2009"/>
    <cellStyle name="Percentuale 17 5 2" xfId="23414"/>
    <cellStyle name="Percentuale 17 5 3" xfId="23415"/>
    <cellStyle name="Percentuale 17 5 3 2" xfId="44543"/>
    <cellStyle name="Percentuale 17 5 4" xfId="23416"/>
    <cellStyle name="Percentuale 17 5 5" xfId="23413"/>
    <cellStyle name="Percentuale 17 6" xfId="2004"/>
    <cellStyle name="Percentuale 17 6 2" xfId="5043"/>
    <cellStyle name="Percentuale 17 6 3" xfId="23417"/>
    <cellStyle name="Percentuale 17 7" xfId="23390"/>
    <cellStyle name="Percentuale 18" xfId="705"/>
    <cellStyle name="Percentuale 18 2" xfId="706"/>
    <cellStyle name="Percentuale 18 2 2" xfId="2011"/>
    <cellStyle name="Percentuale 18 2 2 2" xfId="9000"/>
    <cellStyle name="Percentuale 18 2 2 3" xfId="23420"/>
    <cellStyle name="Percentuale 18 2 3" xfId="8738"/>
    <cellStyle name="Percentuale 18 2 3 2" xfId="23421"/>
    <cellStyle name="Percentuale 18 2 4" xfId="23422"/>
    <cellStyle name="Percentuale 18 2 4 2" xfId="44544"/>
    <cellStyle name="Percentuale 18 2 5" xfId="23423"/>
    <cellStyle name="Percentuale 18 2 6" xfId="23419"/>
    <cellStyle name="Percentuale 18 3" xfId="707"/>
    <cellStyle name="Percentuale 18 3 2" xfId="2013"/>
    <cellStyle name="Percentuale 18 3 2 2" xfId="3842"/>
    <cellStyle name="Percentuale 18 3 2 2 2" xfId="23427"/>
    <cellStyle name="Percentuale 18 3 2 2 3" xfId="23426"/>
    <cellStyle name="Percentuale 18 3 2 3" xfId="3014"/>
    <cellStyle name="Percentuale 18 3 2 3 2" xfId="9554"/>
    <cellStyle name="Percentuale 18 3 2 3 3" xfId="23428"/>
    <cellStyle name="Percentuale 18 3 2 3 4" xfId="44545"/>
    <cellStyle name="Percentuale 18 3 2 4" xfId="23429"/>
    <cellStyle name="Percentuale 18 3 2 5" xfId="23425"/>
    <cellStyle name="Percentuale 18 3 3" xfId="2012"/>
    <cellStyle name="Percentuale 18 3 3 2" xfId="4589"/>
    <cellStyle name="Percentuale 18 3 3 2 2" xfId="23431"/>
    <cellStyle name="Percentuale 18 3 3 3" xfId="23432"/>
    <cellStyle name="Percentuale 18 3 3 4" xfId="23433"/>
    <cellStyle name="Percentuale 18 3 3 4 2" xfId="44546"/>
    <cellStyle name="Percentuale 18 3 3 5" xfId="23430"/>
    <cellStyle name="Percentuale 18 3 4" xfId="2504"/>
    <cellStyle name="Percentuale 18 3 4 2" xfId="9215"/>
    <cellStyle name="Percentuale 18 3 4 3" xfId="23434"/>
    <cellStyle name="Percentuale 18 3 5" xfId="6526"/>
    <cellStyle name="Percentuale 18 3 5 2" xfId="23435"/>
    <cellStyle name="Percentuale 18 3 6" xfId="23436"/>
    <cellStyle name="Percentuale 18 3 6 2" xfId="44547"/>
    <cellStyle name="Percentuale 18 3 7" xfId="23437"/>
    <cellStyle name="Percentuale 18 3 8" xfId="23424"/>
    <cellStyle name="Percentuale 18 4" xfId="2014"/>
    <cellStyle name="Percentuale 18 4 2" xfId="4590"/>
    <cellStyle name="Percentuale 18 4 2 2" xfId="4591"/>
    <cellStyle name="Percentuale 18 4 2 2 2" xfId="23440"/>
    <cellStyle name="Percentuale 18 4 2 3" xfId="13343"/>
    <cellStyle name="Percentuale 18 4 2 3 2" xfId="23441"/>
    <cellStyle name="Percentuale 18 4 2 4" xfId="23439"/>
    <cellStyle name="Percentuale 18 4 2 5" xfId="12950"/>
    <cellStyle name="Percentuale 18 4 3" xfId="4592"/>
    <cellStyle name="Percentuale 18 4 3 2" xfId="23442"/>
    <cellStyle name="Percentuale 18 4 4" xfId="23443"/>
    <cellStyle name="Percentuale 18 4 5" xfId="23444"/>
    <cellStyle name="Percentuale 18 4 5 2" xfId="44548"/>
    <cellStyle name="Percentuale 18 4 6" xfId="23445"/>
    <cellStyle name="Percentuale 18 4 7" xfId="23438"/>
    <cellStyle name="Percentuale 18 5" xfId="2015"/>
    <cellStyle name="Percentuale 18 5 2" xfId="23447"/>
    <cellStyle name="Percentuale 18 5 3" xfId="23448"/>
    <cellStyle name="Percentuale 18 5 3 2" xfId="44549"/>
    <cellStyle name="Percentuale 18 5 4" xfId="23449"/>
    <cellStyle name="Percentuale 18 5 5" xfId="23446"/>
    <cellStyle name="Percentuale 18 6" xfId="2010"/>
    <cellStyle name="Percentuale 18 6 2" xfId="5044"/>
    <cellStyle name="Percentuale 18 6 3" xfId="23450"/>
    <cellStyle name="Percentuale 18 7" xfId="23451"/>
    <cellStyle name="Percentuale 18 7 2" xfId="44550"/>
    <cellStyle name="Percentuale 18 8" xfId="23418"/>
    <cellStyle name="Percentuale 19" xfId="708"/>
    <cellStyle name="Percentuale 19 2" xfId="709"/>
    <cellStyle name="Percentuale 19 2 2" xfId="2017"/>
    <cellStyle name="Percentuale 19 2 2 2" xfId="9001"/>
    <cellStyle name="Percentuale 19 2 2 3" xfId="23454"/>
    <cellStyle name="Percentuale 19 2 3" xfId="8739"/>
    <cellStyle name="Percentuale 19 2 3 2" xfId="23455"/>
    <cellStyle name="Percentuale 19 2 4" xfId="23456"/>
    <cellStyle name="Percentuale 19 2 4 2" xfId="44551"/>
    <cellStyle name="Percentuale 19 2 5" xfId="23457"/>
    <cellStyle name="Percentuale 19 2 6" xfId="23453"/>
    <cellStyle name="Percentuale 19 3" xfId="710"/>
    <cellStyle name="Percentuale 19 3 2" xfId="2019"/>
    <cellStyle name="Percentuale 19 3 2 2" xfId="3843"/>
    <cellStyle name="Percentuale 19 3 2 2 2" xfId="23461"/>
    <cellStyle name="Percentuale 19 3 2 2 3" xfId="23460"/>
    <cellStyle name="Percentuale 19 3 2 3" xfId="3015"/>
    <cellStyle name="Percentuale 19 3 2 3 2" xfId="9555"/>
    <cellStyle name="Percentuale 19 3 2 3 3" xfId="23462"/>
    <cellStyle name="Percentuale 19 3 2 3 4" xfId="44552"/>
    <cellStyle name="Percentuale 19 3 2 4" xfId="23463"/>
    <cellStyle name="Percentuale 19 3 2 5" xfId="23459"/>
    <cellStyle name="Percentuale 19 3 3" xfId="2018"/>
    <cellStyle name="Percentuale 19 3 3 2" xfId="4593"/>
    <cellStyle name="Percentuale 19 3 3 2 2" xfId="23465"/>
    <cellStyle name="Percentuale 19 3 3 3" xfId="23466"/>
    <cellStyle name="Percentuale 19 3 3 4" xfId="23467"/>
    <cellStyle name="Percentuale 19 3 3 4 2" xfId="44553"/>
    <cellStyle name="Percentuale 19 3 3 5" xfId="23464"/>
    <cellStyle name="Percentuale 19 3 4" xfId="2505"/>
    <cellStyle name="Percentuale 19 3 4 2" xfId="9216"/>
    <cellStyle name="Percentuale 19 3 4 3" xfId="23468"/>
    <cellStyle name="Percentuale 19 3 5" xfId="7727"/>
    <cellStyle name="Percentuale 19 3 5 2" xfId="23469"/>
    <cellStyle name="Percentuale 19 3 6" xfId="23470"/>
    <cellStyle name="Percentuale 19 3 6 2" xfId="44554"/>
    <cellStyle name="Percentuale 19 3 7" xfId="23471"/>
    <cellStyle name="Percentuale 19 3 8" xfId="23458"/>
    <cellStyle name="Percentuale 19 4" xfId="2020"/>
    <cellStyle name="Percentuale 19 4 2" xfId="4594"/>
    <cellStyle name="Percentuale 19 4 2 2" xfId="4595"/>
    <cellStyle name="Percentuale 19 4 2 2 2" xfId="23474"/>
    <cellStyle name="Percentuale 19 4 2 3" xfId="13344"/>
    <cellStyle name="Percentuale 19 4 2 3 2" xfId="23475"/>
    <cellStyle name="Percentuale 19 4 2 4" xfId="23473"/>
    <cellStyle name="Percentuale 19 4 2 5" xfId="12951"/>
    <cellStyle name="Percentuale 19 4 3" xfId="4596"/>
    <cellStyle name="Percentuale 19 4 3 2" xfId="23476"/>
    <cellStyle name="Percentuale 19 4 4" xfId="23477"/>
    <cellStyle name="Percentuale 19 4 5" xfId="23478"/>
    <cellStyle name="Percentuale 19 4 5 2" xfId="44555"/>
    <cellStyle name="Percentuale 19 4 6" xfId="23479"/>
    <cellStyle name="Percentuale 19 4 7" xfId="23472"/>
    <cellStyle name="Percentuale 19 5" xfId="2021"/>
    <cellStyle name="Percentuale 19 5 2" xfId="23481"/>
    <cellStyle name="Percentuale 19 5 3" xfId="23482"/>
    <cellStyle name="Percentuale 19 5 3 2" xfId="44556"/>
    <cellStyle name="Percentuale 19 5 4" xfId="23483"/>
    <cellStyle name="Percentuale 19 5 5" xfId="23480"/>
    <cellStyle name="Percentuale 19 6" xfId="2016"/>
    <cellStyle name="Percentuale 19 6 2" xfId="5045"/>
    <cellStyle name="Percentuale 19 6 3" xfId="23484"/>
    <cellStyle name="Percentuale 19 7" xfId="23485"/>
    <cellStyle name="Percentuale 19 7 2" xfId="44557"/>
    <cellStyle name="Percentuale 19 8" xfId="23452"/>
    <cellStyle name="Percentuale 2" xfId="711"/>
    <cellStyle name="Percentuale 2 2" xfId="712"/>
    <cellStyle name="Percentuale 2 2 2" xfId="2023"/>
    <cellStyle name="Percentuale 2 2 2 2" xfId="9002"/>
    <cellStyle name="Percentuale 2 2 2 3" xfId="23488"/>
    <cellStyle name="Percentuale 2 2 3" xfId="8740"/>
    <cellStyle name="Percentuale 2 2 3 2" xfId="23489"/>
    <cellStyle name="Percentuale 2 2 4" xfId="23490"/>
    <cellStyle name="Percentuale 2 2 4 2" xfId="44558"/>
    <cellStyle name="Percentuale 2 2 5" xfId="23491"/>
    <cellStyle name="Percentuale 2 2 6" xfId="23487"/>
    <cellStyle name="Percentuale 2 3" xfId="713"/>
    <cellStyle name="Percentuale 2 3 2" xfId="2025"/>
    <cellStyle name="Percentuale 2 3 2 2" xfId="3844"/>
    <cellStyle name="Percentuale 2 3 2 2 2" xfId="23495"/>
    <cellStyle name="Percentuale 2 3 2 2 3" xfId="23494"/>
    <cellStyle name="Percentuale 2 3 2 3" xfId="3016"/>
    <cellStyle name="Percentuale 2 3 2 3 2" xfId="9556"/>
    <cellStyle name="Percentuale 2 3 2 3 3" xfId="23496"/>
    <cellStyle name="Percentuale 2 3 2 3 4" xfId="44559"/>
    <cellStyle name="Percentuale 2 3 2 4" xfId="23497"/>
    <cellStyle name="Percentuale 2 3 2 5" xfId="23493"/>
    <cellStyle name="Percentuale 2 3 3" xfId="2024"/>
    <cellStyle name="Percentuale 2 3 3 2" xfId="4597"/>
    <cellStyle name="Percentuale 2 3 3 2 2" xfId="23499"/>
    <cellStyle name="Percentuale 2 3 3 3" xfId="23500"/>
    <cellStyle name="Percentuale 2 3 3 4" xfId="23501"/>
    <cellStyle name="Percentuale 2 3 3 4 2" xfId="44560"/>
    <cellStyle name="Percentuale 2 3 3 5" xfId="23498"/>
    <cellStyle name="Percentuale 2 3 4" xfId="2506"/>
    <cellStyle name="Percentuale 2 3 4 2" xfId="9217"/>
    <cellStyle name="Percentuale 2 3 4 3" xfId="23502"/>
    <cellStyle name="Percentuale 2 3 5" xfId="6852"/>
    <cellStyle name="Percentuale 2 3 5 2" xfId="23503"/>
    <cellStyle name="Percentuale 2 3 6" xfId="23504"/>
    <cellStyle name="Percentuale 2 3 6 2" xfId="44561"/>
    <cellStyle name="Percentuale 2 3 7" xfId="23505"/>
    <cellStyle name="Percentuale 2 3 8" xfId="23492"/>
    <cellStyle name="Percentuale 2 4" xfId="2026"/>
    <cellStyle name="Percentuale 2 4 2" xfId="4598"/>
    <cellStyle name="Percentuale 2 4 2 2" xfId="4599"/>
    <cellStyle name="Percentuale 2 4 2 2 2" xfId="23508"/>
    <cellStyle name="Percentuale 2 4 2 3" xfId="13345"/>
    <cellStyle name="Percentuale 2 4 2 3 2" xfId="23509"/>
    <cellStyle name="Percentuale 2 4 2 4" xfId="23507"/>
    <cellStyle name="Percentuale 2 4 2 5" xfId="12952"/>
    <cellStyle name="Percentuale 2 4 3" xfId="4600"/>
    <cellStyle name="Percentuale 2 4 3 2" xfId="23510"/>
    <cellStyle name="Percentuale 2 4 4" xfId="23511"/>
    <cellStyle name="Percentuale 2 4 5" xfId="23512"/>
    <cellStyle name="Percentuale 2 4 5 2" xfId="44562"/>
    <cellStyle name="Percentuale 2 4 6" xfId="23513"/>
    <cellStyle name="Percentuale 2 4 7" xfId="23506"/>
    <cellStyle name="Percentuale 2 5" xfId="2027"/>
    <cellStyle name="Percentuale 2 5 2" xfId="23515"/>
    <cellStyle name="Percentuale 2 5 3" xfId="23516"/>
    <cellStyle name="Percentuale 2 5 3 2" xfId="44563"/>
    <cellStyle name="Percentuale 2 5 4" xfId="23517"/>
    <cellStyle name="Percentuale 2 5 5" xfId="23514"/>
    <cellStyle name="Percentuale 2 6" xfId="2022"/>
    <cellStyle name="Percentuale 2 6 2" xfId="5046"/>
    <cellStyle name="Percentuale 2 6 3" xfId="23518"/>
    <cellStyle name="Percentuale 2 7" xfId="23519"/>
    <cellStyle name="Percentuale 2 7 2" xfId="44564"/>
    <cellStyle name="Percentuale 2 8" xfId="23486"/>
    <cellStyle name="Percentuale 20" xfId="714"/>
    <cellStyle name="Percentuale 20 2" xfId="715"/>
    <cellStyle name="Percentuale 20 2 2" xfId="2029"/>
    <cellStyle name="Percentuale 20 2 2 2" xfId="9003"/>
    <cellStyle name="Percentuale 20 2 2 3" xfId="23522"/>
    <cellStyle name="Percentuale 20 2 3" xfId="8741"/>
    <cellStyle name="Percentuale 20 2 3 2" xfId="23523"/>
    <cellStyle name="Percentuale 20 2 4" xfId="23524"/>
    <cellStyle name="Percentuale 20 2 4 2" xfId="44565"/>
    <cellStyle name="Percentuale 20 2 5" xfId="23525"/>
    <cellStyle name="Percentuale 20 2 6" xfId="23521"/>
    <cellStyle name="Percentuale 20 3" xfId="716"/>
    <cellStyle name="Percentuale 20 3 2" xfId="2031"/>
    <cellStyle name="Percentuale 20 3 2 2" xfId="3845"/>
    <cellStyle name="Percentuale 20 3 2 2 2" xfId="23529"/>
    <cellStyle name="Percentuale 20 3 2 2 3" xfId="23528"/>
    <cellStyle name="Percentuale 20 3 2 3" xfId="3017"/>
    <cellStyle name="Percentuale 20 3 2 3 2" xfId="9557"/>
    <cellStyle name="Percentuale 20 3 2 3 3" xfId="23530"/>
    <cellStyle name="Percentuale 20 3 2 3 4" xfId="44566"/>
    <cellStyle name="Percentuale 20 3 2 4" xfId="23531"/>
    <cellStyle name="Percentuale 20 3 2 5" xfId="23527"/>
    <cellStyle name="Percentuale 20 3 3" xfId="2030"/>
    <cellStyle name="Percentuale 20 3 3 2" xfId="4601"/>
    <cellStyle name="Percentuale 20 3 3 2 2" xfId="23533"/>
    <cellStyle name="Percentuale 20 3 3 3" xfId="23534"/>
    <cellStyle name="Percentuale 20 3 3 4" xfId="23535"/>
    <cellStyle name="Percentuale 20 3 3 4 2" xfId="44567"/>
    <cellStyle name="Percentuale 20 3 3 5" xfId="23532"/>
    <cellStyle name="Percentuale 20 3 4" xfId="2507"/>
    <cellStyle name="Percentuale 20 3 4 2" xfId="9218"/>
    <cellStyle name="Percentuale 20 3 4 3" xfId="23536"/>
    <cellStyle name="Percentuale 20 3 5" xfId="6576"/>
    <cellStyle name="Percentuale 20 3 5 2" xfId="23537"/>
    <cellStyle name="Percentuale 20 3 6" xfId="23538"/>
    <cellStyle name="Percentuale 20 3 6 2" xfId="44568"/>
    <cellStyle name="Percentuale 20 3 7" xfId="23539"/>
    <cellStyle name="Percentuale 20 3 8" xfId="23526"/>
    <cellStyle name="Percentuale 20 4" xfId="2032"/>
    <cellStyle name="Percentuale 20 4 2" xfId="4602"/>
    <cellStyle name="Percentuale 20 4 2 2" xfId="4603"/>
    <cellStyle name="Percentuale 20 4 2 2 2" xfId="23542"/>
    <cellStyle name="Percentuale 20 4 2 3" xfId="13346"/>
    <cellStyle name="Percentuale 20 4 2 3 2" xfId="23543"/>
    <cellStyle name="Percentuale 20 4 2 4" xfId="23541"/>
    <cellStyle name="Percentuale 20 4 2 5" xfId="12953"/>
    <cellStyle name="Percentuale 20 4 3" xfId="4604"/>
    <cellStyle name="Percentuale 20 4 3 2" xfId="23544"/>
    <cellStyle name="Percentuale 20 4 4" xfId="23545"/>
    <cellStyle name="Percentuale 20 4 5" xfId="23546"/>
    <cellStyle name="Percentuale 20 4 5 2" xfId="44569"/>
    <cellStyle name="Percentuale 20 4 6" xfId="23547"/>
    <cellStyle name="Percentuale 20 4 7" xfId="23540"/>
    <cellStyle name="Percentuale 20 5" xfId="2033"/>
    <cellStyle name="Percentuale 20 5 2" xfId="23549"/>
    <cellStyle name="Percentuale 20 5 3" xfId="23550"/>
    <cellStyle name="Percentuale 20 5 3 2" xfId="44570"/>
    <cellStyle name="Percentuale 20 5 4" xfId="23551"/>
    <cellStyle name="Percentuale 20 5 5" xfId="23548"/>
    <cellStyle name="Percentuale 20 6" xfId="2028"/>
    <cellStyle name="Percentuale 20 6 2" xfId="5047"/>
    <cellStyle name="Percentuale 20 6 3" xfId="23552"/>
    <cellStyle name="Percentuale 20 7" xfId="23553"/>
    <cellStyle name="Percentuale 20 7 2" xfId="44571"/>
    <cellStyle name="Percentuale 20 8" xfId="23520"/>
    <cellStyle name="Percentuale 21" xfId="717"/>
    <cellStyle name="Percentuale 21 2" xfId="718"/>
    <cellStyle name="Percentuale 21 2 2" xfId="2035"/>
    <cellStyle name="Percentuale 21 2 2 2" xfId="9004"/>
    <cellStyle name="Percentuale 21 2 2 3" xfId="23556"/>
    <cellStyle name="Percentuale 21 2 3" xfId="8742"/>
    <cellStyle name="Percentuale 21 2 3 2" xfId="23557"/>
    <cellStyle name="Percentuale 21 2 4" xfId="23558"/>
    <cellStyle name="Percentuale 21 2 4 2" xfId="44572"/>
    <cellStyle name="Percentuale 21 2 5" xfId="23559"/>
    <cellStyle name="Percentuale 21 2 6" xfId="23555"/>
    <cellStyle name="Percentuale 21 3" xfId="719"/>
    <cellStyle name="Percentuale 21 3 2" xfId="2037"/>
    <cellStyle name="Percentuale 21 3 2 2" xfId="3846"/>
    <cellStyle name="Percentuale 21 3 2 2 2" xfId="23563"/>
    <cellStyle name="Percentuale 21 3 2 2 3" xfId="23562"/>
    <cellStyle name="Percentuale 21 3 2 3" xfId="3018"/>
    <cellStyle name="Percentuale 21 3 2 3 2" xfId="9558"/>
    <cellStyle name="Percentuale 21 3 2 3 3" xfId="23564"/>
    <cellStyle name="Percentuale 21 3 2 3 4" xfId="44573"/>
    <cellStyle name="Percentuale 21 3 2 4" xfId="23565"/>
    <cellStyle name="Percentuale 21 3 2 5" xfId="23561"/>
    <cellStyle name="Percentuale 21 3 3" xfId="2036"/>
    <cellStyle name="Percentuale 21 3 3 2" xfId="4605"/>
    <cellStyle name="Percentuale 21 3 3 2 2" xfId="23567"/>
    <cellStyle name="Percentuale 21 3 3 3" xfId="23568"/>
    <cellStyle name="Percentuale 21 3 3 4" xfId="23569"/>
    <cellStyle name="Percentuale 21 3 3 4 2" xfId="44574"/>
    <cellStyle name="Percentuale 21 3 3 5" xfId="23566"/>
    <cellStyle name="Percentuale 21 3 4" xfId="2508"/>
    <cellStyle name="Percentuale 21 3 4 2" xfId="9219"/>
    <cellStyle name="Percentuale 21 3 4 3" xfId="23570"/>
    <cellStyle name="Percentuale 21 3 5" xfId="7692"/>
    <cellStyle name="Percentuale 21 3 5 2" xfId="23571"/>
    <cellStyle name="Percentuale 21 3 6" xfId="23572"/>
    <cellStyle name="Percentuale 21 3 6 2" xfId="44575"/>
    <cellStyle name="Percentuale 21 3 7" xfId="23573"/>
    <cellStyle name="Percentuale 21 3 8" xfId="23560"/>
    <cellStyle name="Percentuale 21 4" xfId="2038"/>
    <cellStyle name="Percentuale 21 4 2" xfId="4606"/>
    <cellStyle name="Percentuale 21 4 2 2" xfId="4607"/>
    <cellStyle name="Percentuale 21 4 2 2 2" xfId="23576"/>
    <cellStyle name="Percentuale 21 4 2 3" xfId="13347"/>
    <cellStyle name="Percentuale 21 4 2 3 2" xfId="23577"/>
    <cellStyle name="Percentuale 21 4 2 4" xfId="23575"/>
    <cellStyle name="Percentuale 21 4 2 5" xfId="12954"/>
    <cellStyle name="Percentuale 21 4 3" xfId="4608"/>
    <cellStyle name="Percentuale 21 4 3 2" xfId="23578"/>
    <cellStyle name="Percentuale 21 4 4" xfId="23579"/>
    <cellStyle name="Percentuale 21 4 5" xfId="23580"/>
    <cellStyle name="Percentuale 21 4 5 2" xfId="44576"/>
    <cellStyle name="Percentuale 21 4 6" xfId="23581"/>
    <cellStyle name="Percentuale 21 4 7" xfId="23574"/>
    <cellStyle name="Percentuale 21 5" xfId="2039"/>
    <cellStyle name="Percentuale 21 5 2" xfId="23583"/>
    <cellStyle name="Percentuale 21 5 3" xfId="23584"/>
    <cellStyle name="Percentuale 21 5 3 2" xfId="44577"/>
    <cellStyle name="Percentuale 21 5 4" xfId="23585"/>
    <cellStyle name="Percentuale 21 5 5" xfId="23582"/>
    <cellStyle name="Percentuale 21 6" xfId="2034"/>
    <cellStyle name="Percentuale 21 6 2" xfId="5048"/>
    <cellStyle name="Percentuale 21 6 3" xfId="23586"/>
    <cellStyle name="Percentuale 21 7" xfId="23587"/>
    <cellStyle name="Percentuale 21 7 2" xfId="44578"/>
    <cellStyle name="Percentuale 21 8" xfId="23554"/>
    <cellStyle name="Percentuale 22" xfId="720"/>
    <cellStyle name="Percentuale 22 2" xfId="721"/>
    <cellStyle name="Percentuale 22 2 2" xfId="2041"/>
    <cellStyle name="Percentuale 22 2 2 2" xfId="9005"/>
    <cellStyle name="Percentuale 22 2 2 3" xfId="23590"/>
    <cellStyle name="Percentuale 22 2 3" xfId="8743"/>
    <cellStyle name="Percentuale 22 2 3 2" xfId="23591"/>
    <cellStyle name="Percentuale 22 2 4" xfId="23592"/>
    <cellStyle name="Percentuale 22 2 4 2" xfId="44579"/>
    <cellStyle name="Percentuale 22 2 5" xfId="23593"/>
    <cellStyle name="Percentuale 22 2 6" xfId="23589"/>
    <cellStyle name="Percentuale 22 3" xfId="722"/>
    <cellStyle name="Percentuale 22 3 2" xfId="2043"/>
    <cellStyle name="Percentuale 22 3 2 2" xfId="3847"/>
    <cellStyle name="Percentuale 22 3 2 2 2" xfId="23597"/>
    <cellStyle name="Percentuale 22 3 2 2 3" xfId="23596"/>
    <cellStyle name="Percentuale 22 3 2 3" xfId="3019"/>
    <cellStyle name="Percentuale 22 3 2 3 2" xfId="9559"/>
    <cellStyle name="Percentuale 22 3 2 3 3" xfId="23598"/>
    <cellStyle name="Percentuale 22 3 2 3 4" xfId="44580"/>
    <cellStyle name="Percentuale 22 3 2 4" xfId="23599"/>
    <cellStyle name="Percentuale 22 3 2 5" xfId="23595"/>
    <cellStyle name="Percentuale 22 3 3" xfId="2042"/>
    <cellStyle name="Percentuale 22 3 3 2" xfId="4609"/>
    <cellStyle name="Percentuale 22 3 3 2 2" xfId="23601"/>
    <cellStyle name="Percentuale 22 3 3 3" xfId="23602"/>
    <cellStyle name="Percentuale 22 3 3 4" xfId="23603"/>
    <cellStyle name="Percentuale 22 3 3 4 2" xfId="44581"/>
    <cellStyle name="Percentuale 22 3 3 5" xfId="23600"/>
    <cellStyle name="Percentuale 22 3 4" xfId="2509"/>
    <cellStyle name="Percentuale 22 3 4 2" xfId="9220"/>
    <cellStyle name="Percentuale 22 3 4 3" xfId="23604"/>
    <cellStyle name="Percentuale 22 3 5" xfId="6942"/>
    <cellStyle name="Percentuale 22 3 5 2" xfId="23605"/>
    <cellStyle name="Percentuale 22 3 6" xfId="23606"/>
    <cellStyle name="Percentuale 22 3 6 2" xfId="44582"/>
    <cellStyle name="Percentuale 22 3 7" xfId="23607"/>
    <cellStyle name="Percentuale 22 3 8" xfId="23594"/>
    <cellStyle name="Percentuale 22 4" xfId="2044"/>
    <cellStyle name="Percentuale 22 4 2" xfId="4610"/>
    <cellStyle name="Percentuale 22 4 2 2" xfId="4611"/>
    <cellStyle name="Percentuale 22 4 2 2 2" xfId="23610"/>
    <cellStyle name="Percentuale 22 4 2 3" xfId="13348"/>
    <cellStyle name="Percentuale 22 4 2 3 2" xfId="23611"/>
    <cellStyle name="Percentuale 22 4 2 4" xfId="23609"/>
    <cellStyle name="Percentuale 22 4 2 5" xfId="12955"/>
    <cellStyle name="Percentuale 22 4 3" xfId="4612"/>
    <cellStyle name="Percentuale 22 4 3 2" xfId="23612"/>
    <cellStyle name="Percentuale 22 4 4" xfId="23613"/>
    <cellStyle name="Percentuale 22 4 5" xfId="23614"/>
    <cellStyle name="Percentuale 22 4 5 2" xfId="44583"/>
    <cellStyle name="Percentuale 22 4 6" xfId="23615"/>
    <cellStyle name="Percentuale 22 4 7" xfId="23608"/>
    <cellStyle name="Percentuale 22 5" xfId="2045"/>
    <cellStyle name="Percentuale 22 5 2" xfId="23617"/>
    <cellStyle name="Percentuale 22 5 3" xfId="23618"/>
    <cellStyle name="Percentuale 22 5 3 2" xfId="44584"/>
    <cellStyle name="Percentuale 22 5 4" xfId="23619"/>
    <cellStyle name="Percentuale 22 5 5" xfId="23616"/>
    <cellStyle name="Percentuale 22 6" xfId="2040"/>
    <cellStyle name="Percentuale 22 6 2" xfId="5049"/>
    <cellStyle name="Percentuale 22 6 3" xfId="23620"/>
    <cellStyle name="Percentuale 22 7" xfId="23621"/>
    <cellStyle name="Percentuale 22 7 2" xfId="44585"/>
    <cellStyle name="Percentuale 22 8" xfId="23588"/>
    <cellStyle name="Percentuale 23" xfId="723"/>
    <cellStyle name="Percentuale 23 2" xfId="724"/>
    <cellStyle name="Percentuale 23 2 2" xfId="2047"/>
    <cellStyle name="Percentuale 23 2 2 2" xfId="9006"/>
    <cellStyle name="Percentuale 23 2 2 3" xfId="23624"/>
    <cellStyle name="Percentuale 23 2 3" xfId="8744"/>
    <cellStyle name="Percentuale 23 2 3 2" xfId="23625"/>
    <cellStyle name="Percentuale 23 2 4" xfId="23626"/>
    <cellStyle name="Percentuale 23 2 4 2" xfId="44586"/>
    <cellStyle name="Percentuale 23 2 5" xfId="23627"/>
    <cellStyle name="Percentuale 23 2 6" xfId="23623"/>
    <cellStyle name="Percentuale 23 3" xfId="725"/>
    <cellStyle name="Percentuale 23 3 2" xfId="2049"/>
    <cellStyle name="Percentuale 23 3 2 2" xfId="3848"/>
    <cellStyle name="Percentuale 23 3 2 2 2" xfId="23631"/>
    <cellStyle name="Percentuale 23 3 2 2 3" xfId="23630"/>
    <cellStyle name="Percentuale 23 3 2 3" xfId="3020"/>
    <cellStyle name="Percentuale 23 3 2 3 2" xfId="9560"/>
    <cellStyle name="Percentuale 23 3 2 3 3" xfId="23632"/>
    <cellStyle name="Percentuale 23 3 2 3 4" xfId="44587"/>
    <cellStyle name="Percentuale 23 3 2 4" xfId="23633"/>
    <cellStyle name="Percentuale 23 3 2 5" xfId="23629"/>
    <cellStyle name="Percentuale 23 3 3" xfId="2048"/>
    <cellStyle name="Percentuale 23 3 3 2" xfId="4613"/>
    <cellStyle name="Percentuale 23 3 3 2 2" xfId="23635"/>
    <cellStyle name="Percentuale 23 3 3 3" xfId="23636"/>
    <cellStyle name="Percentuale 23 3 3 4" xfId="23637"/>
    <cellStyle name="Percentuale 23 3 3 4 2" xfId="44588"/>
    <cellStyle name="Percentuale 23 3 3 5" xfId="23634"/>
    <cellStyle name="Percentuale 23 3 4" xfId="2510"/>
    <cellStyle name="Percentuale 23 3 4 2" xfId="9221"/>
    <cellStyle name="Percentuale 23 3 4 3" xfId="23638"/>
    <cellStyle name="Percentuale 23 3 5" xfId="7691"/>
    <cellStyle name="Percentuale 23 3 5 2" xfId="23639"/>
    <cellStyle name="Percentuale 23 3 6" xfId="23640"/>
    <cellStyle name="Percentuale 23 3 6 2" xfId="44589"/>
    <cellStyle name="Percentuale 23 3 7" xfId="23641"/>
    <cellStyle name="Percentuale 23 3 8" xfId="23628"/>
    <cellStyle name="Percentuale 23 4" xfId="2050"/>
    <cellStyle name="Percentuale 23 4 2" xfId="4614"/>
    <cellStyle name="Percentuale 23 4 2 2" xfId="4615"/>
    <cellStyle name="Percentuale 23 4 2 2 2" xfId="23644"/>
    <cellStyle name="Percentuale 23 4 2 3" xfId="13349"/>
    <cellStyle name="Percentuale 23 4 2 3 2" xfId="23645"/>
    <cellStyle name="Percentuale 23 4 2 4" xfId="23643"/>
    <cellStyle name="Percentuale 23 4 2 5" xfId="12956"/>
    <cellStyle name="Percentuale 23 4 3" xfId="4616"/>
    <cellStyle name="Percentuale 23 4 3 2" xfId="23646"/>
    <cellStyle name="Percentuale 23 4 4" xfId="23647"/>
    <cellStyle name="Percentuale 23 4 5" xfId="23648"/>
    <cellStyle name="Percentuale 23 4 5 2" xfId="44590"/>
    <cellStyle name="Percentuale 23 4 6" xfId="23649"/>
    <cellStyle name="Percentuale 23 4 7" xfId="23642"/>
    <cellStyle name="Percentuale 23 5" xfId="2051"/>
    <cellStyle name="Percentuale 23 5 2" xfId="23651"/>
    <cellStyle name="Percentuale 23 5 3" xfId="23652"/>
    <cellStyle name="Percentuale 23 5 3 2" xfId="44591"/>
    <cellStyle name="Percentuale 23 5 4" xfId="23653"/>
    <cellStyle name="Percentuale 23 5 5" xfId="23650"/>
    <cellStyle name="Percentuale 23 6" xfId="2046"/>
    <cellStyle name="Percentuale 23 6 2" xfId="5050"/>
    <cellStyle name="Percentuale 23 6 3" xfId="23654"/>
    <cellStyle name="Percentuale 23 7" xfId="23655"/>
    <cellStyle name="Percentuale 23 7 2" xfId="44592"/>
    <cellStyle name="Percentuale 23 8" xfId="23622"/>
    <cellStyle name="Percentuale 24" xfId="726"/>
    <cellStyle name="Percentuale 24 2" xfId="727"/>
    <cellStyle name="Percentuale 24 2 2" xfId="2053"/>
    <cellStyle name="Percentuale 24 2 2 2" xfId="9007"/>
    <cellStyle name="Percentuale 24 2 2 3" xfId="23658"/>
    <cellStyle name="Percentuale 24 2 3" xfId="8745"/>
    <cellStyle name="Percentuale 24 2 3 2" xfId="23659"/>
    <cellStyle name="Percentuale 24 2 4" xfId="23660"/>
    <cellStyle name="Percentuale 24 2 4 2" xfId="44593"/>
    <cellStyle name="Percentuale 24 2 5" xfId="23661"/>
    <cellStyle name="Percentuale 24 2 6" xfId="23657"/>
    <cellStyle name="Percentuale 24 3" xfId="728"/>
    <cellStyle name="Percentuale 24 3 2" xfId="2055"/>
    <cellStyle name="Percentuale 24 3 2 2" xfId="3849"/>
    <cellStyle name="Percentuale 24 3 2 2 2" xfId="23665"/>
    <cellStyle name="Percentuale 24 3 2 2 3" xfId="23664"/>
    <cellStyle name="Percentuale 24 3 2 3" xfId="3021"/>
    <cellStyle name="Percentuale 24 3 2 3 2" xfId="9561"/>
    <cellStyle name="Percentuale 24 3 2 3 3" xfId="23666"/>
    <cellStyle name="Percentuale 24 3 2 3 4" xfId="44594"/>
    <cellStyle name="Percentuale 24 3 2 4" xfId="23667"/>
    <cellStyle name="Percentuale 24 3 2 5" xfId="23663"/>
    <cellStyle name="Percentuale 24 3 3" xfId="2054"/>
    <cellStyle name="Percentuale 24 3 3 2" xfId="4617"/>
    <cellStyle name="Percentuale 24 3 3 2 2" xfId="23669"/>
    <cellStyle name="Percentuale 24 3 3 3" xfId="23670"/>
    <cellStyle name="Percentuale 24 3 3 4" xfId="23671"/>
    <cellStyle name="Percentuale 24 3 3 4 2" xfId="44595"/>
    <cellStyle name="Percentuale 24 3 3 5" xfId="23668"/>
    <cellStyle name="Percentuale 24 3 4" xfId="2511"/>
    <cellStyle name="Percentuale 24 3 4 2" xfId="9222"/>
    <cellStyle name="Percentuale 24 3 4 3" xfId="23672"/>
    <cellStyle name="Percentuale 24 3 5" xfId="6931"/>
    <cellStyle name="Percentuale 24 3 5 2" xfId="23673"/>
    <cellStyle name="Percentuale 24 3 6" xfId="23674"/>
    <cellStyle name="Percentuale 24 3 6 2" xfId="44596"/>
    <cellStyle name="Percentuale 24 3 7" xfId="23675"/>
    <cellStyle name="Percentuale 24 3 8" xfId="23662"/>
    <cellStyle name="Percentuale 24 4" xfId="2056"/>
    <cellStyle name="Percentuale 24 4 2" xfId="4618"/>
    <cellStyle name="Percentuale 24 4 2 2" xfId="4619"/>
    <cellStyle name="Percentuale 24 4 2 2 2" xfId="23678"/>
    <cellStyle name="Percentuale 24 4 2 3" xfId="13350"/>
    <cellStyle name="Percentuale 24 4 2 3 2" xfId="23679"/>
    <cellStyle name="Percentuale 24 4 2 4" xfId="23677"/>
    <cellStyle name="Percentuale 24 4 2 5" xfId="12957"/>
    <cellStyle name="Percentuale 24 4 3" xfId="4620"/>
    <cellStyle name="Percentuale 24 4 3 2" xfId="23680"/>
    <cellStyle name="Percentuale 24 4 4" xfId="23681"/>
    <cellStyle name="Percentuale 24 4 5" xfId="23682"/>
    <cellStyle name="Percentuale 24 4 5 2" xfId="44597"/>
    <cellStyle name="Percentuale 24 4 6" xfId="23683"/>
    <cellStyle name="Percentuale 24 4 7" xfId="23676"/>
    <cellStyle name="Percentuale 24 5" xfId="2057"/>
    <cellStyle name="Percentuale 24 5 2" xfId="23685"/>
    <cellStyle name="Percentuale 24 5 3" xfId="23686"/>
    <cellStyle name="Percentuale 24 5 3 2" xfId="44598"/>
    <cellStyle name="Percentuale 24 5 4" xfId="23687"/>
    <cellStyle name="Percentuale 24 5 5" xfId="23684"/>
    <cellStyle name="Percentuale 24 6" xfId="2052"/>
    <cellStyle name="Percentuale 24 6 2" xfId="5051"/>
    <cellStyle name="Percentuale 24 6 3" xfId="23688"/>
    <cellStyle name="Percentuale 24 7" xfId="23689"/>
    <cellStyle name="Percentuale 24 7 2" xfId="44599"/>
    <cellStyle name="Percentuale 24 8" xfId="23656"/>
    <cellStyle name="Percentuale 25" xfId="729"/>
    <cellStyle name="Percentuale 25 2" xfId="730"/>
    <cellStyle name="Percentuale 25 2 2" xfId="2059"/>
    <cellStyle name="Percentuale 25 2 2 2" xfId="9008"/>
    <cellStyle name="Percentuale 25 2 2 3" xfId="23692"/>
    <cellStyle name="Percentuale 25 2 3" xfId="8746"/>
    <cellStyle name="Percentuale 25 2 3 2" xfId="23693"/>
    <cellStyle name="Percentuale 25 2 4" xfId="23694"/>
    <cellStyle name="Percentuale 25 2 4 2" xfId="44600"/>
    <cellStyle name="Percentuale 25 2 5" xfId="23695"/>
    <cellStyle name="Percentuale 25 2 6" xfId="23691"/>
    <cellStyle name="Percentuale 25 3" xfId="731"/>
    <cellStyle name="Percentuale 25 3 2" xfId="2061"/>
    <cellStyle name="Percentuale 25 3 2 2" xfId="3850"/>
    <cellStyle name="Percentuale 25 3 2 2 2" xfId="23699"/>
    <cellStyle name="Percentuale 25 3 2 2 3" xfId="23698"/>
    <cellStyle name="Percentuale 25 3 2 3" xfId="3022"/>
    <cellStyle name="Percentuale 25 3 2 3 2" xfId="9562"/>
    <cellStyle name="Percentuale 25 3 2 3 3" xfId="23700"/>
    <cellStyle name="Percentuale 25 3 2 3 4" xfId="44601"/>
    <cellStyle name="Percentuale 25 3 2 4" xfId="23701"/>
    <cellStyle name="Percentuale 25 3 2 5" xfId="23697"/>
    <cellStyle name="Percentuale 25 3 3" xfId="2060"/>
    <cellStyle name="Percentuale 25 3 3 2" xfId="4621"/>
    <cellStyle name="Percentuale 25 3 3 2 2" xfId="23703"/>
    <cellStyle name="Percentuale 25 3 3 3" xfId="23704"/>
    <cellStyle name="Percentuale 25 3 3 4" xfId="23705"/>
    <cellStyle name="Percentuale 25 3 3 4 2" xfId="44602"/>
    <cellStyle name="Percentuale 25 3 3 5" xfId="23702"/>
    <cellStyle name="Percentuale 25 3 4" xfId="2512"/>
    <cellStyle name="Percentuale 25 3 4 2" xfId="9223"/>
    <cellStyle name="Percentuale 25 3 4 3" xfId="23706"/>
    <cellStyle name="Percentuale 25 3 5" xfId="6583"/>
    <cellStyle name="Percentuale 25 3 5 2" xfId="23707"/>
    <cellStyle name="Percentuale 25 3 6" xfId="23708"/>
    <cellStyle name="Percentuale 25 3 6 2" xfId="44603"/>
    <cellStyle name="Percentuale 25 3 7" xfId="23709"/>
    <cellStyle name="Percentuale 25 3 8" xfId="23696"/>
    <cellStyle name="Percentuale 25 4" xfId="2062"/>
    <cellStyle name="Percentuale 25 4 2" xfId="4622"/>
    <cellStyle name="Percentuale 25 4 2 2" xfId="4623"/>
    <cellStyle name="Percentuale 25 4 2 2 2" xfId="23712"/>
    <cellStyle name="Percentuale 25 4 2 3" xfId="13351"/>
    <cellStyle name="Percentuale 25 4 2 3 2" xfId="23713"/>
    <cellStyle name="Percentuale 25 4 2 4" xfId="23711"/>
    <cellStyle name="Percentuale 25 4 2 5" xfId="12958"/>
    <cellStyle name="Percentuale 25 4 3" xfId="4624"/>
    <cellStyle name="Percentuale 25 4 3 2" xfId="23714"/>
    <cellStyle name="Percentuale 25 4 4" xfId="23715"/>
    <cellStyle name="Percentuale 25 4 5" xfId="23716"/>
    <cellStyle name="Percentuale 25 4 5 2" xfId="44604"/>
    <cellStyle name="Percentuale 25 4 6" xfId="23717"/>
    <cellStyle name="Percentuale 25 4 7" xfId="23710"/>
    <cellStyle name="Percentuale 25 5" xfId="2063"/>
    <cellStyle name="Percentuale 25 5 2" xfId="23719"/>
    <cellStyle name="Percentuale 25 5 3" xfId="23720"/>
    <cellStyle name="Percentuale 25 5 3 2" xfId="44605"/>
    <cellStyle name="Percentuale 25 5 4" xfId="23721"/>
    <cellStyle name="Percentuale 25 5 5" xfId="23718"/>
    <cellStyle name="Percentuale 25 6" xfId="2058"/>
    <cellStyle name="Percentuale 25 6 2" xfId="5052"/>
    <cellStyle name="Percentuale 25 6 3" xfId="23722"/>
    <cellStyle name="Percentuale 25 7" xfId="23723"/>
    <cellStyle name="Percentuale 25 7 2" xfId="44606"/>
    <cellStyle name="Percentuale 25 8" xfId="23690"/>
    <cellStyle name="Percentuale 26" xfId="732"/>
    <cellStyle name="Percentuale 26 2" xfId="733"/>
    <cellStyle name="Percentuale 26 2 2" xfId="2065"/>
    <cellStyle name="Percentuale 26 2 2 2" xfId="9009"/>
    <cellStyle name="Percentuale 26 2 2 3" xfId="23726"/>
    <cellStyle name="Percentuale 26 2 3" xfId="8747"/>
    <cellStyle name="Percentuale 26 2 3 2" xfId="23727"/>
    <cellStyle name="Percentuale 26 2 4" xfId="23728"/>
    <cellStyle name="Percentuale 26 2 4 2" xfId="44607"/>
    <cellStyle name="Percentuale 26 2 5" xfId="23729"/>
    <cellStyle name="Percentuale 26 2 6" xfId="23725"/>
    <cellStyle name="Percentuale 26 3" xfId="734"/>
    <cellStyle name="Percentuale 26 3 2" xfId="2067"/>
    <cellStyle name="Percentuale 26 3 2 2" xfId="3851"/>
    <cellStyle name="Percentuale 26 3 2 2 2" xfId="23733"/>
    <cellStyle name="Percentuale 26 3 2 2 3" xfId="23732"/>
    <cellStyle name="Percentuale 26 3 2 3" xfId="3023"/>
    <cellStyle name="Percentuale 26 3 2 3 2" xfId="9563"/>
    <cellStyle name="Percentuale 26 3 2 3 3" xfId="23734"/>
    <cellStyle name="Percentuale 26 3 2 3 4" xfId="44608"/>
    <cellStyle name="Percentuale 26 3 2 4" xfId="23735"/>
    <cellStyle name="Percentuale 26 3 2 5" xfId="23731"/>
    <cellStyle name="Percentuale 26 3 3" xfId="2066"/>
    <cellStyle name="Percentuale 26 3 3 2" xfId="4625"/>
    <cellStyle name="Percentuale 26 3 3 2 2" xfId="23737"/>
    <cellStyle name="Percentuale 26 3 3 3" xfId="23738"/>
    <cellStyle name="Percentuale 26 3 3 4" xfId="23739"/>
    <cellStyle name="Percentuale 26 3 3 4 2" xfId="44609"/>
    <cellStyle name="Percentuale 26 3 3 5" xfId="23736"/>
    <cellStyle name="Percentuale 26 3 4" xfId="2513"/>
    <cellStyle name="Percentuale 26 3 4 2" xfId="9224"/>
    <cellStyle name="Percentuale 26 3 4 3" xfId="23740"/>
    <cellStyle name="Percentuale 26 3 5" xfId="7729"/>
    <cellStyle name="Percentuale 26 3 5 2" xfId="23741"/>
    <cellStyle name="Percentuale 26 3 6" xfId="23742"/>
    <cellStyle name="Percentuale 26 3 6 2" xfId="44610"/>
    <cellStyle name="Percentuale 26 3 7" xfId="23743"/>
    <cellStyle name="Percentuale 26 3 8" xfId="23730"/>
    <cellStyle name="Percentuale 26 4" xfId="2068"/>
    <cellStyle name="Percentuale 26 4 2" xfId="4626"/>
    <cellStyle name="Percentuale 26 4 2 2" xfId="4627"/>
    <cellStyle name="Percentuale 26 4 2 2 2" xfId="23746"/>
    <cellStyle name="Percentuale 26 4 2 3" xfId="13352"/>
    <cellStyle name="Percentuale 26 4 2 3 2" xfId="23747"/>
    <cellStyle name="Percentuale 26 4 2 4" xfId="23745"/>
    <cellStyle name="Percentuale 26 4 2 5" xfId="12959"/>
    <cellStyle name="Percentuale 26 4 3" xfId="4628"/>
    <cellStyle name="Percentuale 26 4 3 2" xfId="23748"/>
    <cellStyle name="Percentuale 26 4 4" xfId="23749"/>
    <cellStyle name="Percentuale 26 4 5" xfId="23750"/>
    <cellStyle name="Percentuale 26 4 5 2" xfId="44611"/>
    <cellStyle name="Percentuale 26 4 6" xfId="23751"/>
    <cellStyle name="Percentuale 26 4 7" xfId="23744"/>
    <cellStyle name="Percentuale 26 5" xfId="2069"/>
    <cellStyle name="Percentuale 26 5 2" xfId="23753"/>
    <cellStyle name="Percentuale 26 5 3" xfId="23754"/>
    <cellStyle name="Percentuale 26 5 3 2" xfId="44612"/>
    <cellStyle name="Percentuale 26 5 4" xfId="23755"/>
    <cellStyle name="Percentuale 26 5 5" xfId="23752"/>
    <cellStyle name="Percentuale 26 6" xfId="2064"/>
    <cellStyle name="Percentuale 26 6 2" xfId="5053"/>
    <cellStyle name="Percentuale 26 6 3" xfId="23756"/>
    <cellStyle name="Percentuale 26 7" xfId="23757"/>
    <cellStyle name="Percentuale 26 7 2" xfId="44613"/>
    <cellStyle name="Percentuale 26 8" xfId="23724"/>
    <cellStyle name="Percentuale 27" xfId="735"/>
    <cellStyle name="Percentuale 27 2" xfId="736"/>
    <cellStyle name="Percentuale 27 2 2" xfId="2071"/>
    <cellStyle name="Percentuale 27 2 2 2" xfId="9010"/>
    <cellStyle name="Percentuale 27 2 2 3" xfId="23760"/>
    <cellStyle name="Percentuale 27 2 3" xfId="8748"/>
    <cellStyle name="Percentuale 27 2 3 2" xfId="23761"/>
    <cellStyle name="Percentuale 27 2 4" xfId="23762"/>
    <cellStyle name="Percentuale 27 2 4 2" xfId="44614"/>
    <cellStyle name="Percentuale 27 2 5" xfId="23763"/>
    <cellStyle name="Percentuale 27 2 6" xfId="23759"/>
    <cellStyle name="Percentuale 27 3" xfId="737"/>
    <cellStyle name="Percentuale 27 3 2" xfId="2073"/>
    <cellStyle name="Percentuale 27 3 2 2" xfId="3852"/>
    <cellStyle name="Percentuale 27 3 2 2 2" xfId="23767"/>
    <cellStyle name="Percentuale 27 3 2 2 3" xfId="23766"/>
    <cellStyle name="Percentuale 27 3 2 3" xfId="3024"/>
    <cellStyle name="Percentuale 27 3 2 3 2" xfId="9564"/>
    <cellStyle name="Percentuale 27 3 2 3 3" xfId="23768"/>
    <cellStyle name="Percentuale 27 3 2 3 4" xfId="44615"/>
    <cellStyle name="Percentuale 27 3 2 4" xfId="23769"/>
    <cellStyle name="Percentuale 27 3 2 5" xfId="23765"/>
    <cellStyle name="Percentuale 27 3 3" xfId="2072"/>
    <cellStyle name="Percentuale 27 3 3 2" xfId="4629"/>
    <cellStyle name="Percentuale 27 3 3 2 2" xfId="23771"/>
    <cellStyle name="Percentuale 27 3 3 3" xfId="23772"/>
    <cellStyle name="Percentuale 27 3 3 4" xfId="23773"/>
    <cellStyle name="Percentuale 27 3 3 4 2" xfId="44616"/>
    <cellStyle name="Percentuale 27 3 3 5" xfId="23770"/>
    <cellStyle name="Percentuale 27 3 4" xfId="2514"/>
    <cellStyle name="Percentuale 27 3 4 2" xfId="9225"/>
    <cellStyle name="Percentuale 27 3 4 3" xfId="23774"/>
    <cellStyle name="Percentuale 27 3 5" xfId="7858"/>
    <cellStyle name="Percentuale 27 3 5 2" xfId="23775"/>
    <cellStyle name="Percentuale 27 3 6" xfId="23776"/>
    <cellStyle name="Percentuale 27 3 6 2" xfId="44617"/>
    <cellStyle name="Percentuale 27 3 7" xfId="23777"/>
    <cellStyle name="Percentuale 27 3 8" xfId="23764"/>
    <cellStyle name="Percentuale 27 4" xfId="2074"/>
    <cellStyle name="Percentuale 27 4 2" xfId="4630"/>
    <cellStyle name="Percentuale 27 4 2 2" xfId="4631"/>
    <cellStyle name="Percentuale 27 4 2 2 2" xfId="23780"/>
    <cellStyle name="Percentuale 27 4 2 3" xfId="13353"/>
    <cellStyle name="Percentuale 27 4 2 3 2" xfId="23781"/>
    <cellStyle name="Percentuale 27 4 2 4" xfId="23779"/>
    <cellStyle name="Percentuale 27 4 2 5" xfId="12960"/>
    <cellStyle name="Percentuale 27 4 3" xfId="4632"/>
    <cellStyle name="Percentuale 27 4 3 2" xfId="23782"/>
    <cellStyle name="Percentuale 27 4 4" xfId="23783"/>
    <cellStyle name="Percentuale 27 4 5" xfId="23784"/>
    <cellStyle name="Percentuale 27 4 5 2" xfId="44618"/>
    <cellStyle name="Percentuale 27 4 6" xfId="23785"/>
    <cellStyle name="Percentuale 27 4 7" xfId="23778"/>
    <cellStyle name="Percentuale 27 5" xfId="2075"/>
    <cellStyle name="Percentuale 27 5 2" xfId="23787"/>
    <cellStyle name="Percentuale 27 5 3" xfId="23788"/>
    <cellStyle name="Percentuale 27 5 3 2" xfId="44619"/>
    <cellStyle name="Percentuale 27 5 4" xfId="23789"/>
    <cellStyle name="Percentuale 27 5 5" xfId="23786"/>
    <cellStyle name="Percentuale 27 6" xfId="2070"/>
    <cellStyle name="Percentuale 27 6 2" xfId="5054"/>
    <cellStyle name="Percentuale 27 6 3" xfId="23790"/>
    <cellStyle name="Percentuale 27 7" xfId="23791"/>
    <cellStyle name="Percentuale 27 7 2" xfId="44620"/>
    <cellStyle name="Percentuale 27 8" xfId="23758"/>
    <cellStyle name="Percentuale 28" xfId="738"/>
    <cellStyle name="Percentuale 28 2" xfId="739"/>
    <cellStyle name="Percentuale 28 2 2" xfId="2077"/>
    <cellStyle name="Percentuale 28 2 2 2" xfId="9011"/>
    <cellStyle name="Percentuale 28 2 2 3" xfId="23794"/>
    <cellStyle name="Percentuale 28 2 3" xfId="8749"/>
    <cellStyle name="Percentuale 28 2 3 2" xfId="23795"/>
    <cellStyle name="Percentuale 28 2 4" xfId="23796"/>
    <cellStyle name="Percentuale 28 2 4 2" xfId="44621"/>
    <cellStyle name="Percentuale 28 2 5" xfId="23797"/>
    <cellStyle name="Percentuale 28 2 6" xfId="23793"/>
    <cellStyle name="Percentuale 28 3" xfId="740"/>
    <cellStyle name="Percentuale 28 3 2" xfId="2079"/>
    <cellStyle name="Percentuale 28 3 2 2" xfId="3853"/>
    <cellStyle name="Percentuale 28 3 2 2 2" xfId="23801"/>
    <cellStyle name="Percentuale 28 3 2 2 3" xfId="23800"/>
    <cellStyle name="Percentuale 28 3 2 3" xfId="3025"/>
    <cellStyle name="Percentuale 28 3 2 3 2" xfId="9565"/>
    <cellStyle name="Percentuale 28 3 2 3 3" xfId="23802"/>
    <cellStyle name="Percentuale 28 3 2 3 4" xfId="44622"/>
    <cellStyle name="Percentuale 28 3 2 4" xfId="23803"/>
    <cellStyle name="Percentuale 28 3 2 5" xfId="23799"/>
    <cellStyle name="Percentuale 28 3 3" xfId="2078"/>
    <cellStyle name="Percentuale 28 3 3 2" xfId="4633"/>
    <cellStyle name="Percentuale 28 3 3 2 2" xfId="23805"/>
    <cellStyle name="Percentuale 28 3 3 3" xfId="23806"/>
    <cellStyle name="Percentuale 28 3 3 4" xfId="23807"/>
    <cellStyle name="Percentuale 28 3 3 4 2" xfId="44623"/>
    <cellStyle name="Percentuale 28 3 3 5" xfId="23804"/>
    <cellStyle name="Percentuale 28 3 4" xfId="2515"/>
    <cellStyle name="Percentuale 28 3 4 2" xfId="9226"/>
    <cellStyle name="Percentuale 28 3 4 3" xfId="23808"/>
    <cellStyle name="Percentuale 28 3 5" xfId="6517"/>
    <cellStyle name="Percentuale 28 3 5 2" xfId="23809"/>
    <cellStyle name="Percentuale 28 3 6" xfId="23810"/>
    <cellStyle name="Percentuale 28 3 6 2" xfId="44624"/>
    <cellStyle name="Percentuale 28 3 7" xfId="23811"/>
    <cellStyle name="Percentuale 28 3 8" xfId="23798"/>
    <cellStyle name="Percentuale 28 4" xfId="2080"/>
    <cellStyle name="Percentuale 28 4 2" xfId="4634"/>
    <cellStyle name="Percentuale 28 4 2 2" xfId="4635"/>
    <cellStyle name="Percentuale 28 4 2 2 2" xfId="23814"/>
    <cellStyle name="Percentuale 28 4 2 3" xfId="13354"/>
    <cellStyle name="Percentuale 28 4 2 3 2" xfId="23815"/>
    <cellStyle name="Percentuale 28 4 2 4" xfId="23813"/>
    <cellStyle name="Percentuale 28 4 2 5" xfId="12961"/>
    <cellStyle name="Percentuale 28 4 3" xfId="4636"/>
    <cellStyle name="Percentuale 28 4 3 2" xfId="23816"/>
    <cellStyle name="Percentuale 28 4 4" xfId="23817"/>
    <cellStyle name="Percentuale 28 4 5" xfId="23818"/>
    <cellStyle name="Percentuale 28 4 5 2" xfId="44625"/>
    <cellStyle name="Percentuale 28 4 6" xfId="23819"/>
    <cellStyle name="Percentuale 28 4 7" xfId="23812"/>
    <cellStyle name="Percentuale 28 5" xfId="2081"/>
    <cellStyle name="Percentuale 28 5 2" xfId="23821"/>
    <cellStyle name="Percentuale 28 5 3" xfId="23822"/>
    <cellStyle name="Percentuale 28 5 3 2" xfId="44626"/>
    <cellStyle name="Percentuale 28 5 4" xfId="23823"/>
    <cellStyle name="Percentuale 28 5 5" xfId="23820"/>
    <cellStyle name="Percentuale 28 6" xfId="2076"/>
    <cellStyle name="Percentuale 28 6 2" xfId="5055"/>
    <cellStyle name="Percentuale 28 6 3" xfId="23824"/>
    <cellStyle name="Percentuale 28 7" xfId="23825"/>
    <cellStyle name="Percentuale 28 7 2" xfId="44627"/>
    <cellStyle name="Percentuale 28 8" xfId="23792"/>
    <cellStyle name="Percentuale 29" xfId="741"/>
    <cellStyle name="Percentuale 29 2" xfId="742"/>
    <cellStyle name="Percentuale 29 2 2" xfId="2083"/>
    <cellStyle name="Percentuale 29 2 2 2" xfId="9012"/>
    <cellStyle name="Percentuale 29 2 2 3" xfId="23828"/>
    <cellStyle name="Percentuale 29 2 3" xfId="8750"/>
    <cellStyle name="Percentuale 29 2 3 2" xfId="23829"/>
    <cellStyle name="Percentuale 29 2 4" xfId="23830"/>
    <cellStyle name="Percentuale 29 2 4 2" xfId="44628"/>
    <cellStyle name="Percentuale 29 2 5" xfId="23831"/>
    <cellStyle name="Percentuale 29 2 6" xfId="23827"/>
    <cellStyle name="Percentuale 29 3" xfId="743"/>
    <cellStyle name="Percentuale 29 3 2" xfId="2085"/>
    <cellStyle name="Percentuale 29 3 2 2" xfId="3854"/>
    <cellStyle name="Percentuale 29 3 2 2 2" xfId="23835"/>
    <cellStyle name="Percentuale 29 3 2 2 3" xfId="23834"/>
    <cellStyle name="Percentuale 29 3 2 3" xfId="3026"/>
    <cellStyle name="Percentuale 29 3 2 3 2" xfId="9566"/>
    <cellStyle name="Percentuale 29 3 2 3 3" xfId="23836"/>
    <cellStyle name="Percentuale 29 3 2 3 4" xfId="44629"/>
    <cellStyle name="Percentuale 29 3 2 4" xfId="23837"/>
    <cellStyle name="Percentuale 29 3 2 5" xfId="23833"/>
    <cellStyle name="Percentuale 29 3 3" xfId="2084"/>
    <cellStyle name="Percentuale 29 3 3 2" xfId="4637"/>
    <cellStyle name="Percentuale 29 3 3 2 2" xfId="23839"/>
    <cellStyle name="Percentuale 29 3 3 3" xfId="23840"/>
    <cellStyle name="Percentuale 29 3 3 4" xfId="23841"/>
    <cellStyle name="Percentuale 29 3 3 4 2" xfId="44630"/>
    <cellStyle name="Percentuale 29 3 3 5" xfId="23838"/>
    <cellStyle name="Percentuale 29 3 4" xfId="2516"/>
    <cellStyle name="Percentuale 29 3 4 2" xfId="9227"/>
    <cellStyle name="Percentuale 29 3 4 3" xfId="23842"/>
    <cellStyle name="Percentuale 29 3 5" xfId="7859"/>
    <cellStyle name="Percentuale 29 3 5 2" xfId="23843"/>
    <cellStyle name="Percentuale 29 3 6" xfId="23844"/>
    <cellStyle name="Percentuale 29 3 6 2" xfId="44631"/>
    <cellStyle name="Percentuale 29 3 7" xfId="23845"/>
    <cellStyle name="Percentuale 29 3 8" xfId="23832"/>
    <cellStyle name="Percentuale 29 4" xfId="2086"/>
    <cellStyle name="Percentuale 29 4 2" xfId="4638"/>
    <cellStyle name="Percentuale 29 4 2 2" xfId="4639"/>
    <cellStyle name="Percentuale 29 4 2 2 2" xfId="23848"/>
    <cellStyle name="Percentuale 29 4 2 3" xfId="13355"/>
    <cellStyle name="Percentuale 29 4 2 3 2" xfId="23849"/>
    <cellStyle name="Percentuale 29 4 2 4" xfId="23847"/>
    <cellStyle name="Percentuale 29 4 2 5" xfId="12963"/>
    <cellStyle name="Percentuale 29 4 3" xfId="4640"/>
    <cellStyle name="Percentuale 29 4 3 2" xfId="23850"/>
    <cellStyle name="Percentuale 29 4 4" xfId="23851"/>
    <cellStyle name="Percentuale 29 4 5" xfId="23852"/>
    <cellStyle name="Percentuale 29 4 5 2" xfId="44632"/>
    <cellStyle name="Percentuale 29 4 6" xfId="23853"/>
    <cellStyle name="Percentuale 29 4 7" xfId="23846"/>
    <cellStyle name="Percentuale 29 5" xfId="2087"/>
    <cellStyle name="Percentuale 29 5 2" xfId="23855"/>
    <cellStyle name="Percentuale 29 5 3" xfId="23856"/>
    <cellStyle name="Percentuale 29 5 3 2" xfId="44633"/>
    <cellStyle name="Percentuale 29 5 4" xfId="23857"/>
    <cellStyle name="Percentuale 29 5 5" xfId="23854"/>
    <cellStyle name="Percentuale 29 6" xfId="2082"/>
    <cellStyle name="Percentuale 29 6 2" xfId="5056"/>
    <cellStyle name="Percentuale 29 6 3" xfId="23858"/>
    <cellStyle name="Percentuale 29 7" xfId="23859"/>
    <cellStyle name="Percentuale 29 7 2" xfId="44634"/>
    <cellStyle name="Percentuale 29 8" xfId="23826"/>
    <cellStyle name="Percentuale 3" xfId="744"/>
    <cellStyle name="Percentuale 3 2" xfId="745"/>
    <cellStyle name="Percentuale 3 2 2" xfId="2089"/>
    <cellStyle name="Percentuale 3 2 2 2" xfId="9013"/>
    <cellStyle name="Percentuale 3 2 2 3" xfId="23862"/>
    <cellStyle name="Percentuale 3 2 3" xfId="8751"/>
    <cellStyle name="Percentuale 3 2 3 2" xfId="23863"/>
    <cellStyle name="Percentuale 3 2 4" xfId="23864"/>
    <cellStyle name="Percentuale 3 2 4 2" xfId="44635"/>
    <cellStyle name="Percentuale 3 2 5" xfId="23865"/>
    <cellStyle name="Percentuale 3 2 6" xfId="23861"/>
    <cellStyle name="Percentuale 3 3" xfId="746"/>
    <cellStyle name="Percentuale 3 3 2" xfId="2091"/>
    <cellStyle name="Percentuale 3 3 2 2" xfId="3855"/>
    <cellStyle name="Percentuale 3 3 2 2 2" xfId="23869"/>
    <cellStyle name="Percentuale 3 3 2 2 3" xfId="23868"/>
    <cellStyle name="Percentuale 3 3 2 3" xfId="3027"/>
    <cellStyle name="Percentuale 3 3 2 3 2" xfId="9567"/>
    <cellStyle name="Percentuale 3 3 2 3 3" xfId="23870"/>
    <cellStyle name="Percentuale 3 3 2 3 4" xfId="44636"/>
    <cellStyle name="Percentuale 3 3 2 4" xfId="23871"/>
    <cellStyle name="Percentuale 3 3 2 5" xfId="23867"/>
    <cellStyle name="Percentuale 3 3 3" xfId="2090"/>
    <cellStyle name="Percentuale 3 3 3 2" xfId="4641"/>
    <cellStyle name="Percentuale 3 3 3 2 2" xfId="23873"/>
    <cellStyle name="Percentuale 3 3 3 3" xfId="23874"/>
    <cellStyle name="Percentuale 3 3 3 4" xfId="23875"/>
    <cellStyle name="Percentuale 3 3 3 4 2" xfId="44637"/>
    <cellStyle name="Percentuale 3 3 3 5" xfId="23872"/>
    <cellStyle name="Percentuale 3 3 4" xfId="2517"/>
    <cellStyle name="Percentuale 3 3 4 2" xfId="9228"/>
    <cellStyle name="Percentuale 3 3 4 3" xfId="23876"/>
    <cellStyle name="Percentuale 3 3 5" xfId="6632"/>
    <cellStyle name="Percentuale 3 3 5 2" xfId="23877"/>
    <cellStyle name="Percentuale 3 3 6" xfId="23878"/>
    <cellStyle name="Percentuale 3 3 6 2" xfId="44638"/>
    <cellStyle name="Percentuale 3 3 7" xfId="23879"/>
    <cellStyle name="Percentuale 3 3 8" xfId="23866"/>
    <cellStyle name="Percentuale 3 4" xfId="2092"/>
    <cellStyle name="Percentuale 3 4 2" xfId="4642"/>
    <cellStyle name="Percentuale 3 4 2 2" xfId="4643"/>
    <cellStyle name="Percentuale 3 4 2 2 2" xfId="23882"/>
    <cellStyle name="Percentuale 3 4 2 3" xfId="13356"/>
    <cellStyle name="Percentuale 3 4 2 3 2" xfId="23883"/>
    <cellStyle name="Percentuale 3 4 2 4" xfId="23881"/>
    <cellStyle name="Percentuale 3 4 2 5" xfId="12964"/>
    <cellStyle name="Percentuale 3 4 3" xfId="4644"/>
    <cellStyle name="Percentuale 3 4 3 2" xfId="23884"/>
    <cellStyle name="Percentuale 3 4 4" xfId="23885"/>
    <cellStyle name="Percentuale 3 4 5" xfId="23886"/>
    <cellStyle name="Percentuale 3 4 5 2" xfId="44639"/>
    <cellStyle name="Percentuale 3 4 6" xfId="23887"/>
    <cellStyle name="Percentuale 3 4 7" xfId="23880"/>
    <cellStyle name="Percentuale 3 5" xfId="2093"/>
    <cellStyle name="Percentuale 3 5 2" xfId="23889"/>
    <cellStyle name="Percentuale 3 5 3" xfId="23890"/>
    <cellStyle name="Percentuale 3 5 3 2" xfId="44640"/>
    <cellStyle name="Percentuale 3 5 4" xfId="23891"/>
    <cellStyle name="Percentuale 3 5 5" xfId="23888"/>
    <cellStyle name="Percentuale 3 6" xfId="2088"/>
    <cellStyle name="Percentuale 3 6 2" xfId="5057"/>
    <cellStyle name="Percentuale 3 6 3" xfId="23892"/>
    <cellStyle name="Percentuale 3 7" xfId="23893"/>
    <cellStyle name="Percentuale 3 7 2" xfId="44641"/>
    <cellStyle name="Percentuale 3 8" xfId="23860"/>
    <cellStyle name="Percentuale 30" xfId="747"/>
    <cellStyle name="Percentuale 30 2" xfId="748"/>
    <cellStyle name="Percentuale 30 2 2" xfId="2095"/>
    <cellStyle name="Percentuale 30 2 2 2" xfId="9014"/>
    <cellStyle name="Percentuale 30 2 2 3" xfId="23896"/>
    <cellStyle name="Percentuale 30 2 3" xfId="8752"/>
    <cellStyle name="Percentuale 30 2 3 2" xfId="23897"/>
    <cellStyle name="Percentuale 30 2 4" xfId="23898"/>
    <cellStyle name="Percentuale 30 2 4 2" xfId="44642"/>
    <cellStyle name="Percentuale 30 2 5" xfId="23899"/>
    <cellStyle name="Percentuale 30 2 6" xfId="23895"/>
    <cellStyle name="Percentuale 30 3" xfId="749"/>
    <cellStyle name="Percentuale 30 3 2" xfId="2097"/>
    <cellStyle name="Percentuale 30 3 2 2" xfId="3856"/>
    <cellStyle name="Percentuale 30 3 2 2 2" xfId="23903"/>
    <cellStyle name="Percentuale 30 3 2 2 3" xfId="23902"/>
    <cellStyle name="Percentuale 30 3 2 3" xfId="3028"/>
    <cellStyle name="Percentuale 30 3 2 3 2" xfId="9568"/>
    <cellStyle name="Percentuale 30 3 2 3 3" xfId="23904"/>
    <cellStyle name="Percentuale 30 3 2 3 4" xfId="44643"/>
    <cellStyle name="Percentuale 30 3 2 4" xfId="23905"/>
    <cellStyle name="Percentuale 30 3 2 5" xfId="23901"/>
    <cellStyle name="Percentuale 30 3 3" xfId="2096"/>
    <cellStyle name="Percentuale 30 3 3 2" xfId="4645"/>
    <cellStyle name="Percentuale 30 3 3 2 2" xfId="23907"/>
    <cellStyle name="Percentuale 30 3 3 3" xfId="23908"/>
    <cellStyle name="Percentuale 30 3 3 4" xfId="23909"/>
    <cellStyle name="Percentuale 30 3 3 4 2" xfId="44644"/>
    <cellStyle name="Percentuale 30 3 3 5" xfId="23906"/>
    <cellStyle name="Percentuale 30 3 4" xfId="2518"/>
    <cellStyle name="Percentuale 30 3 4 2" xfId="9229"/>
    <cellStyle name="Percentuale 30 3 4 3" xfId="23910"/>
    <cellStyle name="Percentuale 30 3 5" xfId="7872"/>
    <cellStyle name="Percentuale 30 3 5 2" xfId="23911"/>
    <cellStyle name="Percentuale 30 3 6" xfId="23912"/>
    <cellStyle name="Percentuale 30 3 6 2" xfId="44645"/>
    <cellStyle name="Percentuale 30 3 7" xfId="23913"/>
    <cellStyle name="Percentuale 30 3 8" xfId="23900"/>
    <cellStyle name="Percentuale 30 4" xfId="2098"/>
    <cellStyle name="Percentuale 30 4 2" xfId="4646"/>
    <cellStyle name="Percentuale 30 4 2 2" xfId="4647"/>
    <cellStyle name="Percentuale 30 4 2 2 2" xfId="23916"/>
    <cellStyle name="Percentuale 30 4 2 3" xfId="13357"/>
    <cellStyle name="Percentuale 30 4 2 3 2" xfId="23917"/>
    <cellStyle name="Percentuale 30 4 2 4" xfId="23915"/>
    <cellStyle name="Percentuale 30 4 2 5" xfId="12965"/>
    <cellStyle name="Percentuale 30 4 3" xfId="4648"/>
    <cellStyle name="Percentuale 30 4 3 2" xfId="23918"/>
    <cellStyle name="Percentuale 30 4 4" xfId="23919"/>
    <cellStyle name="Percentuale 30 4 5" xfId="23920"/>
    <cellStyle name="Percentuale 30 4 5 2" xfId="44646"/>
    <cellStyle name="Percentuale 30 4 6" xfId="23921"/>
    <cellStyle name="Percentuale 30 4 7" xfId="23914"/>
    <cellStyle name="Percentuale 30 5" xfId="2099"/>
    <cellStyle name="Percentuale 30 5 2" xfId="23923"/>
    <cellStyle name="Percentuale 30 5 3" xfId="23924"/>
    <cellStyle name="Percentuale 30 5 3 2" xfId="44647"/>
    <cellStyle name="Percentuale 30 5 4" xfId="23925"/>
    <cellStyle name="Percentuale 30 5 5" xfId="23922"/>
    <cellStyle name="Percentuale 30 6" xfId="2094"/>
    <cellStyle name="Percentuale 30 6 2" xfId="5058"/>
    <cellStyle name="Percentuale 30 6 3" xfId="23926"/>
    <cellStyle name="Percentuale 30 7" xfId="23927"/>
    <cellStyle name="Percentuale 30 7 2" xfId="44648"/>
    <cellStyle name="Percentuale 30 8" xfId="23894"/>
    <cellStyle name="Percentuale 31" xfId="750"/>
    <cellStyle name="Percentuale 31 2" xfId="751"/>
    <cellStyle name="Percentuale 31 2 2" xfId="2101"/>
    <cellStyle name="Percentuale 31 2 2 2" xfId="9015"/>
    <cellStyle name="Percentuale 31 2 2 3" xfId="23930"/>
    <cellStyle name="Percentuale 31 2 3" xfId="8753"/>
    <cellStyle name="Percentuale 31 2 3 2" xfId="23931"/>
    <cellStyle name="Percentuale 31 2 4" xfId="23932"/>
    <cellStyle name="Percentuale 31 2 4 2" xfId="44649"/>
    <cellStyle name="Percentuale 31 2 5" xfId="23933"/>
    <cellStyle name="Percentuale 31 2 6" xfId="23929"/>
    <cellStyle name="Percentuale 31 3" xfId="752"/>
    <cellStyle name="Percentuale 31 3 2" xfId="2103"/>
    <cellStyle name="Percentuale 31 3 2 2" xfId="3857"/>
    <cellStyle name="Percentuale 31 3 2 2 2" xfId="23937"/>
    <cellStyle name="Percentuale 31 3 2 2 3" xfId="23936"/>
    <cellStyle name="Percentuale 31 3 2 3" xfId="3029"/>
    <cellStyle name="Percentuale 31 3 2 3 2" xfId="9569"/>
    <cellStyle name="Percentuale 31 3 2 3 3" xfId="23938"/>
    <cellStyle name="Percentuale 31 3 2 3 4" xfId="44650"/>
    <cellStyle name="Percentuale 31 3 2 4" xfId="23939"/>
    <cellStyle name="Percentuale 31 3 2 5" xfId="23935"/>
    <cellStyle name="Percentuale 31 3 3" xfId="2102"/>
    <cellStyle name="Percentuale 31 3 3 2" xfId="4649"/>
    <cellStyle name="Percentuale 31 3 3 2 2" xfId="23941"/>
    <cellStyle name="Percentuale 31 3 3 3" xfId="23942"/>
    <cellStyle name="Percentuale 31 3 3 4" xfId="23943"/>
    <cellStyle name="Percentuale 31 3 3 4 2" xfId="44651"/>
    <cellStyle name="Percentuale 31 3 3 5" xfId="23940"/>
    <cellStyle name="Percentuale 31 3 4" xfId="2519"/>
    <cellStyle name="Percentuale 31 3 4 2" xfId="9230"/>
    <cellStyle name="Percentuale 31 3 4 3" xfId="23944"/>
    <cellStyle name="Percentuale 31 3 5" xfId="7861"/>
    <cellStyle name="Percentuale 31 3 5 2" xfId="23945"/>
    <cellStyle name="Percentuale 31 3 6" xfId="23946"/>
    <cellStyle name="Percentuale 31 3 6 2" xfId="44652"/>
    <cellStyle name="Percentuale 31 3 7" xfId="23947"/>
    <cellStyle name="Percentuale 31 3 8" xfId="23934"/>
    <cellStyle name="Percentuale 31 4" xfId="2104"/>
    <cellStyle name="Percentuale 31 4 2" xfId="4650"/>
    <cellStyle name="Percentuale 31 4 2 2" xfId="4651"/>
    <cellStyle name="Percentuale 31 4 2 2 2" xfId="23950"/>
    <cellStyle name="Percentuale 31 4 2 3" xfId="13358"/>
    <cellStyle name="Percentuale 31 4 2 3 2" xfId="23951"/>
    <cellStyle name="Percentuale 31 4 2 4" xfId="23949"/>
    <cellStyle name="Percentuale 31 4 2 5" xfId="12966"/>
    <cellStyle name="Percentuale 31 4 3" xfId="4652"/>
    <cellStyle name="Percentuale 31 4 3 2" xfId="23952"/>
    <cellStyle name="Percentuale 31 4 4" xfId="23953"/>
    <cellStyle name="Percentuale 31 4 5" xfId="23954"/>
    <cellStyle name="Percentuale 31 4 5 2" xfId="44653"/>
    <cellStyle name="Percentuale 31 4 6" xfId="23955"/>
    <cellStyle name="Percentuale 31 4 7" xfId="23948"/>
    <cellStyle name="Percentuale 31 5" xfId="2105"/>
    <cellStyle name="Percentuale 31 5 2" xfId="23957"/>
    <cellStyle name="Percentuale 31 5 3" xfId="23958"/>
    <cellStyle name="Percentuale 31 5 3 2" xfId="44654"/>
    <cellStyle name="Percentuale 31 5 4" xfId="23959"/>
    <cellStyle name="Percentuale 31 5 5" xfId="23956"/>
    <cellStyle name="Percentuale 31 6" xfId="2100"/>
    <cellStyle name="Percentuale 31 6 2" xfId="5059"/>
    <cellStyle name="Percentuale 31 6 3" xfId="23960"/>
    <cellStyle name="Percentuale 31 7" xfId="23961"/>
    <cellStyle name="Percentuale 31 7 2" xfId="44655"/>
    <cellStyle name="Percentuale 31 8" xfId="23928"/>
    <cellStyle name="Percentuale 32" xfId="753"/>
    <cellStyle name="Percentuale 32 2" xfId="754"/>
    <cellStyle name="Percentuale 32 2 2" xfId="2107"/>
    <cellStyle name="Percentuale 32 2 2 2" xfId="9016"/>
    <cellStyle name="Percentuale 32 2 2 3" xfId="23964"/>
    <cellStyle name="Percentuale 32 2 3" xfId="8754"/>
    <cellStyle name="Percentuale 32 2 3 2" xfId="23965"/>
    <cellStyle name="Percentuale 32 2 4" xfId="23966"/>
    <cellStyle name="Percentuale 32 2 4 2" xfId="44656"/>
    <cellStyle name="Percentuale 32 2 5" xfId="23967"/>
    <cellStyle name="Percentuale 32 2 6" xfId="23963"/>
    <cellStyle name="Percentuale 32 3" xfId="755"/>
    <cellStyle name="Percentuale 32 3 2" xfId="2109"/>
    <cellStyle name="Percentuale 32 3 2 2" xfId="3858"/>
    <cellStyle name="Percentuale 32 3 2 2 2" xfId="23971"/>
    <cellStyle name="Percentuale 32 3 2 2 3" xfId="23970"/>
    <cellStyle name="Percentuale 32 3 2 3" xfId="3030"/>
    <cellStyle name="Percentuale 32 3 2 3 2" xfId="9570"/>
    <cellStyle name="Percentuale 32 3 2 3 3" xfId="23972"/>
    <cellStyle name="Percentuale 32 3 2 3 4" xfId="44657"/>
    <cellStyle name="Percentuale 32 3 2 4" xfId="23973"/>
    <cellStyle name="Percentuale 32 3 2 5" xfId="23969"/>
    <cellStyle name="Percentuale 32 3 3" xfId="2108"/>
    <cellStyle name="Percentuale 32 3 3 2" xfId="4653"/>
    <cellStyle name="Percentuale 32 3 3 2 2" xfId="23975"/>
    <cellStyle name="Percentuale 32 3 3 3" xfId="23976"/>
    <cellStyle name="Percentuale 32 3 3 4" xfId="23977"/>
    <cellStyle name="Percentuale 32 3 3 4 2" xfId="44658"/>
    <cellStyle name="Percentuale 32 3 3 5" xfId="23974"/>
    <cellStyle name="Percentuale 32 3 4" xfId="2520"/>
    <cellStyle name="Percentuale 32 3 4 2" xfId="9231"/>
    <cellStyle name="Percentuale 32 3 4 3" xfId="23978"/>
    <cellStyle name="Percentuale 32 3 5" xfId="7860"/>
    <cellStyle name="Percentuale 32 3 5 2" xfId="23979"/>
    <cellStyle name="Percentuale 32 3 6" xfId="23980"/>
    <cellStyle name="Percentuale 32 3 6 2" xfId="44659"/>
    <cellStyle name="Percentuale 32 3 7" xfId="23981"/>
    <cellStyle name="Percentuale 32 3 8" xfId="23968"/>
    <cellStyle name="Percentuale 32 4" xfId="2110"/>
    <cellStyle name="Percentuale 32 4 2" xfId="4654"/>
    <cellStyle name="Percentuale 32 4 2 2" xfId="4655"/>
    <cellStyle name="Percentuale 32 4 2 2 2" xfId="23984"/>
    <cellStyle name="Percentuale 32 4 2 3" xfId="13359"/>
    <cellStyle name="Percentuale 32 4 2 3 2" xfId="23985"/>
    <cellStyle name="Percentuale 32 4 2 4" xfId="23983"/>
    <cellStyle name="Percentuale 32 4 2 5" xfId="12967"/>
    <cellStyle name="Percentuale 32 4 3" xfId="4656"/>
    <cellStyle name="Percentuale 32 4 3 2" xfId="23986"/>
    <cellStyle name="Percentuale 32 4 4" xfId="23987"/>
    <cellStyle name="Percentuale 32 4 5" xfId="23988"/>
    <cellStyle name="Percentuale 32 4 5 2" xfId="44660"/>
    <cellStyle name="Percentuale 32 4 6" xfId="23989"/>
    <cellStyle name="Percentuale 32 4 7" xfId="23982"/>
    <cellStyle name="Percentuale 32 5" xfId="2111"/>
    <cellStyle name="Percentuale 32 5 2" xfId="23991"/>
    <cellStyle name="Percentuale 32 5 3" xfId="23992"/>
    <cellStyle name="Percentuale 32 5 3 2" xfId="44661"/>
    <cellStyle name="Percentuale 32 5 4" xfId="23993"/>
    <cellStyle name="Percentuale 32 5 5" xfId="23990"/>
    <cellStyle name="Percentuale 32 6" xfId="2106"/>
    <cellStyle name="Percentuale 32 6 2" xfId="5060"/>
    <cellStyle name="Percentuale 32 6 3" xfId="23994"/>
    <cellStyle name="Percentuale 32 7" xfId="23995"/>
    <cellStyle name="Percentuale 32 7 2" xfId="44662"/>
    <cellStyle name="Percentuale 32 8" xfId="23962"/>
    <cellStyle name="Percentuale 33" xfId="756"/>
    <cellStyle name="Percentuale 33 2" xfId="757"/>
    <cellStyle name="Percentuale 33 2 2" xfId="2113"/>
    <cellStyle name="Percentuale 33 2 2 2" xfId="9017"/>
    <cellStyle name="Percentuale 33 2 2 3" xfId="23998"/>
    <cellStyle name="Percentuale 33 2 3" xfId="8755"/>
    <cellStyle name="Percentuale 33 2 3 2" xfId="23999"/>
    <cellStyle name="Percentuale 33 2 4" xfId="24000"/>
    <cellStyle name="Percentuale 33 2 4 2" xfId="44663"/>
    <cellStyle name="Percentuale 33 2 5" xfId="24001"/>
    <cellStyle name="Percentuale 33 2 6" xfId="23997"/>
    <cellStyle name="Percentuale 33 3" xfId="758"/>
    <cellStyle name="Percentuale 33 3 2" xfId="2115"/>
    <cellStyle name="Percentuale 33 3 2 2" xfId="3859"/>
    <cellStyle name="Percentuale 33 3 2 2 2" xfId="24005"/>
    <cellStyle name="Percentuale 33 3 2 2 3" xfId="24004"/>
    <cellStyle name="Percentuale 33 3 2 3" xfId="3031"/>
    <cellStyle name="Percentuale 33 3 2 3 2" xfId="9571"/>
    <cellStyle name="Percentuale 33 3 2 3 3" xfId="24006"/>
    <cellStyle name="Percentuale 33 3 2 3 4" xfId="44664"/>
    <cellStyle name="Percentuale 33 3 2 4" xfId="24007"/>
    <cellStyle name="Percentuale 33 3 2 5" xfId="24003"/>
    <cellStyle name="Percentuale 33 3 3" xfId="2114"/>
    <cellStyle name="Percentuale 33 3 3 2" xfId="4657"/>
    <cellStyle name="Percentuale 33 3 3 2 2" xfId="24009"/>
    <cellStyle name="Percentuale 33 3 3 3" xfId="24010"/>
    <cellStyle name="Percentuale 33 3 3 4" xfId="24011"/>
    <cellStyle name="Percentuale 33 3 3 4 2" xfId="44665"/>
    <cellStyle name="Percentuale 33 3 3 5" xfId="24008"/>
    <cellStyle name="Percentuale 33 3 4" xfId="2521"/>
    <cellStyle name="Percentuale 33 3 4 2" xfId="9232"/>
    <cellStyle name="Percentuale 33 3 4 3" xfId="24012"/>
    <cellStyle name="Percentuale 33 3 5" xfId="6631"/>
    <cellStyle name="Percentuale 33 3 5 2" xfId="24013"/>
    <cellStyle name="Percentuale 33 3 6" xfId="24014"/>
    <cellStyle name="Percentuale 33 3 6 2" xfId="44666"/>
    <cellStyle name="Percentuale 33 3 7" xfId="24015"/>
    <cellStyle name="Percentuale 33 3 8" xfId="24002"/>
    <cellStyle name="Percentuale 33 4" xfId="2116"/>
    <cellStyle name="Percentuale 33 4 2" xfId="4658"/>
    <cellStyle name="Percentuale 33 4 2 2" xfId="4659"/>
    <cellStyle name="Percentuale 33 4 2 2 2" xfId="24018"/>
    <cellStyle name="Percentuale 33 4 2 3" xfId="13360"/>
    <cellStyle name="Percentuale 33 4 2 3 2" xfId="24019"/>
    <cellStyle name="Percentuale 33 4 2 4" xfId="24017"/>
    <cellStyle name="Percentuale 33 4 2 5" xfId="12968"/>
    <cellStyle name="Percentuale 33 4 3" xfId="4660"/>
    <cellStyle name="Percentuale 33 4 3 2" xfId="24020"/>
    <cellStyle name="Percentuale 33 4 4" xfId="24021"/>
    <cellStyle name="Percentuale 33 4 5" xfId="24022"/>
    <cellStyle name="Percentuale 33 4 5 2" xfId="44667"/>
    <cellStyle name="Percentuale 33 4 6" xfId="24023"/>
    <cellStyle name="Percentuale 33 4 7" xfId="24016"/>
    <cellStyle name="Percentuale 33 5" xfId="2117"/>
    <cellStyle name="Percentuale 33 5 2" xfId="24025"/>
    <cellStyle name="Percentuale 33 5 3" xfId="24026"/>
    <cellStyle name="Percentuale 33 5 3 2" xfId="44668"/>
    <cellStyle name="Percentuale 33 5 4" xfId="24027"/>
    <cellStyle name="Percentuale 33 5 5" xfId="24024"/>
    <cellStyle name="Percentuale 33 6" xfId="2112"/>
    <cellStyle name="Percentuale 33 6 2" xfId="5061"/>
    <cellStyle name="Percentuale 33 6 3" xfId="24028"/>
    <cellStyle name="Percentuale 33 7" xfId="24029"/>
    <cellStyle name="Percentuale 33 7 2" xfId="44669"/>
    <cellStyle name="Percentuale 33 8" xfId="23996"/>
    <cellStyle name="Percentuale 34" xfId="759"/>
    <cellStyle name="Percentuale 34 2" xfId="760"/>
    <cellStyle name="Percentuale 34 2 2" xfId="2119"/>
    <cellStyle name="Percentuale 34 2 2 2" xfId="9018"/>
    <cellStyle name="Percentuale 34 2 2 3" xfId="24032"/>
    <cellStyle name="Percentuale 34 2 3" xfId="8756"/>
    <cellStyle name="Percentuale 34 2 3 2" xfId="24033"/>
    <cellStyle name="Percentuale 34 2 4" xfId="24034"/>
    <cellStyle name="Percentuale 34 2 4 2" xfId="44670"/>
    <cellStyle name="Percentuale 34 2 5" xfId="24035"/>
    <cellStyle name="Percentuale 34 2 6" xfId="24031"/>
    <cellStyle name="Percentuale 34 3" xfId="761"/>
    <cellStyle name="Percentuale 34 3 2" xfId="2121"/>
    <cellStyle name="Percentuale 34 3 2 2" xfId="3860"/>
    <cellStyle name="Percentuale 34 3 2 2 2" xfId="24039"/>
    <cellStyle name="Percentuale 34 3 2 2 3" xfId="24038"/>
    <cellStyle name="Percentuale 34 3 2 3" xfId="3032"/>
    <cellStyle name="Percentuale 34 3 2 3 2" xfId="9572"/>
    <cellStyle name="Percentuale 34 3 2 3 3" xfId="24040"/>
    <cellStyle name="Percentuale 34 3 2 3 4" xfId="44671"/>
    <cellStyle name="Percentuale 34 3 2 4" xfId="24041"/>
    <cellStyle name="Percentuale 34 3 2 5" xfId="24037"/>
    <cellStyle name="Percentuale 34 3 3" xfId="2120"/>
    <cellStyle name="Percentuale 34 3 3 2" xfId="4661"/>
    <cellStyle name="Percentuale 34 3 3 2 2" xfId="24043"/>
    <cellStyle name="Percentuale 34 3 3 3" xfId="24044"/>
    <cellStyle name="Percentuale 34 3 3 4" xfId="24045"/>
    <cellStyle name="Percentuale 34 3 3 4 2" xfId="44672"/>
    <cellStyle name="Percentuale 34 3 3 5" xfId="24042"/>
    <cellStyle name="Percentuale 34 3 4" xfId="2522"/>
    <cellStyle name="Percentuale 34 3 4 2" xfId="9233"/>
    <cellStyle name="Percentuale 34 3 4 3" xfId="24046"/>
    <cellStyle name="Percentuale 34 3 5" xfId="7731"/>
    <cellStyle name="Percentuale 34 3 5 2" xfId="24047"/>
    <cellStyle name="Percentuale 34 3 6" xfId="24048"/>
    <cellStyle name="Percentuale 34 3 6 2" xfId="44673"/>
    <cellStyle name="Percentuale 34 3 7" xfId="24049"/>
    <cellStyle name="Percentuale 34 3 8" xfId="24036"/>
    <cellStyle name="Percentuale 34 4" xfId="2122"/>
    <cellStyle name="Percentuale 34 4 2" xfId="4662"/>
    <cellStyle name="Percentuale 34 4 2 2" xfId="4663"/>
    <cellStyle name="Percentuale 34 4 2 2 2" xfId="24052"/>
    <cellStyle name="Percentuale 34 4 2 3" xfId="13361"/>
    <cellStyle name="Percentuale 34 4 2 3 2" xfId="24053"/>
    <cellStyle name="Percentuale 34 4 2 4" xfId="24051"/>
    <cellStyle name="Percentuale 34 4 2 5" xfId="12969"/>
    <cellStyle name="Percentuale 34 4 3" xfId="4664"/>
    <cellStyle name="Percentuale 34 4 3 2" xfId="24054"/>
    <cellStyle name="Percentuale 34 4 4" xfId="24055"/>
    <cellStyle name="Percentuale 34 4 5" xfId="24056"/>
    <cellStyle name="Percentuale 34 4 5 2" xfId="44674"/>
    <cellStyle name="Percentuale 34 4 6" xfId="24057"/>
    <cellStyle name="Percentuale 34 4 7" xfId="24050"/>
    <cellStyle name="Percentuale 34 5" xfId="2123"/>
    <cellStyle name="Percentuale 34 5 2" xfId="24059"/>
    <cellStyle name="Percentuale 34 5 3" xfId="24060"/>
    <cellStyle name="Percentuale 34 5 3 2" xfId="44675"/>
    <cellStyle name="Percentuale 34 5 4" xfId="24061"/>
    <cellStyle name="Percentuale 34 5 5" xfId="24058"/>
    <cellStyle name="Percentuale 34 6" xfId="2118"/>
    <cellStyle name="Percentuale 34 6 2" xfId="5062"/>
    <cellStyle name="Percentuale 34 6 3" xfId="24062"/>
    <cellStyle name="Percentuale 34 7" xfId="24063"/>
    <cellStyle name="Percentuale 34 7 2" xfId="44676"/>
    <cellStyle name="Percentuale 34 8" xfId="24030"/>
    <cellStyle name="Percentuale 35" xfId="762"/>
    <cellStyle name="Percentuale 35 2" xfId="763"/>
    <cellStyle name="Percentuale 35 2 2" xfId="2125"/>
    <cellStyle name="Percentuale 35 2 2 2" xfId="9019"/>
    <cellStyle name="Percentuale 35 2 2 3" xfId="24066"/>
    <cellStyle name="Percentuale 35 2 3" xfId="8757"/>
    <cellStyle name="Percentuale 35 2 3 2" xfId="24067"/>
    <cellStyle name="Percentuale 35 2 4" xfId="24068"/>
    <cellStyle name="Percentuale 35 2 4 2" xfId="44677"/>
    <cellStyle name="Percentuale 35 2 5" xfId="24069"/>
    <cellStyle name="Percentuale 35 2 6" xfId="24065"/>
    <cellStyle name="Percentuale 35 3" xfId="764"/>
    <cellStyle name="Percentuale 35 3 2" xfId="2127"/>
    <cellStyle name="Percentuale 35 3 2 2" xfId="3861"/>
    <cellStyle name="Percentuale 35 3 2 2 2" xfId="24073"/>
    <cellStyle name="Percentuale 35 3 2 2 3" xfId="24072"/>
    <cellStyle name="Percentuale 35 3 2 3" xfId="3033"/>
    <cellStyle name="Percentuale 35 3 2 3 2" xfId="9573"/>
    <cellStyle name="Percentuale 35 3 2 3 3" xfId="24074"/>
    <cellStyle name="Percentuale 35 3 2 3 4" xfId="44678"/>
    <cellStyle name="Percentuale 35 3 2 4" xfId="24075"/>
    <cellStyle name="Percentuale 35 3 2 5" xfId="24071"/>
    <cellStyle name="Percentuale 35 3 3" xfId="2126"/>
    <cellStyle name="Percentuale 35 3 3 2" xfId="4665"/>
    <cellStyle name="Percentuale 35 3 3 2 2" xfId="24077"/>
    <cellStyle name="Percentuale 35 3 3 3" xfId="24078"/>
    <cellStyle name="Percentuale 35 3 3 4" xfId="24079"/>
    <cellStyle name="Percentuale 35 3 3 4 2" xfId="44679"/>
    <cellStyle name="Percentuale 35 3 3 5" xfId="24076"/>
    <cellStyle name="Percentuale 35 3 4" xfId="2523"/>
    <cellStyle name="Percentuale 35 3 4 2" xfId="9234"/>
    <cellStyle name="Percentuale 35 3 4 3" xfId="24080"/>
    <cellStyle name="Percentuale 35 3 5" xfId="7819"/>
    <cellStyle name="Percentuale 35 3 5 2" xfId="24081"/>
    <cellStyle name="Percentuale 35 3 6" xfId="24082"/>
    <cellStyle name="Percentuale 35 3 6 2" xfId="44680"/>
    <cellStyle name="Percentuale 35 3 7" xfId="24083"/>
    <cellStyle name="Percentuale 35 3 8" xfId="24070"/>
    <cellStyle name="Percentuale 35 4" xfId="2128"/>
    <cellStyle name="Percentuale 35 4 2" xfId="4666"/>
    <cellStyle name="Percentuale 35 4 2 2" xfId="4667"/>
    <cellStyle name="Percentuale 35 4 2 2 2" xfId="24086"/>
    <cellStyle name="Percentuale 35 4 2 3" xfId="13362"/>
    <cellStyle name="Percentuale 35 4 2 3 2" xfId="24087"/>
    <cellStyle name="Percentuale 35 4 2 4" xfId="24085"/>
    <cellStyle name="Percentuale 35 4 2 5" xfId="12970"/>
    <cellStyle name="Percentuale 35 4 3" xfId="4668"/>
    <cellStyle name="Percentuale 35 4 3 2" xfId="24088"/>
    <cellStyle name="Percentuale 35 4 4" xfId="24089"/>
    <cellStyle name="Percentuale 35 4 5" xfId="24090"/>
    <cellStyle name="Percentuale 35 4 5 2" xfId="44681"/>
    <cellStyle name="Percentuale 35 4 6" xfId="24091"/>
    <cellStyle name="Percentuale 35 4 7" xfId="24084"/>
    <cellStyle name="Percentuale 35 5" xfId="2129"/>
    <cellStyle name="Percentuale 35 5 2" xfId="24093"/>
    <cellStyle name="Percentuale 35 5 3" xfId="24094"/>
    <cellStyle name="Percentuale 35 5 3 2" xfId="44682"/>
    <cellStyle name="Percentuale 35 5 4" xfId="24095"/>
    <cellStyle name="Percentuale 35 5 5" xfId="24092"/>
    <cellStyle name="Percentuale 35 6" xfId="2124"/>
    <cellStyle name="Percentuale 35 6 2" xfId="5063"/>
    <cellStyle name="Percentuale 35 6 3" xfId="24096"/>
    <cellStyle name="Percentuale 35 7" xfId="24097"/>
    <cellStyle name="Percentuale 35 7 2" xfId="44683"/>
    <cellStyle name="Percentuale 35 8" xfId="24064"/>
    <cellStyle name="Percentuale 36" xfId="765"/>
    <cellStyle name="Percentuale 36 2" xfId="766"/>
    <cellStyle name="Percentuale 36 2 2" xfId="2131"/>
    <cellStyle name="Percentuale 36 2 2 2" xfId="9020"/>
    <cellStyle name="Percentuale 36 2 2 3" xfId="24100"/>
    <cellStyle name="Percentuale 36 2 3" xfId="8758"/>
    <cellStyle name="Percentuale 36 2 3 2" xfId="24101"/>
    <cellStyle name="Percentuale 36 2 4" xfId="24102"/>
    <cellStyle name="Percentuale 36 2 4 2" xfId="44684"/>
    <cellStyle name="Percentuale 36 2 5" xfId="24103"/>
    <cellStyle name="Percentuale 36 2 6" xfId="24099"/>
    <cellStyle name="Percentuale 36 3" xfId="767"/>
    <cellStyle name="Percentuale 36 3 2" xfId="2133"/>
    <cellStyle name="Percentuale 36 3 2 2" xfId="3862"/>
    <cellStyle name="Percentuale 36 3 2 2 2" xfId="24107"/>
    <cellStyle name="Percentuale 36 3 2 2 3" xfId="24106"/>
    <cellStyle name="Percentuale 36 3 2 3" xfId="3034"/>
    <cellStyle name="Percentuale 36 3 2 3 2" xfId="9574"/>
    <cellStyle name="Percentuale 36 3 2 3 3" xfId="24108"/>
    <cellStyle name="Percentuale 36 3 2 3 4" xfId="44685"/>
    <cellStyle name="Percentuale 36 3 2 4" xfId="24109"/>
    <cellStyle name="Percentuale 36 3 2 5" xfId="24105"/>
    <cellStyle name="Percentuale 36 3 3" xfId="2132"/>
    <cellStyle name="Percentuale 36 3 3 2" xfId="4669"/>
    <cellStyle name="Percentuale 36 3 3 2 2" xfId="24111"/>
    <cellStyle name="Percentuale 36 3 3 3" xfId="24112"/>
    <cellStyle name="Percentuale 36 3 3 4" xfId="24113"/>
    <cellStyle name="Percentuale 36 3 3 4 2" xfId="44686"/>
    <cellStyle name="Percentuale 36 3 3 5" xfId="24110"/>
    <cellStyle name="Percentuale 36 3 4" xfId="2524"/>
    <cellStyle name="Percentuale 36 3 4 2" xfId="9235"/>
    <cellStyle name="Percentuale 36 3 4 3" xfId="24114"/>
    <cellStyle name="Percentuale 36 3 5" xfId="7730"/>
    <cellStyle name="Percentuale 36 3 5 2" xfId="24115"/>
    <cellStyle name="Percentuale 36 3 6" xfId="24116"/>
    <cellStyle name="Percentuale 36 3 6 2" xfId="44687"/>
    <cellStyle name="Percentuale 36 3 7" xfId="24117"/>
    <cellStyle name="Percentuale 36 3 8" xfId="24104"/>
    <cellStyle name="Percentuale 36 4" xfId="2134"/>
    <cellStyle name="Percentuale 36 4 2" xfId="4670"/>
    <cellStyle name="Percentuale 36 4 2 2" xfId="4671"/>
    <cellStyle name="Percentuale 36 4 2 2 2" xfId="24120"/>
    <cellStyle name="Percentuale 36 4 2 3" xfId="13363"/>
    <cellStyle name="Percentuale 36 4 2 3 2" xfId="24121"/>
    <cellStyle name="Percentuale 36 4 2 4" xfId="24119"/>
    <cellStyle name="Percentuale 36 4 2 5" xfId="12971"/>
    <cellStyle name="Percentuale 36 4 3" xfId="4672"/>
    <cellStyle name="Percentuale 36 4 3 2" xfId="24122"/>
    <cellStyle name="Percentuale 36 4 4" xfId="24123"/>
    <cellStyle name="Percentuale 36 4 5" xfId="24124"/>
    <cellStyle name="Percentuale 36 4 5 2" xfId="44688"/>
    <cellStyle name="Percentuale 36 4 6" xfId="24125"/>
    <cellStyle name="Percentuale 36 4 7" xfId="24118"/>
    <cellStyle name="Percentuale 36 5" xfId="2135"/>
    <cellStyle name="Percentuale 36 5 2" xfId="24127"/>
    <cellStyle name="Percentuale 36 5 3" xfId="24128"/>
    <cellStyle name="Percentuale 36 5 3 2" xfId="44689"/>
    <cellStyle name="Percentuale 36 5 4" xfId="24129"/>
    <cellStyle name="Percentuale 36 5 5" xfId="24126"/>
    <cellStyle name="Percentuale 36 6" xfId="2130"/>
    <cellStyle name="Percentuale 36 6 2" xfId="5064"/>
    <cellStyle name="Percentuale 36 6 3" xfId="24130"/>
    <cellStyle name="Percentuale 36 7" xfId="24131"/>
    <cellStyle name="Percentuale 36 7 2" xfId="44690"/>
    <cellStyle name="Percentuale 36 8" xfId="24098"/>
    <cellStyle name="Percentuale 37" xfId="768"/>
    <cellStyle name="Percentuale 37 2" xfId="769"/>
    <cellStyle name="Percentuale 37 2 2" xfId="2137"/>
    <cellStyle name="Percentuale 37 2 2 2" xfId="9021"/>
    <cellStyle name="Percentuale 37 2 2 3" xfId="24134"/>
    <cellStyle name="Percentuale 37 2 3" xfId="8759"/>
    <cellStyle name="Percentuale 37 2 3 2" xfId="24135"/>
    <cellStyle name="Percentuale 37 2 4" xfId="24136"/>
    <cellStyle name="Percentuale 37 2 4 2" xfId="44691"/>
    <cellStyle name="Percentuale 37 2 5" xfId="24137"/>
    <cellStyle name="Percentuale 37 2 6" xfId="24133"/>
    <cellStyle name="Percentuale 37 3" xfId="770"/>
    <cellStyle name="Percentuale 37 3 2" xfId="2139"/>
    <cellStyle name="Percentuale 37 3 2 2" xfId="3863"/>
    <cellStyle name="Percentuale 37 3 2 2 2" xfId="24141"/>
    <cellStyle name="Percentuale 37 3 2 2 3" xfId="24140"/>
    <cellStyle name="Percentuale 37 3 2 3" xfId="3035"/>
    <cellStyle name="Percentuale 37 3 2 3 2" xfId="9575"/>
    <cellStyle name="Percentuale 37 3 2 3 3" xfId="24142"/>
    <cellStyle name="Percentuale 37 3 2 3 4" xfId="44692"/>
    <cellStyle name="Percentuale 37 3 2 4" xfId="24143"/>
    <cellStyle name="Percentuale 37 3 2 5" xfId="24139"/>
    <cellStyle name="Percentuale 37 3 3" xfId="2138"/>
    <cellStyle name="Percentuale 37 3 3 2" xfId="4673"/>
    <cellStyle name="Percentuale 37 3 3 2 2" xfId="24145"/>
    <cellStyle name="Percentuale 37 3 3 3" xfId="24146"/>
    <cellStyle name="Percentuale 37 3 3 4" xfId="24147"/>
    <cellStyle name="Percentuale 37 3 3 4 2" xfId="44693"/>
    <cellStyle name="Percentuale 37 3 3 5" xfId="24144"/>
    <cellStyle name="Percentuale 37 3 4" xfId="2525"/>
    <cellStyle name="Percentuale 37 3 4 2" xfId="9236"/>
    <cellStyle name="Percentuale 37 3 4 3" xfId="24148"/>
    <cellStyle name="Percentuale 37 3 5" xfId="7820"/>
    <cellStyle name="Percentuale 37 3 5 2" xfId="24149"/>
    <cellStyle name="Percentuale 37 3 6" xfId="24150"/>
    <cellStyle name="Percentuale 37 3 6 2" xfId="44694"/>
    <cellStyle name="Percentuale 37 3 7" xfId="24151"/>
    <cellStyle name="Percentuale 37 3 8" xfId="24138"/>
    <cellStyle name="Percentuale 37 4" xfId="2140"/>
    <cellStyle name="Percentuale 37 4 2" xfId="4674"/>
    <cellStyle name="Percentuale 37 4 2 2" xfId="4675"/>
    <cellStyle name="Percentuale 37 4 2 2 2" xfId="24154"/>
    <cellStyle name="Percentuale 37 4 2 3" xfId="13364"/>
    <cellStyle name="Percentuale 37 4 2 3 2" xfId="24155"/>
    <cellStyle name="Percentuale 37 4 2 4" xfId="24153"/>
    <cellStyle name="Percentuale 37 4 2 5" xfId="12972"/>
    <cellStyle name="Percentuale 37 4 3" xfId="4676"/>
    <cellStyle name="Percentuale 37 4 3 2" xfId="24156"/>
    <cellStyle name="Percentuale 37 4 4" xfId="24157"/>
    <cellStyle name="Percentuale 37 4 5" xfId="24158"/>
    <cellStyle name="Percentuale 37 4 5 2" xfId="44695"/>
    <cellStyle name="Percentuale 37 4 6" xfId="24159"/>
    <cellStyle name="Percentuale 37 4 7" xfId="24152"/>
    <cellStyle name="Percentuale 37 5" xfId="2141"/>
    <cellStyle name="Percentuale 37 5 2" xfId="24161"/>
    <cellStyle name="Percentuale 37 5 3" xfId="24162"/>
    <cellStyle name="Percentuale 37 5 3 2" xfId="44696"/>
    <cellStyle name="Percentuale 37 5 4" xfId="24163"/>
    <cellStyle name="Percentuale 37 5 5" xfId="24160"/>
    <cellStyle name="Percentuale 37 6" xfId="2136"/>
    <cellStyle name="Percentuale 37 6 2" xfId="5065"/>
    <cellStyle name="Percentuale 37 6 3" xfId="24164"/>
    <cellStyle name="Percentuale 37 7" xfId="24165"/>
    <cellStyle name="Percentuale 37 7 2" xfId="44697"/>
    <cellStyle name="Percentuale 37 8" xfId="24132"/>
    <cellStyle name="Percentuale 38" xfId="771"/>
    <cellStyle name="Percentuale 38 2" xfId="772"/>
    <cellStyle name="Percentuale 38 2 2" xfId="2143"/>
    <cellStyle name="Percentuale 38 2 2 2" xfId="9022"/>
    <cellStyle name="Percentuale 38 2 2 3" xfId="24168"/>
    <cellStyle name="Percentuale 38 2 3" xfId="8760"/>
    <cellStyle name="Percentuale 38 2 3 2" xfId="24169"/>
    <cellStyle name="Percentuale 38 2 4" xfId="24170"/>
    <cellStyle name="Percentuale 38 2 4 2" xfId="44698"/>
    <cellStyle name="Percentuale 38 2 5" xfId="24171"/>
    <cellStyle name="Percentuale 38 2 6" xfId="24167"/>
    <cellStyle name="Percentuale 38 3" xfId="773"/>
    <cellStyle name="Percentuale 38 3 2" xfId="2145"/>
    <cellStyle name="Percentuale 38 3 2 2" xfId="3864"/>
    <cellStyle name="Percentuale 38 3 2 2 2" xfId="24175"/>
    <cellStyle name="Percentuale 38 3 2 2 3" xfId="24174"/>
    <cellStyle name="Percentuale 38 3 2 3" xfId="3036"/>
    <cellStyle name="Percentuale 38 3 2 3 2" xfId="9576"/>
    <cellStyle name="Percentuale 38 3 2 3 3" xfId="24176"/>
    <cellStyle name="Percentuale 38 3 2 3 4" xfId="44699"/>
    <cellStyle name="Percentuale 38 3 2 4" xfId="24177"/>
    <cellStyle name="Percentuale 38 3 2 5" xfId="24173"/>
    <cellStyle name="Percentuale 38 3 3" xfId="2144"/>
    <cellStyle name="Percentuale 38 3 3 2" xfId="4677"/>
    <cellStyle name="Percentuale 38 3 3 2 2" xfId="24179"/>
    <cellStyle name="Percentuale 38 3 3 3" xfId="24180"/>
    <cellStyle name="Percentuale 38 3 3 4" xfId="24181"/>
    <cellStyle name="Percentuale 38 3 3 4 2" xfId="44700"/>
    <cellStyle name="Percentuale 38 3 3 5" xfId="24178"/>
    <cellStyle name="Percentuale 38 3 4" xfId="2526"/>
    <cellStyle name="Percentuale 38 3 4 2" xfId="9237"/>
    <cellStyle name="Percentuale 38 3 4 3" xfId="24182"/>
    <cellStyle name="Percentuale 38 3 5" xfId="6630"/>
    <cellStyle name="Percentuale 38 3 5 2" xfId="24183"/>
    <cellStyle name="Percentuale 38 3 6" xfId="24184"/>
    <cellStyle name="Percentuale 38 3 6 2" xfId="44701"/>
    <cellStyle name="Percentuale 38 3 7" xfId="24185"/>
    <cellStyle name="Percentuale 38 3 8" xfId="24172"/>
    <cellStyle name="Percentuale 38 4" xfId="2146"/>
    <cellStyle name="Percentuale 38 4 2" xfId="4678"/>
    <cellStyle name="Percentuale 38 4 2 2" xfId="4679"/>
    <cellStyle name="Percentuale 38 4 2 2 2" xfId="24188"/>
    <cellStyle name="Percentuale 38 4 2 3" xfId="13365"/>
    <cellStyle name="Percentuale 38 4 2 3 2" xfId="24189"/>
    <cellStyle name="Percentuale 38 4 2 4" xfId="24187"/>
    <cellStyle name="Percentuale 38 4 2 5" xfId="12974"/>
    <cellStyle name="Percentuale 38 4 3" xfId="4680"/>
    <cellStyle name="Percentuale 38 4 3 2" xfId="24190"/>
    <cellStyle name="Percentuale 38 4 4" xfId="24191"/>
    <cellStyle name="Percentuale 38 4 5" xfId="24192"/>
    <cellStyle name="Percentuale 38 4 5 2" xfId="44702"/>
    <cellStyle name="Percentuale 38 4 6" xfId="24193"/>
    <cellStyle name="Percentuale 38 4 7" xfId="24186"/>
    <cellStyle name="Percentuale 38 5" xfId="2147"/>
    <cellStyle name="Percentuale 38 5 2" xfId="24195"/>
    <cellStyle name="Percentuale 38 5 3" xfId="24196"/>
    <cellStyle name="Percentuale 38 5 3 2" xfId="44703"/>
    <cellStyle name="Percentuale 38 5 4" xfId="24197"/>
    <cellStyle name="Percentuale 38 5 5" xfId="24194"/>
    <cellStyle name="Percentuale 38 6" xfId="2142"/>
    <cellStyle name="Percentuale 38 6 2" xfId="5066"/>
    <cellStyle name="Percentuale 38 6 3" xfId="24198"/>
    <cellStyle name="Percentuale 38 7" xfId="24199"/>
    <cellStyle name="Percentuale 38 7 2" xfId="44704"/>
    <cellStyle name="Percentuale 38 8" xfId="24166"/>
    <cellStyle name="Percentuale 39" xfId="774"/>
    <cellStyle name="Percentuale 39 2" xfId="775"/>
    <cellStyle name="Percentuale 39 2 2" xfId="2149"/>
    <cellStyle name="Percentuale 39 2 2 2" xfId="9023"/>
    <cellStyle name="Percentuale 39 2 2 3" xfId="24202"/>
    <cellStyle name="Percentuale 39 2 3" xfId="8761"/>
    <cellStyle name="Percentuale 39 2 3 2" xfId="24203"/>
    <cellStyle name="Percentuale 39 2 4" xfId="24204"/>
    <cellStyle name="Percentuale 39 2 4 2" xfId="44705"/>
    <cellStyle name="Percentuale 39 2 5" xfId="24205"/>
    <cellStyle name="Percentuale 39 2 6" xfId="24201"/>
    <cellStyle name="Percentuale 39 3" xfId="776"/>
    <cellStyle name="Percentuale 39 3 2" xfId="2151"/>
    <cellStyle name="Percentuale 39 3 2 2" xfId="3865"/>
    <cellStyle name="Percentuale 39 3 2 2 2" xfId="24209"/>
    <cellStyle name="Percentuale 39 3 2 2 3" xfId="24208"/>
    <cellStyle name="Percentuale 39 3 2 3" xfId="3037"/>
    <cellStyle name="Percentuale 39 3 2 3 2" xfId="9577"/>
    <cellStyle name="Percentuale 39 3 2 3 3" xfId="24210"/>
    <cellStyle name="Percentuale 39 3 2 3 4" xfId="44706"/>
    <cellStyle name="Percentuale 39 3 2 4" xfId="24211"/>
    <cellStyle name="Percentuale 39 3 2 5" xfId="24207"/>
    <cellStyle name="Percentuale 39 3 3" xfId="2150"/>
    <cellStyle name="Percentuale 39 3 3 2" xfId="4681"/>
    <cellStyle name="Percentuale 39 3 3 2 2" xfId="24213"/>
    <cellStyle name="Percentuale 39 3 3 3" xfId="24214"/>
    <cellStyle name="Percentuale 39 3 3 4" xfId="24215"/>
    <cellStyle name="Percentuale 39 3 3 4 2" xfId="44707"/>
    <cellStyle name="Percentuale 39 3 3 5" xfId="24212"/>
    <cellStyle name="Percentuale 39 3 4" xfId="2527"/>
    <cellStyle name="Percentuale 39 3 4 2" xfId="9238"/>
    <cellStyle name="Percentuale 39 3 4 3" xfId="24216"/>
    <cellStyle name="Percentuale 39 3 5" xfId="7862"/>
    <cellStyle name="Percentuale 39 3 5 2" xfId="24217"/>
    <cellStyle name="Percentuale 39 3 6" xfId="24218"/>
    <cellStyle name="Percentuale 39 3 6 2" xfId="44708"/>
    <cellStyle name="Percentuale 39 3 7" xfId="24219"/>
    <cellStyle name="Percentuale 39 3 8" xfId="24206"/>
    <cellStyle name="Percentuale 39 4" xfId="2152"/>
    <cellStyle name="Percentuale 39 4 2" xfId="4682"/>
    <cellStyle name="Percentuale 39 4 2 2" xfId="4683"/>
    <cellStyle name="Percentuale 39 4 2 2 2" xfId="24222"/>
    <cellStyle name="Percentuale 39 4 2 3" xfId="13366"/>
    <cellStyle name="Percentuale 39 4 2 3 2" xfId="24223"/>
    <cellStyle name="Percentuale 39 4 2 4" xfId="24221"/>
    <cellStyle name="Percentuale 39 4 2 5" xfId="12975"/>
    <cellStyle name="Percentuale 39 4 3" xfId="4684"/>
    <cellStyle name="Percentuale 39 4 3 2" xfId="24224"/>
    <cellStyle name="Percentuale 39 4 4" xfId="24225"/>
    <cellStyle name="Percentuale 39 4 5" xfId="24226"/>
    <cellStyle name="Percentuale 39 4 5 2" xfId="44709"/>
    <cellStyle name="Percentuale 39 4 6" xfId="24227"/>
    <cellStyle name="Percentuale 39 4 7" xfId="24220"/>
    <cellStyle name="Percentuale 39 5" xfId="2153"/>
    <cellStyle name="Percentuale 39 5 2" xfId="24229"/>
    <cellStyle name="Percentuale 39 5 3" xfId="24230"/>
    <cellStyle name="Percentuale 39 5 3 2" xfId="44710"/>
    <cellStyle name="Percentuale 39 5 4" xfId="24231"/>
    <cellStyle name="Percentuale 39 5 5" xfId="24228"/>
    <cellStyle name="Percentuale 39 6" xfId="2148"/>
    <cellStyle name="Percentuale 39 6 2" xfId="5067"/>
    <cellStyle name="Percentuale 39 6 3" xfId="24232"/>
    <cellStyle name="Percentuale 39 7" xfId="24233"/>
    <cellStyle name="Percentuale 39 7 2" xfId="44711"/>
    <cellStyle name="Percentuale 39 8" xfId="24200"/>
    <cellStyle name="Percentuale 4" xfId="777"/>
    <cellStyle name="Percentuale 4 2" xfId="778"/>
    <cellStyle name="Percentuale 4 2 2" xfId="2155"/>
    <cellStyle name="Percentuale 4 2 2 2" xfId="9024"/>
    <cellStyle name="Percentuale 4 2 2 3" xfId="24236"/>
    <cellStyle name="Percentuale 4 2 3" xfId="8762"/>
    <cellStyle name="Percentuale 4 2 3 2" xfId="24237"/>
    <cellStyle name="Percentuale 4 2 4" xfId="24238"/>
    <cellStyle name="Percentuale 4 2 4 2" xfId="44712"/>
    <cellStyle name="Percentuale 4 2 5" xfId="24239"/>
    <cellStyle name="Percentuale 4 2 6" xfId="24235"/>
    <cellStyle name="Percentuale 4 3" xfId="779"/>
    <cellStyle name="Percentuale 4 3 2" xfId="2157"/>
    <cellStyle name="Percentuale 4 3 2 2" xfId="3866"/>
    <cellStyle name="Percentuale 4 3 2 2 2" xfId="24243"/>
    <cellStyle name="Percentuale 4 3 2 2 3" xfId="24242"/>
    <cellStyle name="Percentuale 4 3 2 3" xfId="3038"/>
    <cellStyle name="Percentuale 4 3 2 3 2" xfId="9578"/>
    <cellStyle name="Percentuale 4 3 2 3 3" xfId="24244"/>
    <cellStyle name="Percentuale 4 3 2 3 4" xfId="44713"/>
    <cellStyle name="Percentuale 4 3 2 4" xfId="24245"/>
    <cellStyle name="Percentuale 4 3 2 5" xfId="24241"/>
    <cellStyle name="Percentuale 4 3 3" xfId="2156"/>
    <cellStyle name="Percentuale 4 3 3 2" xfId="4685"/>
    <cellStyle name="Percentuale 4 3 3 2 2" xfId="24247"/>
    <cellStyle name="Percentuale 4 3 3 3" xfId="24248"/>
    <cellStyle name="Percentuale 4 3 3 4" xfId="24249"/>
    <cellStyle name="Percentuale 4 3 3 4 2" xfId="44714"/>
    <cellStyle name="Percentuale 4 3 3 5" xfId="24246"/>
    <cellStyle name="Percentuale 4 3 4" xfId="2528"/>
    <cellStyle name="Percentuale 4 3 4 2" xfId="9239"/>
    <cellStyle name="Percentuale 4 3 4 3" xfId="24250"/>
    <cellStyle name="Percentuale 4 3 5" xfId="7131"/>
    <cellStyle name="Percentuale 4 3 5 2" xfId="24251"/>
    <cellStyle name="Percentuale 4 3 6" xfId="24252"/>
    <cellStyle name="Percentuale 4 3 6 2" xfId="44715"/>
    <cellStyle name="Percentuale 4 3 7" xfId="24253"/>
    <cellStyle name="Percentuale 4 3 8" xfId="24240"/>
    <cellStyle name="Percentuale 4 4" xfId="2158"/>
    <cellStyle name="Percentuale 4 4 2" xfId="4686"/>
    <cellStyle name="Percentuale 4 4 2 2" xfId="4687"/>
    <cellStyle name="Percentuale 4 4 2 2 2" xfId="24256"/>
    <cellStyle name="Percentuale 4 4 2 3" xfId="13367"/>
    <cellStyle name="Percentuale 4 4 2 3 2" xfId="24257"/>
    <cellStyle name="Percentuale 4 4 2 4" xfId="24255"/>
    <cellStyle name="Percentuale 4 4 2 5" xfId="12976"/>
    <cellStyle name="Percentuale 4 4 3" xfId="4688"/>
    <cellStyle name="Percentuale 4 4 3 2" xfId="24258"/>
    <cellStyle name="Percentuale 4 4 4" xfId="24259"/>
    <cellStyle name="Percentuale 4 4 5" xfId="24260"/>
    <cellStyle name="Percentuale 4 4 5 2" xfId="44716"/>
    <cellStyle name="Percentuale 4 4 6" xfId="24261"/>
    <cellStyle name="Percentuale 4 4 7" xfId="24254"/>
    <cellStyle name="Percentuale 4 5" xfId="2159"/>
    <cellStyle name="Percentuale 4 5 2" xfId="24263"/>
    <cellStyle name="Percentuale 4 5 3" xfId="24264"/>
    <cellStyle name="Percentuale 4 5 3 2" xfId="44717"/>
    <cellStyle name="Percentuale 4 5 4" xfId="24265"/>
    <cellStyle name="Percentuale 4 5 5" xfId="24262"/>
    <cellStyle name="Percentuale 4 6" xfId="2154"/>
    <cellStyle name="Percentuale 4 6 2" xfId="5068"/>
    <cellStyle name="Percentuale 4 6 3" xfId="24266"/>
    <cellStyle name="Percentuale 4 7" xfId="24267"/>
    <cellStyle name="Percentuale 4 7 2" xfId="44718"/>
    <cellStyle name="Percentuale 4 8" xfId="24234"/>
    <cellStyle name="Percentuale 40" xfId="780"/>
    <cellStyle name="Percentuale 40 2" xfId="781"/>
    <cellStyle name="Percentuale 40 2 2" xfId="2161"/>
    <cellStyle name="Percentuale 40 2 2 2" xfId="9025"/>
    <cellStyle name="Percentuale 40 2 2 3" xfId="24270"/>
    <cellStyle name="Percentuale 40 2 3" xfId="8763"/>
    <cellStyle name="Percentuale 40 2 3 2" xfId="24271"/>
    <cellStyle name="Percentuale 40 2 4" xfId="24272"/>
    <cellStyle name="Percentuale 40 2 4 2" xfId="44719"/>
    <cellStyle name="Percentuale 40 2 5" xfId="24273"/>
    <cellStyle name="Percentuale 40 2 6" xfId="24269"/>
    <cellStyle name="Percentuale 40 3" xfId="782"/>
    <cellStyle name="Percentuale 40 3 2" xfId="2163"/>
    <cellStyle name="Percentuale 40 3 2 2" xfId="3867"/>
    <cellStyle name="Percentuale 40 3 2 2 2" xfId="24277"/>
    <cellStyle name="Percentuale 40 3 2 2 3" xfId="24276"/>
    <cellStyle name="Percentuale 40 3 2 3" xfId="3039"/>
    <cellStyle name="Percentuale 40 3 2 3 2" xfId="9579"/>
    <cellStyle name="Percentuale 40 3 2 3 3" xfId="24278"/>
    <cellStyle name="Percentuale 40 3 2 3 4" xfId="44720"/>
    <cellStyle name="Percentuale 40 3 2 4" xfId="24279"/>
    <cellStyle name="Percentuale 40 3 2 5" xfId="24275"/>
    <cellStyle name="Percentuale 40 3 3" xfId="2162"/>
    <cellStyle name="Percentuale 40 3 3 2" xfId="4689"/>
    <cellStyle name="Percentuale 40 3 3 2 2" xfId="24281"/>
    <cellStyle name="Percentuale 40 3 3 3" xfId="24282"/>
    <cellStyle name="Percentuale 40 3 3 4" xfId="24283"/>
    <cellStyle name="Percentuale 40 3 3 4 2" xfId="44721"/>
    <cellStyle name="Percentuale 40 3 3 5" xfId="24280"/>
    <cellStyle name="Percentuale 40 3 4" xfId="2529"/>
    <cellStyle name="Percentuale 40 3 4 2" xfId="9240"/>
    <cellStyle name="Percentuale 40 3 4 3" xfId="24284"/>
    <cellStyle name="Percentuale 40 3 5" xfId="7863"/>
    <cellStyle name="Percentuale 40 3 5 2" xfId="24285"/>
    <cellStyle name="Percentuale 40 3 6" xfId="24286"/>
    <cellStyle name="Percentuale 40 3 6 2" xfId="44722"/>
    <cellStyle name="Percentuale 40 3 7" xfId="24287"/>
    <cellStyle name="Percentuale 40 3 8" xfId="24274"/>
    <cellStyle name="Percentuale 40 4" xfId="2164"/>
    <cellStyle name="Percentuale 40 4 2" xfId="4690"/>
    <cellStyle name="Percentuale 40 4 2 2" xfId="4691"/>
    <cellStyle name="Percentuale 40 4 2 2 2" xfId="24290"/>
    <cellStyle name="Percentuale 40 4 2 3" xfId="13368"/>
    <cellStyle name="Percentuale 40 4 2 3 2" xfId="24291"/>
    <cellStyle name="Percentuale 40 4 2 4" xfId="24289"/>
    <cellStyle name="Percentuale 40 4 2 5" xfId="12977"/>
    <cellStyle name="Percentuale 40 4 3" xfId="4692"/>
    <cellStyle name="Percentuale 40 4 3 2" xfId="24292"/>
    <cellStyle name="Percentuale 40 4 4" xfId="24293"/>
    <cellStyle name="Percentuale 40 4 5" xfId="24294"/>
    <cellStyle name="Percentuale 40 4 5 2" xfId="44723"/>
    <cellStyle name="Percentuale 40 4 6" xfId="24295"/>
    <cellStyle name="Percentuale 40 4 7" xfId="24288"/>
    <cellStyle name="Percentuale 40 5" xfId="2165"/>
    <cellStyle name="Percentuale 40 5 2" xfId="24297"/>
    <cellStyle name="Percentuale 40 5 3" xfId="24298"/>
    <cellStyle name="Percentuale 40 5 3 2" xfId="44724"/>
    <cellStyle name="Percentuale 40 5 4" xfId="24299"/>
    <cellStyle name="Percentuale 40 5 5" xfId="24296"/>
    <cellStyle name="Percentuale 40 6" xfId="2160"/>
    <cellStyle name="Percentuale 40 6 2" xfId="5069"/>
    <cellStyle name="Percentuale 40 6 3" xfId="24300"/>
    <cellStyle name="Percentuale 40 7" xfId="24301"/>
    <cellStyle name="Percentuale 40 7 2" xfId="44725"/>
    <cellStyle name="Percentuale 40 8" xfId="24268"/>
    <cellStyle name="Percentuale 41" xfId="783"/>
    <cellStyle name="Percentuale 41 2" xfId="784"/>
    <cellStyle name="Percentuale 41 2 2" xfId="2167"/>
    <cellStyle name="Percentuale 41 2 2 2" xfId="9026"/>
    <cellStyle name="Percentuale 41 2 2 3" xfId="24304"/>
    <cellStyle name="Percentuale 41 2 3" xfId="8764"/>
    <cellStyle name="Percentuale 41 2 3 2" xfId="24305"/>
    <cellStyle name="Percentuale 41 2 4" xfId="24306"/>
    <cellStyle name="Percentuale 41 2 4 2" xfId="44726"/>
    <cellStyle name="Percentuale 41 2 5" xfId="24307"/>
    <cellStyle name="Percentuale 41 2 6" xfId="24303"/>
    <cellStyle name="Percentuale 41 3" xfId="785"/>
    <cellStyle name="Percentuale 41 3 2" xfId="2169"/>
    <cellStyle name="Percentuale 41 3 2 2" xfId="3868"/>
    <cellStyle name="Percentuale 41 3 2 2 2" xfId="24311"/>
    <cellStyle name="Percentuale 41 3 2 2 3" xfId="24310"/>
    <cellStyle name="Percentuale 41 3 2 3" xfId="3040"/>
    <cellStyle name="Percentuale 41 3 2 3 2" xfId="9580"/>
    <cellStyle name="Percentuale 41 3 2 3 3" xfId="24312"/>
    <cellStyle name="Percentuale 41 3 2 3 4" xfId="44727"/>
    <cellStyle name="Percentuale 41 3 2 4" xfId="24313"/>
    <cellStyle name="Percentuale 41 3 2 5" xfId="24309"/>
    <cellStyle name="Percentuale 41 3 3" xfId="2168"/>
    <cellStyle name="Percentuale 41 3 3 2" xfId="4693"/>
    <cellStyle name="Percentuale 41 3 3 2 2" xfId="24315"/>
    <cellStyle name="Percentuale 41 3 3 3" xfId="24316"/>
    <cellStyle name="Percentuale 41 3 3 4" xfId="24317"/>
    <cellStyle name="Percentuale 41 3 3 4 2" xfId="44728"/>
    <cellStyle name="Percentuale 41 3 3 5" xfId="24314"/>
    <cellStyle name="Percentuale 41 3 4" xfId="2530"/>
    <cellStyle name="Percentuale 41 3 4 2" xfId="9241"/>
    <cellStyle name="Percentuale 41 3 4 3" xfId="24318"/>
    <cellStyle name="Percentuale 41 3 5" xfId="7733"/>
    <cellStyle name="Percentuale 41 3 5 2" xfId="24319"/>
    <cellStyle name="Percentuale 41 3 6" xfId="24320"/>
    <cellStyle name="Percentuale 41 3 6 2" xfId="44729"/>
    <cellStyle name="Percentuale 41 3 7" xfId="24321"/>
    <cellStyle name="Percentuale 41 3 8" xfId="24308"/>
    <cellStyle name="Percentuale 41 4" xfId="2170"/>
    <cellStyle name="Percentuale 41 4 2" xfId="4694"/>
    <cellStyle name="Percentuale 41 4 2 2" xfId="4695"/>
    <cellStyle name="Percentuale 41 4 2 2 2" xfId="24324"/>
    <cellStyle name="Percentuale 41 4 2 3" xfId="13369"/>
    <cellStyle name="Percentuale 41 4 2 3 2" xfId="24325"/>
    <cellStyle name="Percentuale 41 4 2 4" xfId="24323"/>
    <cellStyle name="Percentuale 41 4 2 5" xfId="12978"/>
    <cellStyle name="Percentuale 41 4 3" xfId="4696"/>
    <cellStyle name="Percentuale 41 4 3 2" xfId="24326"/>
    <cellStyle name="Percentuale 41 4 4" xfId="24327"/>
    <cellStyle name="Percentuale 41 4 5" xfId="24328"/>
    <cellStyle name="Percentuale 41 4 5 2" xfId="44730"/>
    <cellStyle name="Percentuale 41 4 6" xfId="24329"/>
    <cellStyle name="Percentuale 41 4 7" xfId="24322"/>
    <cellStyle name="Percentuale 41 5" xfId="2171"/>
    <cellStyle name="Percentuale 41 5 2" xfId="24331"/>
    <cellStyle name="Percentuale 41 5 3" xfId="24332"/>
    <cellStyle name="Percentuale 41 5 3 2" xfId="44731"/>
    <cellStyle name="Percentuale 41 5 4" xfId="24333"/>
    <cellStyle name="Percentuale 41 5 5" xfId="24330"/>
    <cellStyle name="Percentuale 41 6" xfId="2166"/>
    <cellStyle name="Percentuale 41 6 2" xfId="5070"/>
    <cellStyle name="Percentuale 41 6 3" xfId="24334"/>
    <cellStyle name="Percentuale 41 7" xfId="24335"/>
    <cellStyle name="Percentuale 41 7 2" xfId="44732"/>
    <cellStyle name="Percentuale 41 8" xfId="24302"/>
    <cellStyle name="Percentuale 42" xfId="786"/>
    <cellStyle name="Percentuale 42 2" xfId="787"/>
    <cellStyle name="Percentuale 42 2 2" xfId="2173"/>
    <cellStyle name="Percentuale 42 2 2 2" xfId="9027"/>
    <cellStyle name="Percentuale 42 2 2 3" xfId="24338"/>
    <cellStyle name="Percentuale 42 2 3" xfId="8765"/>
    <cellStyle name="Percentuale 42 2 3 2" xfId="24339"/>
    <cellStyle name="Percentuale 42 2 4" xfId="24340"/>
    <cellStyle name="Percentuale 42 2 4 2" xfId="44733"/>
    <cellStyle name="Percentuale 42 2 5" xfId="24341"/>
    <cellStyle name="Percentuale 42 2 6" xfId="24337"/>
    <cellStyle name="Percentuale 42 3" xfId="788"/>
    <cellStyle name="Percentuale 42 3 2" xfId="2175"/>
    <cellStyle name="Percentuale 42 3 2 2" xfId="3869"/>
    <cellStyle name="Percentuale 42 3 2 2 2" xfId="24345"/>
    <cellStyle name="Percentuale 42 3 2 2 3" xfId="24344"/>
    <cellStyle name="Percentuale 42 3 2 3" xfId="3041"/>
    <cellStyle name="Percentuale 42 3 2 3 2" xfId="9581"/>
    <cellStyle name="Percentuale 42 3 2 3 3" xfId="24346"/>
    <cellStyle name="Percentuale 42 3 2 3 4" xfId="44734"/>
    <cellStyle name="Percentuale 42 3 2 4" xfId="24347"/>
    <cellStyle name="Percentuale 42 3 2 5" xfId="24343"/>
    <cellStyle name="Percentuale 42 3 3" xfId="2174"/>
    <cellStyle name="Percentuale 42 3 3 2" xfId="4697"/>
    <cellStyle name="Percentuale 42 3 3 2 2" xfId="24349"/>
    <cellStyle name="Percentuale 42 3 3 3" xfId="24350"/>
    <cellStyle name="Percentuale 42 3 3 4" xfId="24351"/>
    <cellStyle name="Percentuale 42 3 3 4 2" xfId="44735"/>
    <cellStyle name="Percentuale 42 3 3 5" xfId="24348"/>
    <cellStyle name="Percentuale 42 3 4" xfId="2531"/>
    <cellStyle name="Percentuale 42 3 4 2" xfId="9242"/>
    <cellStyle name="Percentuale 42 3 4 3" xfId="24352"/>
    <cellStyle name="Percentuale 42 3 5" xfId="7732"/>
    <cellStyle name="Percentuale 42 3 5 2" xfId="24353"/>
    <cellStyle name="Percentuale 42 3 6" xfId="24354"/>
    <cellStyle name="Percentuale 42 3 6 2" xfId="44736"/>
    <cellStyle name="Percentuale 42 3 7" xfId="24355"/>
    <cellStyle name="Percentuale 42 3 8" xfId="24342"/>
    <cellStyle name="Percentuale 42 4" xfId="2176"/>
    <cellStyle name="Percentuale 42 4 2" xfId="4698"/>
    <cellStyle name="Percentuale 42 4 2 2" xfId="4699"/>
    <cellStyle name="Percentuale 42 4 2 2 2" xfId="24358"/>
    <cellStyle name="Percentuale 42 4 2 3" xfId="13370"/>
    <cellStyle name="Percentuale 42 4 2 3 2" xfId="24359"/>
    <cellStyle name="Percentuale 42 4 2 4" xfId="24357"/>
    <cellStyle name="Percentuale 42 4 2 5" xfId="12979"/>
    <cellStyle name="Percentuale 42 4 3" xfId="4700"/>
    <cellStyle name="Percentuale 42 4 3 2" xfId="24360"/>
    <cellStyle name="Percentuale 42 4 4" xfId="24361"/>
    <cellStyle name="Percentuale 42 4 5" xfId="24362"/>
    <cellStyle name="Percentuale 42 4 5 2" xfId="44737"/>
    <cellStyle name="Percentuale 42 4 6" xfId="24363"/>
    <cellStyle name="Percentuale 42 4 7" xfId="24356"/>
    <cellStyle name="Percentuale 42 5" xfId="2177"/>
    <cellStyle name="Percentuale 42 5 2" xfId="24365"/>
    <cellStyle name="Percentuale 42 5 3" xfId="24366"/>
    <cellStyle name="Percentuale 42 5 3 2" xfId="44738"/>
    <cellStyle name="Percentuale 42 5 4" xfId="24367"/>
    <cellStyle name="Percentuale 42 5 5" xfId="24364"/>
    <cellStyle name="Percentuale 42 6" xfId="2172"/>
    <cellStyle name="Percentuale 42 6 2" xfId="5071"/>
    <cellStyle name="Percentuale 42 6 3" xfId="24368"/>
    <cellStyle name="Percentuale 42 7" xfId="24369"/>
    <cellStyle name="Percentuale 42 7 2" xfId="44739"/>
    <cellStyle name="Percentuale 42 8" xfId="24336"/>
    <cellStyle name="Percentuale 43" xfId="789"/>
    <cellStyle name="Percentuale 43 2" xfId="790"/>
    <cellStyle name="Percentuale 43 2 2" xfId="2179"/>
    <cellStyle name="Percentuale 43 2 2 2" xfId="9028"/>
    <cellStyle name="Percentuale 43 2 2 3" xfId="24372"/>
    <cellStyle name="Percentuale 43 2 3" xfId="8766"/>
    <cellStyle name="Percentuale 43 2 3 2" xfId="24373"/>
    <cellStyle name="Percentuale 43 2 4" xfId="24374"/>
    <cellStyle name="Percentuale 43 2 4 2" xfId="44740"/>
    <cellStyle name="Percentuale 43 2 5" xfId="24375"/>
    <cellStyle name="Percentuale 43 2 6" xfId="24371"/>
    <cellStyle name="Percentuale 43 3" xfId="791"/>
    <cellStyle name="Percentuale 43 3 2" xfId="2181"/>
    <cellStyle name="Percentuale 43 3 2 2" xfId="3870"/>
    <cellStyle name="Percentuale 43 3 2 2 2" xfId="24379"/>
    <cellStyle name="Percentuale 43 3 2 2 3" xfId="24378"/>
    <cellStyle name="Percentuale 43 3 2 3" xfId="3042"/>
    <cellStyle name="Percentuale 43 3 2 3 2" xfId="9582"/>
    <cellStyle name="Percentuale 43 3 2 3 3" xfId="24380"/>
    <cellStyle name="Percentuale 43 3 2 3 4" xfId="44741"/>
    <cellStyle name="Percentuale 43 3 2 4" xfId="24381"/>
    <cellStyle name="Percentuale 43 3 2 5" xfId="24377"/>
    <cellStyle name="Percentuale 43 3 3" xfId="2180"/>
    <cellStyle name="Percentuale 43 3 3 2" xfId="4701"/>
    <cellStyle name="Percentuale 43 3 3 2 2" xfId="24383"/>
    <cellStyle name="Percentuale 43 3 3 3" xfId="24384"/>
    <cellStyle name="Percentuale 43 3 3 4" xfId="24385"/>
    <cellStyle name="Percentuale 43 3 3 4 2" xfId="44742"/>
    <cellStyle name="Percentuale 43 3 3 5" xfId="24382"/>
    <cellStyle name="Percentuale 43 3 4" xfId="2532"/>
    <cellStyle name="Percentuale 43 3 4 2" xfId="9243"/>
    <cellStyle name="Percentuale 43 3 4 3" xfId="24386"/>
    <cellStyle name="Percentuale 43 3 5" xfId="6938"/>
    <cellStyle name="Percentuale 43 3 5 2" xfId="24387"/>
    <cellStyle name="Percentuale 43 3 6" xfId="24388"/>
    <cellStyle name="Percentuale 43 3 6 2" xfId="44743"/>
    <cellStyle name="Percentuale 43 3 7" xfId="24389"/>
    <cellStyle name="Percentuale 43 3 8" xfId="24376"/>
    <cellStyle name="Percentuale 43 4" xfId="2182"/>
    <cellStyle name="Percentuale 43 4 2" xfId="4702"/>
    <cellStyle name="Percentuale 43 4 2 2" xfId="4703"/>
    <cellStyle name="Percentuale 43 4 2 2 2" xfId="24392"/>
    <cellStyle name="Percentuale 43 4 2 3" xfId="13371"/>
    <cellStyle name="Percentuale 43 4 2 3 2" xfId="24393"/>
    <cellStyle name="Percentuale 43 4 2 4" xfId="24391"/>
    <cellStyle name="Percentuale 43 4 2 5" xfId="12980"/>
    <cellStyle name="Percentuale 43 4 3" xfId="4704"/>
    <cellStyle name="Percentuale 43 4 3 2" xfId="24394"/>
    <cellStyle name="Percentuale 43 4 4" xfId="24395"/>
    <cellStyle name="Percentuale 43 4 5" xfId="24396"/>
    <cellStyle name="Percentuale 43 4 5 2" xfId="44744"/>
    <cellStyle name="Percentuale 43 4 6" xfId="24397"/>
    <cellStyle name="Percentuale 43 4 7" xfId="24390"/>
    <cellStyle name="Percentuale 43 5" xfId="2183"/>
    <cellStyle name="Percentuale 43 5 2" xfId="24399"/>
    <cellStyle name="Percentuale 43 5 3" xfId="24400"/>
    <cellStyle name="Percentuale 43 5 3 2" xfId="44745"/>
    <cellStyle name="Percentuale 43 5 4" xfId="24401"/>
    <cellStyle name="Percentuale 43 5 5" xfId="24398"/>
    <cellStyle name="Percentuale 43 6" xfId="2178"/>
    <cellStyle name="Percentuale 43 6 2" xfId="5072"/>
    <cellStyle name="Percentuale 43 6 3" xfId="24402"/>
    <cellStyle name="Percentuale 43 7" xfId="24403"/>
    <cellStyle name="Percentuale 43 7 2" xfId="44746"/>
    <cellStyle name="Percentuale 43 8" xfId="24370"/>
    <cellStyle name="Percentuale 44" xfId="792"/>
    <cellStyle name="Percentuale 44 2" xfId="793"/>
    <cellStyle name="Percentuale 44 2 2" xfId="2185"/>
    <cellStyle name="Percentuale 44 2 2 2" xfId="9029"/>
    <cellStyle name="Percentuale 44 2 2 3" xfId="24406"/>
    <cellStyle name="Percentuale 44 2 3" xfId="8767"/>
    <cellStyle name="Percentuale 44 2 3 2" xfId="24407"/>
    <cellStyle name="Percentuale 44 2 4" xfId="24408"/>
    <cellStyle name="Percentuale 44 2 4 2" xfId="44747"/>
    <cellStyle name="Percentuale 44 2 5" xfId="24409"/>
    <cellStyle name="Percentuale 44 2 6" xfId="24405"/>
    <cellStyle name="Percentuale 44 3" xfId="794"/>
    <cellStyle name="Percentuale 44 3 2" xfId="2187"/>
    <cellStyle name="Percentuale 44 3 2 2" xfId="3871"/>
    <cellStyle name="Percentuale 44 3 2 2 2" xfId="24413"/>
    <cellStyle name="Percentuale 44 3 2 2 3" xfId="24412"/>
    <cellStyle name="Percentuale 44 3 2 3" xfId="3043"/>
    <cellStyle name="Percentuale 44 3 2 3 2" xfId="9583"/>
    <cellStyle name="Percentuale 44 3 2 3 3" xfId="24414"/>
    <cellStyle name="Percentuale 44 3 2 3 4" xfId="44748"/>
    <cellStyle name="Percentuale 44 3 2 4" xfId="24415"/>
    <cellStyle name="Percentuale 44 3 2 5" xfId="24411"/>
    <cellStyle name="Percentuale 44 3 3" xfId="2186"/>
    <cellStyle name="Percentuale 44 3 3 2" xfId="4705"/>
    <cellStyle name="Percentuale 44 3 3 2 2" xfId="24417"/>
    <cellStyle name="Percentuale 44 3 3 3" xfId="24418"/>
    <cellStyle name="Percentuale 44 3 3 4" xfId="24419"/>
    <cellStyle name="Percentuale 44 3 3 4 2" xfId="44749"/>
    <cellStyle name="Percentuale 44 3 3 5" xfId="24416"/>
    <cellStyle name="Percentuale 44 3 4" xfId="2533"/>
    <cellStyle name="Percentuale 44 3 4 2" xfId="9244"/>
    <cellStyle name="Percentuale 44 3 4 3" xfId="24420"/>
    <cellStyle name="Percentuale 44 3 5" xfId="6948"/>
    <cellStyle name="Percentuale 44 3 5 2" xfId="24421"/>
    <cellStyle name="Percentuale 44 3 6" xfId="24422"/>
    <cellStyle name="Percentuale 44 3 6 2" xfId="44750"/>
    <cellStyle name="Percentuale 44 3 7" xfId="24423"/>
    <cellStyle name="Percentuale 44 3 8" xfId="24410"/>
    <cellStyle name="Percentuale 44 4" xfId="2188"/>
    <cellStyle name="Percentuale 44 4 2" xfId="4706"/>
    <cellStyle name="Percentuale 44 4 2 2" xfId="4707"/>
    <cellStyle name="Percentuale 44 4 2 2 2" xfId="24426"/>
    <cellStyle name="Percentuale 44 4 2 3" xfId="13372"/>
    <cellStyle name="Percentuale 44 4 2 3 2" xfId="24427"/>
    <cellStyle name="Percentuale 44 4 2 4" xfId="24425"/>
    <cellStyle name="Percentuale 44 4 2 5" xfId="12981"/>
    <cellStyle name="Percentuale 44 4 3" xfId="4708"/>
    <cellStyle name="Percentuale 44 4 3 2" xfId="24428"/>
    <cellStyle name="Percentuale 44 4 4" xfId="24429"/>
    <cellStyle name="Percentuale 44 4 5" xfId="24430"/>
    <cellStyle name="Percentuale 44 4 5 2" xfId="44751"/>
    <cellStyle name="Percentuale 44 4 6" xfId="24431"/>
    <cellStyle name="Percentuale 44 4 7" xfId="24424"/>
    <cellStyle name="Percentuale 44 5" xfId="2189"/>
    <cellStyle name="Percentuale 44 5 2" xfId="24433"/>
    <cellStyle name="Percentuale 44 5 3" xfId="24434"/>
    <cellStyle name="Percentuale 44 5 3 2" xfId="44752"/>
    <cellStyle name="Percentuale 44 5 4" xfId="24435"/>
    <cellStyle name="Percentuale 44 5 5" xfId="24432"/>
    <cellStyle name="Percentuale 44 6" xfId="2184"/>
    <cellStyle name="Percentuale 44 6 2" xfId="5073"/>
    <cellStyle name="Percentuale 44 6 3" xfId="24436"/>
    <cellStyle name="Percentuale 44 7" xfId="24437"/>
    <cellStyle name="Percentuale 44 7 2" xfId="44753"/>
    <cellStyle name="Percentuale 44 8" xfId="24404"/>
    <cellStyle name="Percentuale 45" xfId="795"/>
    <cellStyle name="Percentuale 45 2" xfId="796"/>
    <cellStyle name="Percentuale 45 2 2" xfId="2191"/>
    <cellStyle name="Percentuale 45 2 2 2" xfId="9030"/>
    <cellStyle name="Percentuale 45 2 2 3" xfId="24440"/>
    <cellStyle name="Percentuale 45 2 3" xfId="8768"/>
    <cellStyle name="Percentuale 45 2 3 2" xfId="24441"/>
    <cellStyle name="Percentuale 45 2 4" xfId="24442"/>
    <cellStyle name="Percentuale 45 2 4 2" xfId="44754"/>
    <cellStyle name="Percentuale 45 2 5" xfId="24443"/>
    <cellStyle name="Percentuale 45 2 6" xfId="24439"/>
    <cellStyle name="Percentuale 45 3" xfId="797"/>
    <cellStyle name="Percentuale 45 3 2" xfId="2193"/>
    <cellStyle name="Percentuale 45 3 2 2" xfId="3872"/>
    <cellStyle name="Percentuale 45 3 2 2 2" xfId="24447"/>
    <cellStyle name="Percentuale 45 3 2 2 3" xfId="24446"/>
    <cellStyle name="Percentuale 45 3 2 3" xfId="3044"/>
    <cellStyle name="Percentuale 45 3 2 3 2" xfId="9584"/>
    <cellStyle name="Percentuale 45 3 2 3 3" xfId="24448"/>
    <cellStyle name="Percentuale 45 3 2 3 4" xfId="44755"/>
    <cellStyle name="Percentuale 45 3 2 4" xfId="24449"/>
    <cellStyle name="Percentuale 45 3 2 5" xfId="24445"/>
    <cellStyle name="Percentuale 45 3 3" xfId="2192"/>
    <cellStyle name="Percentuale 45 3 3 2" xfId="4709"/>
    <cellStyle name="Percentuale 45 3 3 2 2" xfId="24451"/>
    <cellStyle name="Percentuale 45 3 3 3" xfId="24452"/>
    <cellStyle name="Percentuale 45 3 3 4" xfId="24453"/>
    <cellStyle name="Percentuale 45 3 3 4 2" xfId="44756"/>
    <cellStyle name="Percentuale 45 3 3 5" xfId="24450"/>
    <cellStyle name="Percentuale 45 3 4" xfId="2534"/>
    <cellStyle name="Percentuale 45 3 4 2" xfId="9245"/>
    <cellStyle name="Percentuale 45 3 4 3" xfId="24454"/>
    <cellStyle name="Percentuale 45 3 5" xfId="6629"/>
    <cellStyle name="Percentuale 45 3 5 2" xfId="24455"/>
    <cellStyle name="Percentuale 45 3 6" xfId="24456"/>
    <cellStyle name="Percentuale 45 3 6 2" xfId="44757"/>
    <cellStyle name="Percentuale 45 3 7" xfId="24457"/>
    <cellStyle name="Percentuale 45 3 8" xfId="24444"/>
    <cellStyle name="Percentuale 45 4" xfId="2194"/>
    <cellStyle name="Percentuale 45 4 2" xfId="4710"/>
    <cellStyle name="Percentuale 45 4 2 2" xfId="4711"/>
    <cellStyle name="Percentuale 45 4 2 2 2" xfId="24460"/>
    <cellStyle name="Percentuale 45 4 2 3" xfId="13373"/>
    <cellStyle name="Percentuale 45 4 2 3 2" xfId="24461"/>
    <cellStyle name="Percentuale 45 4 2 4" xfId="24459"/>
    <cellStyle name="Percentuale 45 4 2 5" xfId="12982"/>
    <cellStyle name="Percentuale 45 4 3" xfId="4712"/>
    <cellStyle name="Percentuale 45 4 3 2" xfId="24462"/>
    <cellStyle name="Percentuale 45 4 4" xfId="24463"/>
    <cellStyle name="Percentuale 45 4 5" xfId="24464"/>
    <cellStyle name="Percentuale 45 4 5 2" xfId="44758"/>
    <cellStyle name="Percentuale 45 4 6" xfId="24465"/>
    <cellStyle name="Percentuale 45 4 7" xfId="24458"/>
    <cellStyle name="Percentuale 45 5" xfId="2195"/>
    <cellStyle name="Percentuale 45 5 2" xfId="24467"/>
    <cellStyle name="Percentuale 45 5 3" xfId="24468"/>
    <cellStyle name="Percentuale 45 5 3 2" xfId="44759"/>
    <cellStyle name="Percentuale 45 5 4" xfId="24469"/>
    <cellStyle name="Percentuale 45 5 5" xfId="24466"/>
    <cellStyle name="Percentuale 45 6" xfId="2190"/>
    <cellStyle name="Percentuale 45 6 2" xfId="5074"/>
    <cellStyle name="Percentuale 45 6 3" xfId="24470"/>
    <cellStyle name="Percentuale 45 7" xfId="24471"/>
    <cellStyle name="Percentuale 45 7 2" xfId="44760"/>
    <cellStyle name="Percentuale 45 8" xfId="24438"/>
    <cellStyle name="Percentuale 46" xfId="798"/>
    <cellStyle name="Percentuale 46 2" xfId="799"/>
    <cellStyle name="Percentuale 46 2 2" xfId="2197"/>
    <cellStyle name="Percentuale 46 2 2 2" xfId="9031"/>
    <cellStyle name="Percentuale 46 2 2 3" xfId="24474"/>
    <cellStyle name="Percentuale 46 2 3" xfId="8769"/>
    <cellStyle name="Percentuale 46 2 3 2" xfId="24475"/>
    <cellStyle name="Percentuale 46 2 4" xfId="24476"/>
    <cellStyle name="Percentuale 46 2 4 2" xfId="44761"/>
    <cellStyle name="Percentuale 46 2 5" xfId="24477"/>
    <cellStyle name="Percentuale 46 2 6" xfId="24473"/>
    <cellStyle name="Percentuale 46 3" xfId="800"/>
    <cellStyle name="Percentuale 46 3 2" xfId="2199"/>
    <cellStyle name="Percentuale 46 3 2 2" xfId="3873"/>
    <cellStyle name="Percentuale 46 3 2 2 2" xfId="24481"/>
    <cellStyle name="Percentuale 46 3 2 2 3" xfId="24480"/>
    <cellStyle name="Percentuale 46 3 2 3" xfId="3045"/>
    <cellStyle name="Percentuale 46 3 2 3 2" xfId="9585"/>
    <cellStyle name="Percentuale 46 3 2 3 3" xfId="24482"/>
    <cellStyle name="Percentuale 46 3 2 3 4" xfId="44762"/>
    <cellStyle name="Percentuale 46 3 2 4" xfId="24483"/>
    <cellStyle name="Percentuale 46 3 2 5" xfId="24479"/>
    <cellStyle name="Percentuale 46 3 3" xfId="2198"/>
    <cellStyle name="Percentuale 46 3 3 2" xfId="4713"/>
    <cellStyle name="Percentuale 46 3 3 2 2" xfId="24485"/>
    <cellStyle name="Percentuale 46 3 3 3" xfId="24486"/>
    <cellStyle name="Percentuale 46 3 3 4" xfId="24487"/>
    <cellStyle name="Percentuale 46 3 3 4 2" xfId="44763"/>
    <cellStyle name="Percentuale 46 3 3 5" xfId="24484"/>
    <cellStyle name="Percentuale 46 3 4" xfId="2535"/>
    <cellStyle name="Percentuale 46 3 4 2" xfId="9246"/>
    <cellStyle name="Percentuale 46 3 4 3" xfId="24488"/>
    <cellStyle name="Percentuale 46 3 5" xfId="6947"/>
    <cellStyle name="Percentuale 46 3 5 2" xfId="24489"/>
    <cellStyle name="Percentuale 46 3 6" xfId="24490"/>
    <cellStyle name="Percentuale 46 3 6 2" xfId="44764"/>
    <cellStyle name="Percentuale 46 3 7" xfId="24491"/>
    <cellStyle name="Percentuale 46 3 8" xfId="24478"/>
    <cellStyle name="Percentuale 46 4" xfId="2200"/>
    <cellStyle name="Percentuale 46 4 2" xfId="4714"/>
    <cellStyle name="Percentuale 46 4 2 2" xfId="4715"/>
    <cellStyle name="Percentuale 46 4 2 2 2" xfId="24494"/>
    <cellStyle name="Percentuale 46 4 2 3" xfId="13374"/>
    <cellStyle name="Percentuale 46 4 2 3 2" xfId="24495"/>
    <cellStyle name="Percentuale 46 4 2 4" xfId="24493"/>
    <cellStyle name="Percentuale 46 4 2 5" xfId="12983"/>
    <cellStyle name="Percentuale 46 4 3" xfId="4716"/>
    <cellStyle name="Percentuale 46 4 3 2" xfId="24496"/>
    <cellStyle name="Percentuale 46 4 4" xfId="24497"/>
    <cellStyle name="Percentuale 46 4 5" xfId="24498"/>
    <cellStyle name="Percentuale 46 4 5 2" xfId="44765"/>
    <cellStyle name="Percentuale 46 4 6" xfId="24499"/>
    <cellStyle name="Percentuale 46 4 7" xfId="24492"/>
    <cellStyle name="Percentuale 46 5" xfId="2201"/>
    <cellStyle name="Percentuale 46 5 2" xfId="24501"/>
    <cellStyle name="Percentuale 46 5 3" xfId="24502"/>
    <cellStyle name="Percentuale 46 5 3 2" xfId="44766"/>
    <cellStyle name="Percentuale 46 5 4" xfId="24503"/>
    <cellStyle name="Percentuale 46 5 5" xfId="24500"/>
    <cellStyle name="Percentuale 46 6" xfId="2196"/>
    <cellStyle name="Percentuale 46 6 2" xfId="5075"/>
    <cellStyle name="Percentuale 46 6 3" xfId="24504"/>
    <cellStyle name="Percentuale 46 7" xfId="24505"/>
    <cellStyle name="Percentuale 46 7 2" xfId="44767"/>
    <cellStyle name="Percentuale 46 8" xfId="24472"/>
    <cellStyle name="Percentuale 47" xfId="801"/>
    <cellStyle name="Percentuale 47 2" xfId="802"/>
    <cellStyle name="Percentuale 47 2 2" xfId="2203"/>
    <cellStyle name="Percentuale 47 2 2 2" xfId="9032"/>
    <cellStyle name="Percentuale 47 2 2 3" xfId="24508"/>
    <cellStyle name="Percentuale 47 2 3" xfId="8770"/>
    <cellStyle name="Percentuale 47 2 3 2" xfId="24509"/>
    <cellStyle name="Percentuale 47 2 4" xfId="24510"/>
    <cellStyle name="Percentuale 47 2 4 2" xfId="44768"/>
    <cellStyle name="Percentuale 47 2 5" xfId="24511"/>
    <cellStyle name="Percentuale 47 2 6" xfId="24507"/>
    <cellStyle name="Percentuale 47 3" xfId="803"/>
    <cellStyle name="Percentuale 47 3 2" xfId="2205"/>
    <cellStyle name="Percentuale 47 3 2 2" xfId="3874"/>
    <cellStyle name="Percentuale 47 3 2 2 2" xfId="24515"/>
    <cellStyle name="Percentuale 47 3 2 2 3" xfId="24514"/>
    <cellStyle name="Percentuale 47 3 2 3" xfId="3046"/>
    <cellStyle name="Percentuale 47 3 2 3 2" xfId="9586"/>
    <cellStyle name="Percentuale 47 3 2 3 3" xfId="24516"/>
    <cellStyle name="Percentuale 47 3 2 3 4" xfId="44769"/>
    <cellStyle name="Percentuale 47 3 2 4" xfId="24517"/>
    <cellStyle name="Percentuale 47 3 2 5" xfId="24513"/>
    <cellStyle name="Percentuale 47 3 3" xfId="2204"/>
    <cellStyle name="Percentuale 47 3 3 2" xfId="4717"/>
    <cellStyle name="Percentuale 47 3 3 2 2" xfId="24519"/>
    <cellStyle name="Percentuale 47 3 3 3" xfId="24520"/>
    <cellStyle name="Percentuale 47 3 3 4" xfId="24521"/>
    <cellStyle name="Percentuale 47 3 3 4 2" xfId="44770"/>
    <cellStyle name="Percentuale 47 3 3 5" xfId="24518"/>
    <cellStyle name="Percentuale 47 3 4" xfId="2536"/>
    <cellStyle name="Percentuale 47 3 4 2" xfId="9247"/>
    <cellStyle name="Percentuale 47 3 4 3" xfId="24522"/>
    <cellStyle name="Percentuale 47 3 5" xfId="6592"/>
    <cellStyle name="Percentuale 47 3 5 2" xfId="24523"/>
    <cellStyle name="Percentuale 47 3 6" xfId="24524"/>
    <cellStyle name="Percentuale 47 3 6 2" xfId="44771"/>
    <cellStyle name="Percentuale 47 3 7" xfId="24525"/>
    <cellStyle name="Percentuale 47 3 8" xfId="24512"/>
    <cellStyle name="Percentuale 47 4" xfId="2206"/>
    <cellStyle name="Percentuale 47 4 2" xfId="4718"/>
    <cellStyle name="Percentuale 47 4 2 2" xfId="4719"/>
    <cellStyle name="Percentuale 47 4 2 2 2" xfId="24528"/>
    <cellStyle name="Percentuale 47 4 2 3" xfId="13375"/>
    <cellStyle name="Percentuale 47 4 2 3 2" xfId="24529"/>
    <cellStyle name="Percentuale 47 4 2 4" xfId="24527"/>
    <cellStyle name="Percentuale 47 4 2 5" xfId="12984"/>
    <cellStyle name="Percentuale 47 4 3" xfId="4720"/>
    <cellStyle name="Percentuale 47 4 3 2" xfId="24530"/>
    <cellStyle name="Percentuale 47 4 4" xfId="24531"/>
    <cellStyle name="Percentuale 47 4 5" xfId="24532"/>
    <cellStyle name="Percentuale 47 4 5 2" xfId="44772"/>
    <cellStyle name="Percentuale 47 4 6" xfId="24533"/>
    <cellStyle name="Percentuale 47 4 7" xfId="24526"/>
    <cellStyle name="Percentuale 47 5" xfId="2207"/>
    <cellStyle name="Percentuale 47 5 2" xfId="24535"/>
    <cellStyle name="Percentuale 47 5 3" xfId="24536"/>
    <cellStyle name="Percentuale 47 5 3 2" xfId="44773"/>
    <cellStyle name="Percentuale 47 5 4" xfId="24537"/>
    <cellStyle name="Percentuale 47 5 5" xfId="24534"/>
    <cellStyle name="Percentuale 47 6" xfId="2202"/>
    <cellStyle name="Percentuale 47 6 2" xfId="5076"/>
    <cellStyle name="Percentuale 47 6 3" xfId="24538"/>
    <cellStyle name="Percentuale 47 7" xfId="24539"/>
    <cellStyle name="Percentuale 47 7 2" xfId="44774"/>
    <cellStyle name="Percentuale 47 8" xfId="24506"/>
    <cellStyle name="Percentuale 48" xfId="804"/>
    <cellStyle name="Percentuale 48 2" xfId="805"/>
    <cellStyle name="Percentuale 48 2 2" xfId="2209"/>
    <cellStyle name="Percentuale 48 2 2 2" xfId="9033"/>
    <cellStyle name="Percentuale 48 2 2 3" xfId="24542"/>
    <cellStyle name="Percentuale 48 2 3" xfId="8771"/>
    <cellStyle name="Percentuale 48 2 3 2" xfId="24543"/>
    <cellStyle name="Percentuale 48 2 4" xfId="24544"/>
    <cellStyle name="Percentuale 48 2 4 2" xfId="44775"/>
    <cellStyle name="Percentuale 48 2 5" xfId="24545"/>
    <cellStyle name="Percentuale 48 2 6" xfId="24541"/>
    <cellStyle name="Percentuale 48 3" xfId="806"/>
    <cellStyle name="Percentuale 48 3 2" xfId="2211"/>
    <cellStyle name="Percentuale 48 3 2 2" xfId="3875"/>
    <cellStyle name="Percentuale 48 3 2 2 2" xfId="24549"/>
    <cellStyle name="Percentuale 48 3 2 2 3" xfId="24548"/>
    <cellStyle name="Percentuale 48 3 2 3" xfId="3047"/>
    <cellStyle name="Percentuale 48 3 2 3 2" xfId="9587"/>
    <cellStyle name="Percentuale 48 3 2 3 3" xfId="24550"/>
    <cellStyle name="Percentuale 48 3 2 3 4" xfId="44776"/>
    <cellStyle name="Percentuale 48 3 2 4" xfId="24551"/>
    <cellStyle name="Percentuale 48 3 2 5" xfId="24547"/>
    <cellStyle name="Percentuale 48 3 3" xfId="2210"/>
    <cellStyle name="Percentuale 48 3 3 2" xfId="4721"/>
    <cellStyle name="Percentuale 48 3 3 2 2" xfId="24553"/>
    <cellStyle name="Percentuale 48 3 3 3" xfId="24554"/>
    <cellStyle name="Percentuale 48 3 3 4" xfId="24555"/>
    <cellStyle name="Percentuale 48 3 3 4 2" xfId="44777"/>
    <cellStyle name="Percentuale 48 3 3 5" xfId="24552"/>
    <cellStyle name="Percentuale 48 3 4" xfId="2537"/>
    <cellStyle name="Percentuale 48 3 4 2" xfId="9248"/>
    <cellStyle name="Percentuale 48 3 4 3" xfId="24556"/>
    <cellStyle name="Percentuale 48 3 5" xfId="6930"/>
    <cellStyle name="Percentuale 48 3 5 2" xfId="24557"/>
    <cellStyle name="Percentuale 48 3 6" xfId="24558"/>
    <cellStyle name="Percentuale 48 3 6 2" xfId="44778"/>
    <cellStyle name="Percentuale 48 3 7" xfId="24559"/>
    <cellStyle name="Percentuale 48 3 8" xfId="24546"/>
    <cellStyle name="Percentuale 48 4" xfId="2212"/>
    <cellStyle name="Percentuale 48 4 2" xfId="4722"/>
    <cellStyle name="Percentuale 48 4 2 2" xfId="4723"/>
    <cellStyle name="Percentuale 48 4 2 2 2" xfId="24562"/>
    <cellStyle name="Percentuale 48 4 2 3" xfId="13376"/>
    <cellStyle name="Percentuale 48 4 2 3 2" xfId="24563"/>
    <cellStyle name="Percentuale 48 4 2 4" xfId="24561"/>
    <cellStyle name="Percentuale 48 4 2 5" xfId="12985"/>
    <cellStyle name="Percentuale 48 4 3" xfId="4724"/>
    <cellStyle name="Percentuale 48 4 3 2" xfId="24564"/>
    <cellStyle name="Percentuale 48 4 4" xfId="24565"/>
    <cellStyle name="Percentuale 48 4 5" xfId="24566"/>
    <cellStyle name="Percentuale 48 4 5 2" xfId="44779"/>
    <cellStyle name="Percentuale 48 4 6" xfId="24567"/>
    <cellStyle name="Percentuale 48 4 7" xfId="24560"/>
    <cellStyle name="Percentuale 48 5" xfId="2213"/>
    <cellStyle name="Percentuale 48 5 2" xfId="24569"/>
    <cellStyle name="Percentuale 48 5 3" xfId="24570"/>
    <cellStyle name="Percentuale 48 5 3 2" xfId="44780"/>
    <cellStyle name="Percentuale 48 5 4" xfId="24571"/>
    <cellStyle name="Percentuale 48 5 5" xfId="24568"/>
    <cellStyle name="Percentuale 48 6" xfId="2208"/>
    <cellStyle name="Percentuale 48 6 2" xfId="5077"/>
    <cellStyle name="Percentuale 48 6 3" xfId="24572"/>
    <cellStyle name="Percentuale 48 7" xfId="24573"/>
    <cellStyle name="Percentuale 48 7 2" xfId="44781"/>
    <cellStyle name="Percentuale 48 8" xfId="24540"/>
    <cellStyle name="Percentuale 49" xfId="807"/>
    <cellStyle name="Percentuale 49 2" xfId="808"/>
    <cellStyle name="Percentuale 49 2 2" xfId="2215"/>
    <cellStyle name="Percentuale 49 2 2 2" xfId="9034"/>
    <cellStyle name="Percentuale 49 2 2 3" xfId="24576"/>
    <cellStyle name="Percentuale 49 2 3" xfId="8772"/>
    <cellStyle name="Percentuale 49 2 3 2" xfId="24577"/>
    <cellStyle name="Percentuale 49 2 4" xfId="24578"/>
    <cellStyle name="Percentuale 49 2 4 2" xfId="44782"/>
    <cellStyle name="Percentuale 49 2 5" xfId="24579"/>
    <cellStyle name="Percentuale 49 2 6" xfId="24575"/>
    <cellStyle name="Percentuale 49 3" xfId="809"/>
    <cellStyle name="Percentuale 49 3 2" xfId="2217"/>
    <cellStyle name="Percentuale 49 3 2 2" xfId="3876"/>
    <cellStyle name="Percentuale 49 3 2 2 2" xfId="24583"/>
    <cellStyle name="Percentuale 49 3 2 2 3" xfId="24582"/>
    <cellStyle name="Percentuale 49 3 2 3" xfId="3048"/>
    <cellStyle name="Percentuale 49 3 2 3 2" xfId="9588"/>
    <cellStyle name="Percentuale 49 3 2 3 3" xfId="24584"/>
    <cellStyle name="Percentuale 49 3 2 3 4" xfId="44783"/>
    <cellStyle name="Percentuale 49 3 2 4" xfId="24585"/>
    <cellStyle name="Percentuale 49 3 2 5" xfId="24581"/>
    <cellStyle name="Percentuale 49 3 3" xfId="2216"/>
    <cellStyle name="Percentuale 49 3 3 2" xfId="4725"/>
    <cellStyle name="Percentuale 49 3 3 2 2" xfId="24587"/>
    <cellStyle name="Percentuale 49 3 3 3" xfId="24588"/>
    <cellStyle name="Percentuale 49 3 3 4" xfId="24589"/>
    <cellStyle name="Percentuale 49 3 3 4 2" xfId="44784"/>
    <cellStyle name="Percentuale 49 3 3 5" xfId="24586"/>
    <cellStyle name="Percentuale 49 3 4" xfId="2538"/>
    <cellStyle name="Percentuale 49 3 4 2" xfId="9249"/>
    <cellStyle name="Percentuale 49 3 4 3" xfId="24590"/>
    <cellStyle name="Percentuale 49 3 5" xfId="7734"/>
    <cellStyle name="Percentuale 49 3 5 2" xfId="24591"/>
    <cellStyle name="Percentuale 49 3 6" xfId="24592"/>
    <cellStyle name="Percentuale 49 3 6 2" xfId="44785"/>
    <cellStyle name="Percentuale 49 3 7" xfId="24593"/>
    <cellStyle name="Percentuale 49 3 8" xfId="24580"/>
    <cellStyle name="Percentuale 49 4" xfId="2218"/>
    <cellStyle name="Percentuale 49 4 2" xfId="4726"/>
    <cellStyle name="Percentuale 49 4 2 2" xfId="4727"/>
    <cellStyle name="Percentuale 49 4 2 2 2" xfId="24596"/>
    <cellStyle name="Percentuale 49 4 2 3" xfId="13377"/>
    <cellStyle name="Percentuale 49 4 2 3 2" xfId="24597"/>
    <cellStyle name="Percentuale 49 4 2 4" xfId="24595"/>
    <cellStyle name="Percentuale 49 4 2 5" xfId="12986"/>
    <cellStyle name="Percentuale 49 4 3" xfId="4728"/>
    <cellStyle name="Percentuale 49 4 3 2" xfId="24598"/>
    <cellStyle name="Percentuale 49 4 4" xfId="24599"/>
    <cellStyle name="Percentuale 49 4 5" xfId="24600"/>
    <cellStyle name="Percentuale 49 4 5 2" xfId="44786"/>
    <cellStyle name="Percentuale 49 4 6" xfId="24601"/>
    <cellStyle name="Percentuale 49 4 7" xfId="24594"/>
    <cellStyle name="Percentuale 49 5" xfId="2219"/>
    <cellStyle name="Percentuale 49 5 2" xfId="24603"/>
    <cellStyle name="Percentuale 49 5 3" xfId="24604"/>
    <cellStyle name="Percentuale 49 5 3 2" xfId="44787"/>
    <cellStyle name="Percentuale 49 5 4" xfId="24605"/>
    <cellStyle name="Percentuale 49 5 5" xfId="24602"/>
    <cellStyle name="Percentuale 49 6" xfId="2214"/>
    <cellStyle name="Percentuale 49 6 2" xfId="5078"/>
    <cellStyle name="Percentuale 49 6 3" xfId="24606"/>
    <cellStyle name="Percentuale 49 7" xfId="24607"/>
    <cellStyle name="Percentuale 49 7 2" xfId="44788"/>
    <cellStyle name="Percentuale 49 8" xfId="24574"/>
    <cellStyle name="Percentuale 5" xfId="810"/>
    <cellStyle name="Percentuale 5 2" xfId="811"/>
    <cellStyle name="Percentuale 5 2 2" xfId="2221"/>
    <cellStyle name="Percentuale 5 2 2 2" xfId="9035"/>
    <cellStyle name="Percentuale 5 2 2 3" xfId="24610"/>
    <cellStyle name="Percentuale 5 2 3" xfId="8773"/>
    <cellStyle name="Percentuale 5 2 3 2" xfId="24611"/>
    <cellStyle name="Percentuale 5 2 4" xfId="24612"/>
    <cellStyle name="Percentuale 5 2 4 2" xfId="44789"/>
    <cellStyle name="Percentuale 5 2 5" xfId="24613"/>
    <cellStyle name="Percentuale 5 2 6" xfId="24609"/>
    <cellStyle name="Percentuale 5 3" xfId="812"/>
    <cellStyle name="Percentuale 5 3 2" xfId="2223"/>
    <cellStyle name="Percentuale 5 3 2 2" xfId="3877"/>
    <cellStyle name="Percentuale 5 3 2 2 2" xfId="24617"/>
    <cellStyle name="Percentuale 5 3 2 2 3" xfId="24616"/>
    <cellStyle name="Percentuale 5 3 2 3" xfId="3049"/>
    <cellStyle name="Percentuale 5 3 2 3 2" xfId="9589"/>
    <cellStyle name="Percentuale 5 3 2 3 3" xfId="24618"/>
    <cellStyle name="Percentuale 5 3 2 3 4" xfId="44790"/>
    <cellStyle name="Percentuale 5 3 2 4" xfId="24619"/>
    <cellStyle name="Percentuale 5 3 2 5" xfId="24615"/>
    <cellStyle name="Percentuale 5 3 3" xfId="2222"/>
    <cellStyle name="Percentuale 5 3 3 2" xfId="4729"/>
    <cellStyle name="Percentuale 5 3 3 2 2" xfId="24621"/>
    <cellStyle name="Percentuale 5 3 3 3" xfId="24622"/>
    <cellStyle name="Percentuale 5 3 3 4" xfId="24623"/>
    <cellStyle name="Percentuale 5 3 3 4 2" xfId="44791"/>
    <cellStyle name="Percentuale 5 3 3 5" xfId="24620"/>
    <cellStyle name="Percentuale 5 3 4" xfId="2539"/>
    <cellStyle name="Percentuale 5 3 4 2" xfId="9250"/>
    <cellStyle name="Percentuale 5 3 4 3" xfId="24624"/>
    <cellStyle name="Percentuale 5 3 5" xfId="6847"/>
    <cellStyle name="Percentuale 5 3 5 2" xfId="24625"/>
    <cellStyle name="Percentuale 5 3 6" xfId="24626"/>
    <cellStyle name="Percentuale 5 3 6 2" xfId="44792"/>
    <cellStyle name="Percentuale 5 3 7" xfId="24627"/>
    <cellStyle name="Percentuale 5 3 8" xfId="24614"/>
    <cellStyle name="Percentuale 5 4" xfId="2224"/>
    <cellStyle name="Percentuale 5 4 2" xfId="4730"/>
    <cellStyle name="Percentuale 5 4 2 2" xfId="4731"/>
    <cellStyle name="Percentuale 5 4 2 2 2" xfId="24630"/>
    <cellStyle name="Percentuale 5 4 2 3" xfId="13378"/>
    <cellStyle name="Percentuale 5 4 2 3 2" xfId="24631"/>
    <cellStyle name="Percentuale 5 4 2 4" xfId="24629"/>
    <cellStyle name="Percentuale 5 4 2 5" xfId="12987"/>
    <cellStyle name="Percentuale 5 4 3" xfId="4732"/>
    <cellStyle name="Percentuale 5 4 3 2" xfId="24632"/>
    <cellStyle name="Percentuale 5 4 4" xfId="24633"/>
    <cellStyle name="Percentuale 5 4 5" xfId="24634"/>
    <cellStyle name="Percentuale 5 4 5 2" xfId="44793"/>
    <cellStyle name="Percentuale 5 4 6" xfId="24635"/>
    <cellStyle name="Percentuale 5 4 7" xfId="24628"/>
    <cellStyle name="Percentuale 5 5" xfId="2225"/>
    <cellStyle name="Percentuale 5 5 2" xfId="24637"/>
    <cellStyle name="Percentuale 5 5 3" xfId="24638"/>
    <cellStyle name="Percentuale 5 5 3 2" xfId="44794"/>
    <cellStyle name="Percentuale 5 5 4" xfId="24639"/>
    <cellStyle name="Percentuale 5 5 5" xfId="24636"/>
    <cellStyle name="Percentuale 5 6" xfId="2220"/>
    <cellStyle name="Percentuale 5 6 2" xfId="5079"/>
    <cellStyle name="Percentuale 5 6 3" xfId="24640"/>
    <cellStyle name="Percentuale 5 7" xfId="24641"/>
    <cellStyle name="Percentuale 5 7 2" xfId="44795"/>
    <cellStyle name="Percentuale 5 8" xfId="24608"/>
    <cellStyle name="Percentuale 50" xfId="813"/>
    <cellStyle name="Percentuale 50 2" xfId="814"/>
    <cellStyle name="Percentuale 50 2 2" xfId="2227"/>
    <cellStyle name="Percentuale 50 2 2 2" xfId="9036"/>
    <cellStyle name="Percentuale 50 2 2 3" xfId="24644"/>
    <cellStyle name="Percentuale 50 2 3" xfId="8774"/>
    <cellStyle name="Percentuale 50 2 3 2" xfId="24645"/>
    <cellStyle name="Percentuale 50 2 4" xfId="24646"/>
    <cellStyle name="Percentuale 50 2 4 2" xfId="44796"/>
    <cellStyle name="Percentuale 50 2 5" xfId="24647"/>
    <cellStyle name="Percentuale 50 2 6" xfId="24643"/>
    <cellStyle name="Percentuale 50 3" xfId="815"/>
    <cellStyle name="Percentuale 50 3 2" xfId="2229"/>
    <cellStyle name="Percentuale 50 3 2 2" xfId="3878"/>
    <cellStyle name="Percentuale 50 3 2 2 2" xfId="24651"/>
    <cellStyle name="Percentuale 50 3 2 2 3" xfId="24650"/>
    <cellStyle name="Percentuale 50 3 2 3" xfId="3050"/>
    <cellStyle name="Percentuale 50 3 2 3 2" xfId="9590"/>
    <cellStyle name="Percentuale 50 3 2 3 3" xfId="24652"/>
    <cellStyle name="Percentuale 50 3 2 3 4" xfId="44797"/>
    <cellStyle name="Percentuale 50 3 2 4" xfId="24653"/>
    <cellStyle name="Percentuale 50 3 2 5" xfId="24649"/>
    <cellStyle name="Percentuale 50 3 3" xfId="2228"/>
    <cellStyle name="Percentuale 50 3 3 2" xfId="4733"/>
    <cellStyle name="Percentuale 50 3 3 2 2" xfId="24655"/>
    <cellStyle name="Percentuale 50 3 3 3" xfId="24656"/>
    <cellStyle name="Percentuale 50 3 3 4" xfId="24657"/>
    <cellStyle name="Percentuale 50 3 3 4 2" xfId="44798"/>
    <cellStyle name="Percentuale 50 3 3 5" xfId="24654"/>
    <cellStyle name="Percentuale 50 3 4" xfId="2540"/>
    <cellStyle name="Percentuale 50 3 4 2" xfId="9251"/>
    <cellStyle name="Percentuale 50 3 4 3" xfId="24658"/>
    <cellStyle name="Percentuale 50 3 5" xfId="7693"/>
    <cellStyle name="Percentuale 50 3 5 2" xfId="24659"/>
    <cellStyle name="Percentuale 50 3 6" xfId="24660"/>
    <cellStyle name="Percentuale 50 3 6 2" xfId="44799"/>
    <cellStyle name="Percentuale 50 3 7" xfId="24661"/>
    <cellStyle name="Percentuale 50 3 8" xfId="24648"/>
    <cellStyle name="Percentuale 50 4" xfId="2230"/>
    <cellStyle name="Percentuale 50 4 2" xfId="4734"/>
    <cellStyle name="Percentuale 50 4 2 2" xfId="4735"/>
    <cellStyle name="Percentuale 50 4 2 2 2" xfId="24664"/>
    <cellStyle name="Percentuale 50 4 2 3" xfId="13379"/>
    <cellStyle name="Percentuale 50 4 2 3 2" xfId="24665"/>
    <cellStyle name="Percentuale 50 4 2 4" xfId="24663"/>
    <cellStyle name="Percentuale 50 4 2 5" xfId="12988"/>
    <cellStyle name="Percentuale 50 4 3" xfId="4736"/>
    <cellStyle name="Percentuale 50 4 3 2" xfId="24666"/>
    <cellStyle name="Percentuale 50 4 4" xfId="24667"/>
    <cellStyle name="Percentuale 50 4 5" xfId="24668"/>
    <cellStyle name="Percentuale 50 4 5 2" xfId="44800"/>
    <cellStyle name="Percentuale 50 4 6" xfId="24669"/>
    <cellStyle name="Percentuale 50 4 7" xfId="24662"/>
    <cellStyle name="Percentuale 50 5" xfId="2231"/>
    <cellStyle name="Percentuale 50 5 2" xfId="24671"/>
    <cellStyle name="Percentuale 50 5 3" xfId="24672"/>
    <cellStyle name="Percentuale 50 5 3 2" xfId="44801"/>
    <cellStyle name="Percentuale 50 5 4" xfId="24673"/>
    <cellStyle name="Percentuale 50 5 5" xfId="24670"/>
    <cellStyle name="Percentuale 50 6" xfId="2226"/>
    <cellStyle name="Percentuale 50 6 2" xfId="5080"/>
    <cellStyle name="Percentuale 50 6 3" xfId="24674"/>
    <cellStyle name="Percentuale 50 7" xfId="24675"/>
    <cellStyle name="Percentuale 50 7 2" xfId="44802"/>
    <cellStyle name="Percentuale 50 8" xfId="24642"/>
    <cellStyle name="Percentuale 51" xfId="816"/>
    <cellStyle name="Percentuale 51 2" xfId="817"/>
    <cellStyle name="Percentuale 51 2 2" xfId="2233"/>
    <cellStyle name="Percentuale 51 2 2 2" xfId="9037"/>
    <cellStyle name="Percentuale 51 2 2 3" xfId="24678"/>
    <cellStyle name="Percentuale 51 2 3" xfId="8775"/>
    <cellStyle name="Percentuale 51 2 3 2" xfId="24679"/>
    <cellStyle name="Percentuale 51 2 4" xfId="24680"/>
    <cellStyle name="Percentuale 51 2 4 2" xfId="44803"/>
    <cellStyle name="Percentuale 51 2 5" xfId="24681"/>
    <cellStyle name="Percentuale 51 2 6" xfId="24677"/>
    <cellStyle name="Percentuale 51 3" xfId="818"/>
    <cellStyle name="Percentuale 51 3 2" xfId="2235"/>
    <cellStyle name="Percentuale 51 3 2 2" xfId="3879"/>
    <cellStyle name="Percentuale 51 3 2 2 2" xfId="24685"/>
    <cellStyle name="Percentuale 51 3 2 2 3" xfId="24684"/>
    <cellStyle name="Percentuale 51 3 2 3" xfId="3051"/>
    <cellStyle name="Percentuale 51 3 2 3 2" xfId="9591"/>
    <cellStyle name="Percentuale 51 3 2 3 3" xfId="24686"/>
    <cellStyle name="Percentuale 51 3 2 3 4" xfId="44804"/>
    <cellStyle name="Percentuale 51 3 2 4" xfId="24687"/>
    <cellStyle name="Percentuale 51 3 2 5" xfId="24683"/>
    <cellStyle name="Percentuale 51 3 3" xfId="2234"/>
    <cellStyle name="Percentuale 51 3 3 2" xfId="4737"/>
    <cellStyle name="Percentuale 51 3 3 2 2" xfId="24689"/>
    <cellStyle name="Percentuale 51 3 3 3" xfId="24690"/>
    <cellStyle name="Percentuale 51 3 3 4" xfId="24691"/>
    <cellStyle name="Percentuale 51 3 3 4 2" xfId="44805"/>
    <cellStyle name="Percentuale 51 3 3 5" xfId="24688"/>
    <cellStyle name="Percentuale 51 3 4" xfId="2541"/>
    <cellStyle name="Percentuale 51 3 4 2" xfId="9252"/>
    <cellStyle name="Percentuale 51 3 4 3" xfId="24692"/>
    <cellStyle name="Percentuale 51 3 5" xfId="6628"/>
    <cellStyle name="Percentuale 51 3 5 2" xfId="24693"/>
    <cellStyle name="Percentuale 51 3 6" xfId="24694"/>
    <cellStyle name="Percentuale 51 3 6 2" xfId="44806"/>
    <cellStyle name="Percentuale 51 3 7" xfId="24695"/>
    <cellStyle name="Percentuale 51 3 8" xfId="24682"/>
    <cellStyle name="Percentuale 51 4" xfId="2236"/>
    <cellStyle name="Percentuale 51 4 2" xfId="4738"/>
    <cellStyle name="Percentuale 51 4 2 2" xfId="4739"/>
    <cellStyle name="Percentuale 51 4 2 2 2" xfId="24698"/>
    <cellStyle name="Percentuale 51 4 2 3" xfId="13380"/>
    <cellStyle name="Percentuale 51 4 2 3 2" xfId="24699"/>
    <cellStyle name="Percentuale 51 4 2 4" xfId="24697"/>
    <cellStyle name="Percentuale 51 4 2 5" xfId="12989"/>
    <cellStyle name="Percentuale 51 4 3" xfId="4740"/>
    <cellStyle name="Percentuale 51 4 3 2" xfId="24700"/>
    <cellStyle name="Percentuale 51 4 4" xfId="24701"/>
    <cellStyle name="Percentuale 51 4 5" xfId="24702"/>
    <cellStyle name="Percentuale 51 4 5 2" xfId="44807"/>
    <cellStyle name="Percentuale 51 4 6" xfId="24703"/>
    <cellStyle name="Percentuale 51 4 7" xfId="24696"/>
    <cellStyle name="Percentuale 51 5" xfId="2237"/>
    <cellStyle name="Percentuale 51 5 2" xfId="24705"/>
    <cellStyle name="Percentuale 51 5 3" xfId="24706"/>
    <cellStyle name="Percentuale 51 5 3 2" xfId="44808"/>
    <cellStyle name="Percentuale 51 5 4" xfId="24707"/>
    <cellStyle name="Percentuale 51 5 5" xfId="24704"/>
    <cellStyle name="Percentuale 51 6" xfId="2232"/>
    <cellStyle name="Percentuale 51 6 2" xfId="5081"/>
    <cellStyle name="Percentuale 51 6 3" xfId="24708"/>
    <cellStyle name="Percentuale 51 7" xfId="24709"/>
    <cellStyle name="Percentuale 51 7 2" xfId="44809"/>
    <cellStyle name="Percentuale 51 8" xfId="24676"/>
    <cellStyle name="Percentuale 52" xfId="819"/>
    <cellStyle name="Percentuale 52 2" xfId="820"/>
    <cellStyle name="Percentuale 52 2 2" xfId="2239"/>
    <cellStyle name="Percentuale 52 2 2 2" xfId="9038"/>
    <cellStyle name="Percentuale 52 2 2 3" xfId="24712"/>
    <cellStyle name="Percentuale 52 2 3" xfId="8776"/>
    <cellStyle name="Percentuale 52 2 3 2" xfId="24713"/>
    <cellStyle name="Percentuale 52 2 4" xfId="24714"/>
    <cellStyle name="Percentuale 52 2 4 2" xfId="44810"/>
    <cellStyle name="Percentuale 52 2 5" xfId="24715"/>
    <cellStyle name="Percentuale 52 2 6" xfId="24711"/>
    <cellStyle name="Percentuale 52 3" xfId="821"/>
    <cellStyle name="Percentuale 52 3 2" xfId="2241"/>
    <cellStyle name="Percentuale 52 3 2 2" xfId="3880"/>
    <cellStyle name="Percentuale 52 3 2 2 2" xfId="24719"/>
    <cellStyle name="Percentuale 52 3 2 2 3" xfId="24718"/>
    <cellStyle name="Percentuale 52 3 2 3" xfId="3052"/>
    <cellStyle name="Percentuale 52 3 2 3 2" xfId="9592"/>
    <cellStyle name="Percentuale 52 3 2 3 3" xfId="24720"/>
    <cellStyle name="Percentuale 52 3 2 3 4" xfId="44811"/>
    <cellStyle name="Percentuale 52 3 2 4" xfId="24721"/>
    <cellStyle name="Percentuale 52 3 2 5" xfId="24717"/>
    <cellStyle name="Percentuale 52 3 3" xfId="2240"/>
    <cellStyle name="Percentuale 52 3 3 2" xfId="4741"/>
    <cellStyle name="Percentuale 52 3 3 2 2" xfId="24723"/>
    <cellStyle name="Percentuale 52 3 3 3" xfId="24724"/>
    <cellStyle name="Percentuale 52 3 3 4" xfId="24725"/>
    <cellStyle name="Percentuale 52 3 3 4 2" xfId="44812"/>
    <cellStyle name="Percentuale 52 3 3 5" xfId="24722"/>
    <cellStyle name="Percentuale 52 3 4" xfId="2542"/>
    <cellStyle name="Percentuale 52 3 4 2" xfId="9253"/>
    <cellStyle name="Percentuale 52 3 4 3" xfId="24726"/>
    <cellStyle name="Percentuale 52 3 5" xfId="6525"/>
    <cellStyle name="Percentuale 52 3 5 2" xfId="24727"/>
    <cellStyle name="Percentuale 52 3 6" xfId="24728"/>
    <cellStyle name="Percentuale 52 3 6 2" xfId="44813"/>
    <cellStyle name="Percentuale 52 3 7" xfId="24729"/>
    <cellStyle name="Percentuale 52 3 8" xfId="24716"/>
    <cellStyle name="Percentuale 52 4" xfId="2242"/>
    <cellStyle name="Percentuale 52 4 2" xfId="4742"/>
    <cellStyle name="Percentuale 52 4 2 2" xfId="4743"/>
    <cellStyle name="Percentuale 52 4 2 2 2" xfId="24732"/>
    <cellStyle name="Percentuale 52 4 2 3" xfId="13381"/>
    <cellStyle name="Percentuale 52 4 2 3 2" xfId="24733"/>
    <cellStyle name="Percentuale 52 4 2 4" xfId="24731"/>
    <cellStyle name="Percentuale 52 4 2 5" xfId="12990"/>
    <cellStyle name="Percentuale 52 4 3" xfId="4744"/>
    <cellStyle name="Percentuale 52 4 3 2" xfId="24734"/>
    <cellStyle name="Percentuale 52 4 4" xfId="24735"/>
    <cellStyle name="Percentuale 52 4 5" xfId="24736"/>
    <cellStyle name="Percentuale 52 4 5 2" xfId="44814"/>
    <cellStyle name="Percentuale 52 4 6" xfId="24737"/>
    <cellStyle name="Percentuale 52 4 7" xfId="24730"/>
    <cellStyle name="Percentuale 52 5" xfId="2243"/>
    <cellStyle name="Percentuale 52 5 2" xfId="24739"/>
    <cellStyle name="Percentuale 52 5 3" xfId="24740"/>
    <cellStyle name="Percentuale 52 5 3 2" xfId="44815"/>
    <cellStyle name="Percentuale 52 5 4" xfId="24741"/>
    <cellStyle name="Percentuale 52 5 5" xfId="24738"/>
    <cellStyle name="Percentuale 52 6" xfId="2238"/>
    <cellStyle name="Percentuale 52 6 2" xfId="5082"/>
    <cellStyle name="Percentuale 52 6 3" xfId="24742"/>
    <cellStyle name="Percentuale 52 7" xfId="24743"/>
    <cellStyle name="Percentuale 52 7 2" xfId="44816"/>
    <cellStyle name="Percentuale 52 8" xfId="24710"/>
    <cellStyle name="Percentuale 53" xfId="822"/>
    <cellStyle name="Percentuale 53 2" xfId="823"/>
    <cellStyle name="Percentuale 53 2 2" xfId="2245"/>
    <cellStyle name="Percentuale 53 2 2 2" xfId="9039"/>
    <cellStyle name="Percentuale 53 2 2 3" xfId="24746"/>
    <cellStyle name="Percentuale 53 2 3" xfId="8777"/>
    <cellStyle name="Percentuale 53 2 3 2" xfId="24747"/>
    <cellStyle name="Percentuale 53 2 4" xfId="24748"/>
    <cellStyle name="Percentuale 53 2 4 2" xfId="44817"/>
    <cellStyle name="Percentuale 53 2 5" xfId="24749"/>
    <cellStyle name="Percentuale 53 2 6" xfId="24745"/>
    <cellStyle name="Percentuale 53 3" xfId="824"/>
    <cellStyle name="Percentuale 53 3 2" xfId="2247"/>
    <cellStyle name="Percentuale 53 3 2 2" xfId="3881"/>
    <cellStyle name="Percentuale 53 3 2 2 2" xfId="24753"/>
    <cellStyle name="Percentuale 53 3 2 2 3" xfId="24752"/>
    <cellStyle name="Percentuale 53 3 2 3" xfId="3053"/>
    <cellStyle name="Percentuale 53 3 2 3 2" xfId="9593"/>
    <cellStyle name="Percentuale 53 3 2 3 3" xfId="24754"/>
    <cellStyle name="Percentuale 53 3 2 3 4" xfId="44818"/>
    <cellStyle name="Percentuale 53 3 2 4" xfId="24755"/>
    <cellStyle name="Percentuale 53 3 2 5" xfId="24751"/>
    <cellStyle name="Percentuale 53 3 3" xfId="2246"/>
    <cellStyle name="Percentuale 53 3 3 2" xfId="4745"/>
    <cellStyle name="Percentuale 53 3 3 2 2" xfId="24757"/>
    <cellStyle name="Percentuale 53 3 3 3" xfId="24758"/>
    <cellStyle name="Percentuale 53 3 3 4" xfId="24759"/>
    <cellStyle name="Percentuale 53 3 3 4 2" xfId="44819"/>
    <cellStyle name="Percentuale 53 3 3 5" xfId="24756"/>
    <cellStyle name="Percentuale 53 3 4" xfId="2543"/>
    <cellStyle name="Percentuale 53 3 4 2" xfId="9254"/>
    <cellStyle name="Percentuale 53 3 4 3" xfId="24760"/>
    <cellStyle name="Percentuale 53 3 5" xfId="6575"/>
    <cellStyle name="Percentuale 53 3 5 2" xfId="24761"/>
    <cellStyle name="Percentuale 53 3 6" xfId="24762"/>
    <cellStyle name="Percentuale 53 3 6 2" xfId="44820"/>
    <cellStyle name="Percentuale 53 3 7" xfId="24763"/>
    <cellStyle name="Percentuale 53 3 8" xfId="24750"/>
    <cellStyle name="Percentuale 53 4" xfId="2248"/>
    <cellStyle name="Percentuale 53 4 2" xfId="4746"/>
    <cellStyle name="Percentuale 53 4 2 2" xfId="4747"/>
    <cellStyle name="Percentuale 53 4 2 2 2" xfId="24766"/>
    <cellStyle name="Percentuale 53 4 2 3" xfId="13382"/>
    <cellStyle name="Percentuale 53 4 2 3 2" xfId="24767"/>
    <cellStyle name="Percentuale 53 4 2 4" xfId="24765"/>
    <cellStyle name="Percentuale 53 4 2 5" xfId="12991"/>
    <cellStyle name="Percentuale 53 4 3" xfId="4748"/>
    <cellStyle name="Percentuale 53 4 3 2" xfId="24768"/>
    <cellStyle name="Percentuale 53 4 4" xfId="24769"/>
    <cellStyle name="Percentuale 53 4 5" xfId="24770"/>
    <cellStyle name="Percentuale 53 4 5 2" xfId="44821"/>
    <cellStyle name="Percentuale 53 4 6" xfId="24771"/>
    <cellStyle name="Percentuale 53 4 7" xfId="24764"/>
    <cellStyle name="Percentuale 53 5" xfId="2249"/>
    <cellStyle name="Percentuale 53 5 2" xfId="24773"/>
    <cellStyle name="Percentuale 53 5 3" xfId="24774"/>
    <cellStyle name="Percentuale 53 5 3 2" xfId="44822"/>
    <cellStyle name="Percentuale 53 5 4" xfId="24775"/>
    <cellStyle name="Percentuale 53 5 5" xfId="24772"/>
    <cellStyle name="Percentuale 53 6" xfId="2244"/>
    <cellStyle name="Percentuale 53 6 2" xfId="5083"/>
    <cellStyle name="Percentuale 53 6 3" xfId="24776"/>
    <cellStyle name="Percentuale 53 7" xfId="24777"/>
    <cellStyle name="Percentuale 53 7 2" xfId="44823"/>
    <cellStyle name="Percentuale 53 8" xfId="24744"/>
    <cellStyle name="Percentuale 54" xfId="825"/>
    <cellStyle name="Percentuale 54 2" xfId="826"/>
    <cellStyle name="Percentuale 54 2 2" xfId="2251"/>
    <cellStyle name="Percentuale 54 2 2 2" xfId="9040"/>
    <cellStyle name="Percentuale 54 2 2 3" xfId="24780"/>
    <cellStyle name="Percentuale 54 2 3" xfId="8778"/>
    <cellStyle name="Percentuale 54 2 3 2" xfId="24781"/>
    <cellStyle name="Percentuale 54 2 4" xfId="24782"/>
    <cellStyle name="Percentuale 54 2 4 2" xfId="44824"/>
    <cellStyle name="Percentuale 54 2 5" xfId="24783"/>
    <cellStyle name="Percentuale 54 2 6" xfId="24779"/>
    <cellStyle name="Percentuale 54 3" xfId="827"/>
    <cellStyle name="Percentuale 54 3 2" xfId="2253"/>
    <cellStyle name="Percentuale 54 3 2 2" xfId="3882"/>
    <cellStyle name="Percentuale 54 3 2 2 2" xfId="24787"/>
    <cellStyle name="Percentuale 54 3 2 2 3" xfId="24786"/>
    <cellStyle name="Percentuale 54 3 2 3" xfId="3054"/>
    <cellStyle name="Percentuale 54 3 2 3 2" xfId="9594"/>
    <cellStyle name="Percentuale 54 3 2 3 3" xfId="24788"/>
    <cellStyle name="Percentuale 54 3 2 3 4" xfId="44825"/>
    <cellStyle name="Percentuale 54 3 2 4" xfId="24789"/>
    <cellStyle name="Percentuale 54 3 2 5" xfId="24785"/>
    <cellStyle name="Percentuale 54 3 3" xfId="2252"/>
    <cellStyle name="Percentuale 54 3 3 2" xfId="4749"/>
    <cellStyle name="Percentuale 54 3 3 2 2" xfId="24791"/>
    <cellStyle name="Percentuale 54 3 3 3" xfId="24792"/>
    <cellStyle name="Percentuale 54 3 3 4" xfId="24793"/>
    <cellStyle name="Percentuale 54 3 3 4 2" xfId="44826"/>
    <cellStyle name="Percentuale 54 3 3 5" xfId="24790"/>
    <cellStyle name="Percentuale 54 3 4" xfId="2544"/>
    <cellStyle name="Percentuale 54 3 4 2" xfId="9255"/>
    <cellStyle name="Percentuale 54 3 4 3" xfId="24794"/>
    <cellStyle name="Percentuale 54 3 5" xfId="7873"/>
    <cellStyle name="Percentuale 54 3 5 2" xfId="24795"/>
    <cellStyle name="Percentuale 54 3 6" xfId="24796"/>
    <cellStyle name="Percentuale 54 3 6 2" xfId="44827"/>
    <cellStyle name="Percentuale 54 3 7" xfId="24797"/>
    <cellStyle name="Percentuale 54 3 8" xfId="24784"/>
    <cellStyle name="Percentuale 54 4" xfId="2254"/>
    <cellStyle name="Percentuale 54 4 2" xfId="4750"/>
    <cellStyle name="Percentuale 54 4 2 2" xfId="4751"/>
    <cellStyle name="Percentuale 54 4 2 2 2" xfId="24800"/>
    <cellStyle name="Percentuale 54 4 2 3" xfId="13383"/>
    <cellStyle name="Percentuale 54 4 2 3 2" xfId="24801"/>
    <cellStyle name="Percentuale 54 4 2 4" xfId="24799"/>
    <cellStyle name="Percentuale 54 4 2 5" xfId="12992"/>
    <cellStyle name="Percentuale 54 4 3" xfId="4752"/>
    <cellStyle name="Percentuale 54 4 3 2" xfId="24802"/>
    <cellStyle name="Percentuale 54 4 4" xfId="24803"/>
    <cellStyle name="Percentuale 54 4 5" xfId="24804"/>
    <cellStyle name="Percentuale 54 4 5 2" xfId="44828"/>
    <cellStyle name="Percentuale 54 4 6" xfId="24805"/>
    <cellStyle name="Percentuale 54 4 7" xfId="24798"/>
    <cellStyle name="Percentuale 54 5" xfId="2255"/>
    <cellStyle name="Percentuale 54 5 2" xfId="24807"/>
    <cellStyle name="Percentuale 54 5 3" xfId="24808"/>
    <cellStyle name="Percentuale 54 5 3 2" xfId="44829"/>
    <cellStyle name="Percentuale 54 5 4" xfId="24809"/>
    <cellStyle name="Percentuale 54 5 5" xfId="24806"/>
    <cellStyle name="Percentuale 54 6" xfId="2250"/>
    <cellStyle name="Percentuale 54 6 2" xfId="5084"/>
    <cellStyle name="Percentuale 54 6 3" xfId="24810"/>
    <cellStyle name="Percentuale 54 7" xfId="24811"/>
    <cellStyle name="Percentuale 54 7 2" xfId="44830"/>
    <cellStyle name="Percentuale 54 8" xfId="24778"/>
    <cellStyle name="Percentuale 55" xfId="828"/>
    <cellStyle name="Percentuale 55 2" xfId="829"/>
    <cellStyle name="Percentuale 55 2 2" xfId="2257"/>
    <cellStyle name="Percentuale 55 2 2 2" xfId="9041"/>
    <cellStyle name="Percentuale 55 2 2 3" xfId="24814"/>
    <cellStyle name="Percentuale 55 2 3" xfId="8779"/>
    <cellStyle name="Percentuale 55 2 3 2" xfId="24815"/>
    <cellStyle name="Percentuale 55 2 4" xfId="24816"/>
    <cellStyle name="Percentuale 55 2 4 2" xfId="44831"/>
    <cellStyle name="Percentuale 55 2 5" xfId="24817"/>
    <cellStyle name="Percentuale 55 2 6" xfId="24813"/>
    <cellStyle name="Percentuale 55 3" xfId="830"/>
    <cellStyle name="Percentuale 55 3 2" xfId="2259"/>
    <cellStyle name="Percentuale 55 3 2 2" xfId="3883"/>
    <cellStyle name="Percentuale 55 3 2 2 2" xfId="24821"/>
    <cellStyle name="Percentuale 55 3 2 2 3" xfId="24820"/>
    <cellStyle name="Percentuale 55 3 2 3" xfId="3055"/>
    <cellStyle name="Percentuale 55 3 2 3 2" xfId="9595"/>
    <cellStyle name="Percentuale 55 3 2 3 3" xfId="24822"/>
    <cellStyle name="Percentuale 55 3 2 3 4" xfId="44832"/>
    <cellStyle name="Percentuale 55 3 2 4" xfId="24823"/>
    <cellStyle name="Percentuale 55 3 2 5" xfId="24819"/>
    <cellStyle name="Percentuale 55 3 3" xfId="2258"/>
    <cellStyle name="Percentuale 55 3 3 2" xfId="4753"/>
    <cellStyle name="Percentuale 55 3 3 2 2" xfId="24825"/>
    <cellStyle name="Percentuale 55 3 3 3" xfId="24826"/>
    <cellStyle name="Percentuale 55 3 3 4" xfId="24827"/>
    <cellStyle name="Percentuale 55 3 3 4 2" xfId="44833"/>
    <cellStyle name="Percentuale 55 3 3 5" xfId="24824"/>
    <cellStyle name="Percentuale 55 3 4" xfId="2545"/>
    <cellStyle name="Percentuale 55 3 4 2" xfId="9256"/>
    <cellStyle name="Percentuale 55 3 4 3" xfId="24828"/>
    <cellStyle name="Percentuale 55 3 5" xfId="6516"/>
    <cellStyle name="Percentuale 55 3 5 2" xfId="24829"/>
    <cellStyle name="Percentuale 55 3 6" xfId="24830"/>
    <cellStyle name="Percentuale 55 3 6 2" xfId="44834"/>
    <cellStyle name="Percentuale 55 3 7" xfId="24831"/>
    <cellStyle name="Percentuale 55 3 8" xfId="24818"/>
    <cellStyle name="Percentuale 55 4" xfId="2260"/>
    <cellStyle name="Percentuale 55 4 2" xfId="4754"/>
    <cellStyle name="Percentuale 55 4 2 2" xfId="4755"/>
    <cellStyle name="Percentuale 55 4 2 2 2" xfId="24834"/>
    <cellStyle name="Percentuale 55 4 2 3" xfId="13384"/>
    <cellStyle name="Percentuale 55 4 2 3 2" xfId="24835"/>
    <cellStyle name="Percentuale 55 4 2 4" xfId="24833"/>
    <cellStyle name="Percentuale 55 4 2 5" xfId="12993"/>
    <cellStyle name="Percentuale 55 4 3" xfId="4756"/>
    <cellStyle name="Percentuale 55 4 3 2" xfId="24836"/>
    <cellStyle name="Percentuale 55 4 4" xfId="24837"/>
    <cellStyle name="Percentuale 55 4 5" xfId="24838"/>
    <cellStyle name="Percentuale 55 4 5 2" xfId="44835"/>
    <cellStyle name="Percentuale 55 4 6" xfId="24839"/>
    <cellStyle name="Percentuale 55 4 7" xfId="24832"/>
    <cellStyle name="Percentuale 55 5" xfId="2261"/>
    <cellStyle name="Percentuale 55 5 2" xfId="24841"/>
    <cellStyle name="Percentuale 55 5 3" xfId="24842"/>
    <cellStyle name="Percentuale 55 5 3 2" xfId="44836"/>
    <cellStyle name="Percentuale 55 5 4" xfId="24843"/>
    <cellStyle name="Percentuale 55 5 5" xfId="24840"/>
    <cellStyle name="Percentuale 55 6" xfId="2256"/>
    <cellStyle name="Percentuale 55 6 2" xfId="5085"/>
    <cellStyle name="Percentuale 55 6 3" xfId="24844"/>
    <cellStyle name="Percentuale 55 7" xfId="24845"/>
    <cellStyle name="Percentuale 55 7 2" xfId="44837"/>
    <cellStyle name="Percentuale 55 8" xfId="24812"/>
    <cellStyle name="Percentuale 56" xfId="831"/>
    <cellStyle name="Percentuale 56 2" xfId="832"/>
    <cellStyle name="Percentuale 56 2 2" xfId="2263"/>
    <cellStyle name="Percentuale 56 2 2 2" xfId="9042"/>
    <cellStyle name="Percentuale 56 2 2 3" xfId="24848"/>
    <cellStyle name="Percentuale 56 2 3" xfId="8780"/>
    <cellStyle name="Percentuale 56 2 3 2" xfId="24849"/>
    <cellStyle name="Percentuale 56 2 4" xfId="24850"/>
    <cellStyle name="Percentuale 56 2 4 2" xfId="44838"/>
    <cellStyle name="Percentuale 56 2 5" xfId="24851"/>
    <cellStyle name="Percentuale 56 2 6" xfId="24847"/>
    <cellStyle name="Percentuale 56 3" xfId="833"/>
    <cellStyle name="Percentuale 56 3 2" xfId="2265"/>
    <cellStyle name="Percentuale 56 3 2 2" xfId="3884"/>
    <cellStyle name="Percentuale 56 3 2 2 2" xfId="24855"/>
    <cellStyle name="Percentuale 56 3 2 2 3" xfId="24854"/>
    <cellStyle name="Percentuale 56 3 2 3" xfId="3056"/>
    <cellStyle name="Percentuale 56 3 2 3 2" xfId="9596"/>
    <cellStyle name="Percentuale 56 3 2 3 3" xfId="24856"/>
    <cellStyle name="Percentuale 56 3 2 3 4" xfId="44839"/>
    <cellStyle name="Percentuale 56 3 2 4" xfId="24857"/>
    <cellStyle name="Percentuale 56 3 2 5" xfId="24853"/>
    <cellStyle name="Percentuale 56 3 3" xfId="2264"/>
    <cellStyle name="Percentuale 56 3 3 2" xfId="4757"/>
    <cellStyle name="Percentuale 56 3 3 2 2" xfId="24859"/>
    <cellStyle name="Percentuale 56 3 3 3" xfId="24860"/>
    <cellStyle name="Percentuale 56 3 3 4" xfId="24861"/>
    <cellStyle name="Percentuale 56 3 3 4 2" xfId="44840"/>
    <cellStyle name="Percentuale 56 3 3 5" xfId="24858"/>
    <cellStyle name="Percentuale 56 3 4" xfId="2546"/>
    <cellStyle name="Percentuale 56 3 4 2" xfId="9257"/>
    <cellStyle name="Percentuale 56 3 4 3" xfId="24862"/>
    <cellStyle name="Percentuale 56 3 5" xfId="7695"/>
    <cellStyle name="Percentuale 56 3 5 2" xfId="24863"/>
    <cellStyle name="Percentuale 56 3 6" xfId="24864"/>
    <cellStyle name="Percentuale 56 3 6 2" xfId="44841"/>
    <cellStyle name="Percentuale 56 3 7" xfId="24865"/>
    <cellStyle name="Percentuale 56 3 8" xfId="24852"/>
    <cellStyle name="Percentuale 56 4" xfId="2266"/>
    <cellStyle name="Percentuale 56 4 2" xfId="4758"/>
    <cellStyle name="Percentuale 56 4 2 2" xfId="4759"/>
    <cellStyle name="Percentuale 56 4 2 2 2" xfId="24868"/>
    <cellStyle name="Percentuale 56 4 2 3" xfId="13385"/>
    <cellStyle name="Percentuale 56 4 2 3 2" xfId="24869"/>
    <cellStyle name="Percentuale 56 4 2 4" xfId="24867"/>
    <cellStyle name="Percentuale 56 4 2 5" xfId="12994"/>
    <cellStyle name="Percentuale 56 4 3" xfId="4760"/>
    <cellStyle name="Percentuale 56 4 3 2" xfId="24870"/>
    <cellStyle name="Percentuale 56 4 4" xfId="24871"/>
    <cellStyle name="Percentuale 56 4 5" xfId="24872"/>
    <cellStyle name="Percentuale 56 4 5 2" xfId="44842"/>
    <cellStyle name="Percentuale 56 4 6" xfId="24873"/>
    <cellStyle name="Percentuale 56 4 7" xfId="24866"/>
    <cellStyle name="Percentuale 56 5" xfId="2267"/>
    <cellStyle name="Percentuale 56 5 2" xfId="24875"/>
    <cellStyle name="Percentuale 56 5 3" xfId="24876"/>
    <cellStyle name="Percentuale 56 5 3 2" xfId="44843"/>
    <cellStyle name="Percentuale 56 5 4" xfId="24877"/>
    <cellStyle name="Percentuale 56 5 5" xfId="24874"/>
    <cellStyle name="Percentuale 56 6" xfId="2262"/>
    <cellStyle name="Percentuale 56 6 2" xfId="5086"/>
    <cellStyle name="Percentuale 56 6 3" xfId="24878"/>
    <cellStyle name="Percentuale 56 7" xfId="24879"/>
    <cellStyle name="Percentuale 56 7 2" xfId="44844"/>
    <cellStyle name="Percentuale 56 8" xfId="24846"/>
    <cellStyle name="Percentuale 57" xfId="834"/>
    <cellStyle name="Percentuale 57 2" xfId="835"/>
    <cellStyle name="Percentuale 57 2 2" xfId="2269"/>
    <cellStyle name="Percentuale 57 2 2 2" xfId="9043"/>
    <cellStyle name="Percentuale 57 2 2 3" xfId="24882"/>
    <cellStyle name="Percentuale 57 2 3" xfId="8781"/>
    <cellStyle name="Percentuale 57 2 3 2" xfId="24883"/>
    <cellStyle name="Percentuale 57 2 4" xfId="24884"/>
    <cellStyle name="Percentuale 57 2 4 2" xfId="44845"/>
    <cellStyle name="Percentuale 57 2 5" xfId="24885"/>
    <cellStyle name="Percentuale 57 2 6" xfId="24881"/>
    <cellStyle name="Percentuale 57 3" xfId="836"/>
    <cellStyle name="Percentuale 57 3 2" xfId="2271"/>
    <cellStyle name="Percentuale 57 3 2 2" xfId="3885"/>
    <cellStyle name="Percentuale 57 3 2 2 2" xfId="24889"/>
    <cellStyle name="Percentuale 57 3 2 2 3" xfId="24888"/>
    <cellStyle name="Percentuale 57 3 2 3" xfId="3057"/>
    <cellStyle name="Percentuale 57 3 2 3 2" xfId="9597"/>
    <cellStyle name="Percentuale 57 3 2 3 3" xfId="24890"/>
    <cellStyle name="Percentuale 57 3 2 3 4" xfId="44846"/>
    <cellStyle name="Percentuale 57 3 2 4" xfId="24891"/>
    <cellStyle name="Percentuale 57 3 2 5" xfId="24887"/>
    <cellStyle name="Percentuale 57 3 3" xfId="2270"/>
    <cellStyle name="Percentuale 57 3 3 2" xfId="4761"/>
    <cellStyle name="Percentuale 57 3 3 2 2" xfId="24893"/>
    <cellStyle name="Percentuale 57 3 3 3" xfId="24894"/>
    <cellStyle name="Percentuale 57 3 3 4" xfId="24895"/>
    <cellStyle name="Percentuale 57 3 3 4 2" xfId="44847"/>
    <cellStyle name="Percentuale 57 3 3 5" xfId="24892"/>
    <cellStyle name="Percentuale 57 3 4" xfId="2547"/>
    <cellStyle name="Percentuale 57 3 4 2" xfId="9258"/>
    <cellStyle name="Percentuale 57 3 4 3" xfId="24896"/>
    <cellStyle name="Percentuale 57 3 5" xfId="7864"/>
    <cellStyle name="Percentuale 57 3 5 2" xfId="24897"/>
    <cellStyle name="Percentuale 57 3 6" xfId="24898"/>
    <cellStyle name="Percentuale 57 3 6 2" xfId="44848"/>
    <cellStyle name="Percentuale 57 3 7" xfId="24899"/>
    <cellStyle name="Percentuale 57 3 8" xfId="24886"/>
    <cellStyle name="Percentuale 57 4" xfId="2272"/>
    <cellStyle name="Percentuale 57 4 2" xfId="4762"/>
    <cellStyle name="Percentuale 57 4 2 2" xfId="4763"/>
    <cellStyle name="Percentuale 57 4 2 2 2" xfId="24902"/>
    <cellStyle name="Percentuale 57 4 2 3" xfId="13386"/>
    <cellStyle name="Percentuale 57 4 2 3 2" xfId="24903"/>
    <cellStyle name="Percentuale 57 4 2 4" xfId="24901"/>
    <cellStyle name="Percentuale 57 4 2 5" xfId="12996"/>
    <cellStyle name="Percentuale 57 4 3" xfId="4764"/>
    <cellStyle name="Percentuale 57 4 3 2" xfId="24904"/>
    <cellStyle name="Percentuale 57 4 4" xfId="24905"/>
    <cellStyle name="Percentuale 57 4 5" xfId="24906"/>
    <cellStyle name="Percentuale 57 4 5 2" xfId="44849"/>
    <cellStyle name="Percentuale 57 4 6" xfId="24907"/>
    <cellStyle name="Percentuale 57 4 7" xfId="24900"/>
    <cellStyle name="Percentuale 57 5" xfId="2273"/>
    <cellStyle name="Percentuale 57 5 2" xfId="24909"/>
    <cellStyle name="Percentuale 57 5 3" xfId="24910"/>
    <cellStyle name="Percentuale 57 5 3 2" xfId="44850"/>
    <cellStyle name="Percentuale 57 5 4" xfId="24911"/>
    <cellStyle name="Percentuale 57 5 5" xfId="24908"/>
    <cellStyle name="Percentuale 57 6" xfId="2268"/>
    <cellStyle name="Percentuale 57 6 2" xfId="5087"/>
    <cellStyle name="Percentuale 57 6 3" xfId="24912"/>
    <cellStyle name="Percentuale 57 7" xfId="24913"/>
    <cellStyle name="Percentuale 57 7 2" xfId="44851"/>
    <cellStyle name="Percentuale 57 8" xfId="24880"/>
    <cellStyle name="Percentuale 58" xfId="837"/>
    <cellStyle name="Percentuale 58 2" xfId="838"/>
    <cellStyle name="Percentuale 58 2 2" xfId="2275"/>
    <cellStyle name="Percentuale 58 2 2 2" xfId="9044"/>
    <cellStyle name="Percentuale 58 2 2 3" xfId="24916"/>
    <cellStyle name="Percentuale 58 2 3" xfId="8782"/>
    <cellStyle name="Percentuale 58 2 3 2" xfId="24917"/>
    <cellStyle name="Percentuale 58 2 4" xfId="24918"/>
    <cellStyle name="Percentuale 58 2 4 2" xfId="44852"/>
    <cellStyle name="Percentuale 58 2 5" xfId="24919"/>
    <cellStyle name="Percentuale 58 2 6" xfId="24915"/>
    <cellStyle name="Percentuale 58 3" xfId="839"/>
    <cellStyle name="Percentuale 58 3 2" xfId="2277"/>
    <cellStyle name="Percentuale 58 3 2 2" xfId="3886"/>
    <cellStyle name="Percentuale 58 3 2 2 2" xfId="24923"/>
    <cellStyle name="Percentuale 58 3 2 2 3" xfId="24922"/>
    <cellStyle name="Percentuale 58 3 2 3" xfId="3058"/>
    <cellStyle name="Percentuale 58 3 2 3 2" xfId="9598"/>
    <cellStyle name="Percentuale 58 3 2 3 3" xfId="24924"/>
    <cellStyle name="Percentuale 58 3 2 3 4" xfId="44853"/>
    <cellStyle name="Percentuale 58 3 2 4" xfId="24925"/>
    <cellStyle name="Percentuale 58 3 2 5" xfId="24921"/>
    <cellStyle name="Percentuale 58 3 3" xfId="2276"/>
    <cellStyle name="Percentuale 58 3 3 2" xfId="4765"/>
    <cellStyle name="Percentuale 58 3 3 2 2" xfId="24927"/>
    <cellStyle name="Percentuale 58 3 3 3" xfId="24928"/>
    <cellStyle name="Percentuale 58 3 3 4" xfId="24929"/>
    <cellStyle name="Percentuale 58 3 3 4 2" xfId="44854"/>
    <cellStyle name="Percentuale 58 3 3 5" xfId="24926"/>
    <cellStyle name="Percentuale 58 3 4" xfId="2548"/>
    <cellStyle name="Percentuale 58 3 4 2" xfId="9259"/>
    <cellStyle name="Percentuale 58 3 4 3" xfId="24930"/>
    <cellStyle name="Percentuale 58 3 5" xfId="7736"/>
    <cellStyle name="Percentuale 58 3 5 2" xfId="24931"/>
    <cellStyle name="Percentuale 58 3 6" xfId="24932"/>
    <cellStyle name="Percentuale 58 3 6 2" xfId="44855"/>
    <cellStyle name="Percentuale 58 3 7" xfId="24933"/>
    <cellStyle name="Percentuale 58 3 8" xfId="24920"/>
    <cellStyle name="Percentuale 58 4" xfId="2278"/>
    <cellStyle name="Percentuale 58 4 2" xfId="4766"/>
    <cellStyle name="Percentuale 58 4 2 2" xfId="4767"/>
    <cellStyle name="Percentuale 58 4 2 2 2" xfId="24936"/>
    <cellStyle name="Percentuale 58 4 2 3" xfId="13387"/>
    <cellStyle name="Percentuale 58 4 2 3 2" xfId="24937"/>
    <cellStyle name="Percentuale 58 4 2 4" xfId="24935"/>
    <cellStyle name="Percentuale 58 4 2 5" xfId="12997"/>
    <cellStyle name="Percentuale 58 4 3" xfId="4768"/>
    <cellStyle name="Percentuale 58 4 3 2" xfId="24938"/>
    <cellStyle name="Percentuale 58 4 4" xfId="24939"/>
    <cellStyle name="Percentuale 58 4 5" xfId="24940"/>
    <cellStyle name="Percentuale 58 4 5 2" xfId="44856"/>
    <cellStyle name="Percentuale 58 4 6" xfId="24941"/>
    <cellStyle name="Percentuale 58 4 7" xfId="24934"/>
    <cellStyle name="Percentuale 58 5" xfId="2279"/>
    <cellStyle name="Percentuale 58 5 2" xfId="24943"/>
    <cellStyle name="Percentuale 58 5 3" xfId="24944"/>
    <cellStyle name="Percentuale 58 5 3 2" xfId="44857"/>
    <cellStyle name="Percentuale 58 5 4" xfId="24945"/>
    <cellStyle name="Percentuale 58 5 5" xfId="24942"/>
    <cellStyle name="Percentuale 58 6" xfId="2274"/>
    <cellStyle name="Percentuale 58 6 2" xfId="5088"/>
    <cellStyle name="Percentuale 58 6 3" xfId="24946"/>
    <cellStyle name="Percentuale 58 7" xfId="24947"/>
    <cellStyle name="Percentuale 58 7 2" xfId="44858"/>
    <cellStyle name="Percentuale 58 8" xfId="24914"/>
    <cellStyle name="Percentuale 59" xfId="840"/>
    <cellStyle name="Percentuale 59 2" xfId="841"/>
    <cellStyle name="Percentuale 59 2 2" xfId="2281"/>
    <cellStyle name="Percentuale 59 2 2 2" xfId="9045"/>
    <cellStyle name="Percentuale 59 2 2 3" xfId="24950"/>
    <cellStyle name="Percentuale 59 2 3" xfId="8783"/>
    <cellStyle name="Percentuale 59 2 3 2" xfId="24951"/>
    <cellStyle name="Percentuale 59 2 4" xfId="24952"/>
    <cellStyle name="Percentuale 59 2 4 2" xfId="44859"/>
    <cellStyle name="Percentuale 59 2 5" xfId="24953"/>
    <cellStyle name="Percentuale 59 2 6" xfId="24949"/>
    <cellStyle name="Percentuale 59 3" xfId="842"/>
    <cellStyle name="Percentuale 59 3 2" xfId="2283"/>
    <cellStyle name="Percentuale 59 3 2 2" xfId="3887"/>
    <cellStyle name="Percentuale 59 3 2 2 2" xfId="24957"/>
    <cellStyle name="Percentuale 59 3 2 2 3" xfId="24956"/>
    <cellStyle name="Percentuale 59 3 2 3" xfId="3059"/>
    <cellStyle name="Percentuale 59 3 2 3 2" xfId="9599"/>
    <cellStyle name="Percentuale 59 3 2 3 3" xfId="24958"/>
    <cellStyle name="Percentuale 59 3 2 3 4" xfId="44860"/>
    <cellStyle name="Percentuale 59 3 2 4" xfId="24959"/>
    <cellStyle name="Percentuale 59 3 2 5" xfId="24955"/>
    <cellStyle name="Percentuale 59 3 3" xfId="2282"/>
    <cellStyle name="Percentuale 59 3 3 2" xfId="4769"/>
    <cellStyle name="Percentuale 59 3 3 2 2" xfId="24961"/>
    <cellStyle name="Percentuale 59 3 3 3" xfId="24962"/>
    <cellStyle name="Percentuale 59 3 3 4" xfId="24963"/>
    <cellStyle name="Percentuale 59 3 3 4 2" xfId="44861"/>
    <cellStyle name="Percentuale 59 3 3 5" xfId="24960"/>
    <cellStyle name="Percentuale 59 3 4" xfId="2549"/>
    <cellStyle name="Percentuale 59 3 4 2" xfId="9260"/>
    <cellStyle name="Percentuale 59 3 4 3" xfId="24964"/>
    <cellStyle name="Percentuale 59 3 5" xfId="6582"/>
    <cellStyle name="Percentuale 59 3 5 2" xfId="24965"/>
    <cellStyle name="Percentuale 59 3 6" xfId="24966"/>
    <cellStyle name="Percentuale 59 3 6 2" xfId="44862"/>
    <cellStyle name="Percentuale 59 3 7" xfId="24967"/>
    <cellStyle name="Percentuale 59 3 8" xfId="24954"/>
    <cellStyle name="Percentuale 59 4" xfId="2284"/>
    <cellStyle name="Percentuale 59 4 2" xfId="4770"/>
    <cellStyle name="Percentuale 59 4 2 2" xfId="4771"/>
    <cellStyle name="Percentuale 59 4 2 2 2" xfId="24970"/>
    <cellStyle name="Percentuale 59 4 2 3" xfId="13388"/>
    <cellStyle name="Percentuale 59 4 2 3 2" xfId="24971"/>
    <cellStyle name="Percentuale 59 4 2 4" xfId="24969"/>
    <cellStyle name="Percentuale 59 4 2 5" xfId="12998"/>
    <cellStyle name="Percentuale 59 4 3" xfId="4772"/>
    <cellStyle name="Percentuale 59 4 3 2" xfId="24972"/>
    <cellStyle name="Percentuale 59 4 4" xfId="24973"/>
    <cellStyle name="Percentuale 59 4 5" xfId="24974"/>
    <cellStyle name="Percentuale 59 4 5 2" xfId="44863"/>
    <cellStyle name="Percentuale 59 4 6" xfId="24975"/>
    <cellStyle name="Percentuale 59 4 7" xfId="24968"/>
    <cellStyle name="Percentuale 59 5" xfId="2285"/>
    <cellStyle name="Percentuale 59 5 2" xfId="24977"/>
    <cellStyle name="Percentuale 59 5 3" xfId="24978"/>
    <cellStyle name="Percentuale 59 5 3 2" xfId="44864"/>
    <cellStyle name="Percentuale 59 5 4" xfId="24979"/>
    <cellStyle name="Percentuale 59 5 5" xfId="24976"/>
    <cellStyle name="Percentuale 59 6" xfId="2280"/>
    <cellStyle name="Percentuale 59 6 2" xfId="5089"/>
    <cellStyle name="Percentuale 59 6 3" xfId="24980"/>
    <cellStyle name="Percentuale 59 7" xfId="24981"/>
    <cellStyle name="Percentuale 59 7 2" xfId="44865"/>
    <cellStyle name="Percentuale 59 8" xfId="24948"/>
    <cellStyle name="Percentuale 6" xfId="843"/>
    <cellStyle name="Percentuale 6 2" xfId="844"/>
    <cellStyle name="Percentuale 6 2 2" xfId="2287"/>
    <cellStyle name="Percentuale 6 2 2 2" xfId="9046"/>
    <cellStyle name="Percentuale 6 2 2 3" xfId="24984"/>
    <cellStyle name="Percentuale 6 2 3" xfId="8784"/>
    <cellStyle name="Percentuale 6 2 3 2" xfId="24985"/>
    <cellStyle name="Percentuale 6 2 4" xfId="24986"/>
    <cellStyle name="Percentuale 6 2 4 2" xfId="44866"/>
    <cellStyle name="Percentuale 6 2 5" xfId="24987"/>
    <cellStyle name="Percentuale 6 2 6" xfId="24983"/>
    <cellStyle name="Percentuale 6 3" xfId="845"/>
    <cellStyle name="Percentuale 6 3 2" xfId="2289"/>
    <cellStyle name="Percentuale 6 3 2 2" xfId="3888"/>
    <cellStyle name="Percentuale 6 3 2 2 2" xfId="24991"/>
    <cellStyle name="Percentuale 6 3 2 2 3" xfId="24990"/>
    <cellStyle name="Percentuale 6 3 2 3" xfId="3060"/>
    <cellStyle name="Percentuale 6 3 2 3 2" xfId="9600"/>
    <cellStyle name="Percentuale 6 3 2 3 3" xfId="24992"/>
    <cellStyle name="Percentuale 6 3 2 3 4" xfId="44867"/>
    <cellStyle name="Percentuale 6 3 2 4" xfId="24993"/>
    <cellStyle name="Percentuale 6 3 2 5" xfId="24989"/>
    <cellStyle name="Percentuale 6 3 3" xfId="2288"/>
    <cellStyle name="Percentuale 6 3 3 2" xfId="4773"/>
    <cellStyle name="Percentuale 6 3 3 2 2" xfId="24995"/>
    <cellStyle name="Percentuale 6 3 3 3" xfId="24996"/>
    <cellStyle name="Percentuale 6 3 3 4" xfId="24997"/>
    <cellStyle name="Percentuale 6 3 3 4 2" xfId="44868"/>
    <cellStyle name="Percentuale 6 3 3 5" xfId="24994"/>
    <cellStyle name="Percentuale 6 3 4" xfId="2550"/>
    <cellStyle name="Percentuale 6 3 4 2" xfId="9261"/>
    <cellStyle name="Percentuale 6 3 4 3" xfId="24998"/>
    <cellStyle name="Percentuale 6 3 5" xfId="7735"/>
    <cellStyle name="Percentuale 6 3 5 2" xfId="24999"/>
    <cellStyle name="Percentuale 6 3 6" xfId="25000"/>
    <cellStyle name="Percentuale 6 3 6 2" xfId="44869"/>
    <cellStyle name="Percentuale 6 3 7" xfId="25001"/>
    <cellStyle name="Percentuale 6 3 8" xfId="24988"/>
    <cellStyle name="Percentuale 6 4" xfId="2290"/>
    <cellStyle name="Percentuale 6 4 2" xfId="4774"/>
    <cellStyle name="Percentuale 6 4 2 2" xfId="4775"/>
    <cellStyle name="Percentuale 6 4 2 2 2" xfId="25004"/>
    <cellStyle name="Percentuale 6 4 2 3" xfId="13389"/>
    <cellStyle name="Percentuale 6 4 2 3 2" xfId="25005"/>
    <cellStyle name="Percentuale 6 4 2 4" xfId="25003"/>
    <cellStyle name="Percentuale 6 4 2 5" xfId="12999"/>
    <cellStyle name="Percentuale 6 4 3" xfId="4776"/>
    <cellStyle name="Percentuale 6 4 3 2" xfId="25006"/>
    <cellStyle name="Percentuale 6 4 4" xfId="25007"/>
    <cellStyle name="Percentuale 6 4 5" xfId="25008"/>
    <cellStyle name="Percentuale 6 4 5 2" xfId="44870"/>
    <cellStyle name="Percentuale 6 4 6" xfId="25009"/>
    <cellStyle name="Percentuale 6 4 7" xfId="25002"/>
    <cellStyle name="Percentuale 6 5" xfId="2291"/>
    <cellStyle name="Percentuale 6 5 2" xfId="25011"/>
    <cellStyle name="Percentuale 6 5 3" xfId="25012"/>
    <cellStyle name="Percentuale 6 5 3 2" xfId="44871"/>
    <cellStyle name="Percentuale 6 5 4" xfId="25013"/>
    <cellStyle name="Percentuale 6 5 5" xfId="25010"/>
    <cellStyle name="Percentuale 6 6" xfId="2286"/>
    <cellStyle name="Percentuale 6 6 2" xfId="5090"/>
    <cellStyle name="Percentuale 6 6 3" xfId="25014"/>
    <cellStyle name="Percentuale 6 7" xfId="25015"/>
    <cellStyle name="Percentuale 6 7 2" xfId="44872"/>
    <cellStyle name="Percentuale 6 8" xfId="24982"/>
    <cellStyle name="Percentuale 60" xfId="846"/>
    <cellStyle name="Percentuale 60 2" xfId="847"/>
    <cellStyle name="Percentuale 60 2 2" xfId="2293"/>
    <cellStyle name="Percentuale 60 2 2 2" xfId="9047"/>
    <cellStyle name="Percentuale 60 2 2 3" xfId="25018"/>
    <cellStyle name="Percentuale 60 2 3" xfId="8785"/>
    <cellStyle name="Percentuale 60 2 3 2" xfId="25019"/>
    <cellStyle name="Percentuale 60 2 4" xfId="25020"/>
    <cellStyle name="Percentuale 60 2 4 2" xfId="44873"/>
    <cellStyle name="Percentuale 60 2 5" xfId="25021"/>
    <cellStyle name="Percentuale 60 2 6" xfId="25017"/>
    <cellStyle name="Percentuale 60 3" xfId="848"/>
    <cellStyle name="Percentuale 60 3 2" xfId="2295"/>
    <cellStyle name="Percentuale 60 3 2 2" xfId="3889"/>
    <cellStyle name="Percentuale 60 3 2 2 2" xfId="25025"/>
    <cellStyle name="Percentuale 60 3 2 2 3" xfId="25024"/>
    <cellStyle name="Percentuale 60 3 2 3" xfId="3061"/>
    <cellStyle name="Percentuale 60 3 2 3 2" xfId="9601"/>
    <cellStyle name="Percentuale 60 3 2 3 3" xfId="25026"/>
    <cellStyle name="Percentuale 60 3 2 3 4" xfId="44874"/>
    <cellStyle name="Percentuale 60 3 2 4" xfId="25027"/>
    <cellStyle name="Percentuale 60 3 2 5" xfId="25023"/>
    <cellStyle name="Percentuale 60 3 3" xfId="2294"/>
    <cellStyle name="Percentuale 60 3 3 2" xfId="4777"/>
    <cellStyle name="Percentuale 60 3 3 2 2" xfId="25029"/>
    <cellStyle name="Percentuale 60 3 3 3" xfId="25030"/>
    <cellStyle name="Percentuale 60 3 3 4" xfId="25031"/>
    <cellStyle name="Percentuale 60 3 3 4 2" xfId="44875"/>
    <cellStyle name="Percentuale 60 3 3 5" xfId="25028"/>
    <cellStyle name="Percentuale 60 3 4" xfId="2551"/>
    <cellStyle name="Percentuale 60 3 4 2" xfId="9262"/>
    <cellStyle name="Percentuale 60 3 4 3" xfId="25032"/>
    <cellStyle name="Percentuale 60 3 5" xfId="6627"/>
    <cellStyle name="Percentuale 60 3 5 2" xfId="25033"/>
    <cellStyle name="Percentuale 60 3 6" xfId="25034"/>
    <cellStyle name="Percentuale 60 3 6 2" xfId="44876"/>
    <cellStyle name="Percentuale 60 3 7" xfId="25035"/>
    <cellStyle name="Percentuale 60 3 8" xfId="25022"/>
    <cellStyle name="Percentuale 60 4" xfId="2296"/>
    <cellStyle name="Percentuale 60 4 2" xfId="4778"/>
    <cellStyle name="Percentuale 60 4 2 2" xfId="4779"/>
    <cellStyle name="Percentuale 60 4 2 2 2" xfId="25038"/>
    <cellStyle name="Percentuale 60 4 2 3" xfId="13390"/>
    <cellStyle name="Percentuale 60 4 2 3 2" xfId="25039"/>
    <cellStyle name="Percentuale 60 4 2 4" xfId="25037"/>
    <cellStyle name="Percentuale 60 4 2 5" xfId="13000"/>
    <cellStyle name="Percentuale 60 4 3" xfId="4780"/>
    <cellStyle name="Percentuale 60 4 3 2" xfId="25040"/>
    <cellStyle name="Percentuale 60 4 4" xfId="25041"/>
    <cellStyle name="Percentuale 60 4 5" xfId="25042"/>
    <cellStyle name="Percentuale 60 4 5 2" xfId="44877"/>
    <cellStyle name="Percentuale 60 4 6" xfId="25043"/>
    <cellStyle name="Percentuale 60 4 7" xfId="25036"/>
    <cellStyle name="Percentuale 60 5" xfId="2297"/>
    <cellStyle name="Percentuale 60 5 2" xfId="25045"/>
    <cellStyle name="Percentuale 60 5 3" xfId="25046"/>
    <cellStyle name="Percentuale 60 5 3 2" xfId="44878"/>
    <cellStyle name="Percentuale 60 5 4" xfId="25047"/>
    <cellStyle name="Percentuale 60 5 5" xfId="25044"/>
    <cellStyle name="Percentuale 60 6" xfId="2292"/>
    <cellStyle name="Percentuale 60 6 2" xfId="5091"/>
    <cellStyle name="Percentuale 60 6 3" xfId="25048"/>
    <cellStyle name="Percentuale 60 7" xfId="25049"/>
    <cellStyle name="Percentuale 60 7 2" xfId="44879"/>
    <cellStyle name="Percentuale 60 8" xfId="25016"/>
    <cellStyle name="Percentuale 61" xfId="849"/>
    <cellStyle name="Percentuale 61 2" xfId="850"/>
    <cellStyle name="Percentuale 61 2 2" xfId="2299"/>
    <cellStyle name="Percentuale 61 2 2 2" xfId="9048"/>
    <cellStyle name="Percentuale 61 2 2 3" xfId="25052"/>
    <cellStyle name="Percentuale 61 2 3" xfId="8786"/>
    <cellStyle name="Percentuale 61 2 3 2" xfId="25053"/>
    <cellStyle name="Percentuale 61 2 4" xfId="25054"/>
    <cellStyle name="Percentuale 61 2 4 2" xfId="44880"/>
    <cellStyle name="Percentuale 61 2 5" xfId="25055"/>
    <cellStyle name="Percentuale 61 2 6" xfId="25051"/>
    <cellStyle name="Percentuale 61 3" xfId="851"/>
    <cellStyle name="Percentuale 61 3 2" xfId="2301"/>
    <cellStyle name="Percentuale 61 3 2 2" xfId="3890"/>
    <cellStyle name="Percentuale 61 3 2 2 2" xfId="25059"/>
    <cellStyle name="Percentuale 61 3 2 2 3" xfId="25058"/>
    <cellStyle name="Percentuale 61 3 2 3" xfId="3062"/>
    <cellStyle name="Percentuale 61 3 2 3 2" xfId="9602"/>
    <cellStyle name="Percentuale 61 3 2 3 3" xfId="25060"/>
    <cellStyle name="Percentuale 61 3 2 3 4" xfId="44881"/>
    <cellStyle name="Percentuale 61 3 2 4" xfId="25061"/>
    <cellStyle name="Percentuale 61 3 2 5" xfId="25057"/>
    <cellStyle name="Percentuale 61 3 3" xfId="2300"/>
    <cellStyle name="Percentuale 61 3 3 2" xfId="4781"/>
    <cellStyle name="Percentuale 61 3 3 2 2" xfId="25063"/>
    <cellStyle name="Percentuale 61 3 3 3" xfId="25064"/>
    <cellStyle name="Percentuale 61 3 3 4" xfId="25065"/>
    <cellStyle name="Percentuale 61 3 3 4 2" xfId="44882"/>
    <cellStyle name="Percentuale 61 3 3 5" xfId="25062"/>
    <cellStyle name="Percentuale 61 3 4" xfId="2552"/>
    <cellStyle name="Percentuale 61 3 4 2" xfId="9263"/>
    <cellStyle name="Percentuale 61 3 4 3" xfId="25066"/>
    <cellStyle name="Percentuale 61 3 5" xfId="6626"/>
    <cellStyle name="Percentuale 61 3 5 2" xfId="25067"/>
    <cellStyle name="Percentuale 61 3 6" xfId="25068"/>
    <cellStyle name="Percentuale 61 3 6 2" xfId="44883"/>
    <cellStyle name="Percentuale 61 3 7" xfId="25069"/>
    <cellStyle name="Percentuale 61 3 8" xfId="25056"/>
    <cellStyle name="Percentuale 61 4" xfId="2302"/>
    <cellStyle name="Percentuale 61 4 2" xfId="4782"/>
    <cellStyle name="Percentuale 61 4 2 2" xfId="4783"/>
    <cellStyle name="Percentuale 61 4 2 2 2" xfId="25072"/>
    <cellStyle name="Percentuale 61 4 2 3" xfId="13391"/>
    <cellStyle name="Percentuale 61 4 2 3 2" xfId="25073"/>
    <cellStyle name="Percentuale 61 4 2 4" xfId="25071"/>
    <cellStyle name="Percentuale 61 4 2 5" xfId="13001"/>
    <cellStyle name="Percentuale 61 4 3" xfId="4784"/>
    <cellStyle name="Percentuale 61 4 3 2" xfId="25074"/>
    <cellStyle name="Percentuale 61 4 4" xfId="25075"/>
    <cellStyle name="Percentuale 61 4 5" xfId="25076"/>
    <cellStyle name="Percentuale 61 4 5 2" xfId="44884"/>
    <cellStyle name="Percentuale 61 4 6" xfId="25077"/>
    <cellStyle name="Percentuale 61 4 7" xfId="25070"/>
    <cellStyle name="Percentuale 61 5" xfId="2303"/>
    <cellStyle name="Percentuale 61 5 2" xfId="25079"/>
    <cellStyle name="Percentuale 61 5 3" xfId="25080"/>
    <cellStyle name="Percentuale 61 5 3 2" xfId="44885"/>
    <cellStyle name="Percentuale 61 5 4" xfId="25081"/>
    <cellStyle name="Percentuale 61 5 5" xfId="25078"/>
    <cellStyle name="Percentuale 61 6" xfId="2298"/>
    <cellStyle name="Percentuale 61 6 2" xfId="5092"/>
    <cellStyle name="Percentuale 61 6 3" xfId="25082"/>
    <cellStyle name="Percentuale 61 7" xfId="25083"/>
    <cellStyle name="Percentuale 61 7 2" xfId="44886"/>
    <cellStyle name="Percentuale 61 8" xfId="25050"/>
    <cellStyle name="Percentuale 62" xfId="852"/>
    <cellStyle name="Percentuale 62 2" xfId="2304"/>
    <cellStyle name="Percentuale 62 2 2" xfId="9049"/>
    <cellStyle name="Percentuale 62 2 2 2" xfId="25086"/>
    <cellStyle name="Percentuale 62 2 3" xfId="25085"/>
    <cellStyle name="Percentuale 62 3" xfId="8787"/>
    <cellStyle name="Percentuale 62 3 2" xfId="25087"/>
    <cellStyle name="Percentuale 62 4" xfId="25088"/>
    <cellStyle name="Percentuale 62 4 2" xfId="44887"/>
    <cellStyle name="Percentuale 62 5" xfId="25084"/>
    <cellStyle name="Percentuale 63" xfId="853"/>
    <cellStyle name="Percentuale 63 2" xfId="2305"/>
    <cellStyle name="Percentuale 63 2 2" xfId="9050"/>
    <cellStyle name="Percentuale 63 2 2 2" xfId="25091"/>
    <cellStyle name="Percentuale 63 2 3" xfId="25090"/>
    <cellStyle name="Percentuale 63 3" xfId="8788"/>
    <cellStyle name="Percentuale 63 3 2" xfId="25092"/>
    <cellStyle name="Percentuale 63 4" xfId="25093"/>
    <cellStyle name="Percentuale 63 4 2" xfId="44888"/>
    <cellStyle name="Percentuale 63 5" xfId="25089"/>
    <cellStyle name="Percentuale 64" xfId="854"/>
    <cellStyle name="Percentuale 64 2" xfId="2306"/>
    <cellStyle name="Percentuale 64 2 2" xfId="9051"/>
    <cellStyle name="Percentuale 64 2 2 2" xfId="25096"/>
    <cellStyle name="Percentuale 64 2 3" xfId="25095"/>
    <cellStyle name="Percentuale 64 3" xfId="8789"/>
    <cellStyle name="Percentuale 64 3 2" xfId="25097"/>
    <cellStyle name="Percentuale 64 4" xfId="25098"/>
    <cellStyle name="Percentuale 64 4 2" xfId="44889"/>
    <cellStyle name="Percentuale 64 5" xfId="25094"/>
    <cellStyle name="Percentuale 65" xfId="855"/>
    <cellStyle name="Percentuale 65 2" xfId="2307"/>
    <cellStyle name="Percentuale 65 2 2" xfId="9052"/>
    <cellStyle name="Percentuale 65 2 2 2" xfId="25101"/>
    <cellStyle name="Percentuale 65 2 3" xfId="25100"/>
    <cellStyle name="Percentuale 65 3" xfId="8790"/>
    <cellStyle name="Percentuale 65 3 2" xfId="25102"/>
    <cellStyle name="Percentuale 65 4" xfId="25103"/>
    <cellStyle name="Percentuale 65 4 2" xfId="44890"/>
    <cellStyle name="Percentuale 65 5" xfId="25099"/>
    <cellStyle name="Percentuale 66" xfId="856"/>
    <cellStyle name="Percentuale 66 2" xfId="2308"/>
    <cellStyle name="Percentuale 66 2 2" xfId="9053"/>
    <cellStyle name="Percentuale 66 2 2 2" xfId="25106"/>
    <cellStyle name="Percentuale 66 2 3" xfId="25105"/>
    <cellStyle name="Percentuale 66 3" xfId="8791"/>
    <cellStyle name="Percentuale 66 3 2" xfId="25107"/>
    <cellStyle name="Percentuale 66 4" xfId="25108"/>
    <cellStyle name="Percentuale 66 4 2" xfId="44891"/>
    <cellStyle name="Percentuale 66 5" xfId="25104"/>
    <cellStyle name="Percentuale 67" xfId="857"/>
    <cellStyle name="Percentuale 67 2" xfId="2309"/>
    <cellStyle name="Percentuale 67 2 2" xfId="9054"/>
    <cellStyle name="Percentuale 67 2 2 2" xfId="25111"/>
    <cellStyle name="Percentuale 67 2 3" xfId="25110"/>
    <cellStyle name="Percentuale 67 3" xfId="8792"/>
    <cellStyle name="Percentuale 67 3 2" xfId="25112"/>
    <cellStyle name="Percentuale 67 4" xfId="25113"/>
    <cellStyle name="Percentuale 67 4 2" xfId="44892"/>
    <cellStyle name="Percentuale 67 5" xfId="25109"/>
    <cellStyle name="Percentuale 68" xfId="858"/>
    <cellStyle name="Percentuale 68 2" xfId="859"/>
    <cellStyle name="Percentuale 68 2 2" xfId="2311"/>
    <cellStyle name="Percentuale 68 2 2 2" xfId="9055"/>
    <cellStyle name="Percentuale 68 2 2 3" xfId="25116"/>
    <cellStyle name="Percentuale 68 2 3" xfId="8793"/>
    <cellStyle name="Percentuale 68 2 3 2" xfId="25117"/>
    <cellStyle name="Percentuale 68 2 4" xfId="25118"/>
    <cellStyle name="Percentuale 68 2 4 2" xfId="44893"/>
    <cellStyle name="Percentuale 68 2 5" xfId="25119"/>
    <cellStyle name="Percentuale 68 2 6" xfId="25115"/>
    <cellStyle name="Percentuale 68 3" xfId="860"/>
    <cellStyle name="Percentuale 68 3 2" xfId="2313"/>
    <cellStyle name="Percentuale 68 3 2 2" xfId="3891"/>
    <cellStyle name="Percentuale 68 3 2 2 2" xfId="25123"/>
    <cellStyle name="Percentuale 68 3 2 2 3" xfId="25122"/>
    <cellStyle name="Percentuale 68 3 2 3" xfId="3063"/>
    <cellStyle name="Percentuale 68 3 2 3 2" xfId="9603"/>
    <cellStyle name="Percentuale 68 3 2 3 3" xfId="25124"/>
    <cellStyle name="Percentuale 68 3 2 3 4" xfId="44894"/>
    <cellStyle name="Percentuale 68 3 2 4" xfId="25125"/>
    <cellStyle name="Percentuale 68 3 2 5" xfId="25121"/>
    <cellStyle name="Percentuale 68 3 3" xfId="2312"/>
    <cellStyle name="Percentuale 68 3 3 2" xfId="4785"/>
    <cellStyle name="Percentuale 68 3 3 2 2" xfId="25127"/>
    <cellStyle name="Percentuale 68 3 3 3" xfId="25128"/>
    <cellStyle name="Percentuale 68 3 3 4" xfId="25129"/>
    <cellStyle name="Percentuale 68 3 3 4 2" xfId="44895"/>
    <cellStyle name="Percentuale 68 3 3 5" xfId="25126"/>
    <cellStyle name="Percentuale 68 3 4" xfId="2553"/>
    <cellStyle name="Percentuale 68 3 4 2" xfId="9264"/>
    <cellStyle name="Percentuale 68 3 4 3" xfId="25130"/>
    <cellStyle name="Percentuale 68 3 5" xfId="6842"/>
    <cellStyle name="Percentuale 68 3 5 2" xfId="25131"/>
    <cellStyle name="Percentuale 68 3 6" xfId="25132"/>
    <cellStyle name="Percentuale 68 3 6 2" xfId="44896"/>
    <cellStyle name="Percentuale 68 3 7" xfId="25133"/>
    <cellStyle name="Percentuale 68 3 8" xfId="25120"/>
    <cellStyle name="Percentuale 68 4" xfId="2314"/>
    <cellStyle name="Percentuale 68 4 2" xfId="4786"/>
    <cellStyle name="Percentuale 68 4 2 2" xfId="4787"/>
    <cellStyle name="Percentuale 68 4 2 2 2" xfId="25136"/>
    <cellStyle name="Percentuale 68 4 2 3" xfId="13392"/>
    <cellStyle name="Percentuale 68 4 2 3 2" xfId="25137"/>
    <cellStyle name="Percentuale 68 4 2 4" xfId="25135"/>
    <cellStyle name="Percentuale 68 4 2 5" xfId="13002"/>
    <cellStyle name="Percentuale 68 4 3" xfId="4788"/>
    <cellStyle name="Percentuale 68 4 3 2" xfId="25138"/>
    <cellStyle name="Percentuale 68 4 4" xfId="25139"/>
    <cellStyle name="Percentuale 68 4 5" xfId="25140"/>
    <cellStyle name="Percentuale 68 4 5 2" xfId="44897"/>
    <cellStyle name="Percentuale 68 4 6" xfId="25141"/>
    <cellStyle name="Percentuale 68 4 7" xfId="25134"/>
    <cellStyle name="Percentuale 68 5" xfId="2315"/>
    <cellStyle name="Percentuale 68 5 2" xfId="25143"/>
    <cellStyle name="Percentuale 68 5 3" xfId="25144"/>
    <cellStyle name="Percentuale 68 5 3 2" xfId="44898"/>
    <cellStyle name="Percentuale 68 5 4" xfId="25145"/>
    <cellStyle name="Percentuale 68 5 5" xfId="25142"/>
    <cellStyle name="Percentuale 68 6" xfId="2310"/>
    <cellStyle name="Percentuale 68 6 2" xfId="5093"/>
    <cellStyle name="Percentuale 68 6 3" xfId="25146"/>
    <cellStyle name="Percentuale 68 7" xfId="25147"/>
    <cellStyle name="Percentuale 68 7 2" xfId="44899"/>
    <cellStyle name="Percentuale 68 8" xfId="25114"/>
    <cellStyle name="Percentuale 69" xfId="861"/>
    <cellStyle name="Percentuale 69 2" xfId="862"/>
    <cellStyle name="Percentuale 69 2 2" xfId="2317"/>
    <cellStyle name="Percentuale 69 2 2 2" xfId="9056"/>
    <cellStyle name="Percentuale 69 2 2 3" xfId="25150"/>
    <cellStyle name="Percentuale 69 2 3" xfId="8794"/>
    <cellStyle name="Percentuale 69 2 3 2" xfId="25151"/>
    <cellStyle name="Percentuale 69 2 4" xfId="25152"/>
    <cellStyle name="Percentuale 69 2 4 2" xfId="44900"/>
    <cellStyle name="Percentuale 69 2 5" xfId="25153"/>
    <cellStyle name="Percentuale 69 2 6" xfId="25149"/>
    <cellStyle name="Percentuale 69 3" xfId="863"/>
    <cellStyle name="Percentuale 69 3 2" xfId="2319"/>
    <cellStyle name="Percentuale 69 3 2 2" xfId="3892"/>
    <cellStyle name="Percentuale 69 3 2 2 2" xfId="25157"/>
    <cellStyle name="Percentuale 69 3 2 2 3" xfId="25156"/>
    <cellStyle name="Percentuale 69 3 2 3" xfId="3064"/>
    <cellStyle name="Percentuale 69 3 2 3 2" xfId="9604"/>
    <cellStyle name="Percentuale 69 3 2 3 3" xfId="25158"/>
    <cellStyle name="Percentuale 69 3 2 3 4" xfId="44901"/>
    <cellStyle name="Percentuale 69 3 2 4" xfId="25159"/>
    <cellStyle name="Percentuale 69 3 2 5" xfId="25155"/>
    <cellStyle name="Percentuale 69 3 3" xfId="2318"/>
    <cellStyle name="Percentuale 69 3 3 2" xfId="4789"/>
    <cellStyle name="Percentuale 69 3 3 2 2" xfId="25161"/>
    <cellStyle name="Percentuale 69 3 3 3" xfId="25162"/>
    <cellStyle name="Percentuale 69 3 3 4" xfId="25163"/>
    <cellStyle name="Percentuale 69 3 3 4 2" xfId="44902"/>
    <cellStyle name="Percentuale 69 3 3 5" xfId="25160"/>
    <cellStyle name="Percentuale 69 3 4" xfId="2554"/>
    <cellStyle name="Percentuale 69 3 4 2" xfId="9265"/>
    <cellStyle name="Percentuale 69 3 4 3" xfId="25164"/>
    <cellStyle name="Percentuale 69 3 5" xfId="7694"/>
    <cellStyle name="Percentuale 69 3 5 2" xfId="25165"/>
    <cellStyle name="Percentuale 69 3 6" xfId="25166"/>
    <cellStyle name="Percentuale 69 3 6 2" xfId="44903"/>
    <cellStyle name="Percentuale 69 3 7" xfId="25167"/>
    <cellStyle name="Percentuale 69 3 8" xfId="25154"/>
    <cellStyle name="Percentuale 69 4" xfId="2320"/>
    <cellStyle name="Percentuale 69 4 2" xfId="4790"/>
    <cellStyle name="Percentuale 69 4 2 2" xfId="4791"/>
    <cellStyle name="Percentuale 69 4 2 2 2" xfId="25170"/>
    <cellStyle name="Percentuale 69 4 2 3" xfId="13393"/>
    <cellStyle name="Percentuale 69 4 2 3 2" xfId="25171"/>
    <cellStyle name="Percentuale 69 4 2 4" xfId="25169"/>
    <cellStyle name="Percentuale 69 4 2 5" xfId="13003"/>
    <cellStyle name="Percentuale 69 4 3" xfId="4792"/>
    <cellStyle name="Percentuale 69 4 3 2" xfId="25172"/>
    <cellStyle name="Percentuale 69 4 4" xfId="25173"/>
    <cellStyle name="Percentuale 69 4 5" xfId="25174"/>
    <cellStyle name="Percentuale 69 4 5 2" xfId="44904"/>
    <cellStyle name="Percentuale 69 4 6" xfId="25175"/>
    <cellStyle name="Percentuale 69 4 7" xfId="25168"/>
    <cellStyle name="Percentuale 69 5" xfId="2321"/>
    <cellStyle name="Percentuale 69 5 2" xfId="25177"/>
    <cellStyle name="Percentuale 69 5 3" xfId="25178"/>
    <cellStyle name="Percentuale 69 5 3 2" xfId="44905"/>
    <cellStyle name="Percentuale 69 5 4" xfId="25179"/>
    <cellStyle name="Percentuale 69 5 5" xfId="25176"/>
    <cellStyle name="Percentuale 69 6" xfId="2316"/>
    <cellStyle name="Percentuale 69 6 2" xfId="5094"/>
    <cellStyle name="Percentuale 69 6 3" xfId="25180"/>
    <cellStyle name="Percentuale 69 7" xfId="25181"/>
    <cellStyle name="Percentuale 69 7 2" xfId="44906"/>
    <cellStyle name="Percentuale 69 8" xfId="25148"/>
    <cellStyle name="Percentuale 7" xfId="864"/>
    <cellStyle name="Percentuale 7 2" xfId="865"/>
    <cellStyle name="Percentuale 7 2 2" xfId="2323"/>
    <cellStyle name="Percentuale 7 2 2 2" xfId="9057"/>
    <cellStyle name="Percentuale 7 2 2 3" xfId="25184"/>
    <cellStyle name="Percentuale 7 2 3" xfId="8795"/>
    <cellStyle name="Percentuale 7 2 3 2" xfId="25185"/>
    <cellStyle name="Percentuale 7 2 4" xfId="25186"/>
    <cellStyle name="Percentuale 7 2 4 2" xfId="44907"/>
    <cellStyle name="Percentuale 7 2 5" xfId="25187"/>
    <cellStyle name="Percentuale 7 2 6" xfId="25183"/>
    <cellStyle name="Percentuale 7 3" xfId="866"/>
    <cellStyle name="Percentuale 7 3 2" xfId="2325"/>
    <cellStyle name="Percentuale 7 3 2 2" xfId="3893"/>
    <cellStyle name="Percentuale 7 3 2 2 2" xfId="25191"/>
    <cellStyle name="Percentuale 7 3 2 2 3" xfId="25190"/>
    <cellStyle name="Percentuale 7 3 2 3" xfId="3065"/>
    <cellStyle name="Percentuale 7 3 2 3 2" xfId="9605"/>
    <cellStyle name="Percentuale 7 3 2 3 3" xfId="25192"/>
    <cellStyle name="Percentuale 7 3 2 3 4" xfId="44908"/>
    <cellStyle name="Percentuale 7 3 2 4" xfId="25193"/>
    <cellStyle name="Percentuale 7 3 2 5" xfId="25189"/>
    <cellStyle name="Percentuale 7 3 3" xfId="2324"/>
    <cellStyle name="Percentuale 7 3 3 2" xfId="4793"/>
    <cellStyle name="Percentuale 7 3 3 2 2" xfId="25195"/>
    <cellStyle name="Percentuale 7 3 3 3" xfId="25196"/>
    <cellStyle name="Percentuale 7 3 3 4" xfId="25197"/>
    <cellStyle name="Percentuale 7 3 3 4 2" xfId="44909"/>
    <cellStyle name="Percentuale 7 3 3 5" xfId="25194"/>
    <cellStyle name="Percentuale 7 3 4" xfId="2555"/>
    <cellStyle name="Percentuale 7 3 4 2" xfId="9266"/>
    <cellStyle name="Percentuale 7 3 4 3" xfId="25198"/>
    <cellStyle name="Percentuale 7 3 5" xfId="7738"/>
    <cellStyle name="Percentuale 7 3 5 2" xfId="25199"/>
    <cellStyle name="Percentuale 7 3 6" xfId="25200"/>
    <cellStyle name="Percentuale 7 3 6 2" xfId="44910"/>
    <cellStyle name="Percentuale 7 3 7" xfId="25201"/>
    <cellStyle name="Percentuale 7 3 8" xfId="25188"/>
    <cellStyle name="Percentuale 7 4" xfId="2326"/>
    <cellStyle name="Percentuale 7 4 2" xfId="4794"/>
    <cellStyle name="Percentuale 7 4 2 2" xfId="4795"/>
    <cellStyle name="Percentuale 7 4 2 2 2" xfId="25204"/>
    <cellStyle name="Percentuale 7 4 2 3" xfId="13394"/>
    <cellStyle name="Percentuale 7 4 2 3 2" xfId="25205"/>
    <cellStyle name="Percentuale 7 4 2 4" xfId="25203"/>
    <cellStyle name="Percentuale 7 4 2 5" xfId="13004"/>
    <cellStyle name="Percentuale 7 4 3" xfId="4796"/>
    <cellStyle name="Percentuale 7 4 3 2" xfId="25206"/>
    <cellStyle name="Percentuale 7 4 4" xfId="25207"/>
    <cellStyle name="Percentuale 7 4 5" xfId="25208"/>
    <cellStyle name="Percentuale 7 4 5 2" xfId="44911"/>
    <cellStyle name="Percentuale 7 4 6" xfId="25209"/>
    <cellStyle name="Percentuale 7 4 7" xfId="25202"/>
    <cellStyle name="Percentuale 7 5" xfId="2327"/>
    <cellStyle name="Percentuale 7 5 2" xfId="25211"/>
    <cellStyle name="Percentuale 7 5 3" xfId="25212"/>
    <cellStyle name="Percentuale 7 5 3 2" xfId="44912"/>
    <cellStyle name="Percentuale 7 5 4" xfId="25213"/>
    <cellStyle name="Percentuale 7 5 5" xfId="25210"/>
    <cellStyle name="Percentuale 7 6" xfId="2322"/>
    <cellStyle name="Percentuale 7 6 2" xfId="5095"/>
    <cellStyle name="Percentuale 7 6 3" xfId="25214"/>
    <cellStyle name="Percentuale 7 7" xfId="25215"/>
    <cellStyle name="Percentuale 7 7 2" xfId="44913"/>
    <cellStyle name="Percentuale 7 8" xfId="25182"/>
    <cellStyle name="Percentuale 8" xfId="867"/>
    <cellStyle name="Percentuale 8 2" xfId="868"/>
    <cellStyle name="Percentuale 8 2 2" xfId="2329"/>
    <cellStyle name="Percentuale 8 2 2 2" xfId="9058"/>
    <cellStyle name="Percentuale 8 2 2 3" xfId="25218"/>
    <cellStyle name="Percentuale 8 2 3" xfId="8796"/>
    <cellStyle name="Percentuale 8 2 3 2" xfId="25219"/>
    <cellStyle name="Percentuale 8 2 4" xfId="25220"/>
    <cellStyle name="Percentuale 8 2 4 2" xfId="44914"/>
    <cellStyle name="Percentuale 8 2 5" xfId="25221"/>
    <cellStyle name="Percentuale 8 2 6" xfId="25217"/>
    <cellStyle name="Percentuale 8 3" xfId="869"/>
    <cellStyle name="Percentuale 8 3 2" xfId="2331"/>
    <cellStyle name="Percentuale 8 3 2 2" xfId="3894"/>
    <cellStyle name="Percentuale 8 3 2 2 2" xfId="25225"/>
    <cellStyle name="Percentuale 8 3 2 2 3" xfId="25224"/>
    <cellStyle name="Percentuale 8 3 2 3" xfId="3066"/>
    <cellStyle name="Percentuale 8 3 2 3 2" xfId="9606"/>
    <cellStyle name="Percentuale 8 3 2 3 3" xfId="25226"/>
    <cellStyle name="Percentuale 8 3 2 3 4" xfId="44915"/>
    <cellStyle name="Percentuale 8 3 2 4" xfId="25227"/>
    <cellStyle name="Percentuale 8 3 2 5" xfId="25223"/>
    <cellStyle name="Percentuale 8 3 3" xfId="2330"/>
    <cellStyle name="Percentuale 8 3 3 2" xfId="4797"/>
    <cellStyle name="Percentuale 8 3 3 2 2" xfId="25229"/>
    <cellStyle name="Percentuale 8 3 3 3" xfId="25230"/>
    <cellStyle name="Percentuale 8 3 3 4" xfId="25231"/>
    <cellStyle name="Percentuale 8 3 3 4 2" xfId="44916"/>
    <cellStyle name="Percentuale 8 3 3 5" xfId="25228"/>
    <cellStyle name="Percentuale 8 3 4" xfId="2556"/>
    <cellStyle name="Percentuale 8 3 4 2" xfId="9267"/>
    <cellStyle name="Percentuale 8 3 4 3" xfId="25232"/>
    <cellStyle name="Percentuale 8 3 5" xfId="6524"/>
    <cellStyle name="Percentuale 8 3 5 2" xfId="25233"/>
    <cellStyle name="Percentuale 8 3 6" xfId="25234"/>
    <cellStyle name="Percentuale 8 3 6 2" xfId="44917"/>
    <cellStyle name="Percentuale 8 3 7" xfId="25235"/>
    <cellStyle name="Percentuale 8 3 8" xfId="25222"/>
    <cellStyle name="Percentuale 8 4" xfId="2332"/>
    <cellStyle name="Percentuale 8 4 2" xfId="4798"/>
    <cellStyle name="Percentuale 8 4 2 2" xfId="4799"/>
    <cellStyle name="Percentuale 8 4 2 2 2" xfId="25238"/>
    <cellStyle name="Percentuale 8 4 2 3" xfId="13395"/>
    <cellStyle name="Percentuale 8 4 2 3 2" xfId="25239"/>
    <cellStyle name="Percentuale 8 4 2 4" xfId="25237"/>
    <cellStyle name="Percentuale 8 4 2 5" xfId="13005"/>
    <cellStyle name="Percentuale 8 4 3" xfId="4800"/>
    <cellStyle name="Percentuale 8 4 3 2" xfId="25240"/>
    <cellStyle name="Percentuale 8 4 4" xfId="25241"/>
    <cellStyle name="Percentuale 8 4 5" xfId="25242"/>
    <cellStyle name="Percentuale 8 4 5 2" xfId="44918"/>
    <cellStyle name="Percentuale 8 4 6" xfId="25243"/>
    <cellStyle name="Percentuale 8 4 7" xfId="25236"/>
    <cellStyle name="Percentuale 8 5" xfId="2333"/>
    <cellStyle name="Percentuale 8 5 2" xfId="25245"/>
    <cellStyle name="Percentuale 8 5 3" xfId="25246"/>
    <cellStyle name="Percentuale 8 5 3 2" xfId="44919"/>
    <cellStyle name="Percentuale 8 5 4" xfId="25247"/>
    <cellStyle name="Percentuale 8 5 5" xfId="25244"/>
    <cellStyle name="Percentuale 8 6" xfId="2328"/>
    <cellStyle name="Percentuale 8 6 2" xfId="5096"/>
    <cellStyle name="Percentuale 8 6 3" xfId="25248"/>
    <cellStyle name="Percentuale 8 7" xfId="25249"/>
    <cellStyle name="Percentuale 8 7 2" xfId="44920"/>
    <cellStyle name="Percentuale 8 8" xfId="25216"/>
    <cellStyle name="Percentuale 9" xfId="870"/>
    <cellStyle name="Percentuale 9 2" xfId="871"/>
    <cellStyle name="Percentuale 9 2 2" xfId="2335"/>
    <cellStyle name="Percentuale 9 2 2 2" xfId="9059"/>
    <cellStyle name="Percentuale 9 2 2 3" xfId="25252"/>
    <cellStyle name="Percentuale 9 2 3" xfId="8797"/>
    <cellStyle name="Percentuale 9 2 3 2" xfId="25253"/>
    <cellStyle name="Percentuale 9 2 4" xfId="25254"/>
    <cellStyle name="Percentuale 9 2 4 2" xfId="44921"/>
    <cellStyle name="Percentuale 9 2 5" xfId="25255"/>
    <cellStyle name="Percentuale 9 2 6" xfId="25251"/>
    <cellStyle name="Percentuale 9 3" xfId="872"/>
    <cellStyle name="Percentuale 9 3 2" xfId="2337"/>
    <cellStyle name="Percentuale 9 3 2 2" xfId="3895"/>
    <cellStyle name="Percentuale 9 3 2 2 2" xfId="25259"/>
    <cellStyle name="Percentuale 9 3 2 2 3" xfId="25258"/>
    <cellStyle name="Percentuale 9 3 2 3" xfId="3067"/>
    <cellStyle name="Percentuale 9 3 2 3 2" xfId="9607"/>
    <cellStyle name="Percentuale 9 3 2 3 3" xfId="25260"/>
    <cellStyle name="Percentuale 9 3 2 3 4" xfId="44922"/>
    <cellStyle name="Percentuale 9 3 2 4" xfId="25261"/>
    <cellStyle name="Percentuale 9 3 2 5" xfId="25257"/>
    <cellStyle name="Percentuale 9 3 3" xfId="2336"/>
    <cellStyle name="Percentuale 9 3 3 2" xfId="4801"/>
    <cellStyle name="Percentuale 9 3 3 2 2" xfId="25263"/>
    <cellStyle name="Percentuale 9 3 3 3" xfId="25264"/>
    <cellStyle name="Percentuale 9 3 3 4" xfId="25265"/>
    <cellStyle name="Percentuale 9 3 3 4 2" xfId="44923"/>
    <cellStyle name="Percentuale 9 3 3 5" xfId="25262"/>
    <cellStyle name="Percentuale 9 3 4" xfId="2557"/>
    <cellStyle name="Percentuale 9 3 4 2" xfId="9268"/>
    <cellStyle name="Percentuale 9 3 4 3" xfId="25266"/>
    <cellStyle name="Percentuale 9 3 5" xfId="7737"/>
    <cellStyle name="Percentuale 9 3 5 2" xfId="25267"/>
    <cellStyle name="Percentuale 9 3 6" xfId="25268"/>
    <cellStyle name="Percentuale 9 3 6 2" xfId="44924"/>
    <cellStyle name="Percentuale 9 3 7" xfId="25269"/>
    <cellStyle name="Percentuale 9 3 8" xfId="25256"/>
    <cellStyle name="Percentuale 9 4" xfId="2338"/>
    <cellStyle name="Percentuale 9 4 2" xfId="4802"/>
    <cellStyle name="Percentuale 9 4 2 2" xfId="4803"/>
    <cellStyle name="Percentuale 9 4 2 2 2" xfId="25272"/>
    <cellStyle name="Percentuale 9 4 2 3" xfId="13396"/>
    <cellStyle name="Percentuale 9 4 2 3 2" xfId="25273"/>
    <cellStyle name="Percentuale 9 4 2 4" xfId="25271"/>
    <cellStyle name="Percentuale 9 4 2 5" xfId="13006"/>
    <cellStyle name="Percentuale 9 4 3" xfId="4804"/>
    <cellStyle name="Percentuale 9 4 3 2" xfId="25274"/>
    <cellStyle name="Percentuale 9 4 4" xfId="25275"/>
    <cellStyle name="Percentuale 9 4 5" xfId="25276"/>
    <cellStyle name="Percentuale 9 4 5 2" xfId="44925"/>
    <cellStyle name="Percentuale 9 4 6" xfId="25277"/>
    <cellStyle name="Percentuale 9 4 7" xfId="25270"/>
    <cellStyle name="Percentuale 9 5" xfId="2339"/>
    <cellStyle name="Percentuale 9 5 2" xfId="25279"/>
    <cellStyle name="Percentuale 9 5 3" xfId="25280"/>
    <cellStyle name="Percentuale 9 5 3 2" xfId="44926"/>
    <cellStyle name="Percentuale 9 5 4" xfId="25281"/>
    <cellStyle name="Percentuale 9 5 5" xfId="25278"/>
    <cellStyle name="Percentuale 9 6" xfId="2334"/>
    <cellStyle name="Percentuale 9 6 2" xfId="5097"/>
    <cellStyle name="Percentuale 9 6 3" xfId="25282"/>
    <cellStyle name="Percentuale 9 7" xfId="25283"/>
    <cellStyle name="Percentuale 9 7 2" xfId="44927"/>
    <cellStyle name="Percentuale 9 8" xfId="25250"/>
    <cellStyle name="Procent" xfId="676" builtinId="5"/>
    <cellStyle name="Procent 10" xfId="25284"/>
    <cellStyle name="Procent 10 2" xfId="25285"/>
    <cellStyle name="Procent 10 2 2" xfId="25286"/>
    <cellStyle name="Procent 10 3" xfId="25287"/>
    <cellStyle name="Procent 10 3 2" xfId="25288"/>
    <cellStyle name="Procent 10 4" xfId="25289"/>
    <cellStyle name="Procent 10 4 2" xfId="25290"/>
    <cellStyle name="Procent 10 5" xfId="25291"/>
    <cellStyle name="Procent 11" xfId="25292"/>
    <cellStyle name="Procent 11 2" xfId="25293"/>
    <cellStyle name="Procent 12" xfId="25294"/>
    <cellStyle name="Procent 12 2" xfId="25295"/>
    <cellStyle name="Procent 13" xfId="25296"/>
    <cellStyle name="Procent 2" xfId="2340"/>
    <cellStyle name="Procent 2 10" xfId="25298"/>
    <cellStyle name="Procent 2 10 2" xfId="25299"/>
    <cellStyle name="Procent 2 10 2 2" xfId="25300"/>
    <cellStyle name="Procent 2 10 3" xfId="25301"/>
    <cellStyle name="Procent 2 11" xfId="25302"/>
    <cellStyle name="Procent 2 11 2" xfId="25303"/>
    <cellStyle name="Procent 2 12" xfId="25304"/>
    <cellStyle name="Procent 2 12 2" xfId="25305"/>
    <cellStyle name="Procent 2 13" xfId="25306"/>
    <cellStyle name="Procent 2 13 2" xfId="25307"/>
    <cellStyle name="Procent 2 14" xfId="25308"/>
    <cellStyle name="Procent 2 14 2" xfId="25309"/>
    <cellStyle name="Procent 2 15" xfId="25310"/>
    <cellStyle name="Procent 2 16" xfId="25311"/>
    <cellStyle name="Procent 2 17" xfId="25312"/>
    <cellStyle name="Procent 2 18" xfId="25313"/>
    <cellStyle name="Procent 2 18 2" xfId="44928"/>
    <cellStyle name="Procent 2 19" xfId="25314"/>
    <cellStyle name="Procent 2 2" xfId="4805"/>
    <cellStyle name="Procent 2 2 10" xfId="25316"/>
    <cellStyle name="Procent 2 2 11" xfId="25317"/>
    <cellStyle name="Procent 2 2 12" xfId="25318"/>
    <cellStyle name="Procent 2 2 12 2" xfId="44929"/>
    <cellStyle name="Procent 2 2 13" xfId="25319"/>
    <cellStyle name="Procent 2 2 14" xfId="25315"/>
    <cellStyle name="Procent 2 2 15" xfId="13397"/>
    <cellStyle name="Procent 2 2 2" xfId="6456"/>
    <cellStyle name="Procent 2 2 2 2" xfId="25321"/>
    <cellStyle name="Procent 2 2 2 2 2" xfId="25322"/>
    <cellStyle name="Procent 2 2 2 3" xfId="25323"/>
    <cellStyle name="Procent 2 2 2 3 2" xfId="25324"/>
    <cellStyle name="Procent 2 2 2 4" xfId="25325"/>
    <cellStyle name="Procent 2 2 2 4 2" xfId="25326"/>
    <cellStyle name="Procent 2 2 2 5" xfId="25327"/>
    <cellStyle name="Procent 2 2 2 5 2" xfId="25328"/>
    <cellStyle name="Procent 2 2 2 6" xfId="25329"/>
    <cellStyle name="Procent 2 2 2 7" xfId="25330"/>
    <cellStyle name="Procent 2 2 2 8" xfId="25320"/>
    <cellStyle name="Procent 2 2 2 9" xfId="13398"/>
    <cellStyle name="Procent 2 2 3" xfId="7603"/>
    <cellStyle name="Procent 2 2 3 2" xfId="25332"/>
    <cellStyle name="Procent 2 2 3 2 2" xfId="25333"/>
    <cellStyle name="Procent 2 2 3 3" xfId="25334"/>
    <cellStyle name="Procent 2 2 3 4" xfId="25331"/>
    <cellStyle name="Procent 2 2 4" xfId="7101"/>
    <cellStyle name="Procent 2 2 4 2" xfId="25336"/>
    <cellStyle name="Procent 2 2 4 3" xfId="25335"/>
    <cellStyle name="Procent 2 2 5" xfId="6455"/>
    <cellStyle name="Procent 2 2 5 2" xfId="25338"/>
    <cellStyle name="Procent 2 2 5 3" xfId="42170"/>
    <cellStyle name="Procent 2 2 5 4" xfId="25337"/>
    <cellStyle name="Procent 2 2 6" xfId="25339"/>
    <cellStyle name="Procent 2 2 6 2" xfId="25340"/>
    <cellStyle name="Procent 2 2 7" xfId="25341"/>
    <cellStyle name="Procent 2 2 7 2" xfId="25342"/>
    <cellStyle name="Procent 2 2 8" xfId="25343"/>
    <cellStyle name="Procent 2 2 9" xfId="25344"/>
    <cellStyle name="Procent 2 20" xfId="25297"/>
    <cellStyle name="Procent 2 3" xfId="25345"/>
    <cellStyle name="Procent 2 3 2" xfId="25346"/>
    <cellStyle name="Procent 2 3 2 2" xfId="25347"/>
    <cellStyle name="Procent 2 3 2 2 2" xfId="25348"/>
    <cellStyle name="Procent 2 3 2 3" xfId="25349"/>
    <cellStyle name="Procent 2 3 2 3 2" xfId="25350"/>
    <cellStyle name="Procent 2 3 2 4" xfId="25351"/>
    <cellStyle name="Procent 2 3 3" xfId="25352"/>
    <cellStyle name="Procent 2 3 3 2" xfId="25353"/>
    <cellStyle name="Procent 2 3 4" xfId="25354"/>
    <cellStyle name="Procent 2 3 4 2" xfId="25355"/>
    <cellStyle name="Procent 2 3 5" xfId="25356"/>
    <cellStyle name="Procent 2 3 5 2" xfId="25357"/>
    <cellStyle name="Procent 2 3 6" xfId="25358"/>
    <cellStyle name="Procent 2 3 6 2" xfId="25359"/>
    <cellStyle name="Procent 2 3 7" xfId="25360"/>
    <cellStyle name="Procent 2 3 7 2" xfId="25361"/>
    <cellStyle name="Procent 2 3 8" xfId="25362"/>
    <cellStyle name="Procent 2 4" xfId="25363"/>
    <cellStyle name="Procent 2 4 2" xfId="25364"/>
    <cellStyle name="Procent 2 4 2 2" xfId="25365"/>
    <cellStyle name="Procent 2 4 2 2 2" xfId="25366"/>
    <cellStyle name="Procent 2 4 2 3" xfId="25367"/>
    <cellStyle name="Procent 2 4 2 3 2" xfId="25368"/>
    <cellStyle name="Procent 2 4 2 4" xfId="25369"/>
    <cellStyle name="Procent 2 4 3" xfId="25370"/>
    <cellStyle name="Procent 2 4 3 2" xfId="25371"/>
    <cellStyle name="Procent 2 4 4" xfId="25372"/>
    <cellStyle name="Procent 2 4 4 2" xfId="25373"/>
    <cellStyle name="Procent 2 4 5" xfId="25374"/>
    <cellStyle name="Procent 2 4 5 2" xfId="25375"/>
    <cellStyle name="Procent 2 4 6" xfId="25376"/>
    <cellStyle name="Procent 2 4 6 2" xfId="25377"/>
    <cellStyle name="Procent 2 4 7" xfId="25378"/>
    <cellStyle name="Procent 2 4 7 2" xfId="25379"/>
    <cellStyle name="Procent 2 4 8" xfId="25380"/>
    <cellStyle name="Procent 2 5" xfId="25381"/>
    <cellStyle name="Procent 2 5 2" xfId="25382"/>
    <cellStyle name="Procent 2 5 2 2" xfId="25383"/>
    <cellStyle name="Procent 2 5 2 2 2" xfId="25384"/>
    <cellStyle name="Procent 2 5 2 3" xfId="25385"/>
    <cellStyle name="Procent 2 5 2 3 2" xfId="25386"/>
    <cellStyle name="Procent 2 5 2 4" xfId="25387"/>
    <cellStyle name="Procent 2 5 3" xfId="25388"/>
    <cellStyle name="Procent 2 5 3 2" xfId="25389"/>
    <cellStyle name="Procent 2 5 4" xfId="25390"/>
    <cellStyle name="Procent 2 5 4 2" xfId="25391"/>
    <cellStyle name="Procent 2 5 5" xfId="25392"/>
    <cellStyle name="Procent 2 5 5 2" xfId="25393"/>
    <cellStyle name="Procent 2 5 6" xfId="25394"/>
    <cellStyle name="Procent 2 5 6 2" xfId="25395"/>
    <cellStyle name="Procent 2 6" xfId="25396"/>
    <cellStyle name="Procent 2 6 2" xfId="25397"/>
    <cellStyle name="Procent 2 6 2 2" xfId="25398"/>
    <cellStyle name="Procent 2 6 2 2 2" xfId="25399"/>
    <cellStyle name="Procent 2 6 2 3" xfId="25400"/>
    <cellStyle name="Procent 2 6 2 3 2" xfId="25401"/>
    <cellStyle name="Procent 2 6 2 4" xfId="25402"/>
    <cellStyle name="Procent 2 6 3" xfId="25403"/>
    <cellStyle name="Procent 2 6 3 2" xfId="25404"/>
    <cellStyle name="Procent 2 6 4" xfId="25405"/>
    <cellStyle name="Procent 2 6 4 2" xfId="25406"/>
    <cellStyle name="Procent 2 6 5" xfId="25407"/>
    <cellStyle name="Procent 2 6 5 2" xfId="25408"/>
    <cellStyle name="Procent 2 6 6" xfId="25409"/>
    <cellStyle name="Procent 2 7" xfId="25410"/>
    <cellStyle name="Procent 2 7 2" xfId="25411"/>
    <cellStyle name="Procent 2 7 2 2" xfId="25412"/>
    <cellStyle name="Procent 2 7 2 2 2" xfId="25413"/>
    <cellStyle name="Procent 2 7 2 3" xfId="25414"/>
    <cellStyle name="Procent 2 7 2 3 2" xfId="25415"/>
    <cellStyle name="Procent 2 7 2 4" xfId="25416"/>
    <cellStyle name="Procent 2 7 3" xfId="25417"/>
    <cellStyle name="Procent 2 7 3 2" xfId="25418"/>
    <cellStyle name="Procent 2 7 4" xfId="25419"/>
    <cellStyle name="Procent 2 7 4 2" xfId="25420"/>
    <cellStyle name="Procent 2 7 5" xfId="25421"/>
    <cellStyle name="Procent 2 7 5 2" xfId="25422"/>
    <cellStyle name="Procent 2 7 6" xfId="25423"/>
    <cellStyle name="Procent 2 8" xfId="25424"/>
    <cellStyle name="Procent 2 8 2" xfId="25425"/>
    <cellStyle name="Procent 2 8 2 2" xfId="25426"/>
    <cellStyle name="Procent 2 8 2 2 2" xfId="25427"/>
    <cellStyle name="Procent 2 8 2 3" xfId="25428"/>
    <cellStyle name="Procent 2 8 2 3 2" xfId="25429"/>
    <cellStyle name="Procent 2 8 2 4" xfId="25430"/>
    <cellStyle name="Procent 2 8 3" xfId="25431"/>
    <cellStyle name="Procent 2 8 3 2" xfId="25432"/>
    <cellStyle name="Procent 2 8 4" xfId="25433"/>
    <cellStyle name="Procent 2 8 4 2" xfId="25434"/>
    <cellStyle name="Procent 2 8 5" xfId="25435"/>
    <cellStyle name="Procent 2 8 5 2" xfId="25436"/>
    <cellStyle name="Procent 2 8 6" xfId="25437"/>
    <cellStyle name="Procent 2 9" xfId="25438"/>
    <cellStyle name="Procent 2 9 2" xfId="25439"/>
    <cellStyle name="Procent 2 9 2 2" xfId="25440"/>
    <cellStyle name="Procent 2 9 3" xfId="25441"/>
    <cellStyle name="Procent 2 9 3 2" xfId="25442"/>
    <cellStyle name="Procent 2 9 4" xfId="25443"/>
    <cellStyle name="Procent 3" xfId="2558"/>
    <cellStyle name="Procent 3 2" xfId="4806"/>
    <cellStyle name="Procent 3 2 2" xfId="7604"/>
    <cellStyle name="Procent 3 2 2 2" xfId="25447"/>
    <cellStyle name="Procent 3 2 2 3" xfId="25446"/>
    <cellStyle name="Procent 3 2 3" xfId="7003"/>
    <cellStyle name="Procent 3 2 3 2" xfId="25449"/>
    <cellStyle name="Procent 3 2 3 3" xfId="25448"/>
    <cellStyle name="Procent 3 2 4" xfId="6458"/>
    <cellStyle name="Procent 3 2 4 2" xfId="41715"/>
    <cellStyle name="Procent 3 2 4 3" xfId="25450"/>
    <cellStyle name="Procent 3 2 5" xfId="25451"/>
    <cellStyle name="Procent 3 2 6" xfId="25452"/>
    <cellStyle name="Procent 3 2 7" xfId="25445"/>
    <cellStyle name="Procent 3 2 8" xfId="13400"/>
    <cellStyle name="Procent 3 3" xfId="7605"/>
    <cellStyle name="Procent 3 3 2" xfId="25454"/>
    <cellStyle name="Procent 3 3 3" xfId="25453"/>
    <cellStyle name="Procent 3 4" xfId="7002"/>
    <cellStyle name="Procent 3 4 2" xfId="25456"/>
    <cellStyle name="Procent 3 4 3" xfId="25455"/>
    <cellStyle name="Procent 3 5" xfId="6457"/>
    <cellStyle name="Procent 3 5 2" xfId="25457"/>
    <cellStyle name="Procent 3 5 3" xfId="13399"/>
    <cellStyle name="Procent 3 6" xfId="25458"/>
    <cellStyle name="Procent 3 7" xfId="25459"/>
    <cellStyle name="Procent 3 8" xfId="25460"/>
    <cellStyle name="Procent 3 9" xfId="25444"/>
    <cellStyle name="Procent 4" xfId="4807"/>
    <cellStyle name="Procent 4 10" xfId="13588"/>
    <cellStyle name="Procent 4 2" xfId="4808"/>
    <cellStyle name="Procent 4 2 2" xfId="5288"/>
    <cellStyle name="Procent 4 2 2 2" xfId="5608"/>
    <cellStyle name="Procent 4 2 2 2 2" xfId="8242"/>
    <cellStyle name="Procent 4 2 2 2 2 2" xfId="42620"/>
    <cellStyle name="Procent 4 2 2 2 2 3" xfId="25464"/>
    <cellStyle name="Procent 4 2 2 2 3" xfId="14342"/>
    <cellStyle name="Procent 4 2 2 3" xfId="7941"/>
    <cellStyle name="Procent 4 2 2 3 2" xfId="20530"/>
    <cellStyle name="Procent 4 2 2 3 3" xfId="25465"/>
    <cellStyle name="Procent 4 2 2 4" xfId="25463"/>
    <cellStyle name="Procent 4 2 2 5" xfId="14193"/>
    <cellStyle name="Procent 4 2 3" xfId="5368"/>
    <cellStyle name="Procent 4 2 3 2" xfId="5688"/>
    <cellStyle name="Procent 4 2 3 2 2" xfId="8322"/>
    <cellStyle name="Procent 4 2 3 2 2 2" xfId="43504"/>
    <cellStyle name="Procent 4 2 3 2 2 3" xfId="25467"/>
    <cellStyle name="Procent 4 2 3 2 3" xfId="14384"/>
    <cellStyle name="Procent 4 2 3 3" xfId="8012"/>
    <cellStyle name="Procent 4 2 3 3 2" xfId="42614"/>
    <cellStyle name="Procent 4 2 3 3 3" xfId="25466"/>
    <cellStyle name="Procent 4 2 3 4" xfId="14226"/>
    <cellStyle name="Procent 4 2 4" xfId="5448"/>
    <cellStyle name="Procent 4 2 4 2" xfId="5768"/>
    <cellStyle name="Procent 4 2 4 2 2" xfId="8402"/>
    <cellStyle name="Procent 4 2 4 2 2 2" xfId="42552"/>
    <cellStyle name="Procent 4 2 4 2 3" xfId="14426"/>
    <cellStyle name="Procent 4 2 4 3" xfId="8088"/>
    <cellStyle name="Procent 4 2 4 3 2" xfId="20139"/>
    <cellStyle name="Procent 4 2 4 3 3" xfId="25468"/>
    <cellStyle name="Procent 4 2 4 4" xfId="14264"/>
    <cellStyle name="Procent 4 2 5" xfId="5528"/>
    <cellStyle name="Procent 4 2 5 2" xfId="8168"/>
    <cellStyle name="Procent 4 2 5 2 2" xfId="43788"/>
    <cellStyle name="Procent 4 2 5 2 3" xfId="25469"/>
    <cellStyle name="Procent 4 2 5 3" xfId="14306"/>
    <cellStyle name="Procent 4 2 6" xfId="5848"/>
    <cellStyle name="Procent 4 2 6 2" xfId="8482"/>
    <cellStyle name="Procent 4 2 6 2 2" xfId="41837"/>
    <cellStyle name="Procent 4 2 6 3" xfId="14468"/>
    <cellStyle name="Procent 4 2 7" xfId="7102"/>
    <cellStyle name="Procent 4 2 7 2" xfId="42180"/>
    <cellStyle name="Procent 4 2 7 3" xfId="25462"/>
    <cellStyle name="Procent 4 2 8" xfId="13729"/>
    <cellStyle name="Procent 4 3" xfId="5287"/>
    <cellStyle name="Procent 4 3 2" xfId="5607"/>
    <cellStyle name="Procent 4 3 2 2" xfId="8241"/>
    <cellStyle name="Procent 4 3 2 2 2" xfId="42247"/>
    <cellStyle name="Procent 4 3 2 2 3" xfId="25471"/>
    <cellStyle name="Procent 4 3 2 3" xfId="14341"/>
    <cellStyle name="Procent 4 3 3" xfId="7940"/>
    <cellStyle name="Procent 4 3 3 2" xfId="42538"/>
    <cellStyle name="Procent 4 3 3 3" xfId="25472"/>
    <cellStyle name="Procent 4 3 4" xfId="25470"/>
    <cellStyle name="Procent 4 3 5" xfId="14192"/>
    <cellStyle name="Procent 4 4" xfId="5367"/>
    <cellStyle name="Procent 4 4 2" xfId="5687"/>
    <cellStyle name="Procent 4 4 2 2" xfId="8321"/>
    <cellStyle name="Procent 4 4 2 2 2" xfId="42255"/>
    <cellStyle name="Procent 4 4 2 2 3" xfId="25474"/>
    <cellStyle name="Procent 4 4 2 3" xfId="14383"/>
    <cellStyle name="Procent 4 4 3" xfId="8011"/>
    <cellStyle name="Procent 4 4 3 2" xfId="42219"/>
    <cellStyle name="Procent 4 4 3 3" xfId="25473"/>
    <cellStyle name="Procent 4 4 4" xfId="14225"/>
    <cellStyle name="Procent 4 5" xfId="5447"/>
    <cellStyle name="Procent 4 5 2" xfId="5767"/>
    <cellStyle name="Procent 4 5 2 2" xfId="8401"/>
    <cellStyle name="Procent 4 5 2 2 2" xfId="42551"/>
    <cellStyle name="Procent 4 5 2 2 3" xfId="25476"/>
    <cellStyle name="Procent 4 5 2 3" xfId="14425"/>
    <cellStyle name="Procent 4 5 3" xfId="8087"/>
    <cellStyle name="Procent 4 5 3 2" xfId="42230"/>
    <cellStyle name="Procent 4 5 3 3" xfId="25475"/>
    <cellStyle name="Procent 4 5 4" xfId="14263"/>
    <cellStyle name="Procent 4 6" xfId="5527"/>
    <cellStyle name="Procent 4 6 2" xfId="8167"/>
    <cellStyle name="Procent 4 6 2 2" xfId="42236"/>
    <cellStyle name="Procent 4 6 2 3" xfId="25477"/>
    <cellStyle name="Procent 4 6 3" xfId="14305"/>
    <cellStyle name="Procent 4 7" xfId="5847"/>
    <cellStyle name="Procent 4 7 2" xfId="8481"/>
    <cellStyle name="Procent 4 7 2 2" xfId="41836"/>
    <cellStyle name="Procent 4 7 2 3" xfId="25478"/>
    <cellStyle name="Procent 4 7 3" xfId="14467"/>
    <cellStyle name="Procent 4 8" xfId="8728"/>
    <cellStyle name="Procent 4 9" xfId="7004"/>
    <cellStyle name="Procent 4 9 2" xfId="43778"/>
    <cellStyle name="Procent 4 9 3" xfId="25461"/>
    <cellStyle name="Procent 5" xfId="25479"/>
    <cellStyle name="Procent 5 2" xfId="25480"/>
    <cellStyle name="Procent 5 2 2" xfId="25481"/>
    <cellStyle name="Procent 5 2 2 2" xfId="25482"/>
    <cellStyle name="Procent 5 2 3" xfId="25483"/>
    <cellStyle name="Procent 5 2 3 2" xfId="25484"/>
    <cellStyle name="Procent 5 2 4" xfId="25485"/>
    <cellStyle name="Procent 5 3" xfId="25486"/>
    <cellStyle name="Procent 5 3 2" xfId="25487"/>
    <cellStyle name="Procent 5 4" xfId="25488"/>
    <cellStyle name="Procent 5 4 2" xfId="25489"/>
    <cellStyle name="Procent 5 5" xfId="25490"/>
    <cellStyle name="Procent 5 5 2" xfId="25491"/>
    <cellStyle name="Procent 5 6" xfId="25492"/>
    <cellStyle name="Procent 5 7" xfId="25493"/>
    <cellStyle name="Procent 6" xfId="25494"/>
    <cellStyle name="Procent 6 2" xfId="25495"/>
    <cellStyle name="Procent 6 2 2" xfId="25496"/>
    <cellStyle name="Procent 6 2 2 2" xfId="25497"/>
    <cellStyle name="Procent 6 2 3" xfId="25498"/>
    <cellStyle name="Procent 6 2 3 2" xfId="25499"/>
    <cellStyle name="Procent 6 2 4" xfId="25500"/>
    <cellStyle name="Procent 6 3" xfId="25501"/>
    <cellStyle name="Procent 6 3 2" xfId="25502"/>
    <cellStyle name="Procent 6 4" xfId="25503"/>
    <cellStyle name="Procent 6 4 2" xfId="25504"/>
    <cellStyle name="Procent 6 5" xfId="25505"/>
    <cellStyle name="Procent 6 5 2" xfId="25506"/>
    <cellStyle name="Procent 6 6" xfId="25507"/>
    <cellStyle name="Procent 7" xfId="25508"/>
    <cellStyle name="Procent 7 2" xfId="25509"/>
    <cellStyle name="Procent 7 2 2" xfId="25510"/>
    <cellStyle name="Procent 7 2 2 2" xfId="25511"/>
    <cellStyle name="Procent 7 2 3" xfId="25512"/>
    <cellStyle name="Procent 7 2 3 2" xfId="25513"/>
    <cellStyle name="Procent 7 2 4" xfId="25514"/>
    <cellStyle name="Procent 7 3" xfId="25515"/>
    <cellStyle name="Procent 7 3 2" xfId="25516"/>
    <cellStyle name="Procent 7 4" xfId="25517"/>
    <cellStyle name="Procent 7 4 2" xfId="25518"/>
    <cellStyle name="Procent 7 5" xfId="25519"/>
    <cellStyle name="Procent 7 5 2" xfId="25520"/>
    <cellStyle name="Procent 7 6" xfId="25521"/>
    <cellStyle name="Procent 8" xfId="25522"/>
    <cellStyle name="Procent 8 2" xfId="25523"/>
    <cellStyle name="Procent 8 2 2" xfId="25524"/>
    <cellStyle name="Procent 8 2 2 2" xfId="25525"/>
    <cellStyle name="Procent 8 2 3" xfId="25526"/>
    <cellStyle name="Procent 8 2 3 2" xfId="25527"/>
    <cellStyle name="Procent 8 2 4" xfId="25528"/>
    <cellStyle name="Procent 8 3" xfId="25529"/>
    <cellStyle name="Procent 8 3 2" xfId="25530"/>
    <cellStyle name="Procent 8 4" xfId="25531"/>
    <cellStyle name="Procent 8 4 2" xfId="25532"/>
    <cellStyle name="Procent 8 5" xfId="25533"/>
    <cellStyle name="Procent 9" xfId="25534"/>
    <cellStyle name="Procent 9 2" xfId="25535"/>
    <cellStyle name="Procent 9 2 2" xfId="25536"/>
    <cellStyle name="Procent 9 3" xfId="25537"/>
    <cellStyle name="Procent 9 3 2" xfId="25538"/>
    <cellStyle name="Procent 9 4" xfId="25539"/>
    <cellStyle name="SAPBEXaggData" xfId="28004"/>
    <cellStyle name="SAPBEXaggDataEmph" xfId="28005"/>
    <cellStyle name="SAPBEXaggItem" xfId="28006"/>
    <cellStyle name="SAPBEXaggItemX" xfId="28007"/>
    <cellStyle name="SAPBEXchaText" xfId="28008"/>
    <cellStyle name="SAPBEXexcBad" xfId="28009"/>
    <cellStyle name="SAPBEXexcBad7" xfId="28010"/>
    <cellStyle name="SAPBEXexcBad8" xfId="28011"/>
    <cellStyle name="SAPBEXexcBad9" xfId="28012"/>
    <cellStyle name="SAPBEXexcCritical" xfId="28013"/>
    <cellStyle name="SAPBEXexcCritical4" xfId="28014"/>
    <cellStyle name="SAPBEXexcCritical5" xfId="28015"/>
    <cellStyle name="SAPBEXexcCritical6" xfId="28016"/>
    <cellStyle name="SAPBEXexcGood" xfId="28017"/>
    <cellStyle name="SAPBEXexcGood1" xfId="28018"/>
    <cellStyle name="SAPBEXexcGood2" xfId="28019"/>
    <cellStyle name="SAPBEXexcGood3" xfId="28020"/>
    <cellStyle name="SAPBEXexcVeryBad" xfId="28021"/>
    <cellStyle name="SAPBEXfilterDrill" xfId="28022"/>
    <cellStyle name="SAPBEXfilterItem" xfId="28023"/>
    <cellStyle name="SAPBEXfilterText" xfId="28024"/>
    <cellStyle name="SAPBEXformats" xfId="28025"/>
    <cellStyle name="SAPBEXheaderData" xfId="28026"/>
    <cellStyle name="SAPBEXheaderItem" xfId="28027"/>
    <cellStyle name="SAPBEXheaderText" xfId="28028"/>
    <cellStyle name="SAPBEXHLevel0" xfId="28029"/>
    <cellStyle name="SAPBEXHLevel0X" xfId="28030"/>
    <cellStyle name="SAPBEXHLevel1" xfId="28031"/>
    <cellStyle name="SAPBEXHLevel1X" xfId="28032"/>
    <cellStyle name="SAPBEXHLevel2" xfId="28033"/>
    <cellStyle name="SAPBEXHLevel2X" xfId="28034"/>
    <cellStyle name="SAPBEXHLevel3" xfId="28035"/>
    <cellStyle name="SAPBEXHLevel3X" xfId="28036"/>
    <cellStyle name="SAPBEXinputData" xfId="28037"/>
    <cellStyle name="SAPBEXresData" xfId="28038"/>
    <cellStyle name="SAPBEXresDataEmph" xfId="28039"/>
    <cellStyle name="SAPBEXresItem" xfId="28040"/>
    <cellStyle name="SAPBEXresItemX" xfId="28041"/>
    <cellStyle name="SAPBEXstdData" xfId="28042"/>
    <cellStyle name="SAPBEXstdDataEmph" xfId="28043"/>
    <cellStyle name="SAPBEXstdItem" xfId="28044"/>
    <cellStyle name="SAPBEXstdItemX" xfId="28045"/>
    <cellStyle name="SAPBEXsubData" xfId="28046"/>
    <cellStyle name="SAPBEXsubDataEmph" xfId="28047"/>
    <cellStyle name="SAPBEXsubItem" xfId="28048"/>
    <cellStyle name="SAPBEXtitle" xfId="28049"/>
    <cellStyle name="SAPBEXundefined" xfId="28050"/>
    <cellStyle name="Shade" xfId="25683"/>
    <cellStyle name="Shade 2" xfId="30501"/>
    <cellStyle name="Standard_Sce_D_Extraction" xfId="873"/>
    <cellStyle name="Style 134 2" xfId="25695"/>
    <cellStyle name="Style 134 2 2" xfId="30509"/>
    <cellStyle name="Style 140" xfId="25696"/>
    <cellStyle name="Style 140 2" xfId="30510"/>
    <cellStyle name="Style 142 2" xfId="25697"/>
    <cellStyle name="Style 142 2 2" xfId="30511"/>
    <cellStyle name="Style 155" xfId="6459"/>
    <cellStyle name="Style 155 2" xfId="25540"/>
    <cellStyle name="Style 155 3" xfId="20613"/>
    <cellStyle name="Style 155 4" xfId="13401"/>
    <cellStyle name="Style 156" xfId="6460"/>
    <cellStyle name="Style 156 2" xfId="25541"/>
    <cellStyle name="Style 157" xfId="6461"/>
    <cellStyle name="Style 157 2" xfId="25542"/>
    <cellStyle name="Style 157 3" xfId="42171"/>
    <cellStyle name="Style 157 4" xfId="13402"/>
    <cellStyle name="Style 158" xfId="6462"/>
    <cellStyle name="Style 158 2" xfId="25543"/>
    <cellStyle name="Style 158 3" xfId="29169"/>
    <cellStyle name="Style 158 4" xfId="13403"/>
    <cellStyle name="Style 159" xfId="6463"/>
    <cellStyle name="Style 159 2" xfId="25544"/>
    <cellStyle name="Style 161" xfId="6464"/>
    <cellStyle name="Style 161 2" xfId="25545"/>
    <cellStyle name="Style 161 3" xfId="29991"/>
    <cellStyle name="Style 161 4" xfId="13404"/>
    <cellStyle name="Style 162" xfId="6465"/>
    <cellStyle name="Style 162 2" xfId="25546"/>
    <cellStyle name="Style 162 3" xfId="28920"/>
    <cellStyle name="Style 162 4" xfId="13405"/>
    <cellStyle name="Style 163" xfId="6466"/>
    <cellStyle name="Style 163 2" xfId="25547"/>
    <cellStyle name="Style 163 3" xfId="42100"/>
    <cellStyle name="Style 163 4" xfId="13406"/>
    <cellStyle name="Style 223" xfId="6467"/>
    <cellStyle name="Style 223 2" xfId="25548"/>
    <cellStyle name="Style 223 3" xfId="42594"/>
    <cellStyle name="Style 223 4" xfId="13407"/>
    <cellStyle name="Style 224" xfId="6468"/>
    <cellStyle name="Style 224 2" xfId="25549"/>
    <cellStyle name="Style 225" xfId="6469"/>
    <cellStyle name="Style 225 2" xfId="25550"/>
    <cellStyle name="Style 225 3" xfId="43109"/>
    <cellStyle name="Style 225 4" xfId="13408"/>
    <cellStyle name="Style 226" xfId="6470"/>
    <cellStyle name="Style 226 2" xfId="25551"/>
    <cellStyle name="Style 226 3" xfId="41716"/>
    <cellStyle name="Style 226 4" xfId="13409"/>
    <cellStyle name="Style 227" xfId="6471"/>
    <cellStyle name="Style 227 2" xfId="25552"/>
    <cellStyle name="Style 229" xfId="6472"/>
    <cellStyle name="Style 229 2" xfId="25553"/>
    <cellStyle name="Style 229 3" xfId="42659"/>
    <cellStyle name="Style 229 4" xfId="13410"/>
    <cellStyle name="Style 230" xfId="6473"/>
    <cellStyle name="Style 230 2" xfId="25554"/>
    <cellStyle name="Style 230 3" xfId="42101"/>
    <cellStyle name="Style 230 4" xfId="13411"/>
    <cellStyle name="Style 231" xfId="6474"/>
    <cellStyle name="Style 231 2" xfId="25555"/>
    <cellStyle name="Style 231 3" xfId="43187"/>
    <cellStyle name="Style 231 4" xfId="13412"/>
    <cellStyle name="Style 257" xfId="6475"/>
    <cellStyle name="Style 257 2" xfId="25556"/>
    <cellStyle name="Style 257 3" xfId="43882"/>
    <cellStyle name="Style 257 4" xfId="13413"/>
    <cellStyle name="Style 258" xfId="6476"/>
    <cellStyle name="Style 258 2" xfId="25557"/>
    <cellStyle name="Style 259" xfId="6477"/>
    <cellStyle name="Style 259 2" xfId="25558"/>
    <cellStyle name="Style 259 3" xfId="27893"/>
    <cellStyle name="Style 259 4" xfId="13414"/>
    <cellStyle name="Style 260" xfId="6478"/>
    <cellStyle name="Style 260 2" xfId="25559"/>
    <cellStyle name="Style 260 3" xfId="19950"/>
    <cellStyle name="Style 260 4" xfId="13415"/>
    <cellStyle name="Style 261" xfId="6479"/>
    <cellStyle name="Style 261 2" xfId="25560"/>
    <cellStyle name="Style 263" xfId="6480"/>
    <cellStyle name="Style 263 2" xfId="25561"/>
    <cellStyle name="Style 263 3" xfId="20161"/>
    <cellStyle name="Style 263 4" xfId="13416"/>
    <cellStyle name="Style 264" xfId="6481"/>
    <cellStyle name="Style 264 2" xfId="25562"/>
    <cellStyle name="Style 264 3" xfId="28526"/>
    <cellStyle name="Style 264 4" xfId="13417"/>
    <cellStyle name="Style 265" xfId="6482"/>
    <cellStyle name="Style 265 2" xfId="25563"/>
    <cellStyle name="Style 265 3" xfId="41717"/>
    <cellStyle name="Style 265 4" xfId="13418"/>
    <cellStyle name="Style 461" xfId="6483"/>
    <cellStyle name="Style 461 2" xfId="25564"/>
    <cellStyle name="Style 461 3" xfId="41718"/>
    <cellStyle name="Style 461 4" xfId="13419"/>
    <cellStyle name="Style 467" xfId="6484"/>
    <cellStyle name="Style 467 2" xfId="25565"/>
    <cellStyle name="Style 467 3" xfId="41719"/>
    <cellStyle name="Style 467 4" xfId="13420"/>
    <cellStyle name="Style 468" xfId="6485"/>
    <cellStyle name="Style 468 2" xfId="25566"/>
    <cellStyle name="Style 468 3" xfId="20612"/>
    <cellStyle name="Style 468 4" xfId="13421"/>
    <cellStyle name="Style 469" xfId="6486"/>
    <cellStyle name="Style 469 2" xfId="25567"/>
    <cellStyle name="Style 469 3" xfId="42671"/>
    <cellStyle name="Style 469 4" xfId="13422"/>
    <cellStyle name="Style 478" xfId="6487"/>
    <cellStyle name="Style 478 2" xfId="25568"/>
    <cellStyle name="Style 478 3" xfId="42172"/>
    <cellStyle name="Style 478 4" xfId="13423"/>
    <cellStyle name="Style 479" xfId="6488"/>
    <cellStyle name="Style 479 2" xfId="25569"/>
    <cellStyle name="Style 480" xfId="6489"/>
    <cellStyle name="Style 480 2" xfId="25570"/>
    <cellStyle name="Style 480 3" xfId="42523"/>
    <cellStyle name="Style 480 4" xfId="13424"/>
    <cellStyle name="Style 481" xfId="6490"/>
    <cellStyle name="Style 481 2" xfId="25571"/>
    <cellStyle name="Style 481 3" xfId="41720"/>
    <cellStyle name="Style 481 4" xfId="13425"/>
    <cellStyle name="Style 482" xfId="6491"/>
    <cellStyle name="Style 482 2" xfId="25572"/>
    <cellStyle name="Style 484" xfId="6492"/>
    <cellStyle name="Style 484 2" xfId="25573"/>
    <cellStyle name="Style 484 3" xfId="43260"/>
    <cellStyle name="Style 484 4" xfId="13426"/>
    <cellStyle name="Style 485" xfId="6493"/>
    <cellStyle name="Style 485 2" xfId="25574"/>
    <cellStyle name="Style 485 3" xfId="42173"/>
    <cellStyle name="Style 485 4" xfId="13427"/>
    <cellStyle name="Style 486" xfId="6494"/>
    <cellStyle name="Style 486 2" xfId="25575"/>
    <cellStyle name="Style 486 3" xfId="43199"/>
    <cellStyle name="Style 486 4" xfId="13428"/>
    <cellStyle name="Style 495" xfId="6495"/>
    <cellStyle name="Style 495 2" xfId="25576"/>
    <cellStyle name="Style 495 3" xfId="42863"/>
    <cellStyle name="Style 495 4" xfId="13429"/>
    <cellStyle name="Style 496" xfId="6496"/>
    <cellStyle name="Style 496 2" xfId="25577"/>
    <cellStyle name="Style 497" xfId="6497"/>
    <cellStyle name="Style 497 2" xfId="25578"/>
    <cellStyle name="Style 497 3" xfId="32703"/>
    <cellStyle name="Style 497 4" xfId="13430"/>
    <cellStyle name="Style 498" xfId="6498"/>
    <cellStyle name="Style 498 2" xfId="25579"/>
    <cellStyle name="Style 498 3" xfId="43837"/>
    <cellStyle name="Style 498 4" xfId="13431"/>
    <cellStyle name="Style 499" xfId="6499"/>
    <cellStyle name="Style 499 2" xfId="25580"/>
    <cellStyle name="Style 501" xfId="6500"/>
    <cellStyle name="Style 501 2" xfId="25581"/>
    <cellStyle name="Style 501 3" xfId="43777"/>
    <cellStyle name="Style 501 4" xfId="13432"/>
    <cellStyle name="Style 502" xfId="6501"/>
    <cellStyle name="Style 502 2" xfId="25582"/>
    <cellStyle name="Style 502 3" xfId="43454"/>
    <cellStyle name="Style 502 4" xfId="13433"/>
    <cellStyle name="Style 503" xfId="6502"/>
    <cellStyle name="Style 503 2" xfId="25583"/>
    <cellStyle name="Style 503 3" xfId="20790"/>
    <cellStyle name="Style 503 4" xfId="13434"/>
    <cellStyle name="Style 580" xfId="6503"/>
    <cellStyle name="Style 580 2" xfId="25584"/>
    <cellStyle name="Style 580 3" xfId="43251"/>
    <cellStyle name="Style 580 4" xfId="13435"/>
    <cellStyle name="Style 581" xfId="6504"/>
    <cellStyle name="Style 581 2" xfId="25585"/>
    <cellStyle name="Style 582" xfId="6505"/>
    <cellStyle name="Style 582 2" xfId="25586"/>
    <cellStyle name="Style 582 3" xfId="43766"/>
    <cellStyle name="Style 582 4" xfId="13436"/>
    <cellStyle name="Style 583" xfId="6506"/>
    <cellStyle name="Style 583 2" xfId="25587"/>
    <cellStyle name="Style 583 3" xfId="43011"/>
    <cellStyle name="Style 583 4" xfId="13437"/>
    <cellStyle name="Style 584" xfId="6507"/>
    <cellStyle name="Style 584 2" xfId="25588"/>
    <cellStyle name="Style 586" xfId="6508"/>
    <cellStyle name="Style 586 2" xfId="25589"/>
    <cellStyle name="Style 586 3" xfId="41721"/>
    <cellStyle name="Style 586 4" xfId="13438"/>
    <cellStyle name="Style 587" xfId="6509"/>
    <cellStyle name="Style 587 2" xfId="25590"/>
    <cellStyle name="Style 587 3" xfId="42457"/>
    <cellStyle name="Style 587 4" xfId="13439"/>
    <cellStyle name="Style 588" xfId="6510"/>
    <cellStyle name="Style 588 2" xfId="25591"/>
    <cellStyle name="Style 588 3" xfId="42966"/>
    <cellStyle name="Style 588 4" xfId="13440"/>
    <cellStyle name="Testo avviso" xfId="874"/>
    <cellStyle name="Testo avviso 2" xfId="25593"/>
    <cellStyle name="Testo avviso 3" xfId="25594"/>
    <cellStyle name="Testo avviso 3 2" xfId="44930"/>
    <cellStyle name="Testo avviso 4" xfId="25592"/>
    <cellStyle name="Testo descrittivo" xfId="875"/>
    <cellStyle name="Testo descrittivo 2" xfId="25596"/>
    <cellStyle name="Testo descrittivo 3" xfId="25597"/>
    <cellStyle name="Testo descrittivo 3 2" xfId="44931"/>
    <cellStyle name="Testo descrittivo 4" xfId="25595"/>
    <cellStyle name="Titel 2" xfId="25598"/>
    <cellStyle name="Titel 2 2" xfId="25599"/>
    <cellStyle name="Titel 2 3" xfId="25600"/>
    <cellStyle name="Titel 2 3 2" xfId="44932"/>
    <cellStyle name="Title 2" xfId="25601"/>
    <cellStyle name="Title 2 2" xfId="25602"/>
    <cellStyle name="Title 2 3" xfId="25603"/>
    <cellStyle name="Title 2 3 2" xfId="44933"/>
    <cellStyle name="Title 3" xfId="25698"/>
    <cellStyle name="Titolo" xfId="876"/>
    <cellStyle name="Titolo 1" xfId="877"/>
    <cellStyle name="Titolo 1 2" xfId="3068"/>
    <cellStyle name="Titolo 1 2 2" xfId="25607"/>
    <cellStyle name="Titolo 1 2 3" xfId="25606"/>
    <cellStyle name="Titolo 1 3" xfId="25608"/>
    <cellStyle name="Titolo 1 3 2" xfId="44934"/>
    <cellStyle name="Titolo 1 4" xfId="25605"/>
    <cellStyle name="Titolo 2" xfId="878"/>
    <cellStyle name="Titolo 2 2" xfId="3069"/>
    <cellStyle name="Titolo 2 2 2" xfId="25611"/>
    <cellStyle name="Titolo 2 2 3" xfId="25610"/>
    <cellStyle name="Titolo 2 3" xfId="25612"/>
    <cellStyle name="Titolo 2 3 2" xfId="44935"/>
    <cellStyle name="Titolo 2 4" xfId="25609"/>
    <cellStyle name="Titolo 3" xfId="879"/>
    <cellStyle name="Titolo 3 2" xfId="3070"/>
    <cellStyle name="Titolo 3 2 2" xfId="12855"/>
    <cellStyle name="Titolo 3 2 2 2" xfId="16672"/>
    <cellStyle name="Titolo 3 2 2 3" xfId="25615"/>
    <cellStyle name="Titolo 3 2 3" xfId="13008"/>
    <cellStyle name="Titolo 3 2 3 2" xfId="25616"/>
    <cellStyle name="Titolo 3 2 4" xfId="25617"/>
    <cellStyle name="Titolo 3 2 5" xfId="25614"/>
    <cellStyle name="Titolo 3 3" xfId="13009"/>
    <cellStyle name="Titolo 3 3 2" xfId="12856"/>
    <cellStyle name="Titolo 3 3 2 2" xfId="16673"/>
    <cellStyle name="Titolo 3 3 3" xfId="13137"/>
    <cellStyle name="Titolo 3 3 4" xfId="25618"/>
    <cellStyle name="Titolo 3 4" xfId="25619"/>
    <cellStyle name="Titolo 3 4 2" xfId="44936"/>
    <cellStyle name="Titolo 3 5" xfId="25613"/>
    <cellStyle name="Titolo 4" xfId="880"/>
    <cellStyle name="Titolo 4 2" xfId="25621"/>
    <cellStyle name="Titolo 4 3" xfId="25622"/>
    <cellStyle name="Titolo 4 3 2" xfId="44937"/>
    <cellStyle name="Titolo 4 4" xfId="25620"/>
    <cellStyle name="Titolo 5" xfId="25623"/>
    <cellStyle name="Titolo 6" xfId="25624"/>
    <cellStyle name="Titolo 6 2" xfId="44938"/>
    <cellStyle name="Titolo 7" xfId="25604"/>
    <cellStyle name="Total 2" xfId="6511"/>
    <cellStyle name="Total 2 2" xfId="6512"/>
    <cellStyle name="Total 2 2 2" xfId="25627"/>
    <cellStyle name="Total 2 2 3" xfId="25626"/>
    <cellStyle name="Total 2 3" xfId="25628"/>
    <cellStyle name="Total 2 4" xfId="25629"/>
    <cellStyle name="Total 2 4 2" xfId="28105"/>
    <cellStyle name="Total 2 4 3" xfId="28106"/>
    <cellStyle name="Total 2 5" xfId="25630"/>
    <cellStyle name="Total 2 6" xfId="25625"/>
    <cellStyle name="Total 3" xfId="25631"/>
    <cellStyle name="Total 4" xfId="25632"/>
    <cellStyle name="Total 4 2" xfId="44939"/>
    <cellStyle name="Totale" xfId="881"/>
    <cellStyle name="Totale 2" xfId="3071"/>
    <cellStyle name="Totale 2 2" xfId="6513"/>
    <cellStyle name="Totale 2 2 2" xfId="13441"/>
    <cellStyle name="Totale 2 2 2 2" xfId="25636"/>
    <cellStyle name="Totale 2 2 3" xfId="25635"/>
    <cellStyle name="Totale 2 3" xfId="12973"/>
    <cellStyle name="Totale 2 3 2" xfId="28107"/>
    <cellStyle name="Totale 2 3 3" xfId="28108"/>
    <cellStyle name="Totale 2 3 4" xfId="25637"/>
    <cellStyle name="Totale 2 4" xfId="25638"/>
    <cellStyle name="Totale 2 5" xfId="25699"/>
    <cellStyle name="Totale 2 6" xfId="25634"/>
    <cellStyle name="Totale 3" xfId="3072"/>
    <cellStyle name="Totale 3 2" xfId="6514"/>
    <cellStyle name="Totale 3 2 2" xfId="13442"/>
    <cellStyle name="Totale 3 2 2 2" xfId="25641"/>
    <cellStyle name="Totale 3 2 3" xfId="25640"/>
    <cellStyle name="Totale 3 3" xfId="13103"/>
    <cellStyle name="Totale 3 3 2" xfId="28109"/>
    <cellStyle name="Totale 3 3 3" xfId="28110"/>
    <cellStyle name="Totale 3 3 4" xfId="25642"/>
    <cellStyle name="Totale 3 4" xfId="25643"/>
    <cellStyle name="Totale 3 5" xfId="25639"/>
    <cellStyle name="Totale 4" xfId="4809"/>
    <cellStyle name="Totale 4 2" xfId="12854"/>
    <cellStyle name="Totale 4 2 2" xfId="25645"/>
    <cellStyle name="Totale 4 3" xfId="25646"/>
    <cellStyle name="Totale 4 3 2" xfId="28111"/>
    <cellStyle name="Totale 4 3 3" xfId="28112"/>
    <cellStyle name="Totale 4 4" xfId="25647"/>
    <cellStyle name="Totale 4 5" xfId="25644"/>
    <cellStyle name="Totale 5" xfId="4810"/>
    <cellStyle name="Totale 5 2" xfId="25649"/>
    <cellStyle name="Totale 5 3" xfId="25650"/>
    <cellStyle name="Totale 5 3 2" xfId="28113"/>
    <cellStyle name="Totale 5 3 3" xfId="28114"/>
    <cellStyle name="Totale 5 4" xfId="25648"/>
    <cellStyle name="Totale 6" xfId="4811"/>
    <cellStyle name="Totale 6 2" xfId="25652"/>
    <cellStyle name="Totale 6 3" xfId="25653"/>
    <cellStyle name="Totale 6 3 2" xfId="28115"/>
    <cellStyle name="Totale 6 3 3" xfId="28116"/>
    <cellStyle name="Totale 6 4" xfId="25651"/>
    <cellStyle name="Totale 7" xfId="25654"/>
    <cellStyle name="Totale 8" xfId="25655"/>
    <cellStyle name="Totale 8 2" xfId="28117"/>
    <cellStyle name="Totale 8 3" xfId="28118"/>
    <cellStyle name="Totale 9" xfId="25633"/>
    <cellStyle name="Ugyldig" xfId="22" builtinId="27"/>
    <cellStyle name="Ugyldig 2" xfId="25656"/>
    <cellStyle name="Uncertain" xfId="4812"/>
    <cellStyle name="Uncertain 2" xfId="25657"/>
    <cellStyle name="Usikre tal" xfId="5867"/>
    <cellStyle name="Valore non valido" xfId="882"/>
    <cellStyle name="Valore non valido 2" xfId="25659"/>
    <cellStyle name="Valore non valido 3" xfId="25660"/>
    <cellStyle name="Valore non valido 3 2" xfId="44940"/>
    <cellStyle name="Valore non valido 4" xfId="25658"/>
    <cellStyle name="Valore valido" xfId="883"/>
    <cellStyle name="Valore valido 2" xfId="25662"/>
    <cellStyle name="Valore valido 3" xfId="25663"/>
    <cellStyle name="Valore valido 3 2" xfId="44941"/>
    <cellStyle name="Valore valido 4" xfId="25661"/>
    <cellStyle name="Warning Text 2" xfId="25664"/>
    <cellStyle name="Warning Text 2 2" xfId="25665"/>
    <cellStyle name="Warning Text 2 3" xfId="25666"/>
    <cellStyle name="Warning Text 2 3 2" xfId="44942"/>
    <cellStyle name="Warning Text 3" xfId="25667"/>
    <cellStyle name="Warning Text 4" xfId="25668"/>
    <cellStyle name="Warning Text 4 2" xfId="44943"/>
    <cellStyle name="X08_Total Oil" xfId="25669"/>
    <cellStyle name="X12_Total Figs 1 dec" xfId="25670"/>
    <cellStyle name="Years" xfId="4813"/>
    <cellStyle name="Years 2" xfId="25671"/>
    <cellStyle name="Обычный_2++" xfId="25684"/>
  </cellStyles>
  <dxfs count="7">
    <dxf>
      <font>
        <color theme="0"/>
      </font>
      <fill>
        <patternFill>
          <bgColor rgb="FFFF0000"/>
        </patternFill>
      </fill>
    </dxf>
    <dxf>
      <font>
        <color theme="0"/>
      </font>
      <fill>
        <patternFill>
          <bgColor rgb="FFFF0000"/>
        </patternFill>
      </fill>
    </dxf>
    <dxf>
      <font>
        <color theme="0"/>
      </font>
      <fill>
        <patternFill>
          <bgColor rgb="FFFF0000"/>
        </patternFill>
      </fill>
    </dxf>
    <dxf>
      <font>
        <color theme="0"/>
      </font>
      <fill>
        <patternFill>
          <bgColor rgb="FFFF0000"/>
        </patternFill>
      </fill>
    </dxf>
    <dxf>
      <font>
        <color theme="0"/>
      </font>
      <fill>
        <patternFill>
          <bgColor rgb="FFFF0000"/>
        </patternFill>
      </fill>
    </dxf>
    <dxf>
      <fill>
        <patternFill>
          <bgColor indexed="22"/>
        </patternFill>
      </fill>
    </dxf>
    <dxf>
      <font>
        <color theme="0"/>
      </font>
      <fill>
        <patternFill>
          <bgColor rgb="FFFF0000"/>
        </patternFill>
      </fill>
    </dxf>
  </dxfs>
  <tableStyles count="0" defaultTableStyle="TableStyleMedium2" defaultPivotStyle="PivotStyleLight16"/>
  <colors>
    <mruColors>
      <color rgb="FFFFC9C9"/>
      <color rgb="FFFF6B0A"/>
      <color rgb="FFFFDE96"/>
      <color rgb="FFFFCDCD"/>
      <color rgb="FFFFA3A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externalLink" Target="externalLinks/externalLink5.xml"/><Relationship Id="rId26" Type="http://schemas.openxmlformats.org/officeDocument/2006/relationships/externalLink" Target="externalLinks/externalLink13.xml"/><Relationship Id="rId3" Type="http://schemas.openxmlformats.org/officeDocument/2006/relationships/worksheet" Target="worksheets/sheet3.xml"/><Relationship Id="rId21" Type="http://schemas.openxmlformats.org/officeDocument/2006/relationships/externalLink" Target="externalLinks/externalLink8.xml"/><Relationship Id="rId34" Type="http://schemas.openxmlformats.org/officeDocument/2006/relationships/customXml" Target="../customXml/item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externalLink" Target="externalLinks/externalLink4.xml"/><Relationship Id="rId25" Type="http://schemas.openxmlformats.org/officeDocument/2006/relationships/externalLink" Target="externalLinks/externalLink12.xml"/><Relationship Id="rId33"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externalLink" Target="externalLinks/externalLink3.xml"/><Relationship Id="rId20" Type="http://schemas.openxmlformats.org/officeDocument/2006/relationships/externalLink" Target="externalLinks/externalLink7.xml"/><Relationship Id="rId29"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externalLink" Target="externalLinks/externalLink11.xml"/><Relationship Id="rId32" Type="http://schemas.openxmlformats.org/officeDocument/2006/relationships/sheetMetadata" Target="metadata.xml"/><Relationship Id="rId5" Type="http://schemas.openxmlformats.org/officeDocument/2006/relationships/worksheet" Target="worksheets/sheet5.xml"/><Relationship Id="rId15" Type="http://schemas.openxmlformats.org/officeDocument/2006/relationships/externalLink" Target="externalLinks/externalLink2.xml"/><Relationship Id="rId23" Type="http://schemas.openxmlformats.org/officeDocument/2006/relationships/externalLink" Target="externalLinks/externalLink10.xml"/><Relationship Id="rId28" Type="http://schemas.openxmlformats.org/officeDocument/2006/relationships/externalLink" Target="externalLinks/externalLink15.xml"/><Relationship Id="rId36" Type="http://schemas.openxmlformats.org/officeDocument/2006/relationships/customXml" Target="../customXml/item3.xml"/><Relationship Id="rId10" Type="http://schemas.openxmlformats.org/officeDocument/2006/relationships/worksheet" Target="worksheets/sheet10.xml"/><Relationship Id="rId19" Type="http://schemas.openxmlformats.org/officeDocument/2006/relationships/externalLink" Target="externalLinks/externalLink6.xml"/><Relationship Id="rId31"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externalLink" Target="externalLinks/externalLink1.xml"/><Relationship Id="rId22" Type="http://schemas.openxmlformats.org/officeDocument/2006/relationships/externalLink" Target="externalLinks/externalLink9.xml"/><Relationship Id="rId27" Type="http://schemas.openxmlformats.org/officeDocument/2006/relationships/externalLink" Target="externalLinks/externalLink14.xml"/><Relationship Id="rId30" Type="http://schemas.openxmlformats.org/officeDocument/2006/relationships/styles" Target="styles.xml"/><Relationship Id="rId35" Type="http://schemas.openxmlformats.org/officeDocument/2006/relationships/customXml" Target="../customXml/item2.xml"/></Relationships>
</file>

<file path=xl/drawings/drawing1.xml><?xml version="1.0" encoding="utf-8"?>
<xdr:wsDr xmlns:xdr="http://schemas.openxmlformats.org/drawingml/2006/spreadsheetDrawing" xmlns:a="http://schemas.openxmlformats.org/drawingml/2006/main">
  <xdr:twoCellAnchor>
    <xdr:from>
      <xdr:col>0</xdr:col>
      <xdr:colOff>876300</xdr:colOff>
      <xdr:row>30</xdr:row>
      <xdr:rowOff>133350</xdr:rowOff>
    </xdr:from>
    <xdr:to>
      <xdr:col>8</xdr:col>
      <xdr:colOff>657225</xdr:colOff>
      <xdr:row>40</xdr:row>
      <xdr:rowOff>57150</xdr:rowOff>
    </xdr:to>
    <xdr:sp macro="" textlink="">
      <xdr:nvSpPr>
        <xdr:cNvPr id="2" name="TextBox 1">
          <a:extLst>
            <a:ext uri="{FF2B5EF4-FFF2-40B4-BE49-F238E27FC236}">
              <a16:creationId xmlns:a16="http://schemas.microsoft.com/office/drawing/2014/main" xmlns="" id="{00000000-0008-0000-1200-000002000000}"/>
            </a:ext>
          </a:extLst>
        </xdr:cNvPr>
        <xdr:cNvSpPr txBox="1"/>
      </xdr:nvSpPr>
      <xdr:spPr>
        <a:xfrm>
          <a:off x="876300" y="5114925"/>
          <a:ext cx="5600700" cy="163830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endParaRPr lang="da-DK" sz="1100" b="0" baseline="0"/>
        </a:p>
        <a:p>
          <a:r>
            <a:rPr lang="da-DK" sz="1100" b="1" baseline="0"/>
            <a:t>Rafs Feb 2018:</a:t>
          </a:r>
        </a:p>
        <a:p>
          <a:r>
            <a:rPr lang="da-DK" sz="1100" b="0" baseline="0"/>
            <a:t>DH losses for Industries were missing so I added here through EFF of FT.</a:t>
          </a:r>
        </a:p>
        <a:p>
          <a:endParaRPr lang="da-DK" sz="1100" b="0" baseline="0"/>
        </a:p>
        <a:p>
          <a:r>
            <a:rPr lang="da-DK" sz="1100" b="0" baseline="0"/>
            <a:t>The DH pipes (where losses are defined) are only used by the HOU secotr and bypassed by the industries.</a:t>
          </a:r>
        </a:p>
        <a:p>
          <a:endParaRPr lang="da-DK" sz="1100" b="1" baseline="0">
            <a:solidFill>
              <a:srgbClr val="FF0000"/>
            </a:solidFill>
          </a:endParaRPr>
        </a:p>
      </xdr:txBody>
    </xdr:sp>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http://www.ens.dk/graphics/Publikationer/Statistik/stat_02/Energistat2002filer/Grunddata2002.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Users/moah/Desktop/NO%20Industry/2014-09-29%20RAMSES%20interface.xlsb"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RAMSES/RAMSES%20Data.xls"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file:///\\EsApplNT\ESTAT-E5\TEMP\Common%20Reporting%20Format%20V1.01.xls" TargetMode="External"/></Relationships>
</file>

<file path=xl/externalLinks/_rels/externalLink5.xml.rels><?xml version="1.0" encoding="UTF-8" standalone="yes"?>
<Relationships xmlns="http://schemas.openxmlformats.org/package/2006/relationships"><Relationship Id="rId1" Type="http://schemas.openxmlformats.org/officeDocument/2006/relationships/externalLinkPath" Target="/Statistik%20og%20indikatorer/Energistatistik/Danmark/Databaser/Grunddata2002.xls" TargetMode="External"/></Relationships>
</file>

<file path=xl/externalLinks/_rels/externalLink6.xml.rels><?xml version="1.0" encoding="UTF-8" standalone="yes"?>
<Relationships xmlns="http://schemas.openxmlformats.org/package/2006/relationships"><Relationship Id="rId1" Type="http://schemas.openxmlformats.org/officeDocument/2006/relationships/externalLinkPath" Target="/Users/stpet/AppData/Local/Microsoft/Windows/Temporary%20Internet%20Files/Content.Outlook/DT1IHSF5/SubRES_TMPL/ad_beregningsmodel_version_2_1_maj_2013_(4)(1).xlsm" TargetMode="External"/></Relationships>
</file>

<file path=xl/externalLinks/_rels/externalLink7.xml.rels><?xml version="1.0" encoding="UTF-8" standalone="yes"?>
<Relationships xmlns="http://schemas.openxmlformats.org/package/2006/relationships"><Relationship Id="rId1" Type="http://schemas.openxmlformats.org/officeDocument/2006/relationships/externalLinkPath" Target="file:///O:\03%20Team%20Modeller%20og%20analyser\Br&#230;ndselspriser\Br&#230;ndselspriser%202012\Regneark\Br&#230;ndselspriser%202012%20-%2020120628.xlsm" TargetMode="External"/></Relationships>
</file>

<file path=xl/externalLinks/_rels/externalLink8.xml.rels><?xml version="1.0" encoding="UTF-8" standalone="yes"?>
<Relationships xmlns="http://schemas.openxmlformats.org/package/2006/relationships"><Relationship Id="rId1" Type="http://schemas.openxmlformats.org/officeDocument/2006/relationships/externalLinkPath" Target="file:///\\Spot\Office\temphold\TMPL_RES.xls" TargetMode="External"/></Relationships>
</file>

<file path=xl/externalLinks/_rels/externalLink9.xml.rels><?xml version="1.0" encoding="UTF-8" standalone="yes"?>
<Relationships xmlns="http://schemas.openxmlformats.org/package/2006/relationships"><Relationship Id="rId1" Type="http://schemas.openxmlformats.org/officeDocument/2006/relationships/externalLinkPath" Target="/Users/stpet/Desktop/VT_DK_HOU_v1p3.xlsx" TargetMode="External"/></Relationships>
</file>

<file path=xl/externalLinks/_rels/externalLink10.xml.rels><?xml version="1.0" encoding="UTF-8" standalone="yes"?>
<Relationships xmlns="http://schemas.openxmlformats.org/package/2006/relationships"><Relationship Id="rId1" Type="http://schemas.openxmlformats.org/officeDocument/2006/relationships/externalLinkPath" Target="/Users/moah/Desktop/NO%20Industry/VT_DK_HOU_v1p3.xlsx" TargetMode="External"/></Relationships>
</file>

<file path=xl/externalLinks/_rels/externalLink11.xml.rels><?xml version="1.0" encoding="UTF-8" standalone="yes"?>
<Relationships xmlns="http://schemas.openxmlformats.org/package/2006/relationships"><Relationship Id="rId1" Type="http://schemas.openxmlformats.org/officeDocument/2006/relationships/externalLinkPath" Target="/Users/stpet/AppData/Local/Microsoft/Windows/Temporary%20Internet%20Files/Content.Outlook/DT1IHSF5/Supply-Use_OilProduct.xlsx" TargetMode="External"/></Relationships>
</file>

<file path=xl/externalLinks/_rels/externalLink12.xml.rels><?xml version="1.0" encoding="UTF-8" standalone="yes"?>
<Relationships xmlns="http://schemas.openxmlformats.org/package/2006/relationships"><Relationship Id="rId1" Type="http://schemas.openxmlformats.org/officeDocument/2006/relationships/externalLinkPath" Target="/RAMSES/Simuleringer/2012/2012-08-27/Rettelser_foretaget_i_DATA69_2010.xls" TargetMode="External"/></Relationships>
</file>

<file path=xl/externalLinks/_rels/externalLink13.xml.rels><?xml version="1.0" encoding="UTF-8" standalone="yes"?>
<Relationships xmlns="http://schemas.openxmlformats.org/package/2006/relationships"><Relationship Id="rId1" Type="http://schemas.openxmlformats.org/officeDocument/2006/relationships/externalLinkPath" Target="file:///\\EsApplNT\ESTAT-E5\Documents%20and%20Settings\meyered\Local%20Settings\Temporary%20Internet%20Files\OLK111\TMP\BALANCE.XLS" TargetMode="External"/></Relationships>
</file>

<file path=xl/externalLinks/_rels/externalLink14.xml.rels><?xml version="1.0" encoding="UTF-8" standalone="yes"?>
<Relationships xmlns="http://schemas.openxmlformats.org/package/2006/relationships"><Relationship Id="rId1" Type="http://schemas.openxmlformats.org/officeDocument/2006/relationships/externalLinkPath" Target="file:///\\Lame12\f$\Documents%20and%20Settings\labriet\Local%20Settings\Temp\TMPL_RES.xls" TargetMode="External"/></Relationships>
</file>

<file path=xl/externalLinks/_rels/externalLink15.xml.rels><?xml version="1.0" encoding="UTF-8" standalone="yes"?>
<Relationships xmlns="http://schemas.openxmlformats.org/package/2006/relationships"><Relationship Id="rId1" Type="http://schemas.openxmlformats.org/officeDocument/2006/relationships/externalLinkPath" Target="/Users/stpet/Desktop/Papers%20for%20papers/Paper/Energy%20statistics%202011.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Pivot2002"/>
      <sheetName val="Pivot2001"/>
      <sheetName val="Tidsserier"/>
      <sheetName val="Rådata"/>
      <sheetName val="Beregn"/>
      <sheetName val="DStFordel"/>
      <sheetName val="Fordel"/>
      <sheetName val="EPdata_int"/>
      <sheetName val="EPdata_dk"/>
      <sheetName val="Kapacitet"/>
      <sheetName val="Naturgas"/>
      <sheetName val="1997b"/>
      <sheetName val="1996b"/>
      <sheetName val="Grunddata2002"/>
    </sheetNames>
    <sheetDataSet>
      <sheetData sheetId="0"/>
      <sheetData sheetId="1"/>
      <sheetData sheetId="2">
        <row r="5">
          <cell r="A5" t="str">
            <v>-  -  råolie</v>
          </cell>
          <cell r="B5" t="str">
            <v>dnk</v>
          </cell>
          <cell r="C5" t="str">
            <v>udv</v>
          </cell>
          <cell r="D5" t="str">
            <v>rao</v>
          </cell>
          <cell r="E5" t="str">
            <v>a0a0</v>
          </cell>
          <cell r="F5" t="str">
            <v>a00</v>
          </cell>
          <cell r="G5">
            <v>0</v>
          </cell>
          <cell r="H5">
            <v>0</v>
          </cell>
          <cell r="I5">
            <v>0</v>
          </cell>
          <cell r="J5">
            <v>7362.8447999999999</v>
          </cell>
          <cell r="K5">
            <v>9624.2064000000009</v>
          </cell>
          <cell r="L5">
            <v>24968.3</v>
          </cell>
          <cell r="M5">
            <v>18331.682399999998</v>
          </cell>
          <cell r="N5">
            <v>18458.469620608899</v>
          </cell>
          <cell r="O5">
            <v>12634.606400000001</v>
          </cell>
          <cell r="P5">
            <v>32150.351200000001</v>
          </cell>
          <cell r="Q5">
            <v>71486.399999999994</v>
          </cell>
          <cell r="R5">
            <v>91272.487200000003</v>
          </cell>
          <cell r="S5">
            <v>98109.784</v>
          </cell>
          <cell r="T5">
            <v>122601.76239999999</v>
          </cell>
          <cell r="U5">
            <v>153533.70719999998</v>
          </cell>
          <cell r="V5">
            <v>195103.72719999999</v>
          </cell>
          <cell r="W5">
            <v>200724.18640000001</v>
          </cell>
          <cell r="X5">
            <v>234494.89599999995</v>
          </cell>
          <cell r="Y5">
            <v>254160.35519999999</v>
          </cell>
          <cell r="Z5">
            <v>296504.38719999994</v>
          </cell>
          <cell r="AA5">
            <v>328851.89839999995</v>
          </cell>
          <cell r="AB5">
            <v>352919.42839999998</v>
          </cell>
          <cell r="AC5">
            <v>389346.9265</v>
          </cell>
          <cell r="AD5">
            <v>391563.31269999995</v>
          </cell>
          <cell r="AE5">
            <v>432220.20310000004</v>
          </cell>
          <cell r="AF5">
            <v>479242.00900000002</v>
          </cell>
          <cell r="AG5">
            <v>491587.35200000001</v>
          </cell>
          <cell r="AH5">
            <v>621996.54799999995</v>
          </cell>
          <cell r="AI5">
            <v>764525.68099999998</v>
          </cell>
          <cell r="AJ5">
            <v>726121.09100000001</v>
          </cell>
          <cell r="AK5">
            <v>780149.64500000002</v>
          </cell>
        </row>
        <row r="7">
          <cell r="A7" t="str">
            <v>-  -  naturgas</v>
          </cell>
          <cell r="B7" t="str">
            <v>dnk</v>
          </cell>
          <cell r="C7" t="str">
            <v>udv</v>
          </cell>
          <cell r="D7" t="str">
            <v>nga</v>
          </cell>
          <cell r="E7" t="str">
            <v>a0a0</v>
          </cell>
          <cell r="F7" t="str">
            <v>a00</v>
          </cell>
          <cell r="G7">
            <v>7.7218556999999999</v>
          </cell>
          <cell r="H7">
            <v>15.288118170000001</v>
          </cell>
          <cell r="I7">
            <v>8.9698989900000008</v>
          </cell>
          <cell r="J7">
            <v>15.171122070000001</v>
          </cell>
          <cell r="K7">
            <v>10.764091260000001</v>
          </cell>
          <cell r="L7">
            <v>20.514070589999999</v>
          </cell>
          <cell r="M7">
            <v>17.589195</v>
          </cell>
          <cell r="N7">
            <v>19.18809984</v>
          </cell>
          <cell r="O7">
            <v>16.770096329999998</v>
          </cell>
          <cell r="P7">
            <v>813.8092072500001</v>
          </cell>
          <cell r="Q7">
            <v>1265.8707176700002</v>
          </cell>
          <cell r="R7">
            <v>1572.0629730000001</v>
          </cell>
          <cell r="S7">
            <v>11072.908665000004</v>
          </cell>
          <cell r="T7">
            <v>45664.790768999992</v>
          </cell>
          <cell r="U7">
            <v>75315.955532999986</v>
          </cell>
          <cell r="V7">
            <v>96828.408729000002</v>
          </cell>
          <cell r="W7">
            <v>97110.342185999994</v>
          </cell>
          <cell r="X7">
            <v>113576.841846</v>
          </cell>
          <cell r="Y7">
            <v>115966.886373</v>
          </cell>
          <cell r="Z7">
            <v>145712.240739</v>
          </cell>
          <cell r="AA7">
            <v>151778.38416000002</v>
          </cell>
          <cell r="AB7">
            <v>167790.60510779999</v>
          </cell>
          <cell r="AC7">
            <v>181802.23933469996</v>
          </cell>
          <cell r="AD7">
            <v>196851.99830999997</v>
          </cell>
          <cell r="AE7">
            <v>239199.4812828</v>
          </cell>
          <cell r="AF7">
            <v>295052.39739359997</v>
          </cell>
          <cell r="AG7">
            <v>286141.81423589995</v>
          </cell>
          <cell r="AH7">
            <v>294071.2317</v>
          </cell>
          <cell r="AI7">
            <v>310306.79758429999</v>
          </cell>
          <cell r="AJ7">
            <v>317755.67829572997</v>
          </cell>
          <cell r="AK7">
            <v>318323.54139686003</v>
          </cell>
        </row>
        <row r="8">
          <cell r="A8" t="str">
            <v>-  -  solvarme</v>
          </cell>
          <cell r="B8" t="str">
            <v>dnk</v>
          </cell>
          <cell r="C8" t="str">
            <v>udv</v>
          </cell>
          <cell r="D8" t="str">
            <v>sol</v>
          </cell>
          <cell r="E8" t="str">
            <v>a0a0</v>
          </cell>
          <cell r="F8" t="str">
            <v>a00</v>
          </cell>
          <cell r="G8">
            <v>0</v>
          </cell>
          <cell r="H8">
            <v>0</v>
          </cell>
          <cell r="I8">
            <v>0</v>
          </cell>
          <cell r="J8">
            <v>0</v>
          </cell>
          <cell r="K8">
            <v>0</v>
          </cell>
          <cell r="L8">
            <v>0</v>
          </cell>
          <cell r="M8">
            <v>10.8</v>
          </cell>
          <cell r="N8">
            <v>36</v>
          </cell>
          <cell r="O8">
            <v>50.4</v>
          </cell>
          <cell r="P8">
            <v>50.4</v>
          </cell>
          <cell r="Q8">
            <v>54</v>
          </cell>
          <cell r="R8">
            <v>54</v>
          </cell>
          <cell r="S8">
            <v>54</v>
          </cell>
          <cell r="T8">
            <v>57.6</v>
          </cell>
          <cell r="U8">
            <v>61.2</v>
          </cell>
          <cell r="V8">
            <v>61.2</v>
          </cell>
          <cell r="W8">
            <v>61.2</v>
          </cell>
          <cell r="X8">
            <v>79.8</v>
          </cell>
          <cell r="Y8">
            <v>99.600000000000009</v>
          </cell>
          <cell r="Z8">
            <v>119.39999999999999</v>
          </cell>
          <cell r="AA8">
            <v>138.89999999999998</v>
          </cell>
          <cell r="AB8">
            <v>160.1</v>
          </cell>
          <cell r="AC8">
            <v>184.80019999999939</v>
          </cell>
          <cell r="AD8">
            <v>212.29999999999998</v>
          </cell>
          <cell r="AE8">
            <v>254.19999999999996</v>
          </cell>
          <cell r="AF8">
            <v>280.2</v>
          </cell>
          <cell r="AG8">
            <v>299.79979999999381</v>
          </cell>
          <cell r="AH8">
            <v>317.09983999999969</v>
          </cell>
          <cell r="AI8">
            <v>330.70019999999971</v>
          </cell>
          <cell r="AJ8">
            <v>341.09999999999997</v>
          </cell>
          <cell r="AK8">
            <v>354.63</v>
          </cell>
        </row>
        <row r="9">
          <cell r="A9" t="str">
            <v>-  -  vindkraft</v>
          </cell>
          <cell r="B9" t="str">
            <v>dnk</v>
          </cell>
          <cell r="C9" t="str">
            <v>udv</v>
          </cell>
          <cell r="D9" t="str">
            <v>vin</v>
          </cell>
          <cell r="E9" t="str">
            <v>a0a0</v>
          </cell>
          <cell r="F9" t="str">
            <v>a00</v>
          </cell>
          <cell r="G9">
            <v>0</v>
          </cell>
          <cell r="H9">
            <v>0</v>
          </cell>
          <cell r="I9">
            <v>0</v>
          </cell>
          <cell r="J9">
            <v>0</v>
          </cell>
          <cell r="K9">
            <v>0</v>
          </cell>
          <cell r="L9">
            <v>0</v>
          </cell>
          <cell r="M9">
            <v>10.8</v>
          </cell>
          <cell r="N9">
            <v>21.6</v>
          </cell>
          <cell r="O9">
            <v>37.800000000000004</v>
          </cell>
          <cell r="P9">
            <v>37.800000000000004</v>
          </cell>
          <cell r="Q9">
            <v>66.600000000000009</v>
          </cell>
          <cell r="R9">
            <v>97.559999999999988</v>
          </cell>
          <cell r="S9">
            <v>119.52000000000001</v>
          </cell>
          <cell r="T9">
            <v>185.04</v>
          </cell>
          <cell r="U9">
            <v>452.15999999999997</v>
          </cell>
          <cell r="V9">
            <v>625.67999999999995</v>
          </cell>
          <cell r="W9">
            <v>1050.1199999999999</v>
          </cell>
          <cell r="X9">
            <v>1542.24</v>
          </cell>
          <cell r="Y9">
            <v>2197.08</v>
          </cell>
          <cell r="Z9">
            <v>2664.36</v>
          </cell>
          <cell r="AA9">
            <v>3295.44</v>
          </cell>
          <cell r="AB9">
            <v>3723.1200000000003</v>
          </cell>
          <cell r="AC9">
            <v>4093.2000000000003</v>
          </cell>
          <cell r="AD9">
            <v>4238.28</v>
          </cell>
          <cell r="AE9">
            <v>4416.84</v>
          </cell>
          <cell r="AF9">
            <v>6963.12</v>
          </cell>
          <cell r="AG9">
            <v>10151.640000000001</v>
          </cell>
          <cell r="AH9">
            <v>10904.4</v>
          </cell>
          <cell r="AI9">
            <v>15268.3165116</v>
          </cell>
          <cell r="AJ9">
            <v>15501.673421999998</v>
          </cell>
          <cell r="AK9">
            <v>17556.981984000002</v>
          </cell>
        </row>
        <row r="10">
          <cell r="A10" t="str">
            <v>-  -  vandkraft</v>
          </cell>
          <cell r="B10" t="str">
            <v>dnk</v>
          </cell>
          <cell r="C10" t="str">
            <v>udv</v>
          </cell>
          <cell r="D10" t="str">
            <v>van</v>
          </cell>
          <cell r="E10" t="str">
            <v>a0a0</v>
          </cell>
          <cell r="F10" t="str">
            <v>a00</v>
          </cell>
          <cell r="G10">
            <v>75.600000000000009</v>
          </cell>
          <cell r="H10">
            <v>0</v>
          </cell>
          <cell r="I10">
            <v>0</v>
          </cell>
          <cell r="J10">
            <v>75.600000000000009</v>
          </cell>
          <cell r="K10">
            <v>68.400000000000006</v>
          </cell>
          <cell r="L10">
            <v>93.600000000000009</v>
          </cell>
          <cell r="M10">
            <v>97.2</v>
          </cell>
          <cell r="N10">
            <v>104.4</v>
          </cell>
          <cell r="O10">
            <v>122.76</v>
          </cell>
          <cell r="P10">
            <v>127.8</v>
          </cell>
          <cell r="Q10">
            <v>109.08</v>
          </cell>
          <cell r="R10">
            <v>120.60000000000001</v>
          </cell>
          <cell r="S10">
            <v>108.72000000000001</v>
          </cell>
          <cell r="T10">
            <v>106.92</v>
          </cell>
          <cell r="U10">
            <v>102.96000000000001</v>
          </cell>
          <cell r="V10">
            <v>105.84</v>
          </cell>
          <cell r="W10">
            <v>118.08</v>
          </cell>
          <cell r="X10">
            <v>82.44</v>
          </cell>
          <cell r="Y10">
            <v>100.8</v>
          </cell>
          <cell r="Z10">
            <v>91.44</v>
          </cell>
          <cell r="AA10">
            <v>99.72</v>
          </cell>
          <cell r="AB10">
            <v>99</v>
          </cell>
          <cell r="AC10">
            <v>117.36000000000001</v>
          </cell>
          <cell r="AD10">
            <v>109.08</v>
          </cell>
          <cell r="AE10">
            <v>69.48</v>
          </cell>
          <cell r="AF10">
            <v>69.120000000000019</v>
          </cell>
          <cell r="AG10">
            <v>98.28</v>
          </cell>
          <cell r="AH10">
            <v>109.8</v>
          </cell>
          <cell r="AI10">
            <v>108.72</v>
          </cell>
          <cell r="AJ10">
            <v>99.360000000000014</v>
          </cell>
          <cell r="AK10">
            <v>114.48</v>
          </cell>
        </row>
        <row r="11">
          <cell r="A11" t="str">
            <v>-  -  geotermi</v>
          </cell>
          <cell r="B11" t="str">
            <v>dnk</v>
          </cell>
          <cell r="C11" t="str">
            <v>udv</v>
          </cell>
          <cell r="D11" t="str">
            <v>geo</v>
          </cell>
          <cell r="E11" t="str">
            <v>a0a0</v>
          </cell>
          <cell r="F11" t="str">
            <v>a00</v>
          </cell>
          <cell r="G11">
            <v>0</v>
          </cell>
          <cell r="H11">
            <v>0</v>
          </cell>
          <cell r="I11">
            <v>0</v>
          </cell>
          <cell r="J11">
            <v>0</v>
          </cell>
          <cell r="K11">
            <v>0</v>
          </cell>
          <cell r="L11">
            <v>0</v>
          </cell>
          <cell r="M11">
            <v>0</v>
          </cell>
          <cell r="N11">
            <v>0</v>
          </cell>
          <cell r="O11">
            <v>0</v>
          </cell>
          <cell r="P11">
            <v>0</v>
          </cell>
          <cell r="Q11">
            <v>0</v>
          </cell>
          <cell r="R11">
            <v>0</v>
          </cell>
          <cell r="S11">
            <v>0</v>
          </cell>
          <cell r="T11">
            <v>0</v>
          </cell>
          <cell r="U11">
            <v>0</v>
          </cell>
          <cell r="V11">
            <v>0</v>
          </cell>
          <cell r="W11">
            <v>0</v>
          </cell>
          <cell r="X11">
            <v>45</v>
          </cell>
          <cell r="Y11">
            <v>48</v>
          </cell>
          <cell r="Z11">
            <v>45</v>
          </cell>
          <cell r="AA11">
            <v>45</v>
          </cell>
          <cell r="AB11">
            <v>45</v>
          </cell>
          <cell r="AC11">
            <v>42.404000000000003</v>
          </cell>
          <cell r="AD11">
            <v>46.926000000000002</v>
          </cell>
          <cell r="AE11">
            <v>32.201999999999998</v>
          </cell>
          <cell r="AF11">
            <v>50.31</v>
          </cell>
          <cell r="AG11">
            <v>53.719000000000001</v>
          </cell>
          <cell r="AH11">
            <v>53.8631999999782</v>
          </cell>
          <cell r="AI11">
            <v>58.039199999976503</v>
          </cell>
          <cell r="AJ11">
            <v>71.37</v>
          </cell>
          <cell r="AK11">
            <v>84.74</v>
          </cell>
        </row>
        <row r="12">
          <cell r="A12" t="str">
            <v>-  -  halm</v>
          </cell>
          <cell r="B12" t="str">
            <v>dnk</v>
          </cell>
          <cell r="C12" t="str">
            <v>udv</v>
          </cell>
          <cell r="D12" t="str">
            <v>hal</v>
          </cell>
          <cell r="E12" t="str">
            <v>a0a0</v>
          </cell>
          <cell r="F12" t="str">
            <v>a00</v>
          </cell>
          <cell r="G12">
            <v>725</v>
          </cell>
          <cell r="H12">
            <v>0</v>
          </cell>
          <cell r="I12">
            <v>0</v>
          </cell>
          <cell r="J12">
            <v>725</v>
          </cell>
          <cell r="K12">
            <v>725</v>
          </cell>
          <cell r="L12">
            <v>1087.5</v>
          </cell>
          <cell r="M12">
            <v>1450</v>
          </cell>
          <cell r="N12">
            <v>2320</v>
          </cell>
          <cell r="O12">
            <v>4840.1000000000004</v>
          </cell>
          <cell r="P12">
            <v>6646.8</v>
          </cell>
          <cell r="Q12">
            <v>7419.8895000000002</v>
          </cell>
          <cell r="R12">
            <v>8318.65</v>
          </cell>
          <cell r="S12">
            <v>9419.9395000000004</v>
          </cell>
          <cell r="T12">
            <v>9892.1895000000004</v>
          </cell>
          <cell r="U12">
            <v>10273.9895</v>
          </cell>
          <cell r="V12">
            <v>10830.789500000001</v>
          </cell>
          <cell r="W12">
            <v>11258.3</v>
          </cell>
          <cell r="X12">
            <v>11658.7395</v>
          </cell>
          <cell r="Y12">
            <v>12481.15</v>
          </cell>
          <cell r="Z12">
            <v>13306.15</v>
          </cell>
          <cell r="AA12">
            <v>13880.15</v>
          </cell>
          <cell r="AB12">
            <v>13366.2201</v>
          </cell>
          <cell r="AC12">
            <v>12656.573290210577</v>
          </cell>
          <cell r="AD12">
            <v>13050.060011487078</v>
          </cell>
          <cell r="AE12">
            <v>13545.634900000001</v>
          </cell>
          <cell r="AF12">
            <v>13911.769997027397</v>
          </cell>
          <cell r="AG12">
            <v>13903.254571000001</v>
          </cell>
          <cell r="AH12">
            <v>13667.3744205</v>
          </cell>
          <cell r="AI12">
            <v>12219.60627</v>
          </cell>
          <cell r="AJ12">
            <v>13697.45</v>
          </cell>
          <cell r="AK12">
            <v>15732.84</v>
          </cell>
        </row>
        <row r="13">
          <cell r="A13" t="str">
            <v>-  -  skovflis</v>
          </cell>
          <cell r="B13" t="str">
            <v>dnk</v>
          </cell>
          <cell r="C13" t="str">
            <v>udv</v>
          </cell>
          <cell r="D13" t="str">
            <v>fli</v>
          </cell>
          <cell r="E13" t="str">
            <v>a0a0</v>
          </cell>
          <cell r="F13" t="str">
            <v>a00</v>
          </cell>
          <cell r="G13">
            <v>0</v>
          </cell>
          <cell r="H13">
            <v>0</v>
          </cell>
          <cell r="I13">
            <v>0</v>
          </cell>
          <cell r="J13">
            <v>0</v>
          </cell>
          <cell r="K13">
            <v>0</v>
          </cell>
          <cell r="L13">
            <v>0</v>
          </cell>
          <cell r="M13">
            <v>0</v>
          </cell>
          <cell r="N13">
            <v>0</v>
          </cell>
          <cell r="O13">
            <v>0</v>
          </cell>
          <cell r="P13">
            <v>0</v>
          </cell>
          <cell r="Q13">
            <v>0</v>
          </cell>
          <cell r="R13">
            <v>0</v>
          </cell>
          <cell r="S13">
            <v>0</v>
          </cell>
          <cell r="T13">
            <v>0</v>
          </cell>
          <cell r="U13">
            <v>1178.1199999999999</v>
          </cell>
          <cell r="V13">
            <v>1450.12</v>
          </cell>
          <cell r="W13">
            <v>1604.12</v>
          </cell>
          <cell r="X13">
            <v>1793.68</v>
          </cell>
          <cell r="Y13">
            <v>1723.68</v>
          </cell>
          <cell r="Z13">
            <v>1611.68</v>
          </cell>
          <cell r="AA13">
            <v>1841.68</v>
          </cell>
          <cell r="AB13">
            <v>1945.6799000000001</v>
          </cell>
          <cell r="AC13">
            <v>2265.0021900166175</v>
          </cell>
          <cell r="AD13">
            <v>2340.2716016513136</v>
          </cell>
          <cell r="AE13">
            <v>2757.9577560126586</v>
          </cell>
          <cell r="AF13">
            <v>2704.0709955400471</v>
          </cell>
          <cell r="AG13">
            <v>3038.3542934400007</v>
          </cell>
          <cell r="AH13">
            <v>2670.5106713699997</v>
          </cell>
          <cell r="AI13">
            <v>2744.4552904799998</v>
          </cell>
          <cell r="AJ13">
            <v>3178.2689999999998</v>
          </cell>
          <cell r="AK13">
            <v>3721.5900000000006</v>
          </cell>
        </row>
        <row r="14">
          <cell r="A14" t="str">
            <v>-  -  brænde</v>
          </cell>
          <cell r="B14" t="str">
            <v>dnk</v>
          </cell>
          <cell r="C14" t="str">
            <v>udv</v>
          </cell>
          <cell r="D14" t="str">
            <v>bra</v>
          </cell>
          <cell r="E14" t="str">
            <v>a0a0</v>
          </cell>
          <cell r="F14" t="str">
            <v>a00</v>
          </cell>
          <cell r="G14">
            <v>2998.8</v>
          </cell>
          <cell r="H14">
            <v>0</v>
          </cell>
          <cell r="I14">
            <v>0</v>
          </cell>
          <cell r="J14">
            <v>2191.56</v>
          </cell>
          <cell r="K14">
            <v>1982.04</v>
          </cell>
          <cell r="L14">
            <v>1403.04</v>
          </cell>
          <cell r="M14">
            <v>2494.92</v>
          </cell>
          <cell r="N14">
            <v>4986</v>
          </cell>
          <cell r="O14">
            <v>7621.44</v>
          </cell>
          <cell r="P14">
            <v>9746.16</v>
          </cell>
          <cell r="Q14">
            <v>10551.72</v>
          </cell>
          <cell r="R14">
            <v>10217.76</v>
          </cell>
          <cell r="S14">
            <v>9881.76</v>
          </cell>
          <cell r="T14">
            <v>9626.2800000000007</v>
          </cell>
          <cell r="U14">
            <v>9887.0400000000009</v>
          </cell>
          <cell r="V14">
            <v>10515.6</v>
          </cell>
          <cell r="W14">
            <v>9747.9599999999991</v>
          </cell>
          <cell r="X14">
            <v>8771.52</v>
          </cell>
          <cell r="Y14">
            <v>8757.1200000000008</v>
          </cell>
          <cell r="Z14">
            <v>10215.120000000001</v>
          </cell>
          <cell r="AA14">
            <v>10523.16</v>
          </cell>
          <cell r="AB14">
            <v>11662.32</v>
          </cell>
          <cell r="AC14">
            <v>11343.6</v>
          </cell>
          <cell r="AD14">
            <v>11478.6</v>
          </cell>
          <cell r="AE14">
            <v>12196.32</v>
          </cell>
          <cell r="AF14">
            <v>11967.24</v>
          </cell>
          <cell r="AG14">
            <v>10410.36</v>
          </cell>
          <cell r="AH14">
            <v>10231.799999999999</v>
          </cell>
          <cell r="AI14">
            <v>11654.64</v>
          </cell>
          <cell r="AJ14">
            <v>11917.68</v>
          </cell>
          <cell r="AK14">
            <v>11290.632608544636</v>
          </cell>
        </row>
        <row r="15">
          <cell r="A15" t="str">
            <v>-  -  træpiller</v>
          </cell>
          <cell r="B15" t="str">
            <v>dnk</v>
          </cell>
          <cell r="C15" t="str">
            <v>udv</v>
          </cell>
          <cell r="D15" t="str">
            <v>tpi</v>
          </cell>
          <cell r="E15" t="str">
            <v>a0a0</v>
          </cell>
          <cell r="F15" t="str">
            <v>a00</v>
          </cell>
          <cell r="G15">
            <v>0</v>
          </cell>
          <cell r="H15">
            <v>0</v>
          </cell>
          <cell r="I15">
            <v>0</v>
          </cell>
          <cell r="J15">
            <v>0</v>
          </cell>
          <cell r="K15">
            <v>0</v>
          </cell>
          <cell r="L15">
            <v>0</v>
          </cell>
          <cell r="M15">
            <v>0</v>
          </cell>
          <cell r="N15">
            <v>0</v>
          </cell>
          <cell r="O15">
            <v>0</v>
          </cell>
          <cell r="P15">
            <v>0</v>
          </cell>
          <cell r="Q15">
            <v>0</v>
          </cell>
          <cell r="R15">
            <v>0</v>
          </cell>
          <cell r="S15">
            <v>0</v>
          </cell>
          <cell r="T15">
            <v>0</v>
          </cell>
          <cell r="U15">
            <v>40.46</v>
          </cell>
          <cell r="V15">
            <v>180.46</v>
          </cell>
          <cell r="W15">
            <v>355.46</v>
          </cell>
          <cell r="X15">
            <v>927.5</v>
          </cell>
          <cell r="Y15">
            <v>1575</v>
          </cell>
          <cell r="Z15">
            <v>2118</v>
          </cell>
          <cell r="AA15">
            <v>2479</v>
          </cell>
          <cell r="AB15">
            <v>2096.6098000000002</v>
          </cell>
          <cell r="AC15">
            <v>2117.1106748749994</v>
          </cell>
          <cell r="AD15">
            <v>2138.0502149999998</v>
          </cell>
          <cell r="AE15">
            <v>2215.4942040000001</v>
          </cell>
          <cell r="AF15">
            <v>2278.5864865650374</v>
          </cell>
          <cell r="AG15">
            <v>2420.1153899999999</v>
          </cell>
          <cell r="AH15">
            <v>2831.218995794</v>
          </cell>
          <cell r="AI15">
            <v>2984.1085695000006</v>
          </cell>
          <cell r="AJ15">
            <v>3027.2405625000001</v>
          </cell>
          <cell r="AK15">
            <v>3181.1836800000001</v>
          </cell>
        </row>
        <row r="16">
          <cell r="A16" t="str">
            <v>-  -  træaffald</v>
          </cell>
          <cell r="B16" t="str">
            <v>dnk</v>
          </cell>
          <cell r="C16" t="str">
            <v>udv</v>
          </cell>
          <cell r="D16" t="str">
            <v>taf</v>
          </cell>
          <cell r="E16" t="str">
            <v>a0a0</v>
          </cell>
          <cell r="F16" t="str">
            <v>a00</v>
          </cell>
          <cell r="G16">
            <v>2561.6171915464997</v>
          </cell>
          <cell r="H16">
            <v>0</v>
          </cell>
          <cell r="I16">
            <v>0</v>
          </cell>
          <cell r="J16">
            <v>3310.4266823650692</v>
          </cell>
          <cell r="K16">
            <v>3631.7415770261</v>
          </cell>
          <cell r="L16">
            <v>3885.4172943183553</v>
          </cell>
          <cell r="M16">
            <v>3953.861621013968</v>
          </cell>
          <cell r="N16">
            <v>4024.1408153810221</v>
          </cell>
          <cell r="O16">
            <v>3709.9832597213226</v>
          </cell>
          <cell r="P16">
            <v>4250.6302293364952</v>
          </cell>
          <cell r="Q16">
            <v>4423.9497386850453</v>
          </cell>
          <cell r="R16">
            <v>4780.9329781669057</v>
          </cell>
          <cell r="S16">
            <v>5229.2815874207208</v>
          </cell>
          <cell r="T16">
            <v>5381.9256966745352</v>
          </cell>
          <cell r="U16">
            <v>5919.7141885353467</v>
          </cell>
          <cell r="V16">
            <v>5821.3603349951936</v>
          </cell>
          <cell r="W16">
            <v>5921.6132374888575</v>
          </cell>
          <cell r="X16">
            <v>6102.5570097336376</v>
          </cell>
          <cell r="Y16">
            <v>6191.0131861197415</v>
          </cell>
          <cell r="Z16">
            <v>6097.6370402167977</v>
          </cell>
          <cell r="AA16">
            <v>6186.8204555074353</v>
          </cell>
          <cell r="AB16">
            <v>6515.2366788383833</v>
          </cell>
          <cell r="AC16">
            <v>6102.8216644421072</v>
          </cell>
          <cell r="AD16">
            <v>5693.8649846060143</v>
          </cell>
          <cell r="AE16">
            <v>5733.1042315762152</v>
          </cell>
          <cell r="AF16">
            <v>5903.6199120852425</v>
          </cell>
          <cell r="AG16">
            <v>6263.2490351632359</v>
          </cell>
          <cell r="AH16">
            <v>7158.8234454815656</v>
          </cell>
          <cell r="AI16">
            <v>6898.3834496686995</v>
          </cell>
          <cell r="AJ16">
            <v>8566.8826697250388</v>
          </cell>
          <cell r="AK16">
            <v>10351.982669725041</v>
          </cell>
        </row>
        <row r="17">
          <cell r="A17" t="str">
            <v>-  -  biogas, deponi</v>
          </cell>
          <cell r="B17" t="str">
            <v>dnk</v>
          </cell>
          <cell r="C17" t="str">
            <v>udv</v>
          </cell>
          <cell r="D17" t="str">
            <v>bid</v>
          </cell>
          <cell r="E17" t="str">
            <v>a0a0</v>
          </cell>
          <cell r="F17" t="str">
            <v>a00</v>
          </cell>
          <cell r="G17">
            <v>0</v>
          </cell>
          <cell r="H17">
            <v>0</v>
          </cell>
          <cell r="I17">
            <v>0</v>
          </cell>
          <cell r="J17">
            <v>0</v>
          </cell>
          <cell r="K17">
            <v>0</v>
          </cell>
          <cell r="L17">
            <v>0</v>
          </cell>
          <cell r="M17">
            <v>0</v>
          </cell>
          <cell r="N17">
            <v>0</v>
          </cell>
          <cell r="O17">
            <v>0</v>
          </cell>
          <cell r="P17">
            <v>0</v>
          </cell>
          <cell r="Q17">
            <v>0</v>
          </cell>
          <cell r="R17">
            <v>0</v>
          </cell>
          <cell r="S17">
            <v>0</v>
          </cell>
          <cell r="T17">
            <v>0</v>
          </cell>
          <cell r="U17">
            <v>0</v>
          </cell>
          <cell r="V17">
            <v>0</v>
          </cell>
          <cell r="W17">
            <v>8.8333320377834692</v>
          </cell>
          <cell r="X17">
            <v>11.196305867234768</v>
          </cell>
          <cell r="Y17">
            <v>27.503243950449804</v>
          </cell>
          <cell r="Z17">
            <v>39.81280384812144</v>
          </cell>
          <cell r="AA17">
            <v>78.502857536689135</v>
          </cell>
          <cell r="AB17">
            <v>96.540467099045443</v>
          </cell>
          <cell r="AC17">
            <v>121.48811999999998</v>
          </cell>
          <cell r="AD17">
            <v>179.93263199999998</v>
          </cell>
          <cell r="AE17">
            <v>186.90455899999995</v>
          </cell>
          <cell r="AF17">
            <v>382.85152375260151</v>
          </cell>
          <cell r="AG17">
            <v>488.03625899999997</v>
          </cell>
          <cell r="AH17">
            <v>638.09774749999974</v>
          </cell>
          <cell r="AI17">
            <v>612.85</v>
          </cell>
          <cell r="AJ17">
            <v>557.37999999999988</v>
          </cell>
          <cell r="AK17">
            <v>623.15</v>
          </cell>
        </row>
        <row r="18">
          <cell r="A18" t="str">
            <v>-  -  biogas, slam</v>
          </cell>
          <cell r="B18" t="str">
            <v>dnk</v>
          </cell>
          <cell r="C18" t="str">
            <v>udv</v>
          </cell>
          <cell r="D18" t="str">
            <v>bis</v>
          </cell>
          <cell r="E18" t="str">
            <v>a0a0</v>
          </cell>
          <cell r="F18" t="str">
            <v>a00</v>
          </cell>
          <cell r="G18">
            <v>92.5505</v>
          </cell>
          <cell r="H18">
            <v>0</v>
          </cell>
          <cell r="I18">
            <v>0</v>
          </cell>
          <cell r="J18">
            <v>92.5505</v>
          </cell>
          <cell r="K18">
            <v>102.5505</v>
          </cell>
          <cell r="L18">
            <v>112.5505</v>
          </cell>
          <cell r="M18">
            <v>112.5505</v>
          </cell>
          <cell r="N18">
            <v>112.5505</v>
          </cell>
          <cell r="O18">
            <v>122.5505</v>
          </cell>
          <cell r="P18">
            <v>132.5505</v>
          </cell>
          <cell r="Q18">
            <v>142.5505</v>
          </cell>
          <cell r="R18">
            <v>142.5505</v>
          </cell>
          <cell r="S18">
            <v>154.26717749736792</v>
          </cell>
          <cell r="T18">
            <v>165.98385499473585</v>
          </cell>
          <cell r="U18">
            <v>180.98385499473585</v>
          </cell>
          <cell r="V18">
            <v>180.98385499473585</v>
          </cell>
          <cell r="W18">
            <v>171.98385499473585</v>
          </cell>
          <cell r="X18">
            <v>394.45854111279357</v>
          </cell>
          <cell r="Y18">
            <v>434.09645661016145</v>
          </cell>
          <cell r="Z18">
            <v>446.48275862068965</v>
          </cell>
          <cell r="AA18">
            <v>407.86206896551727</v>
          </cell>
          <cell r="AB18">
            <v>389.86206896551727</v>
          </cell>
          <cell r="AC18">
            <v>445.82618400002559</v>
          </cell>
          <cell r="AD18">
            <v>585.09890794653109</v>
          </cell>
          <cell r="AE18">
            <v>660</v>
          </cell>
          <cell r="AF18">
            <v>712.55961411405269</v>
          </cell>
          <cell r="AG18">
            <v>694.98771070000043</v>
          </cell>
          <cell r="AH18">
            <v>790.39135206000083</v>
          </cell>
          <cell r="AI18">
            <v>857.21436600000015</v>
          </cell>
          <cell r="AJ18">
            <v>856.97</v>
          </cell>
          <cell r="AK18">
            <v>866.83</v>
          </cell>
        </row>
        <row r="19">
          <cell r="A19" t="str">
            <v>-  -  biogas, andet</v>
          </cell>
          <cell r="B19" t="str">
            <v>dnk</v>
          </cell>
          <cell r="C19" t="str">
            <v>udv</v>
          </cell>
          <cell r="D19" t="str">
            <v>bia</v>
          </cell>
          <cell r="E19" t="str">
            <v>a0a0</v>
          </cell>
          <cell r="F19" t="str">
            <v>a00</v>
          </cell>
          <cell r="G19">
            <v>61.4495</v>
          </cell>
          <cell r="H19">
            <v>0</v>
          </cell>
          <cell r="I19">
            <v>0</v>
          </cell>
          <cell r="J19">
            <v>61.4495</v>
          </cell>
          <cell r="K19">
            <v>61.4495</v>
          </cell>
          <cell r="L19">
            <v>61.4495</v>
          </cell>
          <cell r="M19">
            <v>61.4495</v>
          </cell>
          <cell r="N19">
            <v>61.4495</v>
          </cell>
          <cell r="O19">
            <v>61.4495</v>
          </cell>
          <cell r="P19">
            <v>61.4495</v>
          </cell>
          <cell r="Q19">
            <v>61.4495</v>
          </cell>
          <cell r="R19">
            <v>63.4495</v>
          </cell>
          <cell r="S19">
            <v>94.732822502632061</v>
          </cell>
          <cell r="T19">
            <v>128.01614500526415</v>
          </cell>
          <cell r="U19">
            <v>164.01614500526415</v>
          </cell>
          <cell r="V19">
            <v>161.01614500526415</v>
          </cell>
          <cell r="W19">
            <v>173.01614500526415</v>
          </cell>
          <cell r="X19">
            <v>230.0242175078962</v>
          </cell>
          <cell r="Y19">
            <v>290.0322900105283</v>
          </cell>
          <cell r="Z19">
            <v>423.76000199999999</v>
          </cell>
          <cell r="AA19">
            <v>412.51064000000002</v>
          </cell>
          <cell r="AB19">
            <v>590.35289999999998</v>
          </cell>
          <cell r="AC19">
            <v>712.17367200158856</v>
          </cell>
          <cell r="AD19">
            <v>988.65429328412506</v>
          </cell>
          <cell r="AE19">
            <v>1143.0954410000002</v>
          </cell>
          <cell r="AF19">
            <v>1298.5888621333456</v>
          </cell>
          <cell r="AG19">
            <v>1486.9760302999998</v>
          </cell>
          <cell r="AH19">
            <v>1227.7323004399998</v>
          </cell>
          <cell r="AI19">
            <v>1441.8977464874606</v>
          </cell>
          <cell r="AJ19">
            <v>1632.6109401999997</v>
          </cell>
          <cell r="AK19">
            <v>1871.81</v>
          </cell>
        </row>
        <row r="45">
          <cell r="A45" t="str">
            <v>-  -  koks m.m.</v>
          </cell>
          <cell r="B45" t="str">
            <v>dnk</v>
          </cell>
          <cell r="C45" t="str">
            <v>imp</v>
          </cell>
          <cell r="D45" t="str">
            <v>kok</v>
          </cell>
          <cell r="E45" t="str">
            <v>a0a0</v>
          </cell>
          <cell r="F45" t="str">
            <v>a00</v>
          </cell>
          <cell r="G45">
            <v>2976.7</v>
          </cell>
          <cell r="H45">
            <v>0</v>
          </cell>
          <cell r="I45">
            <v>0</v>
          </cell>
          <cell r="J45">
            <v>2051.9</v>
          </cell>
          <cell r="K45">
            <v>2918.9</v>
          </cell>
          <cell r="L45">
            <v>2982.48</v>
          </cell>
          <cell r="M45">
            <v>3158.77</v>
          </cell>
          <cell r="N45">
            <v>3884.16</v>
          </cell>
          <cell r="O45">
            <v>2932.5696999999996</v>
          </cell>
          <cell r="P45">
            <v>1924.8869134389997</v>
          </cell>
          <cell r="Q45">
            <v>2366.3897999999999</v>
          </cell>
          <cell r="R45">
            <v>2412.0990000000002</v>
          </cell>
          <cell r="S45">
            <v>1556.2072000000001</v>
          </cell>
          <cell r="T45">
            <v>2158.8426999999997</v>
          </cell>
          <cell r="U45">
            <v>1436.1193000000001</v>
          </cell>
          <cell r="V45">
            <v>1430.1216000000002</v>
          </cell>
          <cell r="W45">
            <v>1106.7255</v>
          </cell>
          <cell r="X45">
            <v>930.0886999999999</v>
          </cell>
          <cell r="Y45">
            <v>1304.6268</v>
          </cell>
          <cell r="Z45">
            <v>1474.6690000000001</v>
          </cell>
          <cell r="AA45">
            <v>1155.6213</v>
          </cell>
          <cell r="AB45">
            <v>1177.0396000000001</v>
          </cell>
          <cell r="AC45">
            <v>1170.3885</v>
          </cell>
          <cell r="AD45">
            <v>1327.0849000000001</v>
          </cell>
          <cell r="AE45">
            <v>1070.7684999999999</v>
          </cell>
          <cell r="AF45">
            <v>1365.0284000000001</v>
          </cell>
          <cell r="AG45">
            <v>1336.6367</v>
          </cell>
          <cell r="AH45">
            <v>1424.566</v>
          </cell>
          <cell r="AI45">
            <v>1384.4836</v>
          </cell>
          <cell r="AJ45">
            <v>894.44110000000001</v>
          </cell>
          <cell r="AK45">
            <v>1124.5047</v>
          </cell>
        </row>
        <row r="46">
          <cell r="A46" t="str">
            <v>-  -  brunkulsbriketter</v>
          </cell>
          <cell r="B46" t="str">
            <v>dnk</v>
          </cell>
          <cell r="C46" t="str">
            <v>imp</v>
          </cell>
          <cell r="D46" t="str">
            <v>brk</v>
          </cell>
          <cell r="E46" t="str">
            <v>a0a0</v>
          </cell>
          <cell r="F46" t="str">
            <v>a00</v>
          </cell>
          <cell r="G46">
            <v>577.79999999999995</v>
          </cell>
          <cell r="H46">
            <v>0</v>
          </cell>
          <cell r="I46">
            <v>0</v>
          </cell>
          <cell r="J46">
            <v>342</v>
          </cell>
          <cell r="K46">
            <v>257.49</v>
          </cell>
          <cell r="L46">
            <v>261</v>
          </cell>
          <cell r="M46">
            <v>223.2</v>
          </cell>
          <cell r="N46">
            <v>340.2</v>
          </cell>
          <cell r="O46">
            <v>409.77</v>
          </cell>
          <cell r="P46">
            <v>517.14</v>
          </cell>
          <cell r="Q46">
            <v>920.48400000000004</v>
          </cell>
          <cell r="R46">
            <v>602.14700000000005</v>
          </cell>
          <cell r="S46">
            <v>637.98279999999988</v>
          </cell>
          <cell r="T46">
            <v>762.28380000000004</v>
          </cell>
          <cell r="U46">
            <v>493.94900000000007</v>
          </cell>
          <cell r="V46">
            <v>420.21979999999996</v>
          </cell>
          <cell r="W46">
            <v>146.05230000000003</v>
          </cell>
          <cell r="X46">
            <v>85.932000000000002</v>
          </cell>
          <cell r="Y46">
            <v>128.57580000000002</v>
          </cell>
          <cell r="Z46">
            <v>80.044200000000004</v>
          </cell>
          <cell r="AA46">
            <v>68.039400000000015</v>
          </cell>
          <cell r="AB46">
            <v>85.534199999999998</v>
          </cell>
          <cell r="AC46">
            <v>94.31819999999999</v>
          </cell>
          <cell r="AD46">
            <v>58.065899999999999</v>
          </cell>
          <cell r="AE46">
            <v>65.111400000000003</v>
          </cell>
          <cell r="AF46">
            <v>68.167500000000004</v>
          </cell>
          <cell r="AG46">
            <v>48.092400000000005</v>
          </cell>
          <cell r="AH46">
            <v>29.151900000000001</v>
          </cell>
          <cell r="AI46">
            <v>18.8124</v>
          </cell>
          <cell r="AJ46">
            <v>13.542</v>
          </cell>
          <cell r="AK46">
            <v>17.403299999999998</v>
          </cell>
        </row>
        <row r="52">
          <cell r="A52" t="str">
            <v>-  -  råolie</v>
          </cell>
          <cell r="B52" t="str">
            <v>dnk</v>
          </cell>
          <cell r="C52" t="str">
            <v>exp</v>
          </cell>
          <cell r="D52" t="str">
            <v>rao</v>
          </cell>
          <cell r="E52" t="str">
            <v>a0a0</v>
          </cell>
          <cell r="F52" t="str">
            <v>a00</v>
          </cell>
          <cell r="G52">
            <v>0</v>
          </cell>
          <cell r="H52">
            <v>0</v>
          </cell>
          <cell r="I52">
            <v>0</v>
          </cell>
          <cell r="J52">
            <v>0</v>
          </cell>
          <cell r="K52">
            <v>0</v>
          </cell>
          <cell r="L52">
            <v>-4905.8495999999996</v>
          </cell>
          <cell r="M52">
            <v>-4335.3575999999994</v>
          </cell>
          <cell r="N52">
            <v>-8336.1656955503495</v>
          </cell>
          <cell r="O52">
            <v>-1505.3695999999998</v>
          </cell>
          <cell r="P52">
            <v>-8791.9367999999995</v>
          </cell>
          <cell r="Q52">
            <v>-30529.1024</v>
          </cell>
          <cell r="R52">
            <v>-48396.292799999996</v>
          </cell>
          <cell r="S52">
            <v>-37147.784799999994</v>
          </cell>
          <cell r="T52">
            <v>-41149.963199999998</v>
          </cell>
          <cell r="U52">
            <v>-35625.879199999996</v>
          </cell>
          <cell r="V52">
            <v>-73713.290399999998</v>
          </cell>
          <cell r="W52">
            <v>-82853.712799999994</v>
          </cell>
          <cell r="X52">
            <v>-96090.950399999987</v>
          </cell>
          <cell r="Y52">
            <v>-117426.07920000001</v>
          </cell>
          <cell r="Z52">
            <v>-180368.41279999999</v>
          </cell>
          <cell r="AA52">
            <v>-187681.31040000002</v>
          </cell>
          <cell r="AB52">
            <v>-218421.73010000002</v>
          </cell>
          <cell r="AC52">
            <v>-252323.26699999996</v>
          </cell>
          <cell r="AD52">
            <v>-202957.37</v>
          </cell>
          <cell r="AE52">
            <v>-223787.62560000003</v>
          </cell>
          <cell r="AF52">
            <v>-302271.33799999999</v>
          </cell>
          <cell r="AG52">
            <v>-356384.473</v>
          </cell>
          <cell r="AH52">
            <v>-473626.55300000001</v>
          </cell>
          <cell r="AI52">
            <v>-575964.57499999995</v>
          </cell>
          <cell r="AJ52">
            <v>-513159.59199999995</v>
          </cell>
          <cell r="AK52">
            <v>-590239.06999999995</v>
          </cell>
        </row>
        <row r="68">
          <cell r="A68" t="str">
            <v>-  -  naturgas</v>
          </cell>
          <cell r="B68" t="str">
            <v>dnk</v>
          </cell>
          <cell r="C68" t="str">
            <v>exp</v>
          </cell>
          <cell r="D68" t="str">
            <v>nga</v>
          </cell>
          <cell r="E68" t="str">
            <v>a0a0</v>
          </cell>
          <cell r="F68" t="str">
            <v>a00</v>
          </cell>
          <cell r="G68">
            <v>0</v>
          </cell>
          <cell r="H68">
            <v>0</v>
          </cell>
          <cell r="I68">
            <v>0</v>
          </cell>
          <cell r="J68">
            <v>0</v>
          </cell>
          <cell r="K68">
            <v>0</v>
          </cell>
          <cell r="L68">
            <v>0</v>
          </cell>
          <cell r="M68">
            <v>0</v>
          </cell>
          <cell r="N68">
            <v>0</v>
          </cell>
          <cell r="O68">
            <v>0</v>
          </cell>
          <cell r="P68">
            <v>0</v>
          </cell>
          <cell r="Q68">
            <v>0</v>
          </cell>
          <cell r="R68">
            <v>0</v>
          </cell>
          <cell r="S68">
            <v>-5128.5389999999998</v>
          </cell>
          <cell r="T68">
            <v>-16561.544999999998</v>
          </cell>
          <cell r="U68">
            <v>-22655.079603000002</v>
          </cell>
          <cell r="V68">
            <v>-27856.199007000003</v>
          </cell>
          <cell r="W68">
            <v>-30873.467000999997</v>
          </cell>
          <cell r="X68">
            <v>-34356.621936000003</v>
          </cell>
          <cell r="Y68">
            <v>-38855.071319999995</v>
          </cell>
          <cell r="Z68">
            <v>-52405.816944000006</v>
          </cell>
          <cell r="AA68">
            <v>-57461.273258999994</v>
          </cell>
          <cell r="AB68">
            <v>-60425.244421799995</v>
          </cell>
          <cell r="AC68">
            <v>-62827.536779399998</v>
          </cell>
          <cell r="AD68">
            <v>-62649.158480999999</v>
          </cell>
          <cell r="AE68">
            <v>-71414.785637399997</v>
          </cell>
          <cell r="AF68">
            <v>-116866.7938152</v>
          </cell>
          <cell r="AG68">
            <v>-105422.1649278</v>
          </cell>
          <cell r="AH68">
            <v>-107498.41039999999</v>
          </cell>
          <cell r="AI68">
            <v>-120678.32096484999</v>
          </cell>
          <cell r="AJ68">
            <v>-127881.21125871898</v>
          </cell>
          <cell r="AK68">
            <v>-128610.57279882001</v>
          </cell>
        </row>
        <row r="69">
          <cell r="A69" t="str">
            <v>-  -  elværkskul</v>
          </cell>
          <cell r="B69" t="str">
            <v>dnk</v>
          </cell>
          <cell r="C69" t="str">
            <v>exp</v>
          </cell>
          <cell r="D69" t="str">
            <v>ske</v>
          </cell>
          <cell r="E69" t="str">
            <v>a0a0</v>
          </cell>
          <cell r="F69" t="str">
            <v>a00</v>
          </cell>
          <cell r="G69">
            <v>0</v>
          </cell>
          <cell r="H69">
            <v>0</v>
          </cell>
          <cell r="I69">
            <v>0</v>
          </cell>
          <cell r="J69">
            <v>0</v>
          </cell>
          <cell r="K69">
            <v>0</v>
          </cell>
          <cell r="L69">
            <v>0</v>
          </cell>
          <cell r="M69">
            <v>0</v>
          </cell>
          <cell r="N69">
            <v>0</v>
          </cell>
          <cell r="O69">
            <v>0</v>
          </cell>
          <cell r="P69">
            <v>0</v>
          </cell>
          <cell r="Q69">
            <v>0</v>
          </cell>
          <cell r="R69">
            <v>0</v>
          </cell>
          <cell r="S69">
            <v>0</v>
          </cell>
          <cell r="T69">
            <v>0</v>
          </cell>
          <cell r="U69">
            <v>0</v>
          </cell>
          <cell r="V69">
            <v>0</v>
          </cell>
          <cell r="W69">
            <v>0</v>
          </cell>
          <cell r="X69">
            <v>0</v>
          </cell>
          <cell r="Y69">
            <v>0</v>
          </cell>
          <cell r="Z69">
            <v>0</v>
          </cell>
          <cell r="AA69">
            <v>0</v>
          </cell>
          <cell r="AB69">
            <v>-237.9888</v>
          </cell>
          <cell r="AC69">
            <v>-1243.2525000000001</v>
          </cell>
          <cell r="AD69">
            <v>-388.00650000000002</v>
          </cell>
          <cell r="AE69">
            <v>-3793.92</v>
          </cell>
          <cell r="AF69">
            <v>-2620.8000000000002</v>
          </cell>
          <cell r="AG69">
            <v>-4244.4250000000002</v>
          </cell>
          <cell r="AH69">
            <v>-4800</v>
          </cell>
          <cell r="AI69">
            <v>-3012.7783999999997</v>
          </cell>
          <cell r="AJ69">
            <v>-4066.8775999999993</v>
          </cell>
          <cell r="AK69">
            <v>-4014.1160499999996</v>
          </cell>
        </row>
        <row r="149">
          <cell r="A149" t="str">
            <v>Udvinding og forgasning</v>
          </cell>
        </row>
        <row r="150">
          <cell r="A150" t="str">
            <v>-  udvinding</v>
          </cell>
        </row>
        <row r="151">
          <cell r="A151" t="str">
            <v>-  -  naturgas</v>
          </cell>
          <cell r="B151" t="str">
            <v>plf</v>
          </cell>
          <cell r="C151" t="str">
            <v>udf</v>
          </cell>
          <cell r="D151" t="str">
            <v>nga</v>
          </cell>
          <cell r="E151" t="str">
            <v>a0a0</v>
          </cell>
          <cell r="F151" t="str">
            <v>a00</v>
          </cell>
          <cell r="G151">
            <v>-7.7218556999999999</v>
          </cell>
          <cell r="H151">
            <v>-15.288118170000001</v>
          </cell>
          <cell r="I151">
            <v>-8.9698989900000008</v>
          </cell>
          <cell r="J151">
            <v>-15.171122070000001</v>
          </cell>
          <cell r="K151">
            <v>-10.764091260000001</v>
          </cell>
          <cell r="L151">
            <v>-20.514070589999999</v>
          </cell>
          <cell r="M151">
            <v>-17.589195</v>
          </cell>
          <cell r="N151">
            <v>-19.18809984</v>
          </cell>
          <cell r="O151">
            <v>-16.770096329999998</v>
          </cell>
          <cell r="P151">
            <v>-813.8092072500001</v>
          </cell>
          <cell r="Q151">
            <v>-1265.8707176700002</v>
          </cell>
          <cell r="R151">
            <v>-1572.0629730000001</v>
          </cell>
          <cell r="S151">
            <v>-2487.855513</v>
          </cell>
          <cell r="T151">
            <v>-4150.7636430000002</v>
          </cell>
          <cell r="U151">
            <v>-5210.2955580000007</v>
          </cell>
          <cell r="V151">
            <v>-7390.8444870000003</v>
          </cell>
          <cell r="W151">
            <v>-8805.4121609999984</v>
          </cell>
          <cell r="X151">
            <v>-9131.4885090000007</v>
          </cell>
          <cell r="Y151">
            <v>-9132.5143650000009</v>
          </cell>
          <cell r="Z151">
            <v>-9353.2978110000004</v>
          </cell>
          <cell r="AA151">
            <v>-10768.926753</v>
          </cell>
          <cell r="AB151">
            <v>-10885.7100261</v>
          </cell>
          <cell r="AC151">
            <v>-11995.0211659</v>
          </cell>
          <cell r="AD151">
            <v>-12583.476636513504</v>
          </cell>
          <cell r="AE151">
            <v>-14986.760734822015</v>
          </cell>
          <cell r="AF151">
            <v>-19580.054804418589</v>
          </cell>
          <cell r="AG151">
            <v>-21762.333102530771</v>
          </cell>
          <cell r="AH151">
            <v>-23696.390398583193</v>
          </cell>
          <cell r="AI151">
            <v>-25100.907635799995</v>
          </cell>
          <cell r="AJ151">
            <v>-24453.452190430005</v>
          </cell>
          <cell r="AK151">
            <v>-26226.871916660006</v>
          </cell>
        </row>
        <row r="152">
          <cell r="A152" t="str">
            <v>-  forgasning</v>
          </cell>
        </row>
        <row r="153">
          <cell r="A153" t="str">
            <v>-  -  biogas fra deponi</v>
          </cell>
          <cell r="B153" t="str">
            <v>fgv</v>
          </cell>
          <cell r="C153" t="str">
            <v>fgs</v>
          </cell>
          <cell r="D153" t="str">
            <v>bid</v>
          </cell>
          <cell r="E153" t="str">
            <v>a0a0</v>
          </cell>
          <cell r="F153" t="str">
            <v>a00</v>
          </cell>
          <cell r="G153">
            <v>0</v>
          </cell>
          <cell r="H153">
            <v>0</v>
          </cell>
          <cell r="I153">
            <v>0</v>
          </cell>
          <cell r="J153">
            <v>0</v>
          </cell>
          <cell r="K153">
            <v>0</v>
          </cell>
          <cell r="L153">
            <v>0</v>
          </cell>
          <cell r="M153">
            <v>0</v>
          </cell>
          <cell r="N153">
            <v>0</v>
          </cell>
          <cell r="O153">
            <v>0</v>
          </cell>
          <cell r="P153">
            <v>0</v>
          </cell>
          <cell r="Q153">
            <v>0</v>
          </cell>
          <cell r="R153">
            <v>0</v>
          </cell>
          <cell r="S153">
            <v>0</v>
          </cell>
          <cell r="T153">
            <v>0</v>
          </cell>
          <cell r="U153">
            <v>0</v>
          </cell>
          <cell r="V153">
            <v>0</v>
          </cell>
          <cell r="W153">
            <v>0</v>
          </cell>
          <cell r="X153">
            <v>0</v>
          </cell>
          <cell r="Y153">
            <v>0</v>
          </cell>
          <cell r="Z153">
            <v>0</v>
          </cell>
          <cell r="AA153">
            <v>0</v>
          </cell>
          <cell r="AB153">
            <v>0</v>
          </cell>
          <cell r="AC153">
            <v>0</v>
          </cell>
          <cell r="AD153">
            <v>0</v>
          </cell>
          <cell r="AE153">
            <v>0</v>
          </cell>
          <cell r="AF153">
            <v>0</v>
          </cell>
          <cell r="AG153">
            <v>0</v>
          </cell>
          <cell r="AH153">
            <v>-41.452743713255401</v>
          </cell>
          <cell r="AI153">
            <v>-37.229999999999997</v>
          </cell>
          <cell r="AJ153">
            <v>-21.77</v>
          </cell>
          <cell r="AK153">
            <v>-21.96</v>
          </cell>
        </row>
        <row r="154">
          <cell r="A154" t="str">
            <v>-  -  anden biogas</v>
          </cell>
          <cell r="B154" t="str">
            <v>fgv</v>
          </cell>
          <cell r="C154" t="str">
            <v>fgs</v>
          </cell>
          <cell r="D154" t="str">
            <v>bia</v>
          </cell>
          <cell r="E154" t="str">
            <v>a0a0</v>
          </cell>
          <cell r="F154" t="str">
            <v>a00</v>
          </cell>
          <cell r="G154">
            <v>0</v>
          </cell>
          <cell r="H154">
            <v>0</v>
          </cell>
          <cell r="I154">
            <v>0</v>
          </cell>
          <cell r="J154">
            <v>0</v>
          </cell>
          <cell r="K154">
            <v>0</v>
          </cell>
          <cell r="L154">
            <v>0</v>
          </cell>
          <cell r="M154">
            <v>0</v>
          </cell>
          <cell r="N154">
            <v>0</v>
          </cell>
          <cell r="O154">
            <v>0</v>
          </cell>
          <cell r="P154">
            <v>0</v>
          </cell>
          <cell r="Q154">
            <v>0</v>
          </cell>
          <cell r="R154">
            <v>0</v>
          </cell>
          <cell r="S154">
            <v>0</v>
          </cell>
          <cell r="T154">
            <v>0</v>
          </cell>
          <cell r="U154">
            <v>0</v>
          </cell>
          <cell r="V154">
            <v>0</v>
          </cell>
          <cell r="W154">
            <v>0</v>
          </cell>
          <cell r="X154">
            <v>0</v>
          </cell>
          <cell r="Y154">
            <v>0</v>
          </cell>
          <cell r="Z154">
            <v>0</v>
          </cell>
          <cell r="AA154">
            <v>0</v>
          </cell>
          <cell r="AB154">
            <v>0</v>
          </cell>
          <cell r="AC154">
            <v>-0.85700000000000021</v>
          </cell>
          <cell r="AD154">
            <v>-4.7108346624848521</v>
          </cell>
          <cell r="AE154">
            <v>-4.5033755779843805</v>
          </cell>
          <cell r="AF154">
            <v>-4.4470740669144986</v>
          </cell>
          <cell r="AG154">
            <v>-35.415664072360954</v>
          </cell>
          <cell r="AH154">
            <v>-2.2349920144134399</v>
          </cell>
          <cell r="AI154">
            <v>-4.1500000000000004</v>
          </cell>
          <cell r="AJ154">
            <v>-5.64</v>
          </cell>
          <cell r="AK154">
            <v>-8.69</v>
          </cell>
        </row>
        <row r="155">
          <cell r="A155" t="str">
            <v>-  -  el</v>
          </cell>
          <cell r="B155" t="str">
            <v>fgv</v>
          </cell>
          <cell r="C155" t="str">
            <v>fgs</v>
          </cell>
          <cell r="D155" t="str">
            <v>elc</v>
          </cell>
          <cell r="E155" t="str">
            <v>a0a0</v>
          </cell>
          <cell r="F155" t="str">
            <v>a00</v>
          </cell>
          <cell r="G155">
            <v>0</v>
          </cell>
          <cell r="H155">
            <v>0</v>
          </cell>
          <cell r="I155">
            <v>0</v>
          </cell>
          <cell r="J155">
            <v>0</v>
          </cell>
          <cell r="K155">
            <v>0</v>
          </cell>
          <cell r="L155">
            <v>0</v>
          </cell>
          <cell r="M155">
            <v>0</v>
          </cell>
          <cell r="N155">
            <v>0</v>
          </cell>
          <cell r="O155">
            <v>0</v>
          </cell>
          <cell r="P155">
            <v>0</v>
          </cell>
          <cell r="Q155">
            <v>0</v>
          </cell>
          <cell r="R155">
            <v>0</v>
          </cell>
          <cell r="S155">
            <v>0</v>
          </cell>
          <cell r="T155">
            <v>0</v>
          </cell>
          <cell r="U155">
            <v>0</v>
          </cell>
          <cell r="V155">
            <v>0</v>
          </cell>
          <cell r="W155">
            <v>0</v>
          </cell>
          <cell r="X155">
            <v>0</v>
          </cell>
          <cell r="Y155">
            <v>0</v>
          </cell>
          <cell r="Z155">
            <v>0</v>
          </cell>
          <cell r="AA155">
            <v>0</v>
          </cell>
          <cell r="AB155">
            <v>0</v>
          </cell>
          <cell r="AC155">
            <v>0</v>
          </cell>
          <cell r="AD155">
            <v>0</v>
          </cell>
          <cell r="AE155">
            <v>0</v>
          </cell>
          <cell r="AF155">
            <v>0</v>
          </cell>
          <cell r="AG155">
            <v>0</v>
          </cell>
          <cell r="AH155">
            <v>0</v>
          </cell>
          <cell r="AI155">
            <v>-0.5</v>
          </cell>
          <cell r="AJ155">
            <v>-0.6</v>
          </cell>
          <cell r="AK155">
            <v>-0.1</v>
          </cell>
        </row>
        <row r="173">
          <cell r="A173" t="str">
            <v>-  -  JP4 (Gasoline)</v>
          </cell>
          <cell r="B173" t="str">
            <v>raf</v>
          </cell>
          <cell r="C173" t="str">
            <v>brt</v>
          </cell>
          <cell r="D173" t="str">
            <v>jp4</v>
          </cell>
          <cell r="E173" t="str">
            <v>a0a0</v>
          </cell>
          <cell r="F173" t="str">
            <v>a00</v>
          </cell>
          <cell r="O173">
            <v>0</v>
          </cell>
          <cell r="U173">
            <v>987</v>
          </cell>
          <cell r="V173">
            <v>2864</v>
          </cell>
          <cell r="W173">
            <v>0</v>
          </cell>
          <cell r="X173">
            <v>0</v>
          </cell>
          <cell r="Y173">
            <v>0</v>
          </cell>
          <cell r="Z173">
            <v>0</v>
          </cell>
          <cell r="AA173">
            <v>0</v>
          </cell>
          <cell r="AB173">
            <v>0</v>
          </cell>
          <cell r="AC173">
            <v>0</v>
          </cell>
          <cell r="AD173">
            <v>0</v>
          </cell>
          <cell r="AE173">
            <v>0</v>
          </cell>
          <cell r="AF173">
            <v>0</v>
          </cell>
          <cell r="AG173">
            <v>0</v>
          </cell>
          <cell r="AH173">
            <v>0</v>
          </cell>
          <cell r="AI173">
            <v>0</v>
          </cell>
          <cell r="AJ173">
            <v>0</v>
          </cell>
          <cell r="AK173">
            <v>0</v>
          </cell>
        </row>
        <row r="174">
          <cell r="A174" t="str">
            <v>-  -  petroleum</v>
          </cell>
          <cell r="B174" t="str">
            <v>raf</v>
          </cell>
          <cell r="C174" t="str">
            <v>brt</v>
          </cell>
          <cell r="D174" t="str">
            <v>ptr</v>
          </cell>
          <cell r="E174" t="str">
            <v>a0a0</v>
          </cell>
          <cell r="F174" t="str">
            <v>a00</v>
          </cell>
          <cell r="O174">
            <v>1128.4248</v>
          </cell>
          <cell r="U174">
            <v>976</v>
          </cell>
          <cell r="V174">
            <v>1885</v>
          </cell>
          <cell r="W174">
            <v>2051.9999999999995</v>
          </cell>
          <cell r="X174">
            <v>2287</v>
          </cell>
          <cell r="Y174">
            <v>3312</v>
          </cell>
          <cell r="Z174">
            <v>1181.9999999999998</v>
          </cell>
          <cell r="AA174">
            <v>957.99999999999989</v>
          </cell>
          <cell r="AB174">
            <v>464</v>
          </cell>
          <cell r="AC174">
            <v>1054</v>
          </cell>
          <cell r="AD174">
            <v>0</v>
          </cell>
          <cell r="AE174">
            <v>0</v>
          </cell>
          <cell r="AF174">
            <v>0</v>
          </cell>
          <cell r="AG174">
            <v>0</v>
          </cell>
          <cell r="AH174">
            <v>0</v>
          </cell>
          <cell r="AI174">
            <v>0</v>
          </cell>
          <cell r="AJ174">
            <v>0</v>
          </cell>
          <cell r="AK174">
            <v>0</v>
          </cell>
        </row>
        <row r="175">
          <cell r="A175" t="str">
            <v>-  -  JP1 (Kerosene)</v>
          </cell>
          <cell r="B175" t="str">
            <v>raf</v>
          </cell>
          <cell r="C175" t="str">
            <v>brt</v>
          </cell>
          <cell r="D175" t="str">
            <v>jp1</v>
          </cell>
          <cell r="E175" t="str">
            <v>a0a0</v>
          </cell>
          <cell r="F175" t="str">
            <v>a00</v>
          </cell>
          <cell r="O175">
            <v>429.91919999999999</v>
          </cell>
          <cell r="U175">
            <v>8099</v>
          </cell>
          <cell r="V175">
            <v>6421.9999999999991</v>
          </cell>
          <cell r="W175">
            <v>10087</v>
          </cell>
          <cell r="X175">
            <v>10814.999999999998</v>
          </cell>
          <cell r="Y175">
            <v>10851.000000000002</v>
          </cell>
          <cell r="Z175">
            <v>8144</v>
          </cell>
          <cell r="AA175">
            <v>6409</v>
          </cell>
          <cell r="AB175">
            <v>8680.9999999999982</v>
          </cell>
          <cell r="AC175">
            <v>9756</v>
          </cell>
          <cell r="AD175">
            <v>11993</v>
          </cell>
          <cell r="AE175">
            <v>17888.452799999999</v>
          </cell>
          <cell r="AF175">
            <v>18740.983199999999</v>
          </cell>
          <cell r="AG175">
            <v>16463.218800000002</v>
          </cell>
          <cell r="AH175">
            <v>22585.513200000001</v>
          </cell>
          <cell r="AI175">
            <v>21593.052</v>
          </cell>
          <cell r="AJ175">
            <v>23600.107200000002</v>
          </cell>
          <cell r="AK175">
            <v>23010.212400000004</v>
          </cell>
        </row>
        <row r="176">
          <cell r="A176" t="str">
            <v>-  -  gas/dieselolie</v>
          </cell>
          <cell r="B176" t="str">
            <v>raf</v>
          </cell>
          <cell r="C176" t="str">
            <v>brt</v>
          </cell>
          <cell r="D176" t="str">
            <v>gdt</v>
          </cell>
          <cell r="E176" t="str">
            <v>a0a0</v>
          </cell>
          <cell r="F176" t="str">
            <v>a00</v>
          </cell>
          <cell r="O176">
            <v>119070.74852400002</v>
          </cell>
          <cell r="U176">
            <v>142629</v>
          </cell>
          <cell r="V176">
            <v>134910</v>
          </cell>
          <cell r="W176">
            <v>138552</v>
          </cell>
          <cell r="X176">
            <v>145147</v>
          </cell>
          <cell r="Y176">
            <v>140492</v>
          </cell>
          <cell r="Z176">
            <v>159694.99999999997</v>
          </cell>
          <cell r="AA176">
            <v>170778.99999999997</v>
          </cell>
          <cell r="AB176">
            <v>167773</v>
          </cell>
          <cell r="AC176">
            <v>175592</v>
          </cell>
          <cell r="AD176">
            <v>182235</v>
          </cell>
          <cell r="AE176">
            <v>190710.01252799999</v>
          </cell>
          <cell r="AF176">
            <v>152202.30706800002</v>
          </cell>
          <cell r="AG176">
            <v>138522.969228</v>
          </cell>
          <cell r="AH176">
            <v>139753.815516</v>
          </cell>
          <cell r="AI176">
            <v>139185.738132</v>
          </cell>
          <cell r="AJ176">
            <v>137502.16594800001</v>
          </cell>
          <cell r="AK176">
            <v>139116.29768400002</v>
          </cell>
        </row>
        <row r="183">
          <cell r="A183" t="str">
            <v>-  elforbrug ved forsyning</v>
          </cell>
        </row>
        <row r="184">
          <cell r="A184" t="str">
            <v>-  -  elforsyning</v>
          </cell>
          <cell r="B184" t="str">
            <v>ens</v>
          </cell>
          <cell r="C184" t="str">
            <v>eld</v>
          </cell>
          <cell r="D184" t="str">
            <v>elc</v>
          </cell>
          <cell r="E184" t="str">
            <v>a0a0</v>
          </cell>
          <cell r="F184" t="str">
            <v>a00</v>
          </cell>
          <cell r="G184">
            <v>-193.17866420903894</v>
          </cell>
          <cell r="H184">
            <v>0</v>
          </cell>
          <cell r="I184">
            <v>0</v>
          </cell>
          <cell r="J184">
            <v>-152.43719660172184</v>
          </cell>
          <cell r="K184">
            <v>-173.09553648102076</v>
          </cell>
          <cell r="L184">
            <v>-187.52377573108981</v>
          </cell>
          <cell r="M184">
            <v>-197.45201651025641</v>
          </cell>
          <cell r="N184">
            <v>-203.63950808804674</v>
          </cell>
          <cell r="O184">
            <v>-204.59866859669216</v>
          </cell>
          <cell r="P184">
            <v>-203.79000954022442</v>
          </cell>
          <cell r="Q184">
            <v>-206.04263829536822</v>
          </cell>
          <cell r="R184">
            <v>-212.72232185311407</v>
          </cell>
          <cell r="S184">
            <v>-203.45672089021997</v>
          </cell>
          <cell r="T184">
            <v>-212.9708751901664</v>
          </cell>
          <cell r="U184">
            <v>-218.38863794080072</v>
          </cell>
          <cell r="V184">
            <v>-231.45423371017085</v>
          </cell>
          <cell r="W184">
            <v>-245.79559974890103</v>
          </cell>
          <cell r="X184">
            <v>-289.00396520866667</v>
          </cell>
          <cell r="Y184">
            <v>-249.81009810389608</v>
          </cell>
          <cell r="Z184">
            <v>-252.24558635454545</v>
          </cell>
          <cell r="AA184">
            <v>-278.83884701538466</v>
          </cell>
          <cell r="AB184">
            <v>-227.80799999999999</v>
          </cell>
          <cell r="AC184">
            <v>-250.20561599999914</v>
          </cell>
          <cell r="AD184">
            <v>-290.18786181817711</v>
          </cell>
          <cell r="AE184">
            <v>-356.04892000000001</v>
          </cell>
          <cell r="AF184">
            <v>-322.21969200000001</v>
          </cell>
          <cell r="AG184">
            <v>-321.872814265751</v>
          </cell>
          <cell r="AH184">
            <v>-317.58955707017998</v>
          </cell>
          <cell r="AI184">
            <v>-360.69170251881502</v>
          </cell>
          <cell r="AJ184">
            <v>-526.87863286000697</v>
          </cell>
          <cell r="AK184">
            <v>-526.87863286000697</v>
          </cell>
        </row>
        <row r="185">
          <cell r="A185" t="str">
            <v>-  -  fjernvarmeforsyning</v>
          </cell>
          <cell r="B185" t="str">
            <v>ens</v>
          </cell>
          <cell r="C185" t="str">
            <v>fjd</v>
          </cell>
          <cell r="D185" t="str">
            <v>elc</v>
          </cell>
          <cell r="E185" t="str">
            <v>a0a0</v>
          </cell>
          <cell r="F185" t="str">
            <v>a00</v>
          </cell>
          <cell r="G185">
            <v>-127.05954198629522</v>
          </cell>
          <cell r="H185">
            <v>0</v>
          </cell>
          <cell r="I185">
            <v>0</v>
          </cell>
          <cell r="J185">
            <v>-137.77310485470994</v>
          </cell>
          <cell r="K185">
            <v>-176.24757525406639</v>
          </cell>
          <cell r="L185">
            <v>-217.69762045689023</v>
          </cell>
          <cell r="M185">
            <v>-255.72811782879438</v>
          </cell>
          <cell r="N185">
            <v>-305.8614678514482</v>
          </cell>
          <cell r="O185">
            <v>-326.27980383091113</v>
          </cell>
          <cell r="P185">
            <v>-348.4439544346618</v>
          </cell>
          <cell r="Q185">
            <v>-380.93461721522687</v>
          </cell>
          <cell r="R185">
            <v>-424.4262619498669</v>
          </cell>
          <cell r="S185">
            <v>-462.38468192869095</v>
          </cell>
          <cell r="T185">
            <v>-505.63117316079854</v>
          </cell>
          <cell r="U185">
            <v>-583.94945418117004</v>
          </cell>
          <cell r="V185">
            <v>-589.40899411091868</v>
          </cell>
          <cell r="W185">
            <v>-516.38967694044618</v>
          </cell>
          <cell r="X185">
            <v>-502.13410332344807</v>
          </cell>
          <cell r="Y185">
            <v>-500.87544539312978</v>
          </cell>
          <cell r="Z185">
            <v>-558.36132287841804</v>
          </cell>
          <cell r="AA185">
            <v>-518.65504689230761</v>
          </cell>
          <cell r="AB185">
            <v>-490.08959999999996</v>
          </cell>
          <cell r="AC185">
            <v>-508.44706799999949</v>
          </cell>
          <cell r="AD185">
            <v>-467.5018363636292</v>
          </cell>
          <cell r="AE185">
            <v>-673.86193999999989</v>
          </cell>
          <cell r="AF185">
            <v>-613.50990300000001</v>
          </cell>
          <cell r="AG185">
            <v>-626.88709099467803</v>
          </cell>
          <cell r="AH185">
            <v>-598.17644717604799</v>
          </cell>
          <cell r="AI185">
            <v>-658.71900978125404</v>
          </cell>
          <cell r="AJ185">
            <v>-700.55680607124498</v>
          </cell>
          <cell r="AK185">
            <v>-700.55680607124498</v>
          </cell>
        </row>
        <row r="186">
          <cell r="A186" t="str">
            <v>-  -  bygasforsyning</v>
          </cell>
          <cell r="B186" t="str">
            <v>ens</v>
          </cell>
          <cell r="C186" t="str">
            <v>byd</v>
          </cell>
          <cell r="D186" t="str">
            <v>elc</v>
          </cell>
          <cell r="E186" t="str">
            <v>a0a0</v>
          </cell>
          <cell r="F186" t="str">
            <v>a00</v>
          </cell>
          <cell r="G186">
            <v>-39.761793804665814</v>
          </cell>
          <cell r="H186">
            <v>0</v>
          </cell>
          <cell r="I186">
            <v>0</v>
          </cell>
          <cell r="J186">
            <v>-31.114747543944119</v>
          </cell>
          <cell r="K186">
            <v>-33.255915403800117</v>
          </cell>
          <cell r="L186">
            <v>-35.113310643720084</v>
          </cell>
          <cell r="M186">
            <v>-36.416380594692285</v>
          </cell>
          <cell r="N186">
            <v>-37.404563085090821</v>
          </cell>
          <cell r="O186">
            <v>-34.994454288068141</v>
          </cell>
          <cell r="P186">
            <v>-33.481574918371116</v>
          </cell>
          <cell r="Q186">
            <v>-42.819835421620382</v>
          </cell>
          <cell r="R186">
            <v>-56.640606809203234</v>
          </cell>
          <cell r="S186">
            <v>-75.856809877908532</v>
          </cell>
          <cell r="T186">
            <v>-90.561743621523803</v>
          </cell>
          <cell r="U186">
            <v>-94.723684106841134</v>
          </cell>
          <cell r="V186">
            <v>-111.27196667664006</v>
          </cell>
          <cell r="W186">
            <v>-115.24501491461537</v>
          </cell>
          <cell r="X186">
            <v>-124.1568980649845</v>
          </cell>
          <cell r="Y186">
            <v>-105.75153755844154</v>
          </cell>
          <cell r="Z186">
            <v>-142.10679496363636</v>
          </cell>
          <cell r="AA186">
            <v>-134.67779150769232</v>
          </cell>
          <cell r="AB186">
            <v>-129.58199999999999</v>
          </cell>
          <cell r="AC186">
            <v>-127.8618</v>
          </cell>
          <cell r="AD186">
            <v>-152.16128727272724</v>
          </cell>
          <cell r="AE186">
            <v>-178.35598999999999</v>
          </cell>
          <cell r="AF186">
            <v>-157.18485599999997</v>
          </cell>
          <cell r="AG186">
            <v>-114.996159982661</v>
          </cell>
          <cell r="AH186">
            <v>-114.79828129006</v>
          </cell>
          <cell r="AI186">
            <v>-117.668238322311</v>
          </cell>
          <cell r="AJ186">
            <v>-125.554930469236</v>
          </cell>
          <cell r="AK186">
            <v>-125.554930469236</v>
          </cell>
        </row>
        <row r="187">
          <cell r="A187" t="str">
            <v>Konverteringssektoren</v>
          </cell>
        </row>
        <row r="188">
          <cell r="A188" t="str">
            <v>Centrale elproducerende anlæg</v>
          </cell>
        </row>
        <row r="189">
          <cell r="A189" t="str">
            <v>-  råvareforbrug til kraft</v>
          </cell>
        </row>
        <row r="190">
          <cell r="A190" t="str">
            <v>-  -  gas/dieselolie</v>
          </cell>
          <cell r="B190" t="str">
            <v>cel</v>
          </cell>
          <cell r="C190" t="str">
            <v>elr</v>
          </cell>
          <cell r="D190" t="str">
            <v>gdt</v>
          </cell>
          <cell r="E190" t="str">
            <v>a0a0</v>
          </cell>
          <cell r="F190" t="str">
            <v>a00</v>
          </cell>
          <cell r="G190">
            <v>-97.372935899999987</v>
          </cell>
          <cell r="H190">
            <v>0</v>
          </cell>
          <cell r="I190">
            <v>0</v>
          </cell>
          <cell r="J190">
            <v>-240.1981323</v>
          </cell>
          <cell r="K190">
            <v>-46.554818599999976</v>
          </cell>
          <cell r="L190">
            <v>-287.35161420000003</v>
          </cell>
          <cell r="M190">
            <v>-209.54085599999999</v>
          </cell>
          <cell r="N190">
            <v>-89.239584000000008</v>
          </cell>
          <cell r="O190">
            <v>-80.34432000000001</v>
          </cell>
          <cell r="P190">
            <v>-48.852215999999999</v>
          </cell>
          <cell r="Q190">
            <v>-57.101855999999998</v>
          </cell>
          <cell r="R190">
            <v>-65.243892000000002</v>
          </cell>
          <cell r="S190">
            <v>-64.38306</v>
          </cell>
          <cell r="T190">
            <v>-57.962688000000007</v>
          </cell>
          <cell r="U190">
            <v>-53.515056000000001</v>
          </cell>
          <cell r="V190">
            <v>-81.958380000000005</v>
          </cell>
          <cell r="W190">
            <v>-45.193680000000001</v>
          </cell>
          <cell r="X190">
            <v>-64.741740000000007</v>
          </cell>
          <cell r="Y190">
            <v>-56.743175999999998</v>
          </cell>
          <cell r="Z190">
            <v>-34.289808000000001</v>
          </cell>
          <cell r="AA190">
            <v>-44.440452000000008</v>
          </cell>
          <cell r="AB190">
            <v>-54.411700000000003</v>
          </cell>
          <cell r="AC190">
            <v>-64.171888051595985</v>
          </cell>
          <cell r="AD190">
            <v>-91.218268095085563</v>
          </cell>
          <cell r="AE190">
            <v>-76.347412063823896</v>
          </cell>
          <cell r="AF190">
            <v>-60.865451999999991</v>
          </cell>
          <cell r="AG190">
            <v>-59.525304000000006</v>
          </cell>
          <cell r="AH190">
            <v>-60.541761200000003</v>
          </cell>
          <cell r="AI190">
            <v>-50.453760000000003</v>
          </cell>
          <cell r="AJ190">
            <v>-52.179000000000002</v>
          </cell>
          <cell r="AK190">
            <v>-80.41</v>
          </cell>
        </row>
        <row r="191">
          <cell r="A191" t="str">
            <v>-  -  fuelolie</v>
          </cell>
          <cell r="B191" t="str">
            <v>cel</v>
          </cell>
          <cell r="C191" t="str">
            <v>elr</v>
          </cell>
          <cell r="D191" t="str">
            <v>fut</v>
          </cell>
          <cell r="E191" t="str">
            <v>a0a0</v>
          </cell>
          <cell r="F191" t="str">
            <v>a00</v>
          </cell>
          <cell r="G191">
            <v>-92467.839800000002</v>
          </cell>
          <cell r="H191">
            <v>0</v>
          </cell>
          <cell r="I191">
            <v>0</v>
          </cell>
          <cell r="J191">
            <v>-65474.402000000002</v>
          </cell>
          <cell r="K191">
            <v>-58366.9254</v>
          </cell>
          <cell r="L191">
            <v>-68963.403600000005</v>
          </cell>
          <cell r="M191">
            <v>-56853.303999999996</v>
          </cell>
          <cell r="N191">
            <v>-52030.432799999995</v>
          </cell>
          <cell r="O191">
            <v>-27715.41</v>
          </cell>
          <cell r="P191">
            <v>-13486.610799999999</v>
          </cell>
          <cell r="Q191">
            <v>-5763.5043999999998</v>
          </cell>
          <cell r="R191">
            <v>-2535.6251999999995</v>
          </cell>
          <cell r="S191">
            <v>-2950.614</v>
          </cell>
          <cell r="T191">
            <v>-3799.7411999999999</v>
          </cell>
          <cell r="U191">
            <v>-4065.2903999999999</v>
          </cell>
          <cell r="V191">
            <v>-2617.2331999999997</v>
          </cell>
          <cell r="W191">
            <v>-2408.0419999999999</v>
          </cell>
          <cell r="X191">
            <v>-2924.5963999999999</v>
          </cell>
          <cell r="Y191">
            <v>-1775.6608000000001</v>
          </cell>
          <cell r="Z191">
            <v>-1420.1408000000001</v>
          </cell>
          <cell r="AA191">
            <v>-1728.0695999999998</v>
          </cell>
          <cell r="AB191">
            <v>-1628</v>
          </cell>
          <cell r="AC191">
            <v>-922.10459846403251</v>
          </cell>
          <cell r="AD191">
            <v>-2153.5101962083436</v>
          </cell>
          <cell r="AE191">
            <v>-4693.1501934979342</v>
          </cell>
          <cell r="AF191">
            <v>-1208.8690554528</v>
          </cell>
          <cell r="AG191">
            <v>-821.90819999999997</v>
          </cell>
          <cell r="AH191">
            <v>-615.35050000000001</v>
          </cell>
          <cell r="AI191">
            <v>-404.387</v>
          </cell>
          <cell r="AJ191">
            <v>-272.18</v>
          </cell>
          <cell r="AK191">
            <v>-561.79</v>
          </cell>
        </row>
        <row r="192">
          <cell r="A192" t="str">
            <v>-  -  elværkskul</v>
          </cell>
          <cell r="B192" t="str">
            <v>cel</v>
          </cell>
          <cell r="C192" t="str">
            <v>elr</v>
          </cell>
          <cell r="D192" t="str">
            <v>ske</v>
          </cell>
          <cell r="E192" t="str">
            <v>a0a0</v>
          </cell>
          <cell r="F192" t="str">
            <v>a00</v>
          </cell>
          <cell r="G192">
            <v>-32000.147199999999</v>
          </cell>
          <cell r="H192">
            <v>0</v>
          </cell>
          <cell r="I192">
            <v>0</v>
          </cell>
          <cell r="J192">
            <v>-41007.425000000003</v>
          </cell>
          <cell r="K192">
            <v>-55275.496100000004</v>
          </cell>
          <cell r="L192">
            <v>-60184.540800000002</v>
          </cell>
          <cell r="M192">
            <v>-54016.8056</v>
          </cell>
          <cell r="N192">
            <v>-63913.989600000001</v>
          </cell>
          <cell r="O192">
            <v>-89148.870200000005</v>
          </cell>
          <cell r="P192">
            <v>-75488.913</v>
          </cell>
          <cell r="Q192">
            <v>-29761.371200000001</v>
          </cell>
          <cell r="R192">
            <v>-30393.271499999999</v>
          </cell>
          <cell r="S192">
            <v>-36925.6564</v>
          </cell>
          <cell r="T192">
            <v>-44353.328800000003</v>
          </cell>
          <cell r="U192">
            <v>-27128.380400000002</v>
          </cell>
          <cell r="V192">
            <v>-30078.997199999998</v>
          </cell>
          <cell r="W192">
            <v>-27676.7235</v>
          </cell>
          <cell r="X192">
            <v>-16122.65</v>
          </cell>
          <cell r="Y192">
            <v>-18466.292900000004</v>
          </cell>
          <cell r="Z192">
            <v>-16972.356199999998</v>
          </cell>
          <cell r="AA192">
            <v>-11819.005800000001</v>
          </cell>
          <cell r="AB192">
            <v>-14743.763999999999</v>
          </cell>
          <cell r="AC192">
            <v>-34594.442487375622</v>
          </cell>
          <cell r="AD192">
            <v>-33432.527490506516</v>
          </cell>
          <cell r="AE192">
            <v>-49015.102040816324</v>
          </cell>
          <cell r="AF192">
            <v>-20856.52608</v>
          </cell>
          <cell r="AG192">
            <v>-20763.905000000002</v>
          </cell>
          <cell r="AH192">
            <v>-18367.7</v>
          </cell>
          <cell r="AI192">
            <v>-20303.14</v>
          </cell>
          <cell r="AJ192">
            <v>-12471.69</v>
          </cell>
          <cell r="AK192">
            <v>-10188.49</v>
          </cell>
        </row>
        <row r="193">
          <cell r="A193" t="str">
            <v>-  -  halm</v>
          </cell>
          <cell r="B193" t="str">
            <v>cel</v>
          </cell>
          <cell r="C193" t="str">
            <v>elr</v>
          </cell>
          <cell r="D193" t="str">
            <v>hal</v>
          </cell>
          <cell r="E193" t="str">
            <v>a0a0</v>
          </cell>
          <cell r="F193" t="str">
            <v>a00</v>
          </cell>
          <cell r="G193">
            <v>0</v>
          </cell>
          <cell r="H193">
            <v>0</v>
          </cell>
          <cell r="I193">
            <v>0</v>
          </cell>
          <cell r="J193">
            <v>0</v>
          </cell>
          <cell r="K193">
            <v>0</v>
          </cell>
          <cell r="L193">
            <v>0</v>
          </cell>
          <cell r="M193">
            <v>0</v>
          </cell>
          <cell r="N193">
            <v>0</v>
          </cell>
          <cell r="O193">
            <v>0</v>
          </cell>
          <cell r="P193">
            <v>0</v>
          </cell>
          <cell r="Q193">
            <v>0</v>
          </cell>
          <cell r="R193">
            <v>0</v>
          </cell>
          <cell r="S193">
            <v>0</v>
          </cell>
          <cell r="T193">
            <v>0</v>
          </cell>
          <cell r="U193">
            <v>0</v>
          </cell>
          <cell r="V193">
            <v>0</v>
          </cell>
          <cell r="W193">
            <v>0</v>
          </cell>
          <cell r="X193">
            <v>0</v>
          </cell>
          <cell r="Y193">
            <v>0</v>
          </cell>
          <cell r="Z193">
            <v>0</v>
          </cell>
          <cell r="AA193">
            <v>0</v>
          </cell>
          <cell r="AB193">
            <v>0</v>
          </cell>
          <cell r="AC193">
            <v>0</v>
          </cell>
          <cell r="AD193">
            <v>-82.215000000000003</v>
          </cell>
          <cell r="AE193">
            <v>-610.29049999999995</v>
          </cell>
          <cell r="AF193">
            <v>-740.15250000000003</v>
          </cell>
          <cell r="AG193">
            <v>0</v>
          </cell>
          <cell r="AH193">
            <v>0</v>
          </cell>
          <cell r="AI193">
            <v>0</v>
          </cell>
          <cell r="AJ193">
            <v>0</v>
          </cell>
          <cell r="AK193">
            <v>0</v>
          </cell>
        </row>
        <row r="195">
          <cell r="A195" t="str">
            <v>-  -  el</v>
          </cell>
          <cell r="B195" t="str">
            <v>cel</v>
          </cell>
          <cell r="C195" t="str">
            <v>elf</v>
          </cell>
          <cell r="D195" t="str">
            <v>elc</v>
          </cell>
          <cell r="E195" t="str">
            <v>a0a0</v>
          </cell>
          <cell r="F195" t="str">
            <v>a00</v>
          </cell>
          <cell r="G195">
            <v>-2622.4992000000002</v>
          </cell>
          <cell r="H195">
            <v>0</v>
          </cell>
          <cell r="I195">
            <v>0</v>
          </cell>
          <cell r="J195">
            <v>-2523.0564000000004</v>
          </cell>
          <cell r="K195">
            <v>-2512.2312000000002</v>
          </cell>
          <cell r="L195">
            <v>-2720.8331999999996</v>
          </cell>
          <cell r="M195">
            <v>-2578.6835999999998</v>
          </cell>
          <cell r="N195">
            <v>-2616.3180000000002</v>
          </cell>
          <cell r="O195">
            <v>-2787.1596</v>
          </cell>
          <cell r="P195">
            <v>-2199.9095999999995</v>
          </cell>
          <cell r="Q195">
            <v>-1188.54</v>
          </cell>
          <cell r="R195">
            <v>-1204.9703999999999</v>
          </cell>
          <cell r="S195">
            <v>-1564.326</v>
          </cell>
          <cell r="T195">
            <v>-1302.6888000000001</v>
          </cell>
          <cell r="U195">
            <v>-843.92280000000005</v>
          </cell>
          <cell r="V195">
            <v>-835.5924</v>
          </cell>
          <cell r="W195">
            <v>-768.09960000000012</v>
          </cell>
          <cell r="X195">
            <v>-569.89800000000002</v>
          </cell>
          <cell r="Y195">
            <v>-589.51440000000002</v>
          </cell>
          <cell r="Z195">
            <v>-534.18240000000003</v>
          </cell>
          <cell r="AA195">
            <v>-378.4932</v>
          </cell>
          <cell r="AB195">
            <v>-417.2688</v>
          </cell>
          <cell r="AC195">
            <v>-747.23140800000238</v>
          </cell>
          <cell r="AD195">
            <v>-773.52148799999986</v>
          </cell>
          <cell r="AE195">
            <v>-521.79839999999945</v>
          </cell>
          <cell r="AF195">
            <v>-504.55079999999964</v>
          </cell>
          <cell r="AG195">
            <v>-411.31439999999998</v>
          </cell>
          <cell r="AH195">
            <v>-396.76247999999998</v>
          </cell>
          <cell r="AI195">
            <v>-311.53572000000003</v>
          </cell>
          <cell r="AJ195">
            <v>-153.9</v>
          </cell>
          <cell r="AK195">
            <v>-156.9</v>
          </cell>
        </row>
        <row r="196">
          <cell r="A196" t="str">
            <v>-  bruttoproduktion</v>
          </cell>
        </row>
        <row r="197">
          <cell r="A197" t="str">
            <v>-  -  el</v>
          </cell>
          <cell r="B197" t="str">
            <v>cel</v>
          </cell>
          <cell r="C197" t="str">
            <v>brt</v>
          </cell>
          <cell r="D197" t="str">
            <v>elc</v>
          </cell>
          <cell r="E197" t="str">
            <v>a0a0</v>
          </cell>
          <cell r="F197" t="str">
            <v>a00</v>
          </cell>
          <cell r="G197">
            <v>46040.734800000006</v>
          </cell>
          <cell r="H197">
            <v>0</v>
          </cell>
          <cell r="I197">
            <v>0</v>
          </cell>
          <cell r="J197">
            <v>41192.791200000007</v>
          </cell>
          <cell r="K197">
            <v>41039.431199999999</v>
          </cell>
          <cell r="L197">
            <v>46856.833200000001</v>
          </cell>
          <cell r="M197">
            <v>43895.883599999994</v>
          </cell>
          <cell r="N197">
            <v>44340.317999999999</v>
          </cell>
          <cell r="O197">
            <v>44154.759599999998</v>
          </cell>
          <cell r="P197">
            <v>30859.509599999998</v>
          </cell>
          <cell r="Q197">
            <v>16078.14</v>
          </cell>
          <cell r="R197">
            <v>15712.9704</v>
          </cell>
          <cell r="S197">
            <v>20939.526000000002</v>
          </cell>
          <cell r="T197">
            <v>18413.488799999999</v>
          </cell>
          <cell r="U197">
            <v>11856.3228</v>
          </cell>
          <cell r="V197">
            <v>12470.7924</v>
          </cell>
          <cell r="W197">
            <v>11413.2996</v>
          </cell>
          <cell r="X197">
            <v>6995.8980000000001</v>
          </cell>
          <cell r="Y197">
            <v>7494.3144000000002</v>
          </cell>
          <cell r="Z197">
            <v>6978.1823999999997</v>
          </cell>
          <cell r="AA197">
            <v>4900.0932000000003</v>
          </cell>
          <cell r="AB197">
            <v>6227.6688000000004</v>
          </cell>
          <cell r="AC197">
            <v>14831.313408000002</v>
          </cell>
          <cell r="AD197">
            <v>15119.165088000005</v>
          </cell>
          <cell r="AE197">
            <v>21992.94</v>
          </cell>
          <cell r="AF197">
            <v>9575.3332800000026</v>
          </cell>
          <cell r="AG197">
            <v>9263.5812000000005</v>
          </cell>
          <cell r="AH197">
            <v>8248.976568</v>
          </cell>
          <cell r="AI197">
            <v>8871.4299599999995</v>
          </cell>
          <cell r="AJ197">
            <v>5420</v>
          </cell>
          <cell r="AK197">
            <v>4468.1000000000004</v>
          </cell>
        </row>
        <row r="199">
          <cell r="A199" t="str">
            <v>-  råvareforbrug til kraft</v>
          </cell>
          <cell r="AD199">
            <v>225962.61640428295</v>
          </cell>
          <cell r="AE199">
            <v>331789.43142324541</v>
          </cell>
          <cell r="AF199">
            <v>269487.80478446529</v>
          </cell>
          <cell r="AG199">
            <v>232179.78122197039</v>
          </cell>
          <cell r="AH199">
            <v>203651.1824120036</v>
          </cell>
          <cell r="AI199">
            <v>170480.25868083219</v>
          </cell>
          <cell r="AJ199">
            <v>188703.81999999998</v>
          </cell>
          <cell r="AK199">
            <v>197832.9</v>
          </cell>
        </row>
        <row r="200">
          <cell r="A200" t="str">
            <v>-  -  raffinaderigas</v>
          </cell>
          <cell r="B200" t="str">
            <v>cev</v>
          </cell>
          <cell r="C200" t="str">
            <v>elr</v>
          </cell>
          <cell r="D200" t="str">
            <v>rga</v>
          </cell>
          <cell r="E200" t="str">
            <v>a0a0</v>
          </cell>
          <cell r="F200" t="str">
            <v>a00</v>
          </cell>
          <cell r="G200">
            <v>0</v>
          </cell>
          <cell r="H200">
            <v>0</v>
          </cell>
          <cell r="I200">
            <v>0</v>
          </cell>
          <cell r="J200">
            <v>0</v>
          </cell>
          <cell r="K200">
            <v>0</v>
          </cell>
          <cell r="L200">
            <v>0</v>
          </cell>
          <cell r="M200">
            <v>0</v>
          </cell>
          <cell r="N200">
            <v>0</v>
          </cell>
          <cell r="O200">
            <v>0</v>
          </cell>
          <cell r="P200">
            <v>0</v>
          </cell>
          <cell r="Q200">
            <v>0</v>
          </cell>
          <cell r="R200">
            <v>0</v>
          </cell>
          <cell r="S200">
            <v>0</v>
          </cell>
          <cell r="T200">
            <v>0</v>
          </cell>
          <cell r="U200">
            <v>0</v>
          </cell>
          <cell r="V200">
            <v>0</v>
          </cell>
          <cell r="W200">
            <v>0</v>
          </cell>
          <cell r="X200">
            <v>0</v>
          </cell>
          <cell r="Y200">
            <v>0</v>
          </cell>
          <cell r="Z200">
            <v>0</v>
          </cell>
          <cell r="AA200">
            <v>-117.81322716892416</v>
          </cell>
          <cell r="AB200">
            <v>-195.83029999999999</v>
          </cell>
          <cell r="AC200">
            <v>0</v>
          </cell>
          <cell r="AD200">
            <v>0</v>
          </cell>
          <cell r="AE200">
            <v>0</v>
          </cell>
          <cell r="AF200">
            <v>0</v>
          </cell>
          <cell r="AG200">
            <v>0</v>
          </cell>
          <cell r="AH200">
            <v>0</v>
          </cell>
          <cell r="AI200">
            <v>0</v>
          </cell>
          <cell r="AJ200">
            <v>0</v>
          </cell>
          <cell r="AK200">
            <v>0</v>
          </cell>
        </row>
        <row r="201">
          <cell r="A201" t="str">
            <v>-  -  LPG</v>
          </cell>
          <cell r="B201" t="str">
            <v>cev</v>
          </cell>
          <cell r="C201" t="str">
            <v>elr</v>
          </cell>
          <cell r="D201" t="str">
            <v>lpg</v>
          </cell>
          <cell r="E201" t="str">
            <v>a0a0</v>
          </cell>
          <cell r="F201" t="str">
            <v>a00</v>
          </cell>
          <cell r="G201">
            <v>0</v>
          </cell>
          <cell r="H201">
            <v>0</v>
          </cell>
          <cell r="I201">
            <v>0</v>
          </cell>
          <cell r="J201">
            <v>0</v>
          </cell>
          <cell r="K201">
            <v>0</v>
          </cell>
          <cell r="L201">
            <v>0</v>
          </cell>
          <cell r="M201">
            <v>0</v>
          </cell>
          <cell r="N201">
            <v>0</v>
          </cell>
          <cell r="O201">
            <v>0</v>
          </cell>
          <cell r="P201">
            <v>0</v>
          </cell>
          <cell r="Q201">
            <v>0</v>
          </cell>
          <cell r="R201">
            <v>0</v>
          </cell>
          <cell r="S201">
            <v>0</v>
          </cell>
          <cell r="T201">
            <v>0</v>
          </cell>
          <cell r="U201">
            <v>0</v>
          </cell>
          <cell r="V201">
            <v>0</v>
          </cell>
          <cell r="W201">
            <v>0</v>
          </cell>
          <cell r="X201">
            <v>0</v>
          </cell>
          <cell r="Y201">
            <v>0</v>
          </cell>
          <cell r="Z201">
            <v>-0.90658480886811887</v>
          </cell>
          <cell r="AA201">
            <v>-0.89023142790482201</v>
          </cell>
          <cell r="AB201">
            <v>-2.6539000000000001</v>
          </cell>
          <cell r="AC201">
            <v>0</v>
          </cell>
          <cell r="AD201">
            <v>0</v>
          </cell>
          <cell r="AE201">
            <v>0</v>
          </cell>
          <cell r="AF201">
            <v>0</v>
          </cell>
          <cell r="AG201">
            <v>0</v>
          </cell>
          <cell r="AH201">
            <v>0</v>
          </cell>
          <cell r="AI201">
            <v>0</v>
          </cell>
          <cell r="AJ201">
            <v>0</v>
          </cell>
          <cell r="AK201">
            <v>0</v>
          </cell>
        </row>
        <row r="202">
          <cell r="A202" t="str">
            <v>-  -  nafta (LVN)</v>
          </cell>
          <cell r="B202" t="str">
            <v>cev</v>
          </cell>
          <cell r="C202" t="str">
            <v>elr</v>
          </cell>
          <cell r="D202" t="str">
            <v>lvn</v>
          </cell>
          <cell r="E202" t="str">
            <v>a0a0</v>
          </cell>
          <cell r="F202" t="str">
            <v>a00</v>
          </cell>
          <cell r="G202">
            <v>0</v>
          </cell>
          <cell r="H202">
            <v>0</v>
          </cell>
          <cell r="I202">
            <v>0</v>
          </cell>
          <cell r="J202">
            <v>0</v>
          </cell>
          <cell r="K202">
            <v>0</v>
          </cell>
          <cell r="L202">
            <v>0</v>
          </cell>
          <cell r="M202">
            <v>-32.841498549924481</v>
          </cell>
          <cell r="N202">
            <v>0</v>
          </cell>
          <cell r="O202">
            <v>0</v>
          </cell>
          <cell r="P202">
            <v>0</v>
          </cell>
          <cell r="Q202">
            <v>0</v>
          </cell>
          <cell r="R202">
            <v>0</v>
          </cell>
          <cell r="S202">
            <v>0</v>
          </cell>
          <cell r="T202">
            <v>0</v>
          </cell>
          <cell r="U202">
            <v>-92.847389141090744</v>
          </cell>
          <cell r="V202">
            <v>0</v>
          </cell>
          <cell r="W202">
            <v>0</v>
          </cell>
          <cell r="X202">
            <v>0</v>
          </cell>
          <cell r="Y202">
            <v>0</v>
          </cell>
          <cell r="Z202">
            <v>0</v>
          </cell>
          <cell r="AA202">
            <v>0</v>
          </cell>
          <cell r="AB202">
            <v>0</v>
          </cell>
          <cell r="AC202">
            <v>0</v>
          </cell>
          <cell r="AD202">
            <v>0</v>
          </cell>
          <cell r="AE202">
            <v>0</v>
          </cell>
          <cell r="AF202">
            <v>0</v>
          </cell>
          <cell r="AG202">
            <v>0</v>
          </cell>
          <cell r="AH202">
            <v>0</v>
          </cell>
          <cell r="AI202">
            <v>0</v>
          </cell>
          <cell r="AJ202">
            <v>0</v>
          </cell>
          <cell r="AK202">
            <v>0</v>
          </cell>
        </row>
        <row r="203">
          <cell r="A203" t="str">
            <v>-  -  gas/dieselolie</v>
          </cell>
          <cell r="B203" t="str">
            <v>cev</v>
          </cell>
          <cell r="C203" t="str">
            <v>elr</v>
          </cell>
          <cell r="D203" t="str">
            <v>gdt</v>
          </cell>
          <cell r="E203" t="str">
            <v>a0a0</v>
          </cell>
          <cell r="F203" t="str">
            <v>a00</v>
          </cell>
          <cell r="G203">
            <v>-1.4143285580734759</v>
          </cell>
          <cell r="H203">
            <v>0</v>
          </cell>
          <cell r="I203">
            <v>0</v>
          </cell>
          <cell r="J203">
            <v>-92.035995634670911</v>
          </cell>
          <cell r="K203">
            <v>-9.8443388611245872</v>
          </cell>
          <cell r="L203">
            <v>-59.408517187860689</v>
          </cell>
          <cell r="M203">
            <v>-112.74931022369445</v>
          </cell>
          <cell r="N203">
            <v>-179.49248563795825</v>
          </cell>
          <cell r="O203">
            <v>-152.15317835513156</v>
          </cell>
          <cell r="P203">
            <v>-255.22432310597463</v>
          </cell>
          <cell r="Q203">
            <v>-220.18763209950953</v>
          </cell>
          <cell r="R203">
            <v>-286.04795294368898</v>
          </cell>
          <cell r="S203">
            <v>-240.88315587005175</v>
          </cell>
          <cell r="T203">
            <v>-53.433826093036622</v>
          </cell>
          <cell r="U203">
            <v>-157.00761486811024</v>
          </cell>
          <cell r="V203">
            <v>-295.45032253027091</v>
          </cell>
          <cell r="W203">
            <v>-298.58449655913802</v>
          </cell>
          <cell r="X203">
            <v>-203.98549657219851</v>
          </cell>
          <cell r="Y203">
            <v>-197.30639745720984</v>
          </cell>
          <cell r="Z203">
            <v>-397.72799556281575</v>
          </cell>
          <cell r="AA203">
            <v>-584.48994392058455</v>
          </cell>
          <cell r="AB203">
            <v>-195.14410000000001</v>
          </cell>
          <cell r="AC203">
            <v>-6.3927504623797979</v>
          </cell>
          <cell r="AD203">
            <v>-40.604815693956589</v>
          </cell>
          <cell r="AE203">
            <v>-31.535170451594418</v>
          </cell>
          <cell r="AF203">
            <v>-79.213911966806364</v>
          </cell>
          <cell r="AG203">
            <v>-173.16912362876519</v>
          </cell>
          <cell r="AH203">
            <v>-224.91080049689799</v>
          </cell>
          <cell r="AI203">
            <v>-85.794764357620096</v>
          </cell>
          <cell r="AJ203">
            <v>-80.5</v>
          </cell>
          <cell r="AK203">
            <v>-78.87</v>
          </cell>
        </row>
        <row r="204">
          <cell r="A204" t="str">
            <v>-  -  fuelolie</v>
          </cell>
          <cell r="B204" t="str">
            <v>cev</v>
          </cell>
          <cell r="C204" t="str">
            <v>elr</v>
          </cell>
          <cell r="D204" t="str">
            <v>fut</v>
          </cell>
          <cell r="E204" t="str">
            <v>a0a0</v>
          </cell>
          <cell r="F204" t="str">
            <v>a00</v>
          </cell>
          <cell r="G204">
            <v>-64236.116057104278</v>
          </cell>
          <cell r="H204">
            <v>0</v>
          </cell>
          <cell r="I204">
            <v>0</v>
          </cell>
          <cell r="J204">
            <v>-44701.226423793109</v>
          </cell>
          <cell r="K204">
            <v>-41681.942725501533</v>
          </cell>
          <cell r="L204">
            <v>-35619.637106963259</v>
          </cell>
          <cell r="M204">
            <v>-27054.218073454656</v>
          </cell>
          <cell r="N204">
            <v>-23376.517404485723</v>
          </cell>
          <cell r="O204">
            <v>-18009.304618144884</v>
          </cell>
          <cell r="P204">
            <v>-9884.4808340992895</v>
          </cell>
          <cell r="Q204">
            <v>-11245.806026217775</v>
          </cell>
          <cell r="R204">
            <v>-5401.5059982015173</v>
          </cell>
          <cell r="S204">
            <v>-3533.5545666858156</v>
          </cell>
          <cell r="T204">
            <v>-8641.9923761181162</v>
          </cell>
          <cell r="U204">
            <v>-9305.4107481133742</v>
          </cell>
          <cell r="V204">
            <v>-7027.7455339212602</v>
          </cell>
          <cell r="W204">
            <v>-9392.5329044325863</v>
          </cell>
          <cell r="X204">
            <v>-6884.2358961929203</v>
          </cell>
          <cell r="Y204">
            <v>-5481.4055912558943</v>
          </cell>
          <cell r="Z204">
            <v>-8161.8553870985852</v>
          </cell>
          <cell r="AA204">
            <v>-7764.3745545451002</v>
          </cell>
          <cell r="AB204">
            <v>-6510.7635</v>
          </cell>
          <cell r="AC204">
            <v>-19451.997594341199</v>
          </cell>
          <cell r="AD204">
            <v>-7179.473369796312</v>
          </cell>
          <cell r="AE204">
            <v>-9041.5337469726364</v>
          </cell>
          <cell r="AF204">
            <v>-5061.2899813853182</v>
          </cell>
          <cell r="AG204">
            <v>-8614.710037783927</v>
          </cell>
          <cell r="AH204">
            <v>-5716.1280483139699</v>
          </cell>
          <cell r="AI204">
            <v>-2982.5058879264102</v>
          </cell>
          <cell r="AJ204">
            <v>-5340.84</v>
          </cell>
          <cell r="AK204">
            <v>-8673.82</v>
          </cell>
        </row>
        <row r="205">
          <cell r="A205" t="str">
            <v>-  -  petroleumskoks</v>
          </cell>
          <cell r="B205" t="str">
            <v>cev</v>
          </cell>
          <cell r="C205" t="str">
            <v>elr</v>
          </cell>
          <cell r="D205" t="str">
            <v>pko</v>
          </cell>
          <cell r="E205" t="str">
            <v>a0a0</v>
          </cell>
          <cell r="F205" t="str">
            <v>a00</v>
          </cell>
          <cell r="G205">
            <v>0</v>
          </cell>
          <cell r="H205">
            <v>0</v>
          </cell>
          <cell r="I205">
            <v>0</v>
          </cell>
          <cell r="J205">
            <v>0</v>
          </cell>
          <cell r="K205">
            <v>0</v>
          </cell>
          <cell r="L205">
            <v>0</v>
          </cell>
          <cell r="M205">
            <v>0</v>
          </cell>
          <cell r="N205">
            <v>0</v>
          </cell>
          <cell r="O205">
            <v>0</v>
          </cell>
          <cell r="P205">
            <v>0</v>
          </cell>
          <cell r="Q205">
            <v>0</v>
          </cell>
          <cell r="R205">
            <v>0</v>
          </cell>
          <cell r="S205">
            <v>0</v>
          </cell>
          <cell r="T205">
            <v>0</v>
          </cell>
          <cell r="U205">
            <v>0</v>
          </cell>
          <cell r="V205">
            <v>0</v>
          </cell>
          <cell r="W205">
            <v>0</v>
          </cell>
          <cell r="X205">
            <v>0</v>
          </cell>
          <cell r="Y205">
            <v>0</v>
          </cell>
          <cell r="Z205">
            <v>0</v>
          </cell>
          <cell r="AA205">
            <v>0</v>
          </cell>
          <cell r="AB205">
            <v>-1096.2909999999999</v>
          </cell>
          <cell r="AC205">
            <v>-1842.27</v>
          </cell>
          <cell r="AD205">
            <v>-452.78</v>
          </cell>
          <cell r="AE205">
            <v>0</v>
          </cell>
          <cell r="AF205">
            <v>0</v>
          </cell>
          <cell r="AG205">
            <v>0</v>
          </cell>
          <cell r="AH205">
            <v>0</v>
          </cell>
          <cell r="AI205">
            <v>0</v>
          </cell>
          <cell r="AJ205">
            <v>0</v>
          </cell>
          <cell r="AK205">
            <v>0</v>
          </cell>
        </row>
        <row r="206">
          <cell r="A206" t="str">
            <v>-  -  orimulsion</v>
          </cell>
          <cell r="B206" t="str">
            <v>cev</v>
          </cell>
          <cell r="C206" t="str">
            <v>elr</v>
          </cell>
          <cell r="D206" t="str">
            <v>ori</v>
          </cell>
          <cell r="E206" t="str">
            <v>a0a0</v>
          </cell>
          <cell r="F206" t="str">
            <v>a00</v>
          </cell>
          <cell r="G206">
            <v>0</v>
          </cell>
          <cell r="H206">
            <v>0</v>
          </cell>
          <cell r="I206">
            <v>0</v>
          </cell>
          <cell r="J206">
            <v>0</v>
          </cell>
          <cell r="K206">
            <v>0</v>
          </cell>
          <cell r="L206">
            <v>0</v>
          </cell>
          <cell r="M206">
            <v>0</v>
          </cell>
          <cell r="N206">
            <v>0</v>
          </cell>
          <cell r="O206">
            <v>0</v>
          </cell>
          <cell r="P206">
            <v>0</v>
          </cell>
          <cell r="Q206">
            <v>0</v>
          </cell>
          <cell r="R206">
            <v>0</v>
          </cell>
          <cell r="S206">
            <v>0</v>
          </cell>
          <cell r="T206">
            <v>0</v>
          </cell>
          <cell r="U206">
            <v>0</v>
          </cell>
          <cell r="V206">
            <v>0</v>
          </cell>
          <cell r="W206">
            <v>0</v>
          </cell>
          <cell r="X206">
            <v>0</v>
          </cell>
          <cell r="Y206">
            <v>0</v>
          </cell>
          <cell r="Z206">
            <v>0</v>
          </cell>
          <cell r="AA206">
            <v>0</v>
          </cell>
          <cell r="AB206">
            <v>0</v>
          </cell>
          <cell r="AC206">
            <v>0</v>
          </cell>
          <cell r="AD206">
            <v>-19727.45</v>
          </cell>
          <cell r="AE206">
            <v>-36369.186000000002</v>
          </cell>
          <cell r="AF206">
            <v>-40078.82</v>
          </cell>
          <cell r="AG206">
            <v>-32164.714</v>
          </cell>
          <cell r="AH206">
            <v>-33573.683111223501</v>
          </cell>
          <cell r="AI206">
            <v>-33502.509600190198</v>
          </cell>
          <cell r="AJ206">
            <v>-29587.39</v>
          </cell>
          <cell r="AK206">
            <v>-23233.55</v>
          </cell>
        </row>
        <row r="207">
          <cell r="A207" t="str">
            <v>-  -  naturgas</v>
          </cell>
          <cell r="B207" t="str">
            <v>cev</v>
          </cell>
          <cell r="C207" t="str">
            <v>elr</v>
          </cell>
          <cell r="D207" t="str">
            <v>nga</v>
          </cell>
          <cell r="E207" t="str">
            <v>a0a0</v>
          </cell>
          <cell r="F207" t="str">
            <v>a00</v>
          </cell>
          <cell r="G207">
            <v>0</v>
          </cell>
          <cell r="H207">
            <v>0</v>
          </cell>
          <cell r="I207">
            <v>0</v>
          </cell>
          <cell r="J207">
            <v>0</v>
          </cell>
          <cell r="K207">
            <v>0</v>
          </cell>
          <cell r="L207">
            <v>0</v>
          </cell>
          <cell r="M207">
            <v>0</v>
          </cell>
          <cell r="N207">
            <v>0</v>
          </cell>
          <cell r="O207">
            <v>0</v>
          </cell>
          <cell r="P207">
            <v>0</v>
          </cell>
          <cell r="Q207">
            <v>0</v>
          </cell>
          <cell r="R207">
            <v>0</v>
          </cell>
          <cell r="S207">
            <v>0</v>
          </cell>
          <cell r="T207">
            <v>-2874.5521420671103</v>
          </cell>
          <cell r="U207">
            <v>-5062.913513752419</v>
          </cell>
          <cell r="V207">
            <v>-3151.6700898848326</v>
          </cell>
          <cell r="W207">
            <v>-4514.3554087699313</v>
          </cell>
          <cell r="X207">
            <v>-4505.5258633875001</v>
          </cell>
          <cell r="Y207">
            <v>-3455.5181796265747</v>
          </cell>
          <cell r="Z207">
            <v>-3982.6270653576462</v>
          </cell>
          <cell r="AA207">
            <v>-2918.1786206720067</v>
          </cell>
          <cell r="AB207">
            <v>-3934.0531999999998</v>
          </cell>
          <cell r="AC207">
            <v>-5193.4980353550809</v>
          </cell>
          <cell r="AD207">
            <v>-6631.6489433952593</v>
          </cell>
          <cell r="AE207">
            <v>-8092.5661776048846</v>
          </cell>
          <cell r="AF207">
            <v>-10693.700026784441</v>
          </cell>
          <cell r="AG207">
            <v>-15917.533795973832</v>
          </cell>
          <cell r="AH207">
            <v>-19905.904238716299</v>
          </cell>
          <cell r="AI207">
            <v>-21022.7368249725</v>
          </cell>
          <cell r="AJ207">
            <v>-22100.080000000002</v>
          </cell>
          <cell r="AK207">
            <v>-24648.639999999999</v>
          </cell>
        </row>
        <row r="208">
          <cell r="A208" t="str">
            <v>-  -  elværkskul</v>
          </cell>
          <cell r="B208" t="str">
            <v>cev</v>
          </cell>
          <cell r="C208" t="str">
            <v>elr</v>
          </cell>
          <cell r="D208" t="str">
            <v>ske</v>
          </cell>
          <cell r="E208" t="str">
            <v>a0a0</v>
          </cell>
          <cell r="F208" t="str">
            <v>a00</v>
          </cell>
          <cell r="G208">
            <v>-12396.649599117674</v>
          </cell>
          <cell r="H208">
            <v>0</v>
          </cell>
          <cell r="I208">
            <v>0</v>
          </cell>
          <cell r="J208">
            <v>-19975.712448272217</v>
          </cell>
          <cell r="K208">
            <v>-34843.467205451256</v>
          </cell>
          <cell r="L208">
            <v>-43125.158361648872</v>
          </cell>
          <cell r="M208">
            <v>-58849.540661771738</v>
          </cell>
          <cell r="N208">
            <v>-77212.328125876316</v>
          </cell>
          <cell r="O208">
            <v>-123628.41768349998</v>
          </cell>
          <cell r="P208">
            <v>-88080.918826794732</v>
          </cell>
          <cell r="Q208">
            <v>-176269.52888568272</v>
          </cell>
          <cell r="R208">
            <v>-168103.30545685478</v>
          </cell>
          <cell r="S208">
            <v>-164733.90881744411</v>
          </cell>
          <cell r="T208">
            <v>-205394.41771256714</v>
          </cell>
          <cell r="U208">
            <v>-226880.44151679878</v>
          </cell>
          <cell r="V208">
            <v>-216980.36639468549</v>
          </cell>
          <cell r="W208">
            <v>-201280.56801023835</v>
          </cell>
          <cell r="X208">
            <v>-167090.32493521649</v>
          </cell>
          <cell r="Y208">
            <v>-186479.30971736929</v>
          </cell>
          <cell r="Z208">
            <v>-272214.45026069414</v>
          </cell>
          <cell r="AA208">
            <v>-224348.3567061559</v>
          </cell>
          <cell r="AB208">
            <v>-233469.8834024361</v>
          </cell>
          <cell r="AC208">
            <v>-241047.06449451498</v>
          </cell>
          <cell r="AD208">
            <v>-191930.25769917312</v>
          </cell>
          <cell r="AE208">
            <v>-278174.70990481938</v>
          </cell>
          <cell r="AF208">
            <v>-213507.25028689028</v>
          </cell>
          <cell r="AG208">
            <v>-173929.21510712139</v>
          </cell>
          <cell r="AH208">
            <v>-142724.76818105401</v>
          </cell>
          <cell r="AI208">
            <v>-112862.68267552499</v>
          </cell>
          <cell r="AJ208">
            <v>-129779.38</v>
          </cell>
          <cell r="AK208">
            <v>-136676.88</v>
          </cell>
        </row>
        <row r="209">
          <cell r="A209" t="str">
            <v>-  -  halm</v>
          </cell>
          <cell r="B209" t="str">
            <v>cev</v>
          </cell>
          <cell r="C209" t="str">
            <v>elr</v>
          </cell>
          <cell r="D209" t="str">
            <v>hal</v>
          </cell>
          <cell r="E209" t="str">
            <v>a0a0</v>
          </cell>
          <cell r="F209" t="str">
            <v>a00</v>
          </cell>
          <cell r="G209">
            <v>0</v>
          </cell>
          <cell r="H209">
            <v>0</v>
          </cell>
          <cell r="I209">
            <v>0</v>
          </cell>
          <cell r="J209">
            <v>0</v>
          </cell>
          <cell r="K209">
            <v>0</v>
          </cell>
          <cell r="L209">
            <v>0</v>
          </cell>
          <cell r="M209">
            <v>0</v>
          </cell>
          <cell r="N209">
            <v>0</v>
          </cell>
          <cell r="O209">
            <v>0</v>
          </cell>
          <cell r="P209">
            <v>0</v>
          </cell>
          <cell r="Q209">
            <v>0</v>
          </cell>
          <cell r="R209">
            <v>0</v>
          </cell>
          <cell r="S209">
            <v>0</v>
          </cell>
          <cell r="T209">
            <v>-66.071255154565193</v>
          </cell>
          <cell r="U209">
            <v>-79.193361326224462</v>
          </cell>
          <cell r="V209">
            <v>-52.078878978153931</v>
          </cell>
          <cell r="W209">
            <v>0</v>
          </cell>
          <cell r="X209">
            <v>-50.939668630891809</v>
          </cell>
          <cell r="Y209">
            <v>-182.05543350462261</v>
          </cell>
          <cell r="Z209">
            <v>-339.06271851667645</v>
          </cell>
          <cell r="AA209">
            <v>-213.6555426971573</v>
          </cell>
          <cell r="AB209">
            <v>-222.93260000000001</v>
          </cell>
          <cell r="AC209">
            <v>-97.400496043035659</v>
          </cell>
          <cell r="AD209">
            <v>0</v>
          </cell>
          <cell r="AE209">
            <v>0</v>
          </cell>
          <cell r="AF209">
            <v>0</v>
          </cell>
          <cell r="AG209">
            <v>-988.23762051219364</v>
          </cell>
          <cell r="AH209">
            <v>-1299.86481091733</v>
          </cell>
          <cell r="AI209">
            <v>-0.99246784524534204</v>
          </cell>
          <cell r="AJ209">
            <v>-1626.33</v>
          </cell>
          <cell r="AK209">
            <v>-3430.98</v>
          </cell>
        </row>
        <row r="210">
          <cell r="A210" t="str">
            <v>-  -  skovflis</v>
          </cell>
          <cell r="B210" t="str">
            <v>cev</v>
          </cell>
          <cell r="C210" t="str">
            <v>elr</v>
          </cell>
          <cell r="D210" t="str">
            <v>fli</v>
          </cell>
          <cell r="E210" t="str">
            <v>a0a0</v>
          </cell>
          <cell r="F210" t="str">
            <v>a00</v>
          </cell>
          <cell r="G210">
            <v>0</v>
          </cell>
          <cell r="H210">
            <v>0</v>
          </cell>
          <cell r="I210">
            <v>0</v>
          </cell>
          <cell r="J210">
            <v>0</v>
          </cell>
          <cell r="K210">
            <v>0</v>
          </cell>
          <cell r="L210">
            <v>0</v>
          </cell>
          <cell r="M210">
            <v>0</v>
          </cell>
          <cell r="N210">
            <v>0</v>
          </cell>
          <cell r="O210">
            <v>0</v>
          </cell>
          <cell r="P210">
            <v>0</v>
          </cell>
          <cell r="Q210">
            <v>0</v>
          </cell>
          <cell r="R210">
            <v>0</v>
          </cell>
          <cell r="S210">
            <v>0</v>
          </cell>
          <cell r="T210">
            <v>0</v>
          </cell>
          <cell r="U210">
            <v>0</v>
          </cell>
          <cell r="V210">
            <v>0</v>
          </cell>
          <cell r="W210">
            <v>0</v>
          </cell>
          <cell r="X210">
            <v>0</v>
          </cell>
          <cell r="Y210">
            <v>0</v>
          </cell>
          <cell r="Z210">
            <v>0</v>
          </cell>
          <cell r="AA210">
            <v>0</v>
          </cell>
          <cell r="AB210">
            <v>0</v>
          </cell>
          <cell r="AC210">
            <v>0</v>
          </cell>
          <cell r="AD210">
            <v>0</v>
          </cell>
          <cell r="AE210">
            <v>-1.0463118324424963</v>
          </cell>
          <cell r="AF210">
            <v>-19.563367486546529</v>
          </cell>
          <cell r="AG210">
            <v>-174.30971249737689</v>
          </cell>
          <cell r="AH210">
            <v>-10.5998768804095</v>
          </cell>
          <cell r="AI210">
            <v>-4.9264600152253299</v>
          </cell>
          <cell r="AJ210">
            <v>-22.82</v>
          </cell>
          <cell r="AK210">
            <v>-249.93</v>
          </cell>
        </row>
        <row r="211">
          <cell r="A211" t="str">
            <v>-  -  træpiller</v>
          </cell>
          <cell r="B211" t="str">
            <v>cev</v>
          </cell>
          <cell r="C211" t="str">
            <v>elr</v>
          </cell>
          <cell r="D211" t="str">
            <v>tpi</v>
          </cell>
          <cell r="E211" t="str">
            <v>a0a0</v>
          </cell>
          <cell r="F211" t="str">
            <v>a00</v>
          </cell>
          <cell r="G211">
            <v>0</v>
          </cell>
          <cell r="H211">
            <v>0</v>
          </cell>
          <cell r="I211">
            <v>0</v>
          </cell>
          <cell r="J211">
            <v>0</v>
          </cell>
          <cell r="K211">
            <v>0</v>
          </cell>
          <cell r="L211">
            <v>0</v>
          </cell>
          <cell r="M211">
            <v>0</v>
          </cell>
          <cell r="N211">
            <v>0</v>
          </cell>
          <cell r="O211">
            <v>0</v>
          </cell>
          <cell r="P211">
            <v>0</v>
          </cell>
          <cell r="Q211">
            <v>0</v>
          </cell>
          <cell r="R211">
            <v>0</v>
          </cell>
          <cell r="S211">
            <v>0</v>
          </cell>
          <cell r="T211">
            <v>0</v>
          </cell>
          <cell r="U211">
            <v>0</v>
          </cell>
          <cell r="V211">
            <v>0</v>
          </cell>
          <cell r="W211">
            <v>0</v>
          </cell>
          <cell r="X211">
            <v>0</v>
          </cell>
          <cell r="Y211">
            <v>0</v>
          </cell>
          <cell r="Z211">
            <v>0</v>
          </cell>
          <cell r="AA211">
            <v>0</v>
          </cell>
          <cell r="AB211">
            <v>0</v>
          </cell>
          <cell r="AC211">
            <v>0</v>
          </cell>
          <cell r="AD211">
            <v>0</v>
          </cell>
          <cell r="AE211">
            <v>0</v>
          </cell>
          <cell r="AF211">
            <v>0</v>
          </cell>
          <cell r="AG211">
            <v>-181.88509685702689</v>
          </cell>
          <cell r="AH211">
            <v>0</v>
          </cell>
          <cell r="AI211">
            <v>0</v>
          </cell>
          <cell r="AJ211">
            <v>-0.74</v>
          </cell>
          <cell r="AK211">
            <v>-94.31</v>
          </cell>
        </row>
        <row r="212">
          <cell r="A212" t="str">
            <v>-  -  træaffald</v>
          </cell>
          <cell r="B212" t="str">
            <v>cev</v>
          </cell>
          <cell r="C212" t="str">
            <v>elr</v>
          </cell>
          <cell r="D212" t="str">
            <v>taf</v>
          </cell>
          <cell r="E212" t="str">
            <v>a0a0</v>
          </cell>
          <cell r="F212" t="str">
            <v>a00</v>
          </cell>
          <cell r="G212">
            <v>0</v>
          </cell>
          <cell r="H212">
            <v>0</v>
          </cell>
          <cell r="I212">
            <v>0</v>
          </cell>
          <cell r="J212">
            <v>0</v>
          </cell>
          <cell r="K212">
            <v>0</v>
          </cell>
          <cell r="L212">
            <v>0</v>
          </cell>
          <cell r="M212">
            <v>0</v>
          </cell>
          <cell r="N212">
            <v>0</v>
          </cell>
          <cell r="O212">
            <v>0</v>
          </cell>
          <cell r="P212">
            <v>0</v>
          </cell>
          <cell r="Q212">
            <v>0</v>
          </cell>
          <cell r="R212">
            <v>0</v>
          </cell>
          <cell r="S212">
            <v>0</v>
          </cell>
          <cell r="T212">
            <v>0</v>
          </cell>
          <cell r="U212">
            <v>0</v>
          </cell>
          <cell r="V212">
            <v>0</v>
          </cell>
          <cell r="W212">
            <v>0</v>
          </cell>
          <cell r="X212">
            <v>0</v>
          </cell>
          <cell r="Y212">
            <v>0</v>
          </cell>
          <cell r="Z212">
            <v>0</v>
          </cell>
          <cell r="AA212">
            <v>0</v>
          </cell>
          <cell r="AB212">
            <v>0</v>
          </cell>
          <cell r="AC212">
            <v>-41.743069767376312</v>
          </cell>
          <cell r="AD212">
            <v>0</v>
          </cell>
          <cell r="AE212">
            <v>-15.552167584469004</v>
          </cell>
          <cell r="AF212">
            <v>0</v>
          </cell>
          <cell r="AG212">
            <v>0</v>
          </cell>
          <cell r="AH212">
            <v>-174.38839825225</v>
          </cell>
          <cell r="AI212">
            <v>0</v>
          </cell>
          <cell r="AJ212">
            <v>0</v>
          </cell>
          <cell r="AK212">
            <v>0</v>
          </cell>
        </row>
        <row r="213">
          <cell r="A213" t="str">
            <v>-  -  biogas, deponi</v>
          </cell>
          <cell r="B213" t="str">
            <v>cev</v>
          </cell>
          <cell r="C213" t="str">
            <v>elr</v>
          </cell>
          <cell r="D213" t="str">
            <v>bid</v>
          </cell>
          <cell r="E213" t="str">
            <v>a0a0</v>
          </cell>
          <cell r="F213" t="str">
            <v>a00</v>
          </cell>
          <cell r="G213">
            <v>0</v>
          </cell>
          <cell r="H213">
            <v>0</v>
          </cell>
          <cell r="I213">
            <v>0</v>
          </cell>
          <cell r="J213">
            <v>0</v>
          </cell>
          <cell r="K213">
            <v>0</v>
          </cell>
          <cell r="L213">
            <v>0</v>
          </cell>
          <cell r="M213">
            <v>0</v>
          </cell>
          <cell r="N213">
            <v>0</v>
          </cell>
          <cell r="O213">
            <v>0</v>
          </cell>
          <cell r="P213">
            <v>0</v>
          </cell>
          <cell r="Q213">
            <v>0</v>
          </cell>
          <cell r="R213">
            <v>0</v>
          </cell>
          <cell r="S213">
            <v>0</v>
          </cell>
          <cell r="T213">
            <v>0</v>
          </cell>
          <cell r="U213">
            <v>0</v>
          </cell>
          <cell r="V213">
            <v>0</v>
          </cell>
          <cell r="W213">
            <v>0</v>
          </cell>
          <cell r="X213">
            <v>0</v>
          </cell>
          <cell r="Y213">
            <v>0</v>
          </cell>
          <cell r="Z213">
            <v>0</v>
          </cell>
          <cell r="AA213">
            <v>0</v>
          </cell>
          <cell r="AB213">
            <v>0</v>
          </cell>
          <cell r="AC213">
            <v>0</v>
          </cell>
          <cell r="AD213">
            <v>0</v>
          </cell>
          <cell r="AE213">
            <v>0</v>
          </cell>
          <cell r="AF213">
            <v>0</v>
          </cell>
          <cell r="AG213">
            <v>0</v>
          </cell>
          <cell r="AH213">
            <v>-20.9349461489488</v>
          </cell>
          <cell r="AI213">
            <v>-18.11</v>
          </cell>
          <cell r="AJ213">
            <v>-16.21</v>
          </cell>
          <cell r="AK213">
            <v>-13.8</v>
          </cell>
        </row>
        <row r="221">
          <cell r="A221" t="str">
            <v>-  -  gas/dieselolie</v>
          </cell>
          <cell r="B221" t="str">
            <v>cev</v>
          </cell>
          <cell r="C221" t="str">
            <v>fjr</v>
          </cell>
          <cell r="D221" t="str">
            <v>gdt</v>
          </cell>
          <cell r="E221" t="str">
            <v>a0a0</v>
          </cell>
          <cell r="F221" t="str">
            <v>a00</v>
          </cell>
          <cell r="G221">
            <v>-0.21273554192653663</v>
          </cell>
          <cell r="H221">
            <v>0</v>
          </cell>
          <cell r="I221">
            <v>0</v>
          </cell>
          <cell r="J221">
            <v>-15.765872065329095</v>
          </cell>
          <cell r="K221">
            <v>-1.6008425388754377</v>
          </cell>
          <cell r="L221">
            <v>-9.239868612139281</v>
          </cell>
          <cell r="M221">
            <v>-17.709833776305555</v>
          </cell>
          <cell r="N221">
            <v>-26.267930362041731</v>
          </cell>
          <cell r="O221">
            <v>-16.502501644868438</v>
          </cell>
          <cell r="P221">
            <v>-40.923460894025368</v>
          </cell>
          <cell r="Q221">
            <v>-19.710511900490463</v>
          </cell>
          <cell r="R221">
            <v>-30.708155056310975</v>
          </cell>
          <cell r="S221">
            <v>-27.733784129948258</v>
          </cell>
          <cell r="T221">
            <v>-5.6034859069633729</v>
          </cell>
          <cell r="U221">
            <v>-15.477329131889743</v>
          </cell>
          <cell r="V221">
            <v>-33.591297469729078</v>
          </cell>
          <cell r="W221">
            <v>-36.221823440862025</v>
          </cell>
          <cell r="X221">
            <v>-28.27276342780149</v>
          </cell>
          <cell r="Y221">
            <v>-25.950426542790144</v>
          </cell>
          <cell r="Z221">
            <v>-40.982196437184264</v>
          </cell>
          <cell r="AA221">
            <v>-72.069604079415427</v>
          </cell>
          <cell r="AB221">
            <v>-25.444099999999999</v>
          </cell>
          <cell r="AC221">
            <v>-4.257249552594101</v>
          </cell>
          <cell r="AD221">
            <v>-10.694964306649753</v>
          </cell>
          <cell r="AE221">
            <v>-9.6513415484413247</v>
          </cell>
          <cell r="AF221">
            <v>-5.2302160331936332</v>
          </cell>
          <cell r="AG221">
            <v>-48.524580373370668</v>
          </cell>
          <cell r="AH221">
            <v>-24.791967507054999</v>
          </cell>
          <cell r="AI221">
            <v>-26.089095242379901</v>
          </cell>
          <cell r="AJ221">
            <v>-15.3</v>
          </cell>
          <cell r="AK221">
            <v>-12.8</v>
          </cell>
        </row>
        <row r="222">
          <cell r="A222" t="str">
            <v>-  -  fuelolie</v>
          </cell>
          <cell r="B222" t="str">
            <v>cev</v>
          </cell>
          <cell r="C222" t="str">
            <v>fjr</v>
          </cell>
          <cell r="D222" t="str">
            <v>fut</v>
          </cell>
          <cell r="E222" t="str">
            <v>a0a0</v>
          </cell>
          <cell r="F222" t="str">
            <v>a00</v>
          </cell>
          <cell r="G222">
            <v>-9662.044142895722</v>
          </cell>
          <cell r="H222">
            <v>0</v>
          </cell>
          <cell r="I222">
            <v>0</v>
          </cell>
          <cell r="J222">
            <v>-7657.3715762068914</v>
          </cell>
          <cell r="K222">
            <v>-6778.1318744984637</v>
          </cell>
          <cell r="L222">
            <v>-5539.9592930367353</v>
          </cell>
          <cell r="M222">
            <v>-4249.477926545349</v>
          </cell>
          <cell r="N222">
            <v>-3421.0497955142828</v>
          </cell>
          <cell r="O222">
            <v>-1953.2853818551159</v>
          </cell>
          <cell r="P222">
            <v>-1584.9083659007119</v>
          </cell>
          <cell r="Q222">
            <v>-1006.6895737822258</v>
          </cell>
          <cell r="R222">
            <v>-579.86880179848367</v>
          </cell>
          <cell r="S222">
            <v>-406.83143331418449</v>
          </cell>
          <cell r="T222">
            <v>-906.26642388188361</v>
          </cell>
          <cell r="U222">
            <v>-917.29885188662593</v>
          </cell>
          <cell r="V222">
            <v>-799.02126607873981</v>
          </cell>
          <cell r="W222">
            <v>-1139.4250955674145</v>
          </cell>
          <cell r="X222">
            <v>-954.16770380707896</v>
          </cell>
          <cell r="Y222">
            <v>-720.93360874410621</v>
          </cell>
          <cell r="Z222">
            <v>-841.00381290141422</v>
          </cell>
          <cell r="AA222">
            <v>-957.55584545490001</v>
          </cell>
          <cell r="AB222">
            <v>-848.9144</v>
          </cell>
          <cell r="AC222">
            <v>-1695.9648019422557</v>
          </cell>
          <cell r="AD222">
            <v>-1614.386827277503</v>
          </cell>
          <cell r="AE222">
            <v>-2169.1180514016096</v>
          </cell>
          <cell r="AF222">
            <v>-1328.2429158018811</v>
          </cell>
          <cell r="AG222">
            <v>-1830.1776628503656</v>
          </cell>
          <cell r="AH222">
            <v>-969.35665168602998</v>
          </cell>
          <cell r="AI222">
            <v>-460.293112073592</v>
          </cell>
          <cell r="AJ222">
            <v>-1644.33</v>
          </cell>
          <cell r="AK222">
            <v>-2083.1799999999998</v>
          </cell>
        </row>
        <row r="223">
          <cell r="A223" t="str">
            <v>-  -  petroleumskoks</v>
          </cell>
          <cell r="B223" t="str">
            <v>cev</v>
          </cell>
          <cell r="C223" t="str">
            <v>fjr</v>
          </cell>
          <cell r="D223" t="str">
            <v>pko</v>
          </cell>
          <cell r="E223" t="str">
            <v>a0a0</v>
          </cell>
          <cell r="F223" t="str">
            <v>a00</v>
          </cell>
          <cell r="G223">
            <v>0</v>
          </cell>
          <cell r="H223">
            <v>0</v>
          </cell>
          <cell r="I223">
            <v>0</v>
          </cell>
          <cell r="J223">
            <v>0</v>
          </cell>
          <cell r="K223">
            <v>0</v>
          </cell>
          <cell r="L223">
            <v>0</v>
          </cell>
          <cell r="M223">
            <v>0</v>
          </cell>
          <cell r="N223">
            <v>0</v>
          </cell>
          <cell r="O223">
            <v>0</v>
          </cell>
          <cell r="P223">
            <v>0</v>
          </cell>
          <cell r="Q223">
            <v>0</v>
          </cell>
          <cell r="R223">
            <v>0</v>
          </cell>
          <cell r="S223">
            <v>0</v>
          </cell>
          <cell r="T223">
            <v>0</v>
          </cell>
          <cell r="U223">
            <v>0</v>
          </cell>
          <cell r="V223">
            <v>0</v>
          </cell>
          <cell r="W223">
            <v>0</v>
          </cell>
          <cell r="X223">
            <v>0</v>
          </cell>
          <cell r="Y223">
            <v>0</v>
          </cell>
          <cell r="Z223">
            <v>0</v>
          </cell>
          <cell r="AA223">
            <v>0</v>
          </cell>
          <cell r="AB223">
            <v>-142.94130000000001</v>
          </cell>
          <cell r="AC223">
            <v>-1900.73</v>
          </cell>
          <cell r="AD223">
            <v>-467.22</v>
          </cell>
          <cell r="AE223">
            <v>0</v>
          </cell>
          <cell r="AF223">
            <v>0</v>
          </cell>
          <cell r="AG223">
            <v>0</v>
          </cell>
          <cell r="AH223">
            <v>0</v>
          </cell>
          <cell r="AI223">
            <v>0</v>
          </cell>
          <cell r="AJ223">
            <v>0</v>
          </cell>
          <cell r="AK223">
            <v>0</v>
          </cell>
        </row>
        <row r="224">
          <cell r="A224" t="str">
            <v>-  -  orimulsion</v>
          </cell>
          <cell r="B224" t="str">
            <v>cev</v>
          </cell>
          <cell r="C224" t="str">
            <v>fjr</v>
          </cell>
          <cell r="D224" t="str">
            <v>ori</v>
          </cell>
          <cell r="E224" t="str">
            <v>a0a0</v>
          </cell>
          <cell r="F224" t="str">
            <v>a00</v>
          </cell>
          <cell r="G224">
            <v>0</v>
          </cell>
          <cell r="H224">
            <v>0</v>
          </cell>
          <cell r="I224">
            <v>0</v>
          </cell>
          <cell r="J224">
            <v>0</v>
          </cell>
          <cell r="K224">
            <v>0</v>
          </cell>
          <cell r="L224">
            <v>0</v>
          </cell>
          <cell r="M224">
            <v>0</v>
          </cell>
          <cell r="N224">
            <v>0</v>
          </cell>
          <cell r="O224">
            <v>0</v>
          </cell>
          <cell r="P224">
            <v>0</v>
          </cell>
          <cell r="Q224">
            <v>0</v>
          </cell>
          <cell r="R224">
            <v>0</v>
          </cell>
          <cell r="S224">
            <v>0</v>
          </cell>
          <cell r="T224">
            <v>0</v>
          </cell>
          <cell r="U224">
            <v>0</v>
          </cell>
          <cell r="V224">
            <v>0</v>
          </cell>
          <cell r="W224">
            <v>0</v>
          </cell>
          <cell r="X224">
            <v>0</v>
          </cell>
          <cell r="Y224">
            <v>0</v>
          </cell>
          <cell r="Z224">
            <v>0</v>
          </cell>
          <cell r="AA224">
            <v>0</v>
          </cell>
          <cell r="AB224">
            <v>0</v>
          </cell>
          <cell r="AC224">
            <v>0</v>
          </cell>
          <cell r="AD224">
            <v>-241.36171624122451</v>
          </cell>
          <cell r="AE224">
            <v>-516.54333762327155</v>
          </cell>
          <cell r="AF224">
            <v>-532.47506327818439</v>
          </cell>
          <cell r="AG224">
            <v>-539.87282165235411</v>
          </cell>
          <cell r="AH224">
            <v>-616.94888877651999</v>
          </cell>
          <cell r="AI224">
            <v>-645.671399809798</v>
          </cell>
          <cell r="AJ224">
            <v>-653.26</v>
          </cell>
          <cell r="AK224">
            <v>-610.47</v>
          </cell>
        </row>
        <row r="225">
          <cell r="A225" t="str">
            <v>-  -  naturgas</v>
          </cell>
          <cell r="B225" t="str">
            <v>cev</v>
          </cell>
          <cell r="C225" t="str">
            <v>fjr</v>
          </cell>
          <cell r="D225" t="str">
            <v>nga</v>
          </cell>
          <cell r="E225" t="str">
            <v>a0a0</v>
          </cell>
          <cell r="F225" t="str">
            <v>a00</v>
          </cell>
          <cell r="G225">
            <v>0</v>
          </cell>
          <cell r="H225">
            <v>0</v>
          </cell>
          <cell r="I225">
            <v>0</v>
          </cell>
          <cell r="J225">
            <v>0</v>
          </cell>
          <cell r="K225">
            <v>0</v>
          </cell>
          <cell r="L225">
            <v>0</v>
          </cell>
          <cell r="M225">
            <v>0</v>
          </cell>
          <cell r="N225">
            <v>0</v>
          </cell>
          <cell r="O225">
            <v>0</v>
          </cell>
          <cell r="P225">
            <v>0</v>
          </cell>
          <cell r="Q225">
            <v>0</v>
          </cell>
          <cell r="R225">
            <v>0</v>
          </cell>
          <cell r="S225">
            <v>0</v>
          </cell>
          <cell r="T225">
            <v>-301.44785793288952</v>
          </cell>
          <cell r="U225">
            <v>-499.08648624758086</v>
          </cell>
          <cell r="V225">
            <v>-358.32991011516742</v>
          </cell>
          <cell r="W225">
            <v>-547.64459123006861</v>
          </cell>
          <cell r="X225">
            <v>-624.47413661250039</v>
          </cell>
          <cell r="Y225">
            <v>-454.48182037342542</v>
          </cell>
          <cell r="Z225">
            <v>-410.3729346423537</v>
          </cell>
          <cell r="AA225">
            <v>-359.82137932799327</v>
          </cell>
          <cell r="AB225">
            <v>-512.94669999999996</v>
          </cell>
          <cell r="AC225">
            <v>-3244.4753650549783</v>
          </cell>
          <cell r="AD225">
            <v>-3822.0914063047408</v>
          </cell>
          <cell r="AE225">
            <v>-4101.4338223951145</v>
          </cell>
          <cell r="AF225">
            <v>-3906.3699732155587</v>
          </cell>
          <cell r="AG225">
            <v>-4884.9662040261665</v>
          </cell>
          <cell r="AH225">
            <v>-5702.2941612837503</v>
          </cell>
          <cell r="AI225">
            <v>-8029.4562888274704</v>
          </cell>
          <cell r="AJ225">
            <v>-7843.33</v>
          </cell>
          <cell r="AK225">
            <v>-8700.92</v>
          </cell>
        </row>
        <row r="226">
          <cell r="A226" t="str">
            <v>-  -  elværkskul</v>
          </cell>
          <cell r="B226" t="str">
            <v>cev</v>
          </cell>
          <cell r="C226" t="str">
            <v>fjr</v>
          </cell>
          <cell r="D226" t="str">
            <v>ske</v>
          </cell>
          <cell r="E226" t="str">
            <v>a0a0</v>
          </cell>
          <cell r="F226" t="str">
            <v>a00</v>
          </cell>
          <cell r="G226">
            <v>-1862.2032008823271</v>
          </cell>
          <cell r="H226">
            <v>0</v>
          </cell>
          <cell r="I226">
            <v>0</v>
          </cell>
          <cell r="J226">
            <v>-3421.8625517277783</v>
          </cell>
          <cell r="K226">
            <v>-5642.0366945487394</v>
          </cell>
          <cell r="L226">
            <v>-6707.3008383511251</v>
          </cell>
          <cell r="M226">
            <v>-9243.6537382282713</v>
          </cell>
          <cell r="N226">
            <v>-11299.682274123676</v>
          </cell>
          <cell r="O226">
            <v>-13408.712116500017</v>
          </cell>
          <cell r="P226">
            <v>-14123.168173205262</v>
          </cell>
          <cell r="Q226">
            <v>-15779.099914317285</v>
          </cell>
          <cell r="R226">
            <v>-18046.423043145205</v>
          </cell>
          <cell r="S226">
            <v>-18966.434782555865</v>
          </cell>
          <cell r="T226">
            <v>-21539.253487432827</v>
          </cell>
          <cell r="U226">
            <v>-22365.178083201219</v>
          </cell>
          <cell r="V226">
            <v>-24669.636405314519</v>
          </cell>
          <cell r="W226">
            <v>-24417.708489761659</v>
          </cell>
          <cell r="X226">
            <v>-23159.025064783509</v>
          </cell>
          <cell r="Y226">
            <v>-24527.397382630694</v>
          </cell>
          <cell r="Z226">
            <v>-28050.193539305856</v>
          </cell>
          <cell r="AA226">
            <v>-27679.637493844089</v>
          </cell>
          <cell r="AB226">
            <v>-30311.352597563866</v>
          </cell>
          <cell r="AC226">
            <v>-25772.404892792139</v>
          </cell>
          <cell r="AD226">
            <v>-26523.471762094188</v>
          </cell>
          <cell r="AE226">
            <v>-28353.918446428466</v>
          </cell>
          <cell r="AF226">
            <v>-26083.058233109703</v>
          </cell>
          <cell r="AG226">
            <v>-24726.052893959994</v>
          </cell>
          <cell r="AH226">
            <v>-22891.571818945598</v>
          </cell>
          <cell r="AI226">
            <v>-18965.159324474898</v>
          </cell>
          <cell r="AJ226">
            <v>-20677.02</v>
          </cell>
          <cell r="AK226">
            <v>-18362.12</v>
          </cell>
        </row>
        <row r="227">
          <cell r="A227" t="str">
            <v>-  -  halm</v>
          </cell>
          <cell r="B227" t="str">
            <v>cev</v>
          </cell>
          <cell r="C227" t="str">
            <v>fjr</v>
          </cell>
          <cell r="D227" t="str">
            <v>hal</v>
          </cell>
          <cell r="E227" t="str">
            <v>a0a0</v>
          </cell>
          <cell r="F227" t="str">
            <v>a00</v>
          </cell>
          <cell r="G227">
            <v>0</v>
          </cell>
          <cell r="H227">
            <v>0</v>
          </cell>
          <cell r="I227">
            <v>0</v>
          </cell>
          <cell r="J227">
            <v>0</v>
          </cell>
          <cell r="K227">
            <v>0</v>
          </cell>
          <cell r="L227">
            <v>0</v>
          </cell>
          <cell r="M227">
            <v>0</v>
          </cell>
          <cell r="N227">
            <v>0</v>
          </cell>
          <cell r="O227">
            <v>0</v>
          </cell>
          <cell r="P227">
            <v>0</v>
          </cell>
          <cell r="Q227">
            <v>0</v>
          </cell>
          <cell r="R227">
            <v>0</v>
          </cell>
          <cell r="S227">
            <v>0</v>
          </cell>
          <cell r="T227">
            <v>-6.9287448454348031</v>
          </cell>
          <cell r="U227">
            <v>-7.8066386737755371</v>
          </cell>
          <cell r="V227">
            <v>-5.921121021846071</v>
          </cell>
          <cell r="W227">
            <v>0</v>
          </cell>
          <cell r="X227">
            <v>-7.0603313691081917</v>
          </cell>
          <cell r="Y227">
            <v>-23.944566495377401</v>
          </cell>
          <cell r="Z227">
            <v>-34.937281483323538</v>
          </cell>
          <cell r="AA227">
            <v>-26.344457302842702</v>
          </cell>
          <cell r="AB227">
            <v>-29.067299999999999</v>
          </cell>
          <cell r="AC227">
            <v>-2.8535038968119473</v>
          </cell>
          <cell r="AD227">
            <v>0</v>
          </cell>
          <cell r="AE227">
            <v>0</v>
          </cell>
          <cell r="AF227">
            <v>0</v>
          </cell>
          <cell r="AG227">
            <v>-25.532054487806207</v>
          </cell>
          <cell r="AH227">
            <v>-39.935189082670902</v>
          </cell>
          <cell r="AI227">
            <v>-5.6672154754658602E-2</v>
          </cell>
          <cell r="AJ227">
            <v>-62.94</v>
          </cell>
          <cell r="AK227">
            <v>-427.39</v>
          </cell>
        </row>
        <row r="228">
          <cell r="A228" t="str">
            <v>-  -  skovflis</v>
          </cell>
          <cell r="B228" t="str">
            <v>cev</v>
          </cell>
          <cell r="C228" t="str">
            <v>fjr</v>
          </cell>
          <cell r="D228" t="str">
            <v>fli</v>
          </cell>
          <cell r="E228" t="str">
            <v>a0a0</v>
          </cell>
          <cell r="F228" t="str">
            <v>a00</v>
          </cell>
          <cell r="G228">
            <v>0</v>
          </cell>
          <cell r="H228">
            <v>0</v>
          </cell>
          <cell r="I228">
            <v>0</v>
          </cell>
          <cell r="J228">
            <v>0</v>
          </cell>
          <cell r="K228">
            <v>0</v>
          </cell>
          <cell r="L228">
            <v>0</v>
          </cell>
          <cell r="M228">
            <v>0</v>
          </cell>
          <cell r="N228">
            <v>0</v>
          </cell>
          <cell r="O228">
            <v>0</v>
          </cell>
          <cell r="P228">
            <v>0</v>
          </cell>
          <cell r="Q228">
            <v>0</v>
          </cell>
          <cell r="R228">
            <v>0</v>
          </cell>
          <cell r="S228">
            <v>0</v>
          </cell>
          <cell r="T228">
            <v>0</v>
          </cell>
          <cell r="U228">
            <v>0</v>
          </cell>
          <cell r="V228">
            <v>0</v>
          </cell>
          <cell r="W228">
            <v>0</v>
          </cell>
          <cell r="X228">
            <v>0</v>
          </cell>
          <cell r="Y228">
            <v>0</v>
          </cell>
          <cell r="Z228">
            <v>0</v>
          </cell>
          <cell r="AA228">
            <v>0</v>
          </cell>
          <cell r="AB228">
            <v>0</v>
          </cell>
          <cell r="AC228">
            <v>0</v>
          </cell>
          <cell r="AD228">
            <v>0</v>
          </cell>
          <cell r="AE228">
            <v>-0.22018816755750362</v>
          </cell>
          <cell r="AF228">
            <v>-2.9798325134534727</v>
          </cell>
          <cell r="AG228">
            <v>-6.3791175026231297</v>
          </cell>
          <cell r="AH228">
            <v>-1.36312311959048</v>
          </cell>
          <cell r="AI228">
            <v>-1.3165399847746699</v>
          </cell>
          <cell r="AJ228">
            <v>-8.19</v>
          </cell>
          <cell r="AK228">
            <v>-97.04</v>
          </cell>
        </row>
        <row r="229">
          <cell r="A229" t="str">
            <v>-  -  træpiller</v>
          </cell>
          <cell r="B229" t="str">
            <v>cev</v>
          </cell>
          <cell r="C229" t="str">
            <v>fjr</v>
          </cell>
          <cell r="D229" t="str">
            <v>tpi</v>
          </cell>
          <cell r="E229" t="str">
            <v>a0a0</v>
          </cell>
          <cell r="F229" t="str">
            <v>a00</v>
          </cell>
          <cell r="G229">
            <v>0</v>
          </cell>
          <cell r="H229">
            <v>0</v>
          </cell>
          <cell r="I229">
            <v>0</v>
          </cell>
          <cell r="J229">
            <v>0</v>
          </cell>
          <cell r="K229">
            <v>0</v>
          </cell>
          <cell r="L229">
            <v>0</v>
          </cell>
          <cell r="M229">
            <v>0</v>
          </cell>
          <cell r="N229">
            <v>0</v>
          </cell>
          <cell r="O229">
            <v>0</v>
          </cell>
          <cell r="P229">
            <v>0</v>
          </cell>
          <cell r="Q229">
            <v>0</v>
          </cell>
          <cell r="R229">
            <v>0</v>
          </cell>
          <cell r="S229">
            <v>0</v>
          </cell>
          <cell r="T229">
            <v>0</v>
          </cell>
          <cell r="U229">
            <v>0</v>
          </cell>
          <cell r="V229">
            <v>0</v>
          </cell>
          <cell r="W229">
            <v>0</v>
          </cell>
          <cell r="X229">
            <v>0</v>
          </cell>
          <cell r="Y229">
            <v>0</v>
          </cell>
          <cell r="Z229">
            <v>0</v>
          </cell>
          <cell r="AA229">
            <v>0</v>
          </cell>
          <cell r="AB229">
            <v>0</v>
          </cell>
          <cell r="AC229">
            <v>0</v>
          </cell>
          <cell r="AD229">
            <v>0</v>
          </cell>
          <cell r="AE229">
            <v>0</v>
          </cell>
          <cell r="AF229">
            <v>0</v>
          </cell>
          <cell r="AG229">
            <v>-29.214803142973132</v>
          </cell>
          <cell r="AH229">
            <v>0</v>
          </cell>
          <cell r="AI229">
            <v>0</v>
          </cell>
          <cell r="AJ229">
            <v>-0.18</v>
          </cell>
          <cell r="AK229">
            <v>-22.75</v>
          </cell>
        </row>
        <row r="230">
          <cell r="A230" t="str">
            <v>-  -  træaffald</v>
          </cell>
          <cell r="B230" t="str">
            <v>cev</v>
          </cell>
          <cell r="C230" t="str">
            <v>fjr</v>
          </cell>
          <cell r="D230" t="str">
            <v>taf</v>
          </cell>
          <cell r="E230" t="str">
            <v>a0a0</v>
          </cell>
          <cell r="F230" t="str">
            <v>a00</v>
          </cell>
          <cell r="G230">
            <v>0</v>
          </cell>
          <cell r="H230">
            <v>0</v>
          </cell>
          <cell r="I230">
            <v>0</v>
          </cell>
          <cell r="J230">
            <v>0</v>
          </cell>
          <cell r="K230">
            <v>0</v>
          </cell>
          <cell r="L230">
            <v>0</v>
          </cell>
          <cell r="M230">
            <v>0</v>
          </cell>
          <cell r="N230">
            <v>0</v>
          </cell>
          <cell r="O230">
            <v>0</v>
          </cell>
          <cell r="P230">
            <v>0</v>
          </cell>
          <cell r="Q230">
            <v>0</v>
          </cell>
          <cell r="R230">
            <v>0</v>
          </cell>
          <cell r="S230">
            <v>0</v>
          </cell>
          <cell r="T230">
            <v>0</v>
          </cell>
          <cell r="U230">
            <v>0</v>
          </cell>
          <cell r="V230">
            <v>0</v>
          </cell>
          <cell r="W230">
            <v>0</v>
          </cell>
          <cell r="X230">
            <v>0</v>
          </cell>
          <cell r="Y230">
            <v>0</v>
          </cell>
          <cell r="Z230">
            <v>0</v>
          </cell>
          <cell r="AA230">
            <v>0</v>
          </cell>
          <cell r="AB230">
            <v>0</v>
          </cell>
          <cell r="AC230">
            <v>-1.2229302425058666</v>
          </cell>
          <cell r="AD230">
            <v>0</v>
          </cell>
          <cell r="AE230">
            <v>-3.2728324155309951</v>
          </cell>
          <cell r="AF230">
            <v>0</v>
          </cell>
          <cell r="AG230">
            <v>0</v>
          </cell>
          <cell r="AH230">
            <v>-22.426001747749599</v>
          </cell>
          <cell r="AI230">
            <v>0</v>
          </cell>
          <cell r="AJ230">
            <v>0</v>
          </cell>
          <cell r="AK230">
            <v>0</v>
          </cell>
        </row>
        <row r="232">
          <cell r="A232" t="str">
            <v>-  -  biogas, andet</v>
          </cell>
          <cell r="B232" t="str">
            <v>cev</v>
          </cell>
          <cell r="C232" t="str">
            <v>fjr</v>
          </cell>
          <cell r="D232" t="str">
            <v>bia</v>
          </cell>
          <cell r="E232" t="str">
            <v>a0a0</v>
          </cell>
          <cell r="F232" t="str">
            <v>a00</v>
          </cell>
          <cell r="G232">
            <v>0</v>
          </cell>
          <cell r="H232">
            <v>0</v>
          </cell>
          <cell r="I232">
            <v>0</v>
          </cell>
          <cell r="J232">
            <v>0</v>
          </cell>
          <cell r="K232">
            <v>0</v>
          </cell>
          <cell r="L232">
            <v>0</v>
          </cell>
          <cell r="M232">
            <v>0</v>
          </cell>
          <cell r="N232">
            <v>0</v>
          </cell>
          <cell r="O232">
            <v>0</v>
          </cell>
          <cell r="P232">
            <v>0</v>
          </cell>
          <cell r="Q232">
            <v>0</v>
          </cell>
          <cell r="R232">
            <v>0</v>
          </cell>
          <cell r="S232">
            <v>0</v>
          </cell>
          <cell r="T232">
            <v>0</v>
          </cell>
          <cell r="U232">
            <v>0</v>
          </cell>
          <cell r="V232">
            <v>0</v>
          </cell>
          <cell r="W232">
            <v>0</v>
          </cell>
          <cell r="X232">
            <v>0</v>
          </cell>
          <cell r="Y232">
            <v>-2.7485093787130879</v>
          </cell>
          <cell r="Z232">
            <v>-2.8734514660470452</v>
          </cell>
          <cell r="AA232">
            <v>-3.2393408144148417</v>
          </cell>
          <cell r="AB232">
            <v>-1.8862000000000001</v>
          </cell>
          <cell r="AC232">
            <v>-4.2827565187168002</v>
          </cell>
          <cell r="AD232">
            <v>-1.7823775691693668E-2</v>
          </cell>
          <cell r="AE232">
            <v>-18.363480019999269</v>
          </cell>
          <cell r="AF232">
            <v>-12.143766048025533</v>
          </cell>
          <cell r="AG232">
            <v>-14.26247240413648</v>
          </cell>
          <cell r="AH232">
            <v>0</v>
          </cell>
          <cell r="AI232">
            <v>0</v>
          </cell>
          <cell r="AJ232">
            <v>0</v>
          </cell>
          <cell r="AK232">
            <v>0</v>
          </cell>
        </row>
        <row r="233">
          <cell r="A233" t="str">
            <v>-  -  affald, plastik</v>
          </cell>
          <cell r="B233" t="str">
            <v>cev</v>
          </cell>
          <cell r="C233" t="str">
            <v>fjr</v>
          </cell>
          <cell r="D233" t="str">
            <v>afp</v>
          </cell>
          <cell r="E233" t="str">
            <v>a0a0</v>
          </cell>
          <cell r="F233" t="str">
            <v>a00</v>
          </cell>
          <cell r="G233">
            <v>0</v>
          </cell>
          <cell r="H233">
            <v>0</v>
          </cell>
          <cell r="I233">
            <v>0</v>
          </cell>
          <cell r="J233">
            <v>0</v>
          </cell>
          <cell r="K233">
            <v>0</v>
          </cell>
          <cell r="L233">
            <v>0</v>
          </cell>
          <cell r="M233">
            <v>0</v>
          </cell>
          <cell r="N233">
            <v>0</v>
          </cell>
          <cell r="O233">
            <v>0</v>
          </cell>
          <cell r="P233">
            <v>0</v>
          </cell>
          <cell r="Q233">
            <v>0</v>
          </cell>
          <cell r="R233">
            <v>0</v>
          </cell>
          <cell r="S233">
            <v>0</v>
          </cell>
          <cell r="T233">
            <v>0</v>
          </cell>
          <cell r="U233">
            <v>0</v>
          </cell>
          <cell r="V233">
            <v>0</v>
          </cell>
          <cell r="W233">
            <v>0</v>
          </cell>
          <cell r="X233">
            <v>0</v>
          </cell>
          <cell r="Y233">
            <v>0</v>
          </cell>
          <cell r="Z233">
            <v>0</v>
          </cell>
          <cell r="AA233">
            <v>0</v>
          </cell>
          <cell r="AB233">
            <v>0</v>
          </cell>
          <cell r="AC233">
            <v>0</v>
          </cell>
          <cell r="AD233">
            <v>0</v>
          </cell>
          <cell r="AE233">
            <v>0</v>
          </cell>
          <cell r="AF233">
            <v>0</v>
          </cell>
          <cell r="AG233">
            <v>-5.6151779054981859</v>
          </cell>
          <cell r="AH233">
            <v>0</v>
          </cell>
          <cell r="AI233">
            <v>0</v>
          </cell>
          <cell r="AJ233">
            <v>-6.9097041220766657</v>
          </cell>
          <cell r="AK233">
            <v>-30.516098010072664</v>
          </cell>
        </row>
        <row r="234">
          <cell r="A234" t="str">
            <v>-  -  affald, andet</v>
          </cell>
          <cell r="B234" t="str">
            <v>cev</v>
          </cell>
          <cell r="C234" t="str">
            <v>fjr</v>
          </cell>
          <cell r="D234" t="str">
            <v>afa</v>
          </cell>
          <cell r="E234" t="str">
            <v>a0a0</v>
          </cell>
          <cell r="F234" t="str">
            <v>a00</v>
          </cell>
          <cell r="G234">
            <v>0</v>
          </cell>
          <cell r="H234">
            <v>0</v>
          </cell>
          <cell r="I234">
            <v>0</v>
          </cell>
          <cell r="J234">
            <v>0</v>
          </cell>
          <cell r="K234">
            <v>0</v>
          </cell>
          <cell r="L234">
            <v>0</v>
          </cell>
          <cell r="M234">
            <v>0</v>
          </cell>
          <cell r="N234">
            <v>0</v>
          </cell>
          <cell r="O234">
            <v>0</v>
          </cell>
          <cell r="P234">
            <v>0</v>
          </cell>
          <cell r="Q234">
            <v>0</v>
          </cell>
          <cell r="R234">
            <v>0</v>
          </cell>
          <cell r="S234">
            <v>0</v>
          </cell>
          <cell r="T234">
            <v>0</v>
          </cell>
          <cell r="U234">
            <v>0</v>
          </cell>
          <cell r="V234">
            <v>0</v>
          </cell>
          <cell r="W234">
            <v>0</v>
          </cell>
          <cell r="X234">
            <v>0</v>
          </cell>
          <cell r="Y234">
            <v>0</v>
          </cell>
          <cell r="Z234">
            <v>0</v>
          </cell>
          <cell r="AA234">
            <v>0</v>
          </cell>
          <cell r="AB234">
            <v>0</v>
          </cell>
          <cell r="AC234">
            <v>0</v>
          </cell>
          <cell r="AD234">
            <v>0</v>
          </cell>
          <cell r="AE234">
            <v>0</v>
          </cell>
          <cell r="AF234">
            <v>0</v>
          </cell>
          <cell r="AG234">
            <v>-23.599625237474946</v>
          </cell>
          <cell r="AH234">
            <v>0</v>
          </cell>
          <cell r="AI234">
            <v>0</v>
          </cell>
          <cell r="AJ234">
            <v>-29.040295877923338</v>
          </cell>
          <cell r="AK234">
            <v>-128.25390198992736</v>
          </cell>
        </row>
        <row r="235">
          <cell r="A235" t="str">
            <v>-  forbrug af egne varer</v>
          </cell>
        </row>
        <row r="236">
          <cell r="A236" t="str">
            <v>-  -  el</v>
          </cell>
          <cell r="B236" t="str">
            <v>cev</v>
          </cell>
          <cell r="C236" t="str">
            <v>elf</v>
          </cell>
          <cell r="D236" t="str">
            <v>elc</v>
          </cell>
          <cell r="E236" t="str">
            <v>a0a0</v>
          </cell>
          <cell r="F236" t="str">
            <v>a00</v>
          </cell>
          <cell r="G236">
            <v>-1719.1008000000002</v>
          </cell>
          <cell r="H236">
            <v>0</v>
          </cell>
          <cell r="I236">
            <v>0</v>
          </cell>
          <cell r="J236">
            <v>-1566.5435999999995</v>
          </cell>
          <cell r="K236">
            <v>-2102.7687999999998</v>
          </cell>
          <cell r="L236">
            <v>-2092.1668000000004</v>
          </cell>
          <cell r="M236">
            <v>-1950.3164000000002</v>
          </cell>
          <cell r="N236">
            <v>-2329.6819999999998</v>
          </cell>
          <cell r="O236">
            <v>-2944.0403999999999</v>
          </cell>
          <cell r="P236">
            <v>-2476.0904000000005</v>
          </cell>
          <cell r="Q236">
            <v>-3537.46</v>
          </cell>
          <cell r="R236">
            <v>-3907.0295999999998</v>
          </cell>
          <cell r="S236">
            <v>-3662.674</v>
          </cell>
          <cell r="T236">
            <v>-5288.3112000000001</v>
          </cell>
          <cell r="U236">
            <v>-6172.0771999999997</v>
          </cell>
          <cell r="V236">
            <v>-5903.4076000000005</v>
          </cell>
          <cell r="W236">
            <v>-5762.3003999999992</v>
          </cell>
          <cell r="X236">
            <v>-4981.1019999999999</v>
          </cell>
          <cell r="Y236">
            <v>-5508.8855999999996</v>
          </cell>
          <cell r="Z236">
            <v>-7414.6176000000005</v>
          </cell>
          <cell r="AA236">
            <v>-6450.7067999999999</v>
          </cell>
          <cell r="AB236">
            <v>-6735.9312</v>
          </cell>
          <cell r="AC236">
            <v>-7542.1331999999938</v>
          </cell>
          <cell r="AD236">
            <v>-6575.5044000000016</v>
          </cell>
          <cell r="AE236">
            <v>-8689.2011999999959</v>
          </cell>
          <cell r="AF236">
            <v>-7762.2753599999996</v>
          </cell>
          <cell r="AG236">
            <v>-6034.5005759999995</v>
          </cell>
          <cell r="AH236">
            <v>-5966.6259600000003</v>
          </cell>
          <cell r="AI236">
            <v>-4992.16896</v>
          </cell>
          <cell r="AJ236">
            <v>-5021.8999999999996</v>
          </cell>
          <cell r="AK236">
            <v>-5727.3</v>
          </cell>
        </row>
        <row r="237">
          <cell r="A237" t="str">
            <v>-  produktion</v>
          </cell>
        </row>
        <row r="238">
          <cell r="A238" t="str">
            <v>-  -  el</v>
          </cell>
          <cell r="B238" t="str">
            <v>cev</v>
          </cell>
          <cell r="C238" t="str">
            <v>brt</v>
          </cell>
          <cell r="D238" t="str">
            <v>elc</v>
          </cell>
          <cell r="E238" t="str">
            <v>a0a0</v>
          </cell>
          <cell r="F238" t="str">
            <v>a00</v>
          </cell>
          <cell r="G238">
            <v>26121.065199999997</v>
          </cell>
          <cell r="H238">
            <v>0</v>
          </cell>
          <cell r="I238">
            <v>0</v>
          </cell>
          <cell r="J238">
            <v>24579.008799999996</v>
          </cell>
          <cell r="K238">
            <v>32814.568800000001</v>
          </cell>
          <cell r="L238">
            <v>32555.966800000002</v>
          </cell>
          <cell r="M238">
            <v>29580.316400000003</v>
          </cell>
          <cell r="N238">
            <v>35194.682000000001</v>
          </cell>
          <cell r="O238">
            <v>52055.640399999997</v>
          </cell>
          <cell r="P238">
            <v>38919.290400000005</v>
          </cell>
          <cell r="Q238">
            <v>67952.66</v>
          </cell>
          <cell r="R238">
            <v>62687.629600000007</v>
          </cell>
          <cell r="S238">
            <v>59185.673999999999</v>
          </cell>
          <cell r="T238">
            <v>84903.311199999996</v>
          </cell>
          <cell r="U238">
            <v>97036.0772</v>
          </cell>
          <cell r="V238">
            <v>91460.8076</v>
          </cell>
          <cell r="W238">
            <v>86453.700400000002</v>
          </cell>
          <cell r="X238">
            <v>71588.501999999993</v>
          </cell>
          <cell r="Y238">
            <v>80638.585599999991</v>
          </cell>
          <cell r="Z238">
            <v>117858.31759999999</v>
          </cell>
          <cell r="AA238">
            <v>96525.7068</v>
          </cell>
          <cell r="AB238">
            <v>103909.1312</v>
          </cell>
          <cell r="AC238">
            <v>113643.9828</v>
          </cell>
          <cell r="AD238">
            <v>96215.824799999988</v>
          </cell>
          <cell r="AE238">
            <v>142694.70480000001</v>
          </cell>
          <cell r="AF238">
            <v>115919.49239999999</v>
          </cell>
          <cell r="AG238">
            <v>98906.818176000001</v>
          </cell>
          <cell r="AH238">
            <v>89035.140599999999</v>
          </cell>
          <cell r="AI238">
            <v>73808.617679999996</v>
          </cell>
          <cell r="AJ238">
            <v>81868.800000000003</v>
          </cell>
          <cell r="AK238">
            <v>86460.800000000003</v>
          </cell>
        </row>
        <row r="239">
          <cell r="A239" t="str">
            <v>-  -  fjernvarme</v>
          </cell>
          <cell r="B239" t="str">
            <v>cev</v>
          </cell>
          <cell r="C239" t="str">
            <v>net</v>
          </cell>
          <cell r="D239" t="str">
            <v>fjv</v>
          </cell>
          <cell r="E239" t="str">
            <v>a0a0</v>
          </cell>
          <cell r="F239" t="str">
            <v>a00</v>
          </cell>
          <cell r="G239">
            <v>23027</v>
          </cell>
          <cell r="H239">
            <v>0</v>
          </cell>
          <cell r="I239">
            <v>0</v>
          </cell>
          <cell r="J239">
            <v>22190</v>
          </cell>
          <cell r="K239">
            <v>24794</v>
          </cell>
          <cell r="L239">
            <v>24513</v>
          </cell>
          <cell r="M239">
            <v>27032</v>
          </cell>
          <cell r="N239">
            <v>29494</v>
          </cell>
          <cell r="O239">
            <v>30757</v>
          </cell>
          <cell r="P239">
            <v>31498</v>
          </cell>
          <cell r="Q239">
            <v>33611</v>
          </cell>
          <cell r="R239">
            <v>37314</v>
          </cell>
          <cell r="S239">
            <v>38802</v>
          </cell>
          <cell r="T239">
            <v>45519</v>
          </cell>
          <cell r="U239">
            <v>47628</v>
          </cell>
          <cell r="V239">
            <v>51733</v>
          </cell>
          <cell r="W239">
            <v>52282</v>
          </cell>
          <cell r="X239">
            <v>49546</v>
          </cell>
          <cell r="Y239">
            <v>51511</v>
          </cell>
          <cell r="Z239">
            <v>58761</v>
          </cell>
          <cell r="AA239">
            <v>58045</v>
          </cell>
          <cell r="AB239">
            <v>63734</v>
          </cell>
          <cell r="AC239">
            <v>60562.063000000024</v>
          </cell>
          <cell r="AD239">
            <v>63232.121000000021</v>
          </cell>
          <cell r="AE239">
            <v>68955.953000000009</v>
          </cell>
          <cell r="AF239">
            <v>62341.051000000007</v>
          </cell>
          <cell r="AG239">
            <v>63170.571220799575</v>
          </cell>
          <cell r="AH239">
            <v>59354.447999999997</v>
          </cell>
          <cell r="AI239">
            <v>55405.165000000001</v>
          </cell>
          <cell r="AJ239">
            <v>60967.51</v>
          </cell>
          <cell r="AK239">
            <v>59793.8</v>
          </cell>
        </row>
        <row r="240">
          <cell r="A240" t="str">
            <v>Decentrale kraftvarmeanlæg</v>
          </cell>
        </row>
        <row r="241">
          <cell r="A241" t="str">
            <v>-  råvareforbrug til kraft</v>
          </cell>
          <cell r="AD241">
            <v>27070.78646885046</v>
          </cell>
          <cell r="AE241">
            <v>38362.409564403868</v>
          </cell>
          <cell r="AF241">
            <v>42457.246349479523</v>
          </cell>
          <cell r="AG241">
            <v>45393.372354749852</v>
          </cell>
          <cell r="AH241">
            <v>46166.515934926727</v>
          </cell>
          <cell r="AI241">
            <v>45722.878064313707</v>
          </cell>
          <cell r="AJ241">
            <v>50679.70412127451</v>
          </cell>
          <cell r="AK241">
            <v>50048.009999999995</v>
          </cell>
        </row>
        <row r="243">
          <cell r="A243" t="str">
            <v>-  -  fuelolie</v>
          </cell>
          <cell r="B243" t="str">
            <v>kvt</v>
          </cell>
          <cell r="C243" t="str">
            <v>elr</v>
          </cell>
          <cell r="D243" t="str">
            <v>fut</v>
          </cell>
          <cell r="E243" t="str">
            <v>a0a0</v>
          </cell>
          <cell r="F243" t="str">
            <v>a00</v>
          </cell>
          <cell r="G243">
            <v>0</v>
          </cell>
          <cell r="H243">
            <v>0</v>
          </cell>
          <cell r="I243">
            <v>0</v>
          </cell>
          <cell r="J243">
            <v>0</v>
          </cell>
          <cell r="K243">
            <v>0</v>
          </cell>
          <cell r="L243">
            <v>0</v>
          </cell>
          <cell r="M243">
            <v>0</v>
          </cell>
          <cell r="N243">
            <v>0</v>
          </cell>
          <cell r="O243">
            <v>0</v>
          </cell>
          <cell r="P243">
            <v>0</v>
          </cell>
          <cell r="Q243">
            <v>0</v>
          </cell>
          <cell r="R243">
            <v>0</v>
          </cell>
          <cell r="S243">
            <v>0</v>
          </cell>
          <cell r="T243">
            <v>0</v>
          </cell>
          <cell r="U243">
            <v>-3.65</v>
          </cell>
          <cell r="V243">
            <v>-14.6</v>
          </cell>
          <cell r="W243">
            <v>-14.6</v>
          </cell>
          <cell r="X243">
            <v>-14.6</v>
          </cell>
          <cell r="Y243">
            <v>-14.6</v>
          </cell>
          <cell r="Z243">
            <v>-14.6</v>
          </cell>
          <cell r="AA243">
            <v>-14.6</v>
          </cell>
          <cell r="AB243">
            <v>-151.109927</v>
          </cell>
          <cell r="AC243">
            <v>0</v>
          </cell>
          <cell r="AD243">
            <v>0</v>
          </cell>
          <cell r="AE243">
            <v>0</v>
          </cell>
          <cell r="AF243">
            <v>0</v>
          </cell>
          <cell r="AG243">
            <v>0</v>
          </cell>
          <cell r="AH243">
            <v>0</v>
          </cell>
          <cell r="AI243">
            <v>0</v>
          </cell>
          <cell r="AJ243">
            <v>-1479.0441212745</v>
          </cell>
          <cell r="AK243">
            <v>0</v>
          </cell>
        </row>
        <row r="245">
          <cell r="A245" t="str">
            <v>-  -  anden stenkul</v>
          </cell>
          <cell r="B245" t="str">
            <v>kvt</v>
          </cell>
          <cell r="C245" t="str">
            <v>elr</v>
          </cell>
          <cell r="D245" t="str">
            <v>ska</v>
          </cell>
          <cell r="E245" t="str">
            <v>a0a0</v>
          </cell>
          <cell r="F245" t="str">
            <v>a00</v>
          </cell>
          <cell r="G245">
            <v>0</v>
          </cell>
          <cell r="H245">
            <v>0</v>
          </cell>
          <cell r="I245">
            <v>0</v>
          </cell>
          <cell r="J245">
            <v>0</v>
          </cell>
          <cell r="K245">
            <v>0</v>
          </cell>
          <cell r="L245">
            <v>0</v>
          </cell>
          <cell r="M245">
            <v>0</v>
          </cell>
          <cell r="N245">
            <v>0</v>
          </cell>
          <cell r="O245">
            <v>0</v>
          </cell>
          <cell r="P245">
            <v>0</v>
          </cell>
          <cell r="Q245">
            <v>0</v>
          </cell>
          <cell r="R245">
            <v>0</v>
          </cell>
          <cell r="S245">
            <v>0</v>
          </cell>
          <cell r="T245">
            <v>0</v>
          </cell>
          <cell r="U245">
            <v>-63.365000000000002</v>
          </cell>
          <cell r="V245">
            <v>-290.13600000000002</v>
          </cell>
          <cell r="W245">
            <v>-254.79300000000001</v>
          </cell>
          <cell r="X245">
            <v>-286.81</v>
          </cell>
          <cell r="Y245">
            <v>-634.31700000000001</v>
          </cell>
          <cell r="Z245">
            <v>-1013.8049999999999</v>
          </cell>
          <cell r="AA245">
            <v>-903.27875200000005</v>
          </cell>
          <cell r="AB245">
            <v>-984.80793329999995</v>
          </cell>
          <cell r="AC245">
            <v>-2177.6985635559395</v>
          </cell>
          <cell r="AD245">
            <v>-831.08404397685092</v>
          </cell>
          <cell r="AE245">
            <v>-834.38485594454573</v>
          </cell>
          <cell r="AF245">
            <v>-614.81240788893251</v>
          </cell>
          <cell r="AG245">
            <v>-595.78132688488029</v>
          </cell>
          <cell r="AH245">
            <v>-581.30202436679804</v>
          </cell>
          <cell r="AI245">
            <v>-666.38538482140996</v>
          </cell>
          <cell r="AJ245">
            <v>-658.64</v>
          </cell>
          <cell r="AK245">
            <v>-626.42999999999995</v>
          </cell>
        </row>
        <row r="246">
          <cell r="A246" t="str">
            <v>-  -  halm</v>
          </cell>
          <cell r="B246" t="str">
            <v>kvt</v>
          </cell>
          <cell r="C246" t="str">
            <v>elr</v>
          </cell>
          <cell r="D246" t="str">
            <v>hal</v>
          </cell>
          <cell r="E246" t="str">
            <v>a0a0</v>
          </cell>
          <cell r="F246" t="str">
            <v>a00</v>
          </cell>
          <cell r="G246">
            <v>0</v>
          </cell>
          <cell r="H246">
            <v>0</v>
          </cell>
          <cell r="I246">
            <v>0</v>
          </cell>
          <cell r="J246">
            <v>0</v>
          </cell>
          <cell r="K246">
            <v>0</v>
          </cell>
          <cell r="L246">
            <v>0</v>
          </cell>
          <cell r="M246">
            <v>0</v>
          </cell>
          <cell r="N246">
            <v>0</v>
          </cell>
          <cell r="O246">
            <v>0</v>
          </cell>
          <cell r="P246">
            <v>0</v>
          </cell>
          <cell r="Q246">
            <v>0</v>
          </cell>
          <cell r="R246">
            <v>0</v>
          </cell>
          <cell r="S246">
            <v>0</v>
          </cell>
          <cell r="T246">
            <v>0</v>
          </cell>
          <cell r="U246">
            <v>0</v>
          </cell>
          <cell r="V246">
            <v>0</v>
          </cell>
          <cell r="W246">
            <v>0</v>
          </cell>
          <cell r="X246">
            <v>0</v>
          </cell>
          <cell r="Y246">
            <v>-180.726</v>
          </cell>
          <cell r="Z246">
            <v>-434.48200000000003</v>
          </cell>
          <cell r="AA246">
            <v>-835.51400000000001</v>
          </cell>
          <cell r="AB246">
            <v>-930.98777240000004</v>
          </cell>
          <cell r="AC246">
            <v>-900.09999880995474</v>
          </cell>
          <cell r="AD246">
            <v>-1420.0041314867146</v>
          </cell>
          <cell r="AE246">
            <v>-1743.1603650518232</v>
          </cell>
          <cell r="AF246">
            <v>-1820.3436626543141</v>
          </cell>
          <cell r="AG246">
            <v>-1814.0175604890733</v>
          </cell>
          <cell r="AH246">
            <v>-1759.5226150395699</v>
          </cell>
          <cell r="AI246">
            <v>-2119.8861652856199</v>
          </cell>
          <cell r="AJ246">
            <v>-2253.12</v>
          </cell>
          <cell r="AK246">
            <v>-2144.91</v>
          </cell>
        </row>
        <row r="249">
          <cell r="A249" t="str">
            <v>-  -  træaffald</v>
          </cell>
          <cell r="B249" t="str">
            <v>kvt</v>
          </cell>
          <cell r="C249" t="str">
            <v>elr</v>
          </cell>
          <cell r="D249" t="str">
            <v>taf</v>
          </cell>
          <cell r="E249" t="str">
            <v>a0a0</v>
          </cell>
          <cell r="F249" t="str">
            <v>a00</v>
          </cell>
          <cell r="G249">
            <v>0</v>
          </cell>
          <cell r="H249">
            <v>0</v>
          </cell>
          <cell r="I249">
            <v>0</v>
          </cell>
          <cell r="J249">
            <v>0</v>
          </cell>
          <cell r="K249">
            <v>0</v>
          </cell>
          <cell r="L249">
            <v>0</v>
          </cell>
          <cell r="M249">
            <v>0</v>
          </cell>
          <cell r="N249">
            <v>0</v>
          </cell>
          <cell r="O249">
            <v>0</v>
          </cell>
          <cell r="P249">
            <v>0</v>
          </cell>
          <cell r="Q249">
            <v>0</v>
          </cell>
          <cell r="R249">
            <v>0</v>
          </cell>
          <cell r="S249">
            <v>0</v>
          </cell>
          <cell r="T249">
            <v>0</v>
          </cell>
          <cell r="U249">
            <v>0</v>
          </cell>
          <cell r="V249">
            <v>0</v>
          </cell>
          <cell r="W249">
            <v>0</v>
          </cell>
          <cell r="X249">
            <v>0</v>
          </cell>
          <cell r="Y249">
            <v>0</v>
          </cell>
          <cell r="Z249">
            <v>0</v>
          </cell>
          <cell r="AA249">
            <v>0</v>
          </cell>
          <cell r="AB249">
            <v>-39.498874999999998</v>
          </cell>
          <cell r="AC249">
            <v>-37.485242911216943</v>
          </cell>
          <cell r="AD249">
            <v>-26.311859558925516</v>
          </cell>
          <cell r="AE249">
            <v>0</v>
          </cell>
          <cell r="AF249">
            <v>-1.8561861779939117</v>
          </cell>
          <cell r="AG249">
            <v>-218.0631792941565</v>
          </cell>
          <cell r="AH249">
            <v>-341.43512605530799</v>
          </cell>
          <cell r="AI249">
            <v>-292.50266398830502</v>
          </cell>
          <cell r="AJ249">
            <v>-262.47000000000003</v>
          </cell>
          <cell r="AK249">
            <v>-1935.44</v>
          </cell>
        </row>
        <row r="251">
          <cell r="A251" t="str">
            <v>-  -  biogas, andet</v>
          </cell>
          <cell r="B251" t="str">
            <v>kvt</v>
          </cell>
          <cell r="C251" t="str">
            <v>elr</v>
          </cell>
          <cell r="D251" t="str">
            <v>bia</v>
          </cell>
          <cell r="E251" t="str">
            <v>a0a0</v>
          </cell>
          <cell r="F251" t="str">
            <v>a00</v>
          </cell>
          <cell r="G251">
            <v>-39</v>
          </cell>
          <cell r="H251">
            <v>0</v>
          </cell>
          <cell r="I251">
            <v>0</v>
          </cell>
          <cell r="J251">
            <v>-39</v>
          </cell>
          <cell r="K251">
            <v>-39</v>
          </cell>
          <cell r="L251">
            <v>-39</v>
          </cell>
          <cell r="M251">
            <v>-39</v>
          </cell>
          <cell r="N251">
            <v>-39</v>
          </cell>
          <cell r="O251">
            <v>-39</v>
          </cell>
          <cell r="P251">
            <v>-39</v>
          </cell>
          <cell r="Q251">
            <v>-39</v>
          </cell>
          <cell r="R251">
            <v>-40.5</v>
          </cell>
          <cell r="S251">
            <v>-57</v>
          </cell>
          <cell r="T251">
            <v>-67.5</v>
          </cell>
          <cell r="U251">
            <v>-73.25</v>
          </cell>
          <cell r="V251">
            <v>-73.914000000000001</v>
          </cell>
          <cell r="W251">
            <v>-87.63</v>
          </cell>
          <cell r="X251">
            <v>-124.968</v>
          </cell>
          <cell r="Y251">
            <v>-161.54400000000001</v>
          </cell>
          <cell r="Z251">
            <v>-286.60599999999999</v>
          </cell>
          <cell r="AA251">
            <v>-251.46</v>
          </cell>
          <cell r="AB251">
            <v>-397.00200000000001</v>
          </cell>
          <cell r="AC251">
            <v>-435.41895563668555</v>
          </cell>
          <cell r="AD251">
            <v>-467.4262603529553</v>
          </cell>
          <cell r="AE251">
            <v>-539.75770473015427</v>
          </cell>
          <cell r="AF251">
            <v>-690.96790811183769</v>
          </cell>
          <cell r="AG251">
            <v>-870.33336526643234</v>
          </cell>
          <cell r="AH251">
            <v>-816.56127546867299</v>
          </cell>
          <cell r="AI251">
            <v>-859.3</v>
          </cell>
          <cell r="AJ251">
            <v>-934.56</v>
          </cell>
          <cell r="AK251">
            <v>-970.54</v>
          </cell>
        </row>
        <row r="254">
          <cell r="A254" t="str">
            <v>-  råvareforbrug til varme</v>
          </cell>
          <cell r="AD254">
            <v>9776.3663999999844</v>
          </cell>
          <cell r="AE254">
            <v>13642.443051999997</v>
          </cell>
          <cell r="AF254">
            <v>14812.879303676704</v>
          </cell>
          <cell r="AG254">
            <v>15904.381661797028</v>
          </cell>
          <cell r="AH254">
            <v>16323.362084797263</v>
          </cell>
          <cell r="AI254">
            <v>16353.658716084299</v>
          </cell>
          <cell r="AJ254">
            <v>17858.3818787255</v>
          </cell>
          <cell r="AK254">
            <v>17810.190000000002</v>
          </cell>
        </row>
        <row r="256">
          <cell r="A256" t="str">
            <v>-  -  fuelolie</v>
          </cell>
          <cell r="B256" t="str">
            <v>kvt</v>
          </cell>
          <cell r="C256" t="str">
            <v>fjr</v>
          </cell>
          <cell r="D256" t="str">
            <v>fut</v>
          </cell>
          <cell r="E256" t="str">
            <v>a0a0</v>
          </cell>
          <cell r="F256" t="str">
            <v>a00</v>
          </cell>
          <cell r="G256">
            <v>0</v>
          </cell>
          <cell r="H256">
            <v>0</v>
          </cell>
          <cell r="I256">
            <v>0</v>
          </cell>
          <cell r="J256">
            <v>0</v>
          </cell>
          <cell r="K256">
            <v>0</v>
          </cell>
          <cell r="L256">
            <v>0</v>
          </cell>
          <cell r="M256">
            <v>0</v>
          </cell>
          <cell r="N256">
            <v>0</v>
          </cell>
          <cell r="O256">
            <v>0</v>
          </cell>
          <cell r="P256">
            <v>0</v>
          </cell>
          <cell r="Q256">
            <v>0</v>
          </cell>
          <cell r="R256">
            <v>0</v>
          </cell>
          <cell r="S256">
            <v>0</v>
          </cell>
          <cell r="T256">
            <v>0</v>
          </cell>
          <cell r="U256">
            <v>-1.35</v>
          </cell>
          <cell r="V256">
            <v>-5.4</v>
          </cell>
          <cell r="W256">
            <v>-5.4</v>
          </cell>
          <cell r="X256">
            <v>-5.4</v>
          </cell>
          <cell r="Y256">
            <v>-5.4</v>
          </cell>
          <cell r="Z256">
            <v>-5.4</v>
          </cell>
          <cell r="AA256">
            <v>-5.4</v>
          </cell>
          <cell r="AB256">
            <v>-55.889973000000005</v>
          </cell>
          <cell r="AC256">
            <v>-8.5430555902710061</v>
          </cell>
          <cell r="AD256">
            <v>-2.1149318828025505</v>
          </cell>
          <cell r="AE256">
            <v>-0.37953765921191907</v>
          </cell>
          <cell r="AF256">
            <v>-0.31268437191080761</v>
          </cell>
          <cell r="AG256">
            <v>-0.18878766668093533</v>
          </cell>
          <cell r="AH256">
            <v>0</v>
          </cell>
          <cell r="AI256">
            <v>0</v>
          </cell>
          <cell r="AJ256">
            <v>-236.7318787255</v>
          </cell>
          <cell r="AK256">
            <v>0</v>
          </cell>
        </row>
        <row r="259">
          <cell r="A259" t="str">
            <v>-  -  halm</v>
          </cell>
          <cell r="B259" t="str">
            <v>kvt</v>
          </cell>
          <cell r="C259" t="str">
            <v>fjr</v>
          </cell>
          <cell r="D259" t="str">
            <v>hal</v>
          </cell>
          <cell r="E259" t="str">
            <v>a0a0</v>
          </cell>
          <cell r="F259" t="str">
            <v>a00</v>
          </cell>
          <cell r="G259">
            <v>0</v>
          </cell>
          <cell r="H259">
            <v>0</v>
          </cell>
          <cell r="I259">
            <v>0</v>
          </cell>
          <cell r="J259">
            <v>0</v>
          </cell>
          <cell r="K259">
            <v>0</v>
          </cell>
          <cell r="L259">
            <v>0</v>
          </cell>
          <cell r="M259">
            <v>0</v>
          </cell>
          <cell r="N259">
            <v>0</v>
          </cell>
          <cell r="O259">
            <v>0</v>
          </cell>
          <cell r="P259">
            <v>0</v>
          </cell>
          <cell r="Q259">
            <v>0</v>
          </cell>
          <cell r="R259">
            <v>0</v>
          </cell>
          <cell r="S259">
            <v>0</v>
          </cell>
          <cell r="T259">
            <v>0</v>
          </cell>
          <cell r="U259">
            <v>0</v>
          </cell>
          <cell r="V259">
            <v>0</v>
          </cell>
          <cell r="W259">
            <v>0</v>
          </cell>
          <cell r="X259">
            <v>0</v>
          </cell>
          <cell r="Y259">
            <v>-92.274000000000001</v>
          </cell>
          <cell r="Z259">
            <v>-176.518</v>
          </cell>
          <cell r="AA259">
            <v>-411.48599999999999</v>
          </cell>
          <cell r="AB259">
            <v>-460.23242759999999</v>
          </cell>
          <cell r="AC259">
            <v>-463.01300074511187</v>
          </cell>
          <cell r="AD259">
            <v>-729.00636803183943</v>
          </cell>
          <cell r="AE259">
            <v>-899.6211349481772</v>
          </cell>
          <cell r="AF259">
            <v>-946.14033734568579</v>
          </cell>
          <cell r="AG259">
            <v>-895.09513951092674</v>
          </cell>
          <cell r="AH259">
            <v>-894.92018496043102</v>
          </cell>
          <cell r="AI259">
            <v>-1059.0658347143799</v>
          </cell>
          <cell r="AJ259">
            <v>-1101.3399999999999</v>
          </cell>
          <cell r="AK259">
            <v>-1105.26</v>
          </cell>
        </row>
        <row r="260">
          <cell r="A260" t="str">
            <v>-  -  skovflis</v>
          </cell>
          <cell r="B260" t="str">
            <v>kvt</v>
          </cell>
          <cell r="C260" t="str">
            <v>fjr</v>
          </cell>
          <cell r="D260" t="str">
            <v>fli</v>
          </cell>
          <cell r="E260" t="str">
            <v>a0a0</v>
          </cell>
          <cell r="F260" t="str">
            <v>a00</v>
          </cell>
          <cell r="G260">
            <v>0</v>
          </cell>
          <cell r="H260">
            <v>0</v>
          </cell>
          <cell r="I260">
            <v>0</v>
          </cell>
          <cell r="J260">
            <v>0</v>
          </cell>
          <cell r="K260">
            <v>0</v>
          </cell>
          <cell r="L260">
            <v>0</v>
          </cell>
          <cell r="M260">
            <v>0</v>
          </cell>
          <cell r="N260">
            <v>0</v>
          </cell>
          <cell r="O260">
            <v>0</v>
          </cell>
          <cell r="P260">
            <v>0</v>
          </cell>
          <cell r="Q260">
            <v>0</v>
          </cell>
          <cell r="R260">
            <v>0</v>
          </cell>
          <cell r="S260">
            <v>0</v>
          </cell>
          <cell r="T260">
            <v>0</v>
          </cell>
          <cell r="U260">
            <v>0</v>
          </cell>
          <cell r="V260">
            <v>0</v>
          </cell>
          <cell r="W260">
            <v>0</v>
          </cell>
          <cell r="X260">
            <v>0</v>
          </cell>
          <cell r="Y260">
            <v>0</v>
          </cell>
          <cell r="Z260">
            <v>0</v>
          </cell>
          <cell r="AA260">
            <v>-45.045000000000002</v>
          </cell>
          <cell r="AB260">
            <v>-107.41496850000001</v>
          </cell>
          <cell r="AC260">
            <v>-120.96130984545553</v>
          </cell>
          <cell r="AD260">
            <v>-69.34857379750153</v>
          </cell>
          <cell r="AE260">
            <v>-77.131459918206559</v>
          </cell>
          <cell r="AF260">
            <v>-87.986660780099513</v>
          </cell>
          <cell r="AG260">
            <v>-122.67645345027435</v>
          </cell>
          <cell r="AH260">
            <v>-172.488482682491</v>
          </cell>
          <cell r="AI260">
            <v>-226.46038802659999</v>
          </cell>
          <cell r="AJ260">
            <v>-276.31</v>
          </cell>
          <cell r="AK260">
            <v>-320</v>
          </cell>
        </row>
        <row r="261">
          <cell r="A261" t="str">
            <v>-  -  træpiller</v>
          </cell>
          <cell r="B261" t="str">
            <v>kvt</v>
          </cell>
          <cell r="C261" t="str">
            <v>fjr</v>
          </cell>
          <cell r="D261" t="str">
            <v>tpi</v>
          </cell>
          <cell r="E261" t="str">
            <v>a0a0</v>
          </cell>
          <cell r="F261" t="str">
            <v>a00</v>
          </cell>
          <cell r="G261">
            <v>0</v>
          </cell>
          <cell r="H261">
            <v>0</v>
          </cell>
          <cell r="I261">
            <v>0</v>
          </cell>
          <cell r="J261">
            <v>0</v>
          </cell>
          <cell r="K261">
            <v>0</v>
          </cell>
          <cell r="L261">
            <v>0</v>
          </cell>
          <cell r="M261">
            <v>0</v>
          </cell>
          <cell r="N261">
            <v>0</v>
          </cell>
          <cell r="O261">
            <v>0</v>
          </cell>
          <cell r="P261">
            <v>0</v>
          </cell>
          <cell r="Q261">
            <v>0</v>
          </cell>
          <cell r="R261">
            <v>0</v>
          </cell>
          <cell r="S261">
            <v>0</v>
          </cell>
          <cell r="T261">
            <v>0</v>
          </cell>
          <cell r="U261">
            <v>0</v>
          </cell>
          <cell r="V261">
            <v>0</v>
          </cell>
          <cell r="W261">
            <v>0</v>
          </cell>
          <cell r="X261">
            <v>0</v>
          </cell>
          <cell r="Y261">
            <v>0</v>
          </cell>
          <cell r="Z261">
            <v>0</v>
          </cell>
          <cell r="AA261">
            <v>-9.0190000000000001</v>
          </cell>
          <cell r="AB261">
            <v>-34.519538299999994</v>
          </cell>
          <cell r="AC261">
            <v>-56.105607338824839</v>
          </cell>
          <cell r="AD261">
            <v>-24.859019081997005</v>
          </cell>
          <cell r="AE261">
            <v>-20.562019727062246</v>
          </cell>
          <cell r="AF261">
            <v>-17.808417241380511</v>
          </cell>
          <cell r="AG261">
            <v>-10.242194594785452</v>
          </cell>
          <cell r="AH261">
            <v>-1.0961586487714801</v>
          </cell>
          <cell r="AI261">
            <v>-18.422889976977199</v>
          </cell>
          <cell r="AJ261">
            <v>-6.68</v>
          </cell>
          <cell r="AK261">
            <v>-30.4</v>
          </cell>
        </row>
        <row r="262">
          <cell r="A262" t="str">
            <v>-  -  træaffald</v>
          </cell>
          <cell r="B262" t="str">
            <v>kvt</v>
          </cell>
          <cell r="C262" t="str">
            <v>fjr</v>
          </cell>
          <cell r="D262" t="str">
            <v>taf</v>
          </cell>
          <cell r="E262" t="str">
            <v>a0a0</v>
          </cell>
          <cell r="F262" t="str">
            <v>a00</v>
          </cell>
          <cell r="G262">
            <v>0</v>
          </cell>
          <cell r="H262">
            <v>0</v>
          </cell>
          <cell r="I262">
            <v>0</v>
          </cell>
          <cell r="J262">
            <v>0</v>
          </cell>
          <cell r="K262">
            <v>0</v>
          </cell>
          <cell r="L262">
            <v>0</v>
          </cell>
          <cell r="M262">
            <v>0</v>
          </cell>
          <cell r="N262">
            <v>0</v>
          </cell>
          <cell r="O262">
            <v>0</v>
          </cell>
          <cell r="P262">
            <v>0</v>
          </cell>
          <cell r="Q262">
            <v>0</v>
          </cell>
          <cell r="R262">
            <v>0</v>
          </cell>
          <cell r="S262">
            <v>0</v>
          </cell>
          <cell r="T262">
            <v>0</v>
          </cell>
          <cell r="U262">
            <v>0</v>
          </cell>
          <cell r="V262">
            <v>0</v>
          </cell>
          <cell r="W262">
            <v>0</v>
          </cell>
          <cell r="X262">
            <v>0</v>
          </cell>
          <cell r="Y262">
            <v>0</v>
          </cell>
          <cell r="Z262">
            <v>0</v>
          </cell>
          <cell r="AA262">
            <v>0</v>
          </cell>
          <cell r="AB262">
            <v>-23.699325000000002</v>
          </cell>
          <cell r="AC262">
            <v>-21.182457088783057</v>
          </cell>
          <cell r="AD262">
            <v>-19.375740441074484</v>
          </cell>
          <cell r="AE262">
            <v>0</v>
          </cell>
          <cell r="AF262">
            <v>-1.3778138220060883</v>
          </cell>
          <cell r="AG262">
            <v>-108.05778070584351</v>
          </cell>
          <cell r="AH262">
            <v>-170.45097394469201</v>
          </cell>
          <cell r="AI262">
            <v>-141.64533601169501</v>
          </cell>
          <cell r="AJ262">
            <v>-131.72</v>
          </cell>
          <cell r="AK262">
            <v>-274.11</v>
          </cell>
        </row>
        <row r="263">
          <cell r="A263" t="str">
            <v>-  -  biogas, deponi</v>
          </cell>
          <cell r="B263" t="str">
            <v>kvt</v>
          </cell>
          <cell r="C263" t="str">
            <v>fjr</v>
          </cell>
          <cell r="D263" t="str">
            <v>bid</v>
          </cell>
          <cell r="E263" t="str">
            <v>a0a0</v>
          </cell>
          <cell r="F263" t="str">
            <v>a00</v>
          </cell>
          <cell r="G263">
            <v>0</v>
          </cell>
          <cell r="H263">
            <v>0</v>
          </cell>
          <cell r="I263">
            <v>0</v>
          </cell>
          <cell r="J263">
            <v>0</v>
          </cell>
          <cell r="K263">
            <v>0</v>
          </cell>
          <cell r="L263">
            <v>0</v>
          </cell>
          <cell r="M263">
            <v>0</v>
          </cell>
          <cell r="N263">
            <v>0</v>
          </cell>
          <cell r="O263">
            <v>0</v>
          </cell>
          <cell r="P263">
            <v>0</v>
          </cell>
          <cell r="Q263">
            <v>0</v>
          </cell>
          <cell r="R263">
            <v>0</v>
          </cell>
          <cell r="S263">
            <v>0</v>
          </cell>
          <cell r="T263">
            <v>0</v>
          </cell>
          <cell r="U263">
            <v>0</v>
          </cell>
          <cell r="V263">
            <v>0</v>
          </cell>
          <cell r="W263">
            <v>0</v>
          </cell>
          <cell r="X263">
            <v>0</v>
          </cell>
          <cell r="Y263">
            <v>0</v>
          </cell>
          <cell r="Z263">
            <v>0</v>
          </cell>
          <cell r="AA263">
            <v>0</v>
          </cell>
          <cell r="AB263">
            <v>0</v>
          </cell>
          <cell r="AC263">
            <v>0</v>
          </cell>
          <cell r="AD263">
            <v>0</v>
          </cell>
          <cell r="AE263">
            <v>0</v>
          </cell>
          <cell r="AF263">
            <v>0</v>
          </cell>
          <cell r="AG263">
            <v>0</v>
          </cell>
          <cell r="AH263">
            <v>-22.494104416853901</v>
          </cell>
          <cell r="AI263">
            <v>-24.42</v>
          </cell>
          <cell r="AJ263">
            <v>-21.12</v>
          </cell>
          <cell r="AK263">
            <v>-16.98</v>
          </cell>
        </row>
        <row r="264">
          <cell r="A264" t="str">
            <v>-  -  biogas, andet</v>
          </cell>
          <cell r="B264" t="str">
            <v>kvt</v>
          </cell>
          <cell r="C264" t="str">
            <v>fjr</v>
          </cell>
          <cell r="D264" t="str">
            <v>bia</v>
          </cell>
          <cell r="E264" t="str">
            <v>a0a0</v>
          </cell>
          <cell r="F264" t="str">
            <v>a00</v>
          </cell>
          <cell r="G264">
            <v>-15</v>
          </cell>
          <cell r="H264">
            <v>0</v>
          </cell>
          <cell r="I264">
            <v>0</v>
          </cell>
          <cell r="J264">
            <v>-15</v>
          </cell>
          <cell r="K264">
            <v>-15</v>
          </cell>
          <cell r="L264">
            <v>-15</v>
          </cell>
          <cell r="M264">
            <v>-15</v>
          </cell>
          <cell r="N264">
            <v>-15</v>
          </cell>
          <cell r="O264">
            <v>-15</v>
          </cell>
          <cell r="P264">
            <v>-15</v>
          </cell>
          <cell r="Q264">
            <v>-15</v>
          </cell>
          <cell r="R264">
            <v>-15.5</v>
          </cell>
          <cell r="S264">
            <v>-22</v>
          </cell>
          <cell r="T264">
            <v>-26.5</v>
          </cell>
          <cell r="U264">
            <v>-26.75</v>
          </cell>
          <cell r="V264">
            <v>-23.085999999999999</v>
          </cell>
          <cell r="W264">
            <v>-27.37</v>
          </cell>
          <cell r="X264">
            <v>-39.031999999999996</v>
          </cell>
          <cell r="Y264">
            <v>-50.455999999999996</v>
          </cell>
          <cell r="Z264">
            <v>-76.394000000000005</v>
          </cell>
          <cell r="AA264">
            <v>-78.540000000000006</v>
          </cell>
          <cell r="AB264">
            <v>-123.99799999999999</v>
          </cell>
          <cell r="AC264">
            <v>-130.21450036467655</v>
          </cell>
          <cell r="AD264">
            <v>-157.61791564816565</v>
          </cell>
          <cell r="AE264">
            <v>-167.26849526984569</v>
          </cell>
          <cell r="AF264">
            <v>-209.0881170427898</v>
          </cell>
          <cell r="AG264">
            <v>-240.45818823356768</v>
          </cell>
          <cell r="AH264">
            <v>-235.596224011327</v>
          </cell>
          <cell r="AI264">
            <v>-248.79</v>
          </cell>
          <cell r="AJ264">
            <v>-279.49</v>
          </cell>
          <cell r="AK264">
            <v>-319.86</v>
          </cell>
        </row>
        <row r="265">
          <cell r="A265" t="str">
            <v>-  -  affald, plastik</v>
          </cell>
          <cell r="B265" t="str">
            <v>kvt</v>
          </cell>
          <cell r="C265" t="str">
            <v>fjr</v>
          </cell>
          <cell r="D265" t="str">
            <v>afp</v>
          </cell>
          <cell r="E265" t="str">
            <v>a0a0</v>
          </cell>
          <cell r="F265" t="str">
            <v>a00</v>
          </cell>
          <cell r="G265">
            <v>0</v>
          </cell>
          <cell r="H265">
            <v>0</v>
          </cell>
          <cell r="I265">
            <v>0</v>
          </cell>
          <cell r="J265">
            <v>0</v>
          </cell>
          <cell r="K265">
            <v>0</v>
          </cell>
          <cell r="L265">
            <v>0</v>
          </cell>
          <cell r="M265">
            <v>0</v>
          </cell>
          <cell r="N265">
            <v>0</v>
          </cell>
          <cell r="O265">
            <v>0</v>
          </cell>
          <cell r="P265">
            <v>0</v>
          </cell>
          <cell r="Q265">
            <v>0</v>
          </cell>
          <cell r="R265">
            <v>0</v>
          </cell>
          <cell r="S265">
            <v>0</v>
          </cell>
          <cell r="T265">
            <v>0</v>
          </cell>
          <cell r="U265">
            <v>0</v>
          </cell>
          <cell r="V265">
            <v>0</v>
          </cell>
          <cell r="W265">
            <v>0</v>
          </cell>
          <cell r="X265">
            <v>0</v>
          </cell>
          <cell r="Y265">
            <v>0</v>
          </cell>
          <cell r="Z265">
            <v>-98.174173588810604</v>
          </cell>
          <cell r="AA265">
            <v>-137.95569127979789</v>
          </cell>
          <cell r="AB265">
            <v>-262.8529141962934</v>
          </cell>
          <cell r="AC265">
            <v>-301.28048241467542</v>
          </cell>
          <cell r="AD265">
            <v>-340.79723875987122</v>
          </cell>
          <cell r="AE265">
            <v>-446.14180074935268</v>
          </cell>
          <cell r="AF265">
            <v>-488.50124207268698</v>
          </cell>
          <cell r="AG265">
            <v>-484.21698510285114</v>
          </cell>
          <cell r="AH265">
            <v>-499.54111695313418</v>
          </cell>
          <cell r="AI265">
            <v>-558.5973397588981</v>
          </cell>
          <cell r="AJ265">
            <v>-640.99566481458851</v>
          </cell>
          <cell r="AK265">
            <v>-614.98288718226991</v>
          </cell>
        </row>
        <row r="266">
          <cell r="A266" t="str">
            <v>-  -  affald, andet</v>
          </cell>
          <cell r="B266" t="str">
            <v>kvt</v>
          </cell>
          <cell r="C266" t="str">
            <v>fjr</v>
          </cell>
          <cell r="D266" t="str">
            <v>afa</v>
          </cell>
          <cell r="E266" t="str">
            <v>a0a0</v>
          </cell>
          <cell r="F266" t="str">
            <v>a00</v>
          </cell>
          <cell r="G266">
            <v>0</v>
          </cell>
          <cell r="H266">
            <v>0</v>
          </cell>
          <cell r="I266">
            <v>0</v>
          </cell>
          <cell r="J266">
            <v>0</v>
          </cell>
          <cell r="K266">
            <v>0</v>
          </cell>
          <cell r="L266">
            <v>0</v>
          </cell>
          <cell r="M266">
            <v>0</v>
          </cell>
          <cell r="N266">
            <v>0</v>
          </cell>
          <cell r="O266">
            <v>0</v>
          </cell>
          <cell r="P266">
            <v>0</v>
          </cell>
          <cell r="Q266">
            <v>0</v>
          </cell>
          <cell r="R266">
            <v>0</v>
          </cell>
          <cell r="S266">
            <v>0</v>
          </cell>
          <cell r="T266">
            <v>0</v>
          </cell>
          <cell r="U266">
            <v>0</v>
          </cell>
          <cell r="V266">
            <v>0</v>
          </cell>
          <cell r="W266">
            <v>0</v>
          </cell>
          <cell r="X266">
            <v>0</v>
          </cell>
          <cell r="Y266">
            <v>0</v>
          </cell>
          <cell r="Z266">
            <v>-303.52582641118937</v>
          </cell>
          <cell r="AA266">
            <v>-481.58930872020204</v>
          </cell>
          <cell r="AB266">
            <v>-970.05708580370663</v>
          </cell>
          <cell r="AC266">
            <v>-1111.8737932745969</v>
          </cell>
          <cell r="AD266">
            <v>-1359.7425289870689</v>
          </cell>
          <cell r="AE266">
            <v>-1891.3653071096808</v>
          </cell>
          <cell r="AF266">
            <v>-2070.9431400160247</v>
          </cell>
          <cell r="AG266">
            <v>-2035.0805574402234</v>
          </cell>
          <cell r="AH266">
            <v>-2099.4852432476355</v>
          </cell>
          <cell r="AI266">
            <v>-2347.6883722691023</v>
          </cell>
          <cell r="AJ266">
            <v>-2693.9943351854113</v>
          </cell>
          <cell r="AK266">
            <v>-2584.6671128177304</v>
          </cell>
        </row>
        <row r="267">
          <cell r="A267" t="str">
            <v>-  forbrug af egne varer</v>
          </cell>
        </row>
        <row r="268">
          <cell r="A268" t="str">
            <v>-  -  el</v>
          </cell>
          <cell r="B268" t="str">
            <v>kvt</v>
          </cell>
          <cell r="C268" t="str">
            <v>elf</v>
          </cell>
          <cell r="D268" t="str">
            <v>elc</v>
          </cell>
          <cell r="E268" t="str">
            <v>a0a0</v>
          </cell>
          <cell r="F268" t="str">
            <v>a00</v>
          </cell>
          <cell r="G268">
            <v>0</v>
          </cell>
          <cell r="H268">
            <v>0</v>
          </cell>
          <cell r="I268">
            <v>0</v>
          </cell>
          <cell r="J268">
            <v>0</v>
          </cell>
          <cell r="K268">
            <v>0</v>
          </cell>
          <cell r="L268">
            <v>0</v>
          </cell>
          <cell r="M268">
            <v>0</v>
          </cell>
          <cell r="N268">
            <v>0</v>
          </cell>
          <cell r="O268">
            <v>0</v>
          </cell>
          <cell r="P268">
            <v>0</v>
          </cell>
          <cell r="Q268">
            <v>0</v>
          </cell>
          <cell r="R268">
            <v>0</v>
          </cell>
          <cell r="S268">
            <v>0</v>
          </cell>
          <cell r="T268">
            <v>0</v>
          </cell>
          <cell r="U268">
            <v>-0.90691200000000005</v>
          </cell>
          <cell r="V268">
            <v>-2.3214240000000004</v>
          </cell>
          <cell r="W268">
            <v>-6.8559840000000003</v>
          </cell>
          <cell r="X268">
            <v>-9.3736800000000002</v>
          </cell>
          <cell r="Y268">
            <v>-18.566306925623671</v>
          </cell>
          <cell r="Z268">
            <v>-31.85220446162074</v>
          </cell>
          <cell r="AA268">
            <v>-59.142085074203962</v>
          </cell>
          <cell r="AB268">
            <v>-102.10638518338303</v>
          </cell>
          <cell r="AC268">
            <v>-159.58808639999998</v>
          </cell>
          <cell r="AD268">
            <v>-223.13331216000003</v>
          </cell>
          <cell r="AE268">
            <v>-330.54038927999989</v>
          </cell>
          <cell r="AF268">
            <v>-467.93606735342473</v>
          </cell>
          <cell r="AG268">
            <v>-341.80466399999989</v>
          </cell>
          <cell r="AH268">
            <v>-386.31221640000001</v>
          </cell>
          <cell r="AI268">
            <v>-434.404854</v>
          </cell>
          <cell r="AJ268">
            <v>-417.3</v>
          </cell>
          <cell r="AK268">
            <v>-1056</v>
          </cell>
        </row>
        <row r="269">
          <cell r="A269" t="str">
            <v>-  produktion</v>
          </cell>
        </row>
        <row r="270">
          <cell r="A270" t="str">
            <v>-  -  el</v>
          </cell>
          <cell r="B270" t="str">
            <v>kvt</v>
          </cell>
          <cell r="C270" t="str">
            <v>brt</v>
          </cell>
          <cell r="D270" t="str">
            <v>elc</v>
          </cell>
          <cell r="E270" t="str">
            <v>a0a0</v>
          </cell>
          <cell r="F270" t="str">
            <v>a00</v>
          </cell>
          <cell r="G270">
            <v>18</v>
          </cell>
          <cell r="H270">
            <v>0</v>
          </cell>
          <cell r="I270">
            <v>0</v>
          </cell>
          <cell r="J270">
            <v>18</v>
          </cell>
          <cell r="K270">
            <v>18</v>
          </cell>
          <cell r="L270">
            <v>18</v>
          </cell>
          <cell r="M270">
            <v>18</v>
          </cell>
          <cell r="N270">
            <v>18</v>
          </cell>
          <cell r="O270">
            <v>18</v>
          </cell>
          <cell r="P270">
            <v>18</v>
          </cell>
          <cell r="Q270">
            <v>18</v>
          </cell>
          <cell r="R270">
            <v>19.079999999999998</v>
          </cell>
          <cell r="S270">
            <v>27</v>
          </cell>
          <cell r="T270">
            <v>31.68</v>
          </cell>
          <cell r="U270">
            <v>48.24</v>
          </cell>
          <cell r="V270">
            <v>123.48</v>
          </cell>
          <cell r="W270">
            <v>364.68</v>
          </cell>
          <cell r="X270">
            <v>498.6</v>
          </cell>
          <cell r="Y270">
            <v>987.56951732040807</v>
          </cell>
          <cell r="Z270">
            <v>1694.2661947670606</v>
          </cell>
          <cell r="AA270">
            <v>3145.8555890534021</v>
          </cell>
          <cell r="AB270">
            <v>5431.1907012437778</v>
          </cell>
          <cell r="AC270">
            <v>8488.7279999999992</v>
          </cell>
          <cell r="AD270">
            <v>11868.793200000002</v>
          </cell>
          <cell r="AE270">
            <v>17581.935599999993</v>
          </cell>
          <cell r="AF270">
            <v>20098.325137709573</v>
          </cell>
          <cell r="AG270">
            <v>21541.870806480005</v>
          </cell>
          <cell r="AH270">
            <v>22026.3716628</v>
          </cell>
          <cell r="AI270">
            <v>21518.192966400002</v>
          </cell>
          <cell r="AJ270">
            <v>23329</v>
          </cell>
          <cell r="AK270">
            <v>23110.1</v>
          </cell>
        </row>
        <row r="271">
          <cell r="A271" t="str">
            <v>-  -  fjernvarme</v>
          </cell>
          <cell r="B271" t="str">
            <v>kvt</v>
          </cell>
          <cell r="C271" t="str">
            <v>net</v>
          </cell>
          <cell r="D271" t="str">
            <v>fjv</v>
          </cell>
          <cell r="E271" t="str">
            <v>a0a0</v>
          </cell>
          <cell r="F271" t="str">
            <v>a00</v>
          </cell>
          <cell r="G271">
            <v>30</v>
          </cell>
          <cell r="H271">
            <v>0</v>
          </cell>
          <cell r="I271">
            <v>0</v>
          </cell>
          <cell r="J271">
            <v>30</v>
          </cell>
          <cell r="K271">
            <v>30</v>
          </cell>
          <cell r="L271">
            <v>30</v>
          </cell>
          <cell r="M271">
            <v>30</v>
          </cell>
          <cell r="N271">
            <v>30</v>
          </cell>
          <cell r="O271">
            <v>30</v>
          </cell>
          <cell r="P271">
            <v>30</v>
          </cell>
          <cell r="Q271">
            <v>30</v>
          </cell>
          <cell r="R271">
            <v>31</v>
          </cell>
          <cell r="S271">
            <v>44</v>
          </cell>
          <cell r="T271">
            <v>53</v>
          </cell>
          <cell r="U271">
            <v>122</v>
          </cell>
          <cell r="V271">
            <v>294</v>
          </cell>
          <cell r="W271">
            <v>765</v>
          </cell>
          <cell r="X271">
            <v>1092</v>
          </cell>
          <cell r="Y271">
            <v>2144.6444843752306</v>
          </cell>
          <cell r="Z271">
            <v>3593.630546949983</v>
          </cell>
          <cell r="AA271">
            <v>6349.4797059770917</v>
          </cell>
          <cell r="AB271">
            <v>10280.796635589828</v>
          </cell>
          <cell r="AC271">
            <v>14766.694000000012</v>
          </cell>
          <cell r="AD271">
            <v>19512.735799999955</v>
          </cell>
          <cell r="AE271">
            <v>26869.920999999988</v>
          </cell>
          <cell r="AF271">
            <v>29189.647687353412</v>
          </cell>
          <cell r="AG271">
            <v>31303.640341594135</v>
          </cell>
          <cell r="AH271">
            <v>32012.355210394599</v>
          </cell>
          <cell r="AI271">
            <v>32069.280692394499</v>
          </cell>
          <cell r="AJ271">
            <v>34656.57</v>
          </cell>
          <cell r="AK271">
            <v>34661.29</v>
          </cell>
        </row>
        <row r="272">
          <cell r="A272" t="str">
            <v>Vindmøller</v>
          </cell>
        </row>
        <row r="273">
          <cell r="A273" t="str">
            <v>-  råvareforbrug til kraft</v>
          </cell>
        </row>
        <row r="274">
          <cell r="A274" t="str">
            <v>-  -  vindkraft</v>
          </cell>
          <cell r="B274" t="str">
            <v>vmt</v>
          </cell>
          <cell r="C274" t="str">
            <v>elr</v>
          </cell>
          <cell r="D274" t="str">
            <v>vin</v>
          </cell>
          <cell r="E274" t="str">
            <v>a0a0</v>
          </cell>
          <cell r="F274" t="str">
            <v>a00</v>
          </cell>
          <cell r="G274">
            <v>0</v>
          </cell>
          <cell r="H274">
            <v>0</v>
          </cell>
          <cell r="I274">
            <v>0</v>
          </cell>
          <cell r="J274">
            <v>0</v>
          </cell>
          <cell r="K274">
            <v>0</v>
          </cell>
          <cell r="L274">
            <v>0</v>
          </cell>
          <cell r="M274">
            <v>-10.8</v>
          </cell>
          <cell r="N274">
            <v>-21.6</v>
          </cell>
          <cell r="O274">
            <v>-37.800000000000004</v>
          </cell>
          <cell r="P274">
            <v>-37.800000000000004</v>
          </cell>
          <cell r="Q274">
            <v>-66.600000000000009</v>
          </cell>
          <cell r="R274">
            <v>-97.559999999999988</v>
          </cell>
          <cell r="S274">
            <v>-119.52000000000001</v>
          </cell>
          <cell r="T274">
            <v>-185.04</v>
          </cell>
          <cell r="U274">
            <v>-452.15999999999997</v>
          </cell>
          <cell r="V274">
            <v>-625.67999999999995</v>
          </cell>
          <cell r="W274">
            <v>-1050.1199999999999</v>
          </cell>
          <cell r="X274">
            <v>-1542.24</v>
          </cell>
          <cell r="Y274">
            <v>-2197.08</v>
          </cell>
          <cell r="Z274">
            <v>-2664.36</v>
          </cell>
          <cell r="AA274">
            <v>-3295.44</v>
          </cell>
          <cell r="AB274">
            <v>-3723.1200000000003</v>
          </cell>
          <cell r="AC274">
            <v>-4093.2000000000003</v>
          </cell>
          <cell r="AD274">
            <v>-4238.28</v>
          </cell>
          <cell r="AE274">
            <v>-4416.84</v>
          </cell>
          <cell r="AF274">
            <v>-6963.12</v>
          </cell>
          <cell r="AG274">
            <v>-10151.640000000001</v>
          </cell>
          <cell r="AH274">
            <v>-10904.4</v>
          </cell>
          <cell r="AI274">
            <v>-15268.3165116</v>
          </cell>
          <cell r="AJ274">
            <v>-15501.673421999998</v>
          </cell>
          <cell r="AK274">
            <v>-17556.981984000002</v>
          </cell>
        </row>
        <row r="275">
          <cell r="A275" t="str">
            <v>-  bruttoproduktion</v>
          </cell>
        </row>
        <row r="276">
          <cell r="A276" t="str">
            <v>-  -  el</v>
          </cell>
          <cell r="B276" t="str">
            <v>vmt</v>
          </cell>
          <cell r="C276" t="str">
            <v>brt</v>
          </cell>
          <cell r="D276" t="str">
            <v>elc</v>
          </cell>
          <cell r="E276" t="str">
            <v>a0a0</v>
          </cell>
          <cell r="F276" t="str">
            <v>a00</v>
          </cell>
          <cell r="G276">
            <v>0</v>
          </cell>
          <cell r="H276">
            <v>0</v>
          </cell>
          <cell r="I276">
            <v>0</v>
          </cell>
          <cell r="J276">
            <v>0</v>
          </cell>
          <cell r="K276">
            <v>0</v>
          </cell>
          <cell r="L276">
            <v>0</v>
          </cell>
          <cell r="M276">
            <v>10.8</v>
          </cell>
          <cell r="N276">
            <v>21.6</v>
          </cell>
          <cell r="O276">
            <v>37.800000000000004</v>
          </cell>
          <cell r="P276">
            <v>37.800000000000004</v>
          </cell>
          <cell r="Q276">
            <v>66.600000000000009</v>
          </cell>
          <cell r="R276">
            <v>97.559999999999988</v>
          </cell>
          <cell r="S276">
            <v>119.52000000000001</v>
          </cell>
          <cell r="T276">
            <v>185.04</v>
          </cell>
          <cell r="U276">
            <v>452.15999999999997</v>
          </cell>
          <cell r="V276">
            <v>625.67999999999995</v>
          </cell>
          <cell r="W276">
            <v>1050.1199999999999</v>
          </cell>
          <cell r="X276">
            <v>1542.24</v>
          </cell>
          <cell r="Y276">
            <v>2197.08</v>
          </cell>
          <cell r="Z276">
            <v>2664.36</v>
          </cell>
          <cell r="AA276">
            <v>3295.44</v>
          </cell>
          <cell r="AB276">
            <v>3723.1200000000003</v>
          </cell>
          <cell r="AC276">
            <v>4093.2000000000003</v>
          </cell>
          <cell r="AD276">
            <v>4238.28</v>
          </cell>
          <cell r="AE276">
            <v>4416.84</v>
          </cell>
          <cell r="AF276">
            <v>6963.12</v>
          </cell>
          <cell r="AG276">
            <v>10151.640000000001</v>
          </cell>
          <cell r="AH276">
            <v>10904.4</v>
          </cell>
          <cell r="AI276">
            <v>15268.3165116</v>
          </cell>
          <cell r="AJ276">
            <v>15501.673421999998</v>
          </cell>
          <cell r="AK276">
            <v>17556.981984000002</v>
          </cell>
        </row>
        <row r="277">
          <cell r="A277" t="str">
            <v>Vandkraftanlæg</v>
          </cell>
        </row>
        <row r="278">
          <cell r="A278" t="str">
            <v>-  råvareforbrug til kraft</v>
          </cell>
        </row>
        <row r="280">
          <cell r="A280" t="str">
            <v>-  bruttoproduktion</v>
          </cell>
        </row>
        <row r="283">
          <cell r="A283" t="str">
            <v>-  råvareforbrug til varme</v>
          </cell>
          <cell r="AD283">
            <v>22261.036359866146</v>
          </cell>
          <cell r="AE283">
            <v>20818.525242558593</v>
          </cell>
          <cell r="AF283">
            <v>17163.259229817559</v>
          </cell>
          <cell r="AG283">
            <v>16355.800278642433</v>
          </cell>
          <cell r="AH283">
            <v>15240.268546143297</v>
          </cell>
          <cell r="AI283">
            <v>14591.334054274917</v>
          </cell>
          <cell r="AJ283">
            <v>15657.82</v>
          </cell>
          <cell r="AK283">
            <v>14893.24</v>
          </cell>
        </row>
        <row r="284">
          <cell r="A284" t="str">
            <v>-  -  raffinaderigas</v>
          </cell>
          <cell r="B284" t="str">
            <v>fvv</v>
          </cell>
          <cell r="C284" t="str">
            <v>fjr</v>
          </cell>
          <cell r="D284" t="str">
            <v>rga</v>
          </cell>
          <cell r="E284" t="str">
            <v>a0a0</v>
          </cell>
          <cell r="F284" t="str">
            <v>a00</v>
          </cell>
          <cell r="G284">
            <v>0</v>
          </cell>
          <cell r="H284">
            <v>0</v>
          </cell>
          <cell r="I284">
            <v>0</v>
          </cell>
          <cell r="J284">
            <v>0</v>
          </cell>
          <cell r="K284">
            <v>0</v>
          </cell>
          <cell r="L284">
            <v>0</v>
          </cell>
          <cell r="M284">
            <v>0</v>
          </cell>
          <cell r="N284">
            <v>0</v>
          </cell>
          <cell r="O284">
            <v>0</v>
          </cell>
          <cell r="P284">
            <v>0</v>
          </cell>
          <cell r="Q284">
            <v>0</v>
          </cell>
          <cell r="R284">
            <v>0</v>
          </cell>
          <cell r="S284">
            <v>0</v>
          </cell>
          <cell r="T284">
            <v>0</v>
          </cell>
          <cell r="U284">
            <v>0</v>
          </cell>
          <cell r="V284">
            <v>0</v>
          </cell>
          <cell r="W284">
            <v>0</v>
          </cell>
          <cell r="X284">
            <v>0</v>
          </cell>
          <cell r="Y284">
            <v>0</v>
          </cell>
          <cell r="Z284">
            <v>0</v>
          </cell>
          <cell r="AA284">
            <v>0</v>
          </cell>
          <cell r="AB284">
            <v>0</v>
          </cell>
          <cell r="AC284">
            <v>-369.37199940900479</v>
          </cell>
          <cell r="AD284">
            <v>-156.74399974920962</v>
          </cell>
          <cell r="AE284">
            <v>-35.204000000000001</v>
          </cell>
          <cell r="AF284">
            <v>-40.076999999999998</v>
          </cell>
          <cell r="AG284">
            <v>0</v>
          </cell>
          <cell r="AH284">
            <v>0</v>
          </cell>
          <cell r="AI284">
            <v>0</v>
          </cell>
          <cell r="AJ284">
            <v>0</v>
          </cell>
          <cell r="AK284">
            <v>0</v>
          </cell>
        </row>
        <row r="285">
          <cell r="A285" t="str">
            <v>-  -  LPG</v>
          </cell>
          <cell r="B285" t="str">
            <v>fvv</v>
          </cell>
          <cell r="C285" t="str">
            <v>fjr</v>
          </cell>
          <cell r="D285" t="str">
            <v>lpg</v>
          </cell>
          <cell r="E285" t="str">
            <v>a0a0</v>
          </cell>
          <cell r="F285" t="str">
            <v>a00</v>
          </cell>
          <cell r="G285">
            <v>-46</v>
          </cell>
          <cell r="H285">
            <v>0</v>
          </cell>
          <cell r="I285">
            <v>0</v>
          </cell>
          <cell r="J285">
            <v>0</v>
          </cell>
          <cell r="K285">
            <v>-35</v>
          </cell>
          <cell r="L285">
            <v>0</v>
          </cell>
          <cell r="M285">
            <v>0</v>
          </cell>
          <cell r="N285">
            <v>0</v>
          </cell>
          <cell r="O285">
            <v>-2</v>
          </cell>
          <cell r="P285">
            <v>-2</v>
          </cell>
          <cell r="Q285">
            <v>-153</v>
          </cell>
          <cell r="R285">
            <v>-141</v>
          </cell>
          <cell r="S285">
            <v>-135</v>
          </cell>
          <cell r="T285">
            <v>-63</v>
          </cell>
          <cell r="U285">
            <v>-23</v>
          </cell>
          <cell r="V285">
            <v>-12</v>
          </cell>
          <cell r="W285">
            <v>-10</v>
          </cell>
          <cell r="X285">
            <v>-10</v>
          </cell>
          <cell r="Y285">
            <v>-9</v>
          </cell>
          <cell r="Z285">
            <v>-13</v>
          </cell>
          <cell r="AA285">
            <v>-10</v>
          </cell>
          <cell r="AB285">
            <v>0</v>
          </cell>
          <cell r="AC285">
            <v>-2.7324000000000002</v>
          </cell>
          <cell r="AD285">
            <v>-0.73599999999999999</v>
          </cell>
          <cell r="AE285">
            <v>0</v>
          </cell>
          <cell r="AF285">
            <v>0</v>
          </cell>
          <cell r="AG285">
            <v>0</v>
          </cell>
          <cell r="AH285">
            <v>-8.9300000000000004E-3</v>
          </cell>
          <cell r="AI285">
            <v>-0.24553</v>
          </cell>
          <cell r="AJ285">
            <v>0</v>
          </cell>
          <cell r="AK285">
            <v>0</v>
          </cell>
        </row>
        <row r="286">
          <cell r="A286" t="str">
            <v>-  -  gas/dieselolie</v>
          </cell>
          <cell r="B286" t="str">
            <v>fvv</v>
          </cell>
          <cell r="C286" t="str">
            <v>fjr</v>
          </cell>
          <cell r="D286" t="str">
            <v>gdt</v>
          </cell>
          <cell r="E286" t="str">
            <v>a0a0</v>
          </cell>
          <cell r="F286" t="str">
            <v>a00</v>
          </cell>
          <cell r="G286">
            <v>-402</v>
          </cell>
          <cell r="H286">
            <v>0</v>
          </cell>
          <cell r="I286">
            <v>0</v>
          </cell>
          <cell r="J286">
            <v>-489</v>
          </cell>
          <cell r="K286">
            <v>-328</v>
          </cell>
          <cell r="L286">
            <v>-515</v>
          </cell>
          <cell r="M286">
            <v>-600</v>
          </cell>
          <cell r="N286">
            <v>-446</v>
          </cell>
          <cell r="O286">
            <v>-287</v>
          </cell>
          <cell r="P286">
            <v>-295</v>
          </cell>
          <cell r="Q286">
            <v>-389</v>
          </cell>
          <cell r="R286">
            <v>-330</v>
          </cell>
          <cell r="S286">
            <v>-1260</v>
          </cell>
          <cell r="T286">
            <v>-886</v>
          </cell>
          <cell r="U286">
            <v>-732</v>
          </cell>
          <cell r="V286">
            <v>-739</v>
          </cell>
          <cell r="W286">
            <v>-707</v>
          </cell>
          <cell r="X286">
            <v>-2952</v>
          </cell>
          <cell r="Y286">
            <v>-1941</v>
          </cell>
          <cell r="Z286">
            <v>-813</v>
          </cell>
          <cell r="AA286">
            <v>-744</v>
          </cell>
          <cell r="AB286">
            <v>-947</v>
          </cell>
          <cell r="AC286">
            <v>-1130.6178673394736</v>
          </cell>
          <cell r="AD286">
            <v>-867.1414408108626</v>
          </cell>
          <cell r="AE286">
            <v>-1538.1819633757104</v>
          </cell>
          <cell r="AF286">
            <v>-1253.4038645359999</v>
          </cell>
          <cell r="AG286">
            <v>-1163.7867800925026</v>
          </cell>
          <cell r="AH286">
            <v>-713.06761607107194</v>
          </cell>
          <cell r="AI286">
            <v>-1160.826456546461</v>
          </cell>
          <cell r="AJ286">
            <v>-1261.32</v>
          </cell>
          <cell r="AK286">
            <v>-1052.74</v>
          </cell>
        </row>
        <row r="287">
          <cell r="A287" t="str">
            <v>-  -  fuelolie</v>
          </cell>
          <cell r="B287" t="str">
            <v>fvv</v>
          </cell>
          <cell r="C287" t="str">
            <v>fjr</v>
          </cell>
          <cell r="D287" t="str">
            <v>fut</v>
          </cell>
          <cell r="E287" t="str">
            <v>a0a0</v>
          </cell>
          <cell r="F287" t="str">
            <v>a00</v>
          </cell>
          <cell r="G287">
            <v>-62686</v>
          </cell>
          <cell r="H287">
            <v>0</v>
          </cell>
          <cell r="I287">
            <v>0</v>
          </cell>
          <cell r="J287">
            <v>-47991</v>
          </cell>
          <cell r="K287">
            <v>-51863</v>
          </cell>
          <cell r="L287">
            <v>-52949</v>
          </cell>
          <cell r="M287">
            <v>-53328</v>
          </cell>
          <cell r="N287">
            <v>-55195</v>
          </cell>
          <cell r="O287">
            <v>-48280</v>
          </cell>
          <cell r="P287">
            <v>-42961</v>
          </cell>
          <cell r="Q287">
            <v>-40106</v>
          </cell>
          <cell r="R287">
            <v>-34007</v>
          </cell>
          <cell r="S287">
            <v>-28461</v>
          </cell>
          <cell r="T287">
            <v>-24385</v>
          </cell>
          <cell r="U287">
            <v>-14948</v>
          </cell>
          <cell r="V287">
            <v>-10813</v>
          </cell>
          <cell r="W287">
            <v>-4709</v>
          </cell>
          <cell r="X287">
            <v>-2318</v>
          </cell>
          <cell r="Y287">
            <v>-1289</v>
          </cell>
          <cell r="Z287">
            <v>-1519</v>
          </cell>
          <cell r="AA287">
            <v>-424</v>
          </cell>
          <cell r="AB287">
            <v>-210</v>
          </cell>
          <cell r="AC287">
            <v>-742.96822349232423</v>
          </cell>
          <cell r="AD287">
            <v>-1094.8082915819225</v>
          </cell>
          <cell r="AE287">
            <v>-1357.6432077122349</v>
          </cell>
          <cell r="AF287">
            <v>-961.39165477844153</v>
          </cell>
          <cell r="AG287">
            <v>-923.23041157499995</v>
          </cell>
          <cell r="AH287">
            <v>-1008.3517752499999</v>
          </cell>
          <cell r="AI287">
            <v>-903.19725332870007</v>
          </cell>
          <cell r="AJ287">
            <v>-770.51</v>
          </cell>
          <cell r="AK287">
            <v>-628.82000000000005</v>
          </cell>
        </row>
        <row r="288">
          <cell r="A288" t="str">
            <v>-  -  spildolie</v>
          </cell>
          <cell r="B288" t="str">
            <v>fvv</v>
          </cell>
          <cell r="C288" t="str">
            <v>fjr</v>
          </cell>
          <cell r="D288" t="str">
            <v>spo</v>
          </cell>
          <cell r="E288" t="str">
            <v>a0a0</v>
          </cell>
          <cell r="F288" t="str">
            <v>a00</v>
          </cell>
          <cell r="G288">
            <v>0</v>
          </cell>
          <cell r="H288">
            <v>0</v>
          </cell>
          <cell r="I288">
            <v>0</v>
          </cell>
          <cell r="J288">
            <v>0</v>
          </cell>
          <cell r="K288">
            <v>0</v>
          </cell>
          <cell r="L288">
            <v>0</v>
          </cell>
          <cell r="M288">
            <v>0</v>
          </cell>
          <cell r="N288">
            <v>0</v>
          </cell>
          <cell r="O288">
            <v>-717</v>
          </cell>
          <cell r="P288">
            <v>-717</v>
          </cell>
          <cell r="Q288">
            <v>-717</v>
          </cell>
          <cell r="R288">
            <v>-717</v>
          </cell>
          <cell r="S288">
            <v>-717</v>
          </cell>
          <cell r="T288">
            <v>-717</v>
          </cell>
          <cell r="U288">
            <v>-717</v>
          </cell>
          <cell r="V288">
            <v>-717</v>
          </cell>
          <cell r="W288">
            <v>-717</v>
          </cell>
          <cell r="X288">
            <v>-717</v>
          </cell>
          <cell r="Y288">
            <v>-717</v>
          </cell>
          <cell r="Z288">
            <v>-717</v>
          </cell>
          <cell r="AA288">
            <v>-717</v>
          </cell>
          <cell r="AB288">
            <v>-669</v>
          </cell>
          <cell r="AC288">
            <v>-674.18744836822293</v>
          </cell>
          <cell r="AD288">
            <v>-654.19758154188457</v>
          </cell>
          <cell r="AE288">
            <v>-804.42771986799983</v>
          </cell>
          <cell r="AF288">
            <v>-750.23931167599994</v>
          </cell>
          <cell r="AG288">
            <v>-739.93164613484339</v>
          </cell>
          <cell r="AH288">
            <v>-819.73144194224903</v>
          </cell>
          <cell r="AI288">
            <v>-579.87091870978099</v>
          </cell>
          <cell r="AJ288">
            <v>-689.79</v>
          </cell>
          <cell r="AK288">
            <v>-650.36</v>
          </cell>
        </row>
        <row r="290">
          <cell r="A290" t="str">
            <v>-  -  naturgas</v>
          </cell>
          <cell r="B290" t="str">
            <v>fvv</v>
          </cell>
          <cell r="C290" t="str">
            <v>fjr</v>
          </cell>
          <cell r="D290" t="str">
            <v>nga</v>
          </cell>
          <cell r="E290" t="str">
            <v>a0a0</v>
          </cell>
          <cell r="F290" t="str">
            <v>a00</v>
          </cell>
          <cell r="G290">
            <v>0</v>
          </cell>
          <cell r="H290">
            <v>0</v>
          </cell>
          <cell r="I290">
            <v>0</v>
          </cell>
          <cell r="J290">
            <v>0</v>
          </cell>
          <cell r="K290">
            <v>0</v>
          </cell>
          <cell r="L290">
            <v>0</v>
          </cell>
          <cell r="M290">
            <v>0</v>
          </cell>
          <cell r="N290">
            <v>0</v>
          </cell>
          <cell r="O290">
            <v>0</v>
          </cell>
          <cell r="P290">
            <v>0</v>
          </cell>
          <cell r="Q290">
            <v>0</v>
          </cell>
          <cell r="R290">
            <v>-296</v>
          </cell>
          <cell r="S290">
            <v>-1647</v>
          </cell>
          <cell r="T290">
            <v>-6082</v>
          </cell>
          <cell r="U290">
            <v>-12317</v>
          </cell>
          <cell r="V290">
            <v>-15041</v>
          </cell>
          <cell r="W290">
            <v>-13816</v>
          </cell>
          <cell r="X290">
            <v>-11291</v>
          </cell>
          <cell r="Y290">
            <v>-11033</v>
          </cell>
          <cell r="Z290">
            <v>-13655</v>
          </cell>
          <cell r="AA290">
            <v>-12350</v>
          </cell>
          <cell r="AB290">
            <v>-11420</v>
          </cell>
          <cell r="AC290">
            <v>-9825.2738088017813</v>
          </cell>
          <cell r="AD290">
            <v>-8366.6441833535155</v>
          </cell>
          <cell r="AE290">
            <v>-6424.7799186000702</v>
          </cell>
          <cell r="AF290">
            <v>-4298.18803841096</v>
          </cell>
          <cell r="AG290">
            <v>-3509.013326600093</v>
          </cell>
          <cell r="AH290">
            <v>-2924.3548177000002</v>
          </cell>
          <cell r="AI290">
            <v>-2448.6887806899999</v>
          </cell>
          <cell r="AJ290">
            <v>-3017.14</v>
          </cell>
          <cell r="AK290">
            <v>-2545.21</v>
          </cell>
        </row>
        <row r="293">
          <cell r="A293" t="str">
            <v>-  -  solvarme</v>
          </cell>
          <cell r="B293" t="str">
            <v>fvv</v>
          </cell>
          <cell r="C293" t="str">
            <v>fjr</v>
          </cell>
          <cell r="D293" t="str">
            <v>sol</v>
          </cell>
          <cell r="E293" t="str">
            <v>a0a0</v>
          </cell>
          <cell r="F293" t="str">
            <v>a00</v>
          </cell>
          <cell r="G293">
            <v>0</v>
          </cell>
          <cell r="H293">
            <v>0</v>
          </cell>
          <cell r="I293">
            <v>0</v>
          </cell>
          <cell r="J293">
            <v>0</v>
          </cell>
          <cell r="K293">
            <v>0</v>
          </cell>
          <cell r="L293">
            <v>0</v>
          </cell>
          <cell r="M293">
            <v>0</v>
          </cell>
          <cell r="N293">
            <v>0</v>
          </cell>
          <cell r="O293">
            <v>0</v>
          </cell>
          <cell r="P293">
            <v>0</v>
          </cell>
          <cell r="Q293">
            <v>0</v>
          </cell>
          <cell r="R293">
            <v>0</v>
          </cell>
          <cell r="S293">
            <v>0</v>
          </cell>
          <cell r="T293">
            <v>0</v>
          </cell>
          <cell r="U293">
            <v>0</v>
          </cell>
          <cell r="V293">
            <v>0</v>
          </cell>
          <cell r="W293">
            <v>0</v>
          </cell>
          <cell r="X293">
            <v>-4.3</v>
          </cell>
          <cell r="Y293">
            <v>-5.8</v>
          </cell>
          <cell r="Z293">
            <v>-5.8</v>
          </cell>
          <cell r="AA293">
            <v>-5.8</v>
          </cell>
          <cell r="AB293">
            <v>-5.8</v>
          </cell>
          <cell r="AC293">
            <v>-5.7461999999994227</v>
          </cell>
          <cell r="AD293">
            <v>-6.3630000000000004</v>
          </cell>
          <cell r="AE293">
            <v>-5.5969999999999995</v>
          </cell>
          <cell r="AF293">
            <v>-18.838999999999999</v>
          </cell>
          <cell r="AG293">
            <v>-16.046799999993798</v>
          </cell>
          <cell r="AH293">
            <v>-22.668839999999701</v>
          </cell>
          <cell r="AI293">
            <v>-24.282199999999698</v>
          </cell>
          <cell r="AJ293">
            <v>-27.29</v>
          </cell>
          <cell r="AK293">
            <v>-36.630000000000003</v>
          </cell>
        </row>
        <row r="294">
          <cell r="A294" t="str">
            <v>-  -  geotermi</v>
          </cell>
          <cell r="B294" t="str">
            <v>fvv</v>
          </cell>
          <cell r="C294" t="str">
            <v>fjr</v>
          </cell>
          <cell r="D294" t="str">
            <v>geo</v>
          </cell>
          <cell r="E294" t="str">
            <v>a0a0</v>
          </cell>
          <cell r="F294" t="str">
            <v>a00</v>
          </cell>
          <cell r="G294">
            <v>0</v>
          </cell>
          <cell r="H294">
            <v>0</v>
          </cell>
          <cell r="I294">
            <v>0</v>
          </cell>
          <cell r="J294">
            <v>0</v>
          </cell>
          <cell r="K294">
            <v>0</v>
          </cell>
          <cell r="L294">
            <v>0</v>
          </cell>
          <cell r="M294">
            <v>0</v>
          </cell>
          <cell r="N294">
            <v>0</v>
          </cell>
          <cell r="O294">
            <v>0</v>
          </cell>
          <cell r="P294">
            <v>0</v>
          </cell>
          <cell r="Q294">
            <v>0</v>
          </cell>
          <cell r="R294">
            <v>0</v>
          </cell>
          <cell r="S294">
            <v>0</v>
          </cell>
          <cell r="T294">
            <v>0</v>
          </cell>
          <cell r="U294">
            <v>0</v>
          </cell>
          <cell r="V294">
            <v>0</v>
          </cell>
          <cell r="W294">
            <v>0</v>
          </cell>
          <cell r="X294">
            <v>-45</v>
          </cell>
          <cell r="Y294">
            <v>-48</v>
          </cell>
          <cell r="Z294">
            <v>-45</v>
          </cell>
          <cell r="AA294">
            <v>-45</v>
          </cell>
          <cell r="AB294">
            <v>-45</v>
          </cell>
          <cell r="AC294">
            <v>-42.404000000000003</v>
          </cell>
          <cell r="AD294">
            <v>-46.926000000000002</v>
          </cell>
          <cell r="AE294">
            <v>-32.201999999999998</v>
          </cell>
          <cell r="AF294">
            <v>-50.31</v>
          </cell>
          <cell r="AG294">
            <v>-53.719000000000001</v>
          </cell>
          <cell r="AH294">
            <v>-53.8631999999782</v>
          </cell>
          <cell r="AI294">
            <v>-58.039199999976503</v>
          </cell>
          <cell r="AJ294">
            <v>-71.37</v>
          </cell>
          <cell r="AK294">
            <v>-84.74</v>
          </cell>
        </row>
        <row r="295">
          <cell r="A295" t="str">
            <v>-  -  halm</v>
          </cell>
          <cell r="B295" t="str">
            <v>fvv</v>
          </cell>
          <cell r="C295" t="str">
            <v>fjr</v>
          </cell>
          <cell r="D295" t="str">
            <v>hal</v>
          </cell>
          <cell r="E295" t="str">
            <v>a0a0</v>
          </cell>
          <cell r="F295" t="str">
            <v>a00</v>
          </cell>
          <cell r="G295">
            <v>0</v>
          </cell>
          <cell r="H295">
            <v>0</v>
          </cell>
          <cell r="I295">
            <v>0</v>
          </cell>
          <cell r="J295">
            <v>0</v>
          </cell>
          <cell r="K295">
            <v>0</v>
          </cell>
          <cell r="L295">
            <v>0</v>
          </cell>
          <cell r="M295">
            <v>0</v>
          </cell>
          <cell r="N295">
            <v>-145</v>
          </cell>
          <cell r="O295">
            <v>-290</v>
          </cell>
          <cell r="P295">
            <v>-290</v>
          </cell>
          <cell r="Q295">
            <v>-304</v>
          </cell>
          <cell r="R295">
            <v>-551</v>
          </cell>
          <cell r="S295">
            <v>-1000.5</v>
          </cell>
          <cell r="T295">
            <v>-1436</v>
          </cell>
          <cell r="U295">
            <v>-1740</v>
          </cell>
          <cell r="V295">
            <v>-2262</v>
          </cell>
          <cell r="W295">
            <v>-2683</v>
          </cell>
          <cell r="X295">
            <v>-3074</v>
          </cell>
          <cell r="Y295">
            <v>-3524</v>
          </cell>
          <cell r="Z295">
            <v>-3843</v>
          </cell>
          <cell r="AA295">
            <v>-3915</v>
          </cell>
          <cell r="AB295">
            <v>-3806</v>
          </cell>
          <cell r="AC295">
            <v>-3837.356290715662</v>
          </cell>
          <cell r="AD295">
            <v>-4024.1345119685238</v>
          </cell>
          <cell r="AE295">
            <v>-4237.362900000001</v>
          </cell>
          <cell r="AF295">
            <v>-3912.758497027397</v>
          </cell>
          <cell r="AG295">
            <v>-3885.9221960000004</v>
          </cell>
          <cell r="AH295">
            <v>-3930.0441204999997</v>
          </cell>
          <cell r="AI295">
            <v>-3847.88013</v>
          </cell>
          <cell r="AJ295">
            <v>-3812.17</v>
          </cell>
          <cell r="AK295">
            <v>-3782.75</v>
          </cell>
        </row>
        <row r="296">
          <cell r="A296" t="str">
            <v>-  -  skovflis</v>
          </cell>
          <cell r="B296" t="str">
            <v>fvv</v>
          </cell>
          <cell r="C296" t="str">
            <v>fjr</v>
          </cell>
          <cell r="D296" t="str">
            <v>fli</v>
          </cell>
          <cell r="E296" t="str">
            <v>a0a0</v>
          </cell>
          <cell r="F296" t="str">
            <v>a00</v>
          </cell>
          <cell r="G296">
            <v>0</v>
          </cell>
          <cell r="H296">
            <v>0</v>
          </cell>
          <cell r="I296">
            <v>0</v>
          </cell>
          <cell r="J296">
            <v>0</v>
          </cell>
          <cell r="K296">
            <v>0</v>
          </cell>
          <cell r="L296">
            <v>0</v>
          </cell>
          <cell r="M296">
            <v>0</v>
          </cell>
          <cell r="N296">
            <v>0</v>
          </cell>
          <cell r="O296">
            <v>0</v>
          </cell>
          <cell r="P296">
            <v>0</v>
          </cell>
          <cell r="Q296">
            <v>0</v>
          </cell>
          <cell r="R296">
            <v>0</v>
          </cell>
          <cell r="S296">
            <v>0</v>
          </cell>
          <cell r="T296">
            <v>0</v>
          </cell>
          <cell r="U296">
            <v>-974</v>
          </cell>
          <cell r="V296">
            <v>-1246</v>
          </cell>
          <cell r="W296">
            <v>-1400</v>
          </cell>
          <cell r="X296">
            <v>-1540</v>
          </cell>
          <cell r="Y296">
            <v>-1470</v>
          </cell>
          <cell r="Z296">
            <v>-1358</v>
          </cell>
          <cell r="AA296">
            <v>-1445</v>
          </cell>
          <cell r="AB296">
            <v>-1351</v>
          </cell>
          <cell r="AC296">
            <v>-1592.7321819534152</v>
          </cell>
          <cell r="AD296">
            <v>-1822.3414016513141</v>
          </cell>
          <cell r="AE296">
            <v>-2215.9619000000002</v>
          </cell>
          <cell r="AF296">
            <v>-2114.5586955400472</v>
          </cell>
          <cell r="AG296">
            <v>-2208.2659834400006</v>
          </cell>
          <cell r="AH296">
            <v>-2139.5554793000001</v>
          </cell>
          <cell r="AI296">
            <v>-2093.9454941999998</v>
          </cell>
          <cell r="AJ296">
            <v>-2386.79</v>
          </cell>
          <cell r="AK296">
            <v>-2523.5100000000002</v>
          </cell>
        </row>
        <row r="297">
          <cell r="A297" t="str">
            <v>-  -  træpiller</v>
          </cell>
          <cell r="B297" t="str">
            <v>fvv</v>
          </cell>
          <cell r="C297" t="str">
            <v>fjr</v>
          </cell>
          <cell r="D297" t="str">
            <v>tpi</v>
          </cell>
          <cell r="E297" t="str">
            <v>a0a0</v>
          </cell>
          <cell r="F297" t="str">
            <v>a00</v>
          </cell>
          <cell r="G297">
            <v>0</v>
          </cell>
          <cell r="H297">
            <v>0</v>
          </cell>
          <cell r="I297">
            <v>0</v>
          </cell>
          <cell r="J297">
            <v>0</v>
          </cell>
          <cell r="K297">
            <v>0</v>
          </cell>
          <cell r="L297">
            <v>0</v>
          </cell>
          <cell r="M297">
            <v>0</v>
          </cell>
          <cell r="N297">
            <v>0</v>
          </cell>
          <cell r="O297">
            <v>0</v>
          </cell>
          <cell r="P297">
            <v>0</v>
          </cell>
          <cell r="Q297">
            <v>0</v>
          </cell>
          <cell r="R297">
            <v>0</v>
          </cell>
          <cell r="S297">
            <v>0</v>
          </cell>
          <cell r="T297">
            <v>0</v>
          </cell>
          <cell r="U297">
            <v>-35</v>
          </cell>
          <cell r="V297">
            <v>-175</v>
          </cell>
          <cell r="W297">
            <v>-350</v>
          </cell>
          <cell r="X297">
            <v>-875</v>
          </cell>
          <cell r="Y297">
            <v>-1400</v>
          </cell>
          <cell r="Z297">
            <v>-1943</v>
          </cell>
          <cell r="AA297">
            <v>-2275</v>
          </cell>
          <cell r="AB297">
            <v>-1810.6144999999999</v>
          </cell>
          <cell r="AC297">
            <v>-1824.1475524999996</v>
          </cell>
          <cell r="AD297">
            <v>-1867.1138499999997</v>
          </cell>
          <cell r="AE297">
            <v>-1932.5921999999998</v>
          </cell>
          <cell r="AF297">
            <v>-1923.6766918544772</v>
          </cell>
          <cell r="AG297">
            <v>-1985.6010500000002</v>
          </cell>
          <cell r="AH297">
            <v>-1990.6140654200001</v>
          </cell>
          <cell r="AI297">
            <v>-1875.4577750000001</v>
          </cell>
          <cell r="AJ297">
            <v>-1967.67</v>
          </cell>
          <cell r="AK297">
            <v>-1984.98</v>
          </cell>
        </row>
        <row r="298">
          <cell r="A298" t="str">
            <v>-  -  træaffald</v>
          </cell>
          <cell r="B298" t="str">
            <v>fvv</v>
          </cell>
          <cell r="C298" t="str">
            <v>fjr</v>
          </cell>
          <cell r="D298" t="str">
            <v>taf</v>
          </cell>
          <cell r="E298" t="str">
            <v>a0a0</v>
          </cell>
          <cell r="F298" t="str">
            <v>a00</v>
          </cell>
          <cell r="G298">
            <v>0</v>
          </cell>
          <cell r="H298">
            <v>0</v>
          </cell>
          <cell r="I298">
            <v>0</v>
          </cell>
          <cell r="J298">
            <v>0</v>
          </cell>
          <cell r="K298">
            <v>0</v>
          </cell>
          <cell r="L298">
            <v>0</v>
          </cell>
          <cell r="M298">
            <v>0</v>
          </cell>
          <cell r="N298">
            <v>0</v>
          </cell>
          <cell r="O298">
            <v>0</v>
          </cell>
          <cell r="P298">
            <v>0</v>
          </cell>
          <cell r="Q298">
            <v>0</v>
          </cell>
          <cell r="R298">
            <v>0</v>
          </cell>
          <cell r="S298">
            <v>0</v>
          </cell>
          <cell r="T298">
            <v>0</v>
          </cell>
          <cell r="U298">
            <v>-281</v>
          </cell>
          <cell r="V298">
            <v>-281</v>
          </cell>
          <cell r="W298">
            <v>-281</v>
          </cell>
          <cell r="X298">
            <v>-347</v>
          </cell>
          <cell r="Y298">
            <v>-347</v>
          </cell>
          <cell r="Z298">
            <v>-347</v>
          </cell>
          <cell r="AA298">
            <v>-376</v>
          </cell>
          <cell r="AB298">
            <v>-588.84</v>
          </cell>
          <cell r="AC298">
            <v>-363.53025602773585</v>
          </cell>
          <cell r="AD298">
            <v>-333.38910002665904</v>
          </cell>
          <cell r="AE298">
            <v>-311.66359999999997</v>
          </cell>
          <cell r="AF298">
            <v>-546.19960119037614</v>
          </cell>
          <cell r="AG298">
            <v>-489.76634999999999</v>
          </cell>
          <cell r="AH298">
            <v>-369.77677899999998</v>
          </cell>
          <cell r="AI298">
            <v>-324.569455</v>
          </cell>
          <cell r="AJ298">
            <v>-453.36</v>
          </cell>
          <cell r="AK298">
            <v>-423.68</v>
          </cell>
        </row>
        <row r="299">
          <cell r="A299" t="str">
            <v>-  -  biogas, deponi</v>
          </cell>
          <cell r="B299" t="str">
            <v>fvv</v>
          </cell>
          <cell r="C299" t="str">
            <v>fjr</v>
          </cell>
          <cell r="D299" t="str">
            <v>bid</v>
          </cell>
          <cell r="E299" t="str">
            <v>a0a0</v>
          </cell>
          <cell r="F299" t="str">
            <v>a00</v>
          </cell>
          <cell r="G299">
            <v>0</v>
          </cell>
          <cell r="H299">
            <v>0</v>
          </cell>
          <cell r="I299">
            <v>0</v>
          </cell>
          <cell r="J299">
            <v>0</v>
          </cell>
          <cell r="K299">
            <v>0</v>
          </cell>
          <cell r="L299">
            <v>0</v>
          </cell>
          <cell r="M299">
            <v>0</v>
          </cell>
          <cell r="N299">
            <v>0</v>
          </cell>
          <cell r="O299">
            <v>0</v>
          </cell>
          <cell r="P299">
            <v>0</v>
          </cell>
          <cell r="Q299">
            <v>0</v>
          </cell>
          <cell r="R299">
            <v>0</v>
          </cell>
          <cell r="S299">
            <v>0</v>
          </cell>
          <cell r="T299">
            <v>0</v>
          </cell>
          <cell r="U299">
            <v>0</v>
          </cell>
          <cell r="V299">
            <v>0</v>
          </cell>
          <cell r="W299">
            <v>0</v>
          </cell>
          <cell r="X299">
            <v>0</v>
          </cell>
          <cell r="Y299">
            <v>0</v>
          </cell>
          <cell r="Z299">
            <v>0</v>
          </cell>
          <cell r="AA299">
            <v>0</v>
          </cell>
          <cell r="AB299">
            <v>0</v>
          </cell>
          <cell r="AC299">
            <v>0</v>
          </cell>
          <cell r="AD299">
            <v>0</v>
          </cell>
          <cell r="AE299">
            <v>0</v>
          </cell>
          <cell r="AF299">
            <v>0</v>
          </cell>
          <cell r="AG299">
            <v>0</v>
          </cell>
          <cell r="AH299">
            <v>-1.56637</v>
          </cell>
          <cell r="AI299">
            <v>-1.96</v>
          </cell>
          <cell r="AJ299">
            <v>-0.08</v>
          </cell>
          <cell r="AK299">
            <v>-0.15</v>
          </cell>
        </row>
        <row r="300">
          <cell r="A300" t="str">
            <v>-  -  biogas, slam</v>
          </cell>
          <cell r="B300" t="str">
            <v>fvv</v>
          </cell>
          <cell r="C300" t="str">
            <v>fjr</v>
          </cell>
          <cell r="D300" t="str">
            <v>bis</v>
          </cell>
          <cell r="E300" t="str">
            <v>a0a0</v>
          </cell>
          <cell r="F300" t="str">
            <v>a00</v>
          </cell>
          <cell r="G300">
            <v>0</v>
          </cell>
          <cell r="H300">
            <v>0</v>
          </cell>
          <cell r="I300">
            <v>0</v>
          </cell>
          <cell r="J300">
            <v>0</v>
          </cell>
          <cell r="K300">
            <v>0</v>
          </cell>
          <cell r="L300">
            <v>0</v>
          </cell>
          <cell r="M300">
            <v>0</v>
          </cell>
          <cell r="N300">
            <v>0</v>
          </cell>
          <cell r="O300">
            <v>0</v>
          </cell>
          <cell r="P300">
            <v>0</v>
          </cell>
          <cell r="Q300">
            <v>0</v>
          </cell>
          <cell r="R300">
            <v>0</v>
          </cell>
          <cell r="S300">
            <v>0</v>
          </cell>
          <cell r="T300">
            <v>0</v>
          </cell>
          <cell r="U300">
            <v>0</v>
          </cell>
          <cell r="V300">
            <v>0</v>
          </cell>
          <cell r="W300">
            <v>0</v>
          </cell>
          <cell r="X300">
            <v>0</v>
          </cell>
          <cell r="Y300">
            <v>0</v>
          </cell>
          <cell r="Z300">
            <v>0</v>
          </cell>
          <cell r="AA300">
            <v>0</v>
          </cell>
          <cell r="AB300">
            <v>0</v>
          </cell>
          <cell r="AC300">
            <v>0</v>
          </cell>
          <cell r="AD300">
            <v>0</v>
          </cell>
          <cell r="AE300">
            <v>0</v>
          </cell>
          <cell r="AF300">
            <v>0</v>
          </cell>
          <cell r="AG300">
            <v>0</v>
          </cell>
          <cell r="AH300">
            <v>-7.5004559999999998</v>
          </cell>
          <cell r="AI300">
            <v>-5.05</v>
          </cell>
          <cell r="AJ300">
            <v>-2.2599999999999998</v>
          </cell>
          <cell r="AK300">
            <v>-3.36</v>
          </cell>
        </row>
        <row r="301">
          <cell r="A301" t="str">
            <v>-  -  biogas, andet</v>
          </cell>
          <cell r="B301" t="str">
            <v>fvv</v>
          </cell>
          <cell r="C301" t="str">
            <v>fjr</v>
          </cell>
          <cell r="D301" t="str">
            <v>bia</v>
          </cell>
          <cell r="E301" t="str">
            <v>a0a0</v>
          </cell>
          <cell r="F301" t="str">
            <v>a00</v>
          </cell>
          <cell r="G301">
            <v>0</v>
          </cell>
          <cell r="H301">
            <v>0</v>
          </cell>
          <cell r="I301">
            <v>0</v>
          </cell>
          <cell r="J301">
            <v>0</v>
          </cell>
          <cell r="K301">
            <v>0</v>
          </cell>
          <cell r="L301">
            <v>0</v>
          </cell>
          <cell r="M301">
            <v>0</v>
          </cell>
          <cell r="N301">
            <v>0</v>
          </cell>
          <cell r="O301">
            <v>0</v>
          </cell>
          <cell r="P301">
            <v>0</v>
          </cell>
          <cell r="Q301">
            <v>0</v>
          </cell>
          <cell r="R301">
            <v>0</v>
          </cell>
          <cell r="S301">
            <v>0</v>
          </cell>
          <cell r="T301">
            <v>-10</v>
          </cell>
          <cell r="U301">
            <v>-40</v>
          </cell>
          <cell r="V301">
            <v>-40</v>
          </cell>
          <cell r="W301">
            <v>-34</v>
          </cell>
          <cell r="X301">
            <v>-30</v>
          </cell>
          <cell r="Y301">
            <v>-30</v>
          </cell>
          <cell r="Z301">
            <v>-30</v>
          </cell>
          <cell r="AA301">
            <v>-53</v>
          </cell>
          <cell r="AB301">
            <v>-53</v>
          </cell>
          <cell r="AC301">
            <v>-85.644696000091187</v>
          </cell>
          <cell r="AD301">
            <v>-147.56990928225298</v>
          </cell>
          <cell r="AE301">
            <v>-155.89969300000001</v>
          </cell>
          <cell r="AF301">
            <v>-132.25785297871826</v>
          </cell>
          <cell r="AG301">
            <v>-118.63447480000001</v>
          </cell>
          <cell r="AH301">
            <v>-108.10850296</v>
          </cell>
          <cell r="AI301">
            <v>-141.06</v>
          </cell>
          <cell r="AJ301">
            <v>-114.58</v>
          </cell>
          <cell r="AK301">
            <v>-98.59</v>
          </cell>
        </row>
        <row r="302">
          <cell r="A302" t="str">
            <v>-  -  affald, plastik</v>
          </cell>
          <cell r="B302" t="str">
            <v>fvv</v>
          </cell>
          <cell r="C302" t="str">
            <v>fjr</v>
          </cell>
          <cell r="D302" t="str">
            <v>afp</v>
          </cell>
          <cell r="E302" t="str">
            <v>a0a0</v>
          </cell>
          <cell r="F302" t="str">
            <v>a00</v>
          </cell>
          <cell r="G302">
            <v>-293.97995998632939</v>
          </cell>
          <cell r="H302">
            <v>0</v>
          </cell>
          <cell r="I302">
            <v>0</v>
          </cell>
          <cell r="J302">
            <v>-323.37795598496223</v>
          </cell>
          <cell r="K302">
            <v>-352.77595198359529</v>
          </cell>
          <cell r="L302">
            <v>-352.77595198359529</v>
          </cell>
          <cell r="M302">
            <v>-352.77595198359529</v>
          </cell>
          <cell r="N302">
            <v>-370.41474958277468</v>
          </cell>
          <cell r="O302">
            <v>-370.41474958277468</v>
          </cell>
          <cell r="P302">
            <v>-392.14826805319302</v>
          </cell>
          <cell r="Q302">
            <v>-413.25182946649727</v>
          </cell>
          <cell r="R302">
            <v>-437.36518570823324</v>
          </cell>
          <cell r="S302">
            <v>-456.40388787877635</v>
          </cell>
          <cell r="T302">
            <v>-481.91714869187552</v>
          </cell>
          <cell r="U302">
            <v>-500.60587471957803</v>
          </cell>
          <cell r="V302">
            <v>-500.60587471957803</v>
          </cell>
          <cell r="W302">
            <v>-474.30527032352705</v>
          </cell>
          <cell r="X302">
            <v>-480.15608484509954</v>
          </cell>
          <cell r="Y302">
            <v>-440.34727599331308</v>
          </cell>
          <cell r="Z302">
            <v>-460.09471479996341</v>
          </cell>
          <cell r="AA302">
            <v>-298.31503622928437</v>
          </cell>
          <cell r="AB302">
            <v>-220.93962063717231</v>
          </cell>
          <cell r="AC302">
            <v>-190.94279457372059</v>
          </cell>
          <cell r="AD302">
            <v>-195.97236722081504</v>
          </cell>
          <cell r="AE302">
            <v>-193.02879460068343</v>
          </cell>
          <cell r="AF302">
            <v>-187.98835269839171</v>
          </cell>
          <cell r="AG302">
            <v>-222.54818474301956</v>
          </cell>
          <cell r="AH302">
            <v>-208.17375523602234</v>
          </cell>
          <cell r="AI302">
            <v>-199.12373806810066</v>
          </cell>
          <cell r="AJ302">
            <v>-166.47870159604796</v>
          </cell>
          <cell r="AK302">
            <v>-179.5715818407173</v>
          </cell>
        </row>
        <row r="303">
          <cell r="A303" t="str">
            <v>-  -  affald, andet</v>
          </cell>
          <cell r="B303" t="str">
            <v>fvv</v>
          </cell>
          <cell r="C303" t="str">
            <v>fjr</v>
          </cell>
          <cell r="D303" t="str">
            <v>afa</v>
          </cell>
          <cell r="E303" t="str">
            <v>a0a0</v>
          </cell>
          <cell r="F303" t="str">
            <v>a00</v>
          </cell>
          <cell r="G303">
            <v>-908.90004001367072</v>
          </cell>
          <cell r="H303">
            <v>0</v>
          </cell>
          <cell r="I303">
            <v>0</v>
          </cell>
          <cell r="J303">
            <v>-999.79004401503744</v>
          </cell>
          <cell r="K303">
            <v>-1090.680048016405</v>
          </cell>
          <cell r="L303">
            <v>-1090.680048016405</v>
          </cell>
          <cell r="M303">
            <v>-1090.680048016405</v>
          </cell>
          <cell r="N303">
            <v>-1145.2140504172239</v>
          </cell>
          <cell r="O303">
            <v>-1145.2140504172239</v>
          </cell>
          <cell r="P303">
            <v>-1212.4077319468074</v>
          </cell>
          <cell r="Q303">
            <v>-1277.6537705335029</v>
          </cell>
          <cell r="R303">
            <v>-1352.2052142917673</v>
          </cell>
          <cell r="S303">
            <v>-1411.0673121212237</v>
          </cell>
          <cell r="T303">
            <v>-1489.946851308124</v>
          </cell>
          <cell r="U303">
            <v>-1547.7269252804222</v>
          </cell>
          <cell r="V303">
            <v>-1547.7269252804222</v>
          </cell>
          <cell r="W303">
            <v>-1466.4131500521171</v>
          </cell>
          <cell r="X303">
            <v>-1484.5021570477543</v>
          </cell>
          <cell r="Y303">
            <v>-1361.424965119543</v>
          </cell>
          <cell r="Z303">
            <v>-1422.4782693051982</v>
          </cell>
          <cell r="AA303">
            <v>-1041.3874972879885</v>
          </cell>
          <cell r="AB303">
            <v>-815.37633010155218</v>
          </cell>
          <cell r="AC303">
            <v>-704.67322542627949</v>
          </cell>
          <cell r="AD303">
            <v>-781.90763277918495</v>
          </cell>
          <cell r="AE303">
            <v>-818.32270539931653</v>
          </cell>
          <cell r="AF303">
            <v>-796.95434912675012</v>
          </cell>
          <cell r="AG303">
            <v>-935.33167525698036</v>
          </cell>
          <cell r="AH303">
            <v>-874.91842476397778</v>
          </cell>
          <cell r="AI303">
            <v>-836.88276193189938</v>
          </cell>
          <cell r="AJ303">
            <v>-699.68129840395204</v>
          </cell>
          <cell r="AK303">
            <v>-754.7084181592827</v>
          </cell>
        </row>
        <row r="305">
          <cell r="A305" t="str">
            <v>-  -  el til varmepumper</v>
          </cell>
          <cell r="B305" t="str">
            <v>fvv</v>
          </cell>
          <cell r="C305" t="str">
            <v>fjr</v>
          </cell>
          <cell r="D305" t="str">
            <v>elc</v>
          </cell>
          <cell r="E305" t="str">
            <v>a0a0</v>
          </cell>
          <cell r="F305" t="str">
            <v>a00</v>
          </cell>
          <cell r="G305">
            <v>0</v>
          </cell>
          <cell r="H305">
            <v>0</v>
          </cell>
          <cell r="I305">
            <v>0</v>
          </cell>
          <cell r="J305">
            <v>0</v>
          </cell>
          <cell r="K305">
            <v>0</v>
          </cell>
          <cell r="L305">
            <v>0</v>
          </cell>
          <cell r="M305">
            <v>0</v>
          </cell>
          <cell r="N305">
            <v>0</v>
          </cell>
          <cell r="O305">
            <v>0</v>
          </cell>
          <cell r="P305">
            <v>0</v>
          </cell>
          <cell r="Q305">
            <v>0</v>
          </cell>
          <cell r="R305">
            <v>0</v>
          </cell>
          <cell r="S305">
            <v>0</v>
          </cell>
          <cell r="T305">
            <v>0</v>
          </cell>
          <cell r="U305">
            <v>0</v>
          </cell>
          <cell r="V305">
            <v>0</v>
          </cell>
          <cell r="W305">
            <v>0</v>
          </cell>
          <cell r="X305">
            <v>0</v>
          </cell>
          <cell r="Y305">
            <v>0</v>
          </cell>
          <cell r="Z305">
            <v>0</v>
          </cell>
          <cell r="AA305">
            <v>0</v>
          </cell>
          <cell r="AB305">
            <v>0</v>
          </cell>
          <cell r="AC305">
            <v>-11.530799999999999</v>
          </cell>
          <cell r="AD305">
            <v>-11.485256400000001</v>
          </cell>
          <cell r="AE305">
            <v>-42.940800002576168</v>
          </cell>
          <cell r="AF305">
            <v>-10.1052</v>
          </cell>
          <cell r="AG305">
            <v>-9.7200000000000009E-2</v>
          </cell>
          <cell r="AH305">
            <v>-0.13651199999999999</v>
          </cell>
          <cell r="AI305">
            <v>-1.1622167999999999</v>
          </cell>
          <cell r="AJ305">
            <v>-0.24</v>
          </cell>
          <cell r="AK305">
            <v>-1.26</v>
          </cell>
        </row>
        <row r="306">
          <cell r="A306" t="str">
            <v>-  nettoproduktion</v>
          </cell>
        </row>
        <row r="307">
          <cell r="A307" t="str">
            <v>-  -  fjernvarme</v>
          </cell>
          <cell r="B307" t="str">
            <v>fvv</v>
          </cell>
          <cell r="C307" t="str">
            <v>net</v>
          </cell>
          <cell r="D307" t="str">
            <v>fjv</v>
          </cell>
          <cell r="E307" t="str">
            <v>a0a0</v>
          </cell>
          <cell r="F307" t="str">
            <v>a00</v>
          </cell>
          <cell r="G307">
            <v>55083.6</v>
          </cell>
          <cell r="H307">
            <v>0</v>
          </cell>
          <cell r="I307">
            <v>0</v>
          </cell>
          <cell r="J307">
            <v>42558.16</v>
          </cell>
          <cell r="K307">
            <v>45856.72</v>
          </cell>
          <cell r="L307">
            <v>46921.72</v>
          </cell>
          <cell r="M307">
            <v>47380.72</v>
          </cell>
          <cell r="N307">
            <v>49031.256000000001</v>
          </cell>
          <cell r="O307">
            <v>43655.256000000001</v>
          </cell>
          <cell r="P307">
            <v>40537.51</v>
          </cell>
          <cell r="Q307">
            <v>39017.300799999997</v>
          </cell>
          <cell r="R307">
            <v>37137.338239999997</v>
          </cell>
          <cell r="S307">
            <v>37385.805200000003</v>
          </cell>
          <cell r="T307">
            <v>41530.738400000002</v>
          </cell>
          <cell r="U307">
            <v>39910.839999999997</v>
          </cell>
          <cell r="V307">
            <v>39881.839999999997</v>
          </cell>
          <cell r="W307">
            <v>33172.455679999999</v>
          </cell>
          <cell r="X307">
            <v>29925.362719999997</v>
          </cell>
          <cell r="Y307">
            <v>27755.226719999999</v>
          </cell>
          <cell r="Z307">
            <v>31378.386880000002</v>
          </cell>
          <cell r="AA307">
            <v>28809.843679999998</v>
          </cell>
          <cell r="AB307">
            <v>25480.875750192001</v>
          </cell>
          <cell r="AC307">
            <v>22385.852799999993</v>
          </cell>
          <cell r="AD307">
            <v>20628.326506849298</v>
          </cell>
          <cell r="AE307">
            <v>18782.654999999999</v>
          </cell>
          <cell r="AF307">
            <v>15193.197515068485</v>
          </cell>
          <cell r="AG307">
            <v>15210.147327043911</v>
          </cell>
          <cell r="AH307">
            <v>13484.596273308649</v>
          </cell>
          <cell r="AI307">
            <v>12491.675571197051</v>
          </cell>
          <cell r="AJ307">
            <v>13828.19</v>
          </cell>
          <cell r="AK307">
            <v>12973.46</v>
          </cell>
        </row>
        <row r="308">
          <cell r="A308" t="str">
            <v>Private elproducenter</v>
          </cell>
        </row>
        <row r="309">
          <cell r="A309" t="str">
            <v>-  råvareforbrug til kraft</v>
          </cell>
          <cell r="AD309">
            <v>80.372904000000005</v>
          </cell>
          <cell r="AE309">
            <v>16.724256000000004</v>
          </cell>
          <cell r="AF309">
            <v>2.759808</v>
          </cell>
          <cell r="AG309">
            <v>19.777535</v>
          </cell>
          <cell r="AH309">
            <v>27.830488000000003</v>
          </cell>
          <cell r="AI309">
            <v>27.47</v>
          </cell>
          <cell r="AJ309">
            <v>37.76</v>
          </cell>
          <cell r="AK309">
            <v>8.32</v>
          </cell>
        </row>
        <row r="310">
          <cell r="A310" t="str">
            <v>-  -  naturgas</v>
          </cell>
          <cell r="B310" t="str">
            <v>pel</v>
          </cell>
          <cell r="C310" t="str">
            <v>elr</v>
          </cell>
          <cell r="D310" t="str">
            <v>nga</v>
          </cell>
          <cell r="E310" t="str">
            <v>a0a0</v>
          </cell>
          <cell r="F310" t="str">
            <v>a00</v>
          </cell>
          <cell r="G310">
            <v>0</v>
          </cell>
          <cell r="H310">
            <v>0</v>
          </cell>
          <cell r="I310">
            <v>0</v>
          </cell>
          <cell r="J310">
            <v>0</v>
          </cell>
          <cell r="K310">
            <v>0</v>
          </cell>
          <cell r="L310">
            <v>0</v>
          </cell>
          <cell r="M310">
            <v>0</v>
          </cell>
          <cell r="N310">
            <v>0</v>
          </cell>
          <cell r="O310">
            <v>0</v>
          </cell>
          <cell r="P310">
            <v>0</v>
          </cell>
          <cell r="Q310">
            <v>0</v>
          </cell>
          <cell r="R310">
            <v>0</v>
          </cell>
          <cell r="S310">
            <v>0</v>
          </cell>
          <cell r="T310">
            <v>0</v>
          </cell>
          <cell r="U310">
            <v>0</v>
          </cell>
          <cell r="V310">
            <v>0</v>
          </cell>
          <cell r="W310">
            <v>0</v>
          </cell>
          <cell r="X310">
            <v>0</v>
          </cell>
          <cell r="Y310">
            <v>0</v>
          </cell>
          <cell r="Z310">
            <v>0</v>
          </cell>
          <cell r="AA310">
            <v>0</v>
          </cell>
          <cell r="AB310">
            <v>0</v>
          </cell>
          <cell r="AC310">
            <v>0</v>
          </cell>
          <cell r="AD310">
            <v>0</v>
          </cell>
          <cell r="AE310">
            <v>0</v>
          </cell>
          <cell r="AF310">
            <v>0</v>
          </cell>
          <cell r="AG310">
            <v>0</v>
          </cell>
          <cell r="AH310">
            <v>0</v>
          </cell>
          <cell r="AI310">
            <v>-0.02</v>
          </cell>
          <cell r="AJ310">
            <v>0</v>
          </cell>
          <cell r="AK310">
            <v>-0.99</v>
          </cell>
        </row>
        <row r="311">
          <cell r="A311" t="str">
            <v>-  -  solvarme</v>
          </cell>
          <cell r="B311" t="str">
            <v>pel</v>
          </cell>
          <cell r="C311" t="str">
            <v>elr</v>
          </cell>
          <cell r="D311" t="str">
            <v>sol</v>
          </cell>
          <cell r="E311" t="str">
            <v>a0a0</v>
          </cell>
          <cell r="F311" t="str">
            <v>a00</v>
          </cell>
          <cell r="G311">
            <v>0</v>
          </cell>
          <cell r="H311">
            <v>0</v>
          </cell>
          <cell r="I311">
            <v>0</v>
          </cell>
          <cell r="J311">
            <v>0</v>
          </cell>
          <cell r="K311">
            <v>0</v>
          </cell>
          <cell r="L311">
            <v>0</v>
          </cell>
          <cell r="M311">
            <v>0</v>
          </cell>
          <cell r="N311">
            <v>0</v>
          </cell>
          <cell r="O311">
            <v>0</v>
          </cell>
          <cell r="P311">
            <v>0</v>
          </cell>
          <cell r="Q311">
            <v>0</v>
          </cell>
          <cell r="R311">
            <v>0</v>
          </cell>
          <cell r="S311">
            <v>0</v>
          </cell>
          <cell r="T311">
            <v>0</v>
          </cell>
          <cell r="U311">
            <v>0</v>
          </cell>
          <cell r="V311">
            <v>0</v>
          </cell>
          <cell r="W311">
            <v>0</v>
          </cell>
          <cell r="X311">
            <v>0</v>
          </cell>
          <cell r="Y311">
            <v>0</v>
          </cell>
          <cell r="Z311">
            <v>0</v>
          </cell>
          <cell r="AA311">
            <v>0</v>
          </cell>
          <cell r="AB311">
            <v>0</v>
          </cell>
          <cell r="AC311">
            <v>0</v>
          </cell>
          <cell r="AD311">
            <v>0</v>
          </cell>
          <cell r="AE311">
            <v>0</v>
          </cell>
          <cell r="AF311">
            <v>0</v>
          </cell>
          <cell r="AG311">
            <v>0</v>
          </cell>
          <cell r="AH311">
            <v>0</v>
          </cell>
          <cell r="AI311">
            <v>-0.18</v>
          </cell>
          <cell r="AJ311">
            <v>-0.18</v>
          </cell>
          <cell r="AK311">
            <v>-0.6</v>
          </cell>
        </row>
        <row r="312">
          <cell r="A312" t="str">
            <v>-  -  biogas, deponi</v>
          </cell>
          <cell r="B312" t="str">
            <v>pel</v>
          </cell>
          <cell r="C312" t="str">
            <v>elr</v>
          </cell>
          <cell r="D312" t="str">
            <v>bid</v>
          </cell>
          <cell r="E312" t="str">
            <v>a0a0</v>
          </cell>
          <cell r="F312" t="str">
            <v>a00</v>
          </cell>
          <cell r="G312">
            <v>0</v>
          </cell>
          <cell r="H312">
            <v>0</v>
          </cell>
          <cell r="I312">
            <v>0</v>
          </cell>
          <cell r="J312">
            <v>0</v>
          </cell>
          <cell r="K312">
            <v>0</v>
          </cell>
          <cell r="L312">
            <v>0</v>
          </cell>
          <cell r="M312">
            <v>0</v>
          </cell>
          <cell r="N312">
            <v>0</v>
          </cell>
          <cell r="O312">
            <v>0</v>
          </cell>
          <cell r="P312">
            <v>0</v>
          </cell>
          <cell r="Q312">
            <v>0</v>
          </cell>
          <cell r="R312">
            <v>0</v>
          </cell>
          <cell r="S312">
            <v>0</v>
          </cell>
          <cell r="T312">
            <v>0</v>
          </cell>
          <cell r="U312">
            <v>0</v>
          </cell>
          <cell r="V312">
            <v>0</v>
          </cell>
          <cell r="W312">
            <v>0</v>
          </cell>
          <cell r="X312">
            <v>0</v>
          </cell>
          <cell r="Y312">
            <v>0</v>
          </cell>
          <cell r="Z312">
            <v>0</v>
          </cell>
          <cell r="AA312">
            <v>0</v>
          </cell>
          <cell r="AB312">
            <v>0</v>
          </cell>
          <cell r="AC312">
            <v>0</v>
          </cell>
          <cell r="AD312">
            <v>0</v>
          </cell>
          <cell r="AE312">
            <v>0</v>
          </cell>
          <cell r="AF312">
            <v>0</v>
          </cell>
          <cell r="AG312">
            <v>-9.2040000000000006</v>
          </cell>
          <cell r="AH312">
            <v>-27.830488000000003</v>
          </cell>
          <cell r="AI312">
            <v>-27.27</v>
          </cell>
          <cell r="AJ312">
            <v>-37.58</v>
          </cell>
          <cell r="AK312">
            <v>-6.73</v>
          </cell>
        </row>
        <row r="313">
          <cell r="A313" t="str">
            <v>-  -  biogas, slam</v>
          </cell>
          <cell r="B313" t="str">
            <v>pel</v>
          </cell>
          <cell r="C313" t="str">
            <v>elr</v>
          </cell>
          <cell r="D313" t="str">
            <v>bis</v>
          </cell>
          <cell r="E313" t="str">
            <v>a0a0</v>
          </cell>
          <cell r="F313" t="str">
            <v>a00</v>
          </cell>
          <cell r="G313">
            <v>0</v>
          </cell>
          <cell r="H313">
            <v>0</v>
          </cell>
          <cell r="I313">
            <v>0</v>
          </cell>
          <cell r="J313">
            <v>0</v>
          </cell>
          <cell r="K313">
            <v>0</v>
          </cell>
          <cell r="L313">
            <v>0</v>
          </cell>
          <cell r="M313">
            <v>0</v>
          </cell>
          <cell r="N313">
            <v>0</v>
          </cell>
          <cell r="O313">
            <v>0</v>
          </cell>
          <cell r="P313">
            <v>0</v>
          </cell>
          <cell r="Q313">
            <v>0</v>
          </cell>
          <cell r="R313">
            <v>0</v>
          </cell>
          <cell r="S313">
            <v>0</v>
          </cell>
          <cell r="T313">
            <v>0</v>
          </cell>
          <cell r="U313">
            <v>0</v>
          </cell>
          <cell r="V313">
            <v>0</v>
          </cell>
          <cell r="W313">
            <v>0</v>
          </cell>
          <cell r="X313">
            <v>0</v>
          </cell>
          <cell r="Y313">
            <v>0</v>
          </cell>
          <cell r="Z313">
            <v>0</v>
          </cell>
          <cell r="AA313">
            <v>0</v>
          </cell>
          <cell r="AB313">
            <v>0</v>
          </cell>
          <cell r="AC313">
            <v>-29.351264000025701</v>
          </cell>
          <cell r="AD313">
            <v>-29.839656000000002</v>
          </cell>
          <cell r="AE313">
            <v>-15.111432000000002</v>
          </cell>
          <cell r="AF313">
            <v>0</v>
          </cell>
          <cell r="AG313">
            <v>0</v>
          </cell>
          <cell r="AH313">
            <v>0</v>
          </cell>
          <cell r="AI313">
            <v>0</v>
          </cell>
          <cell r="AJ313">
            <v>0</v>
          </cell>
          <cell r="AK313">
            <v>0</v>
          </cell>
        </row>
        <row r="314">
          <cell r="A314" t="str">
            <v>-  -  biogas, andet</v>
          </cell>
          <cell r="B314" t="str">
            <v>pel</v>
          </cell>
          <cell r="C314" t="str">
            <v>elr</v>
          </cell>
          <cell r="D314" t="str">
            <v>bia</v>
          </cell>
          <cell r="E314" t="str">
            <v>a0a0</v>
          </cell>
          <cell r="F314" t="str">
            <v>a00</v>
          </cell>
          <cell r="G314">
            <v>0</v>
          </cell>
          <cell r="H314">
            <v>0</v>
          </cell>
          <cell r="I314">
            <v>0</v>
          </cell>
          <cell r="J314">
            <v>0</v>
          </cell>
          <cell r="K314">
            <v>0</v>
          </cell>
          <cell r="L314">
            <v>0</v>
          </cell>
          <cell r="M314">
            <v>0</v>
          </cell>
          <cell r="N314">
            <v>0</v>
          </cell>
          <cell r="O314">
            <v>0</v>
          </cell>
          <cell r="P314">
            <v>0</v>
          </cell>
          <cell r="Q314">
            <v>0</v>
          </cell>
          <cell r="R314">
            <v>0</v>
          </cell>
          <cell r="S314">
            <v>0</v>
          </cell>
          <cell r="T314">
            <v>0</v>
          </cell>
          <cell r="U314">
            <v>0</v>
          </cell>
          <cell r="V314">
            <v>0</v>
          </cell>
          <cell r="W314">
            <v>0</v>
          </cell>
          <cell r="X314">
            <v>0</v>
          </cell>
          <cell r="Y314">
            <v>0</v>
          </cell>
          <cell r="Z314">
            <v>0</v>
          </cell>
          <cell r="AA314">
            <v>0</v>
          </cell>
          <cell r="AB314">
            <v>0</v>
          </cell>
          <cell r="AC314">
            <v>0</v>
          </cell>
          <cell r="AD314">
            <v>-50.533248</v>
          </cell>
          <cell r="AE314">
            <v>-1.6128240000000003</v>
          </cell>
          <cell r="AF314">
            <v>-2.759808</v>
          </cell>
          <cell r="AG314">
            <v>-10.573535</v>
          </cell>
          <cell r="AH314">
            <v>0</v>
          </cell>
          <cell r="AI314">
            <v>0</v>
          </cell>
          <cell r="AJ314">
            <v>0</v>
          </cell>
          <cell r="AK314">
            <v>0</v>
          </cell>
        </row>
        <row r="315">
          <cell r="A315" t="str">
            <v>-  bruttoproduktion</v>
          </cell>
        </row>
        <row r="317">
          <cell r="A317" t="str">
            <v>Private kraftvarmeproducenter</v>
          </cell>
        </row>
        <row r="318">
          <cell r="A318" t="str">
            <v>-  råvareforbrug til kraft</v>
          </cell>
          <cell r="AD318">
            <v>11140.148316152419</v>
          </cell>
          <cell r="AE318">
            <v>15173.827531091638</v>
          </cell>
          <cell r="AF318">
            <v>16752.272060846051</v>
          </cell>
          <cell r="AG318">
            <v>20005.292018770953</v>
          </cell>
          <cell r="AH318">
            <v>23644.270741208384</v>
          </cell>
          <cell r="AI318">
            <v>24375.718512754396</v>
          </cell>
          <cell r="AJ318">
            <v>23368.322013180004</v>
          </cell>
          <cell r="AK318">
            <v>22647.46</v>
          </cell>
        </row>
        <row r="321">
          <cell r="A321" t="str">
            <v>-  -  fuelolie</v>
          </cell>
          <cell r="B321" t="str">
            <v>pev</v>
          </cell>
          <cell r="C321" t="str">
            <v>elr</v>
          </cell>
          <cell r="D321" t="str">
            <v>fut</v>
          </cell>
          <cell r="E321" t="str">
            <v>a0a0</v>
          </cell>
          <cell r="F321" t="str">
            <v>a00</v>
          </cell>
          <cell r="G321">
            <v>-2204.7377205663438</v>
          </cell>
          <cell r="H321">
            <v>0</v>
          </cell>
          <cell r="I321">
            <v>0</v>
          </cell>
          <cell r="J321">
            <v>-2224.152681262658</v>
          </cell>
          <cell r="K321">
            <v>-2247.0541972045485</v>
          </cell>
          <cell r="L321">
            <v>-1927.6009006595334</v>
          </cell>
          <cell r="M321">
            <v>-1940.4038789940491</v>
          </cell>
          <cell r="N321">
            <v>-1759.1327508294096</v>
          </cell>
          <cell r="O321">
            <v>-1577.8616226647703</v>
          </cell>
          <cell r="P321">
            <v>-1438.9194402349722</v>
          </cell>
          <cell r="Q321">
            <v>-1457.9772578051734</v>
          </cell>
          <cell r="R321">
            <v>-1477.0350753753751</v>
          </cell>
          <cell r="S321">
            <v>-1493.5686731231228</v>
          </cell>
          <cell r="T321">
            <v>-1510.1022708708711</v>
          </cell>
          <cell r="U321">
            <v>-1204.9291931931932</v>
          </cell>
          <cell r="V321">
            <v>-1212.2475155155155</v>
          </cell>
          <cell r="W321">
            <v>-1214.9663786198646</v>
          </cell>
          <cell r="X321">
            <v>-1209.8302756734606</v>
          </cell>
          <cell r="Y321">
            <v>-1217.1194027617896</v>
          </cell>
          <cell r="Z321">
            <v>-1205.4637731683124</v>
          </cell>
          <cell r="AA321">
            <v>-1220.1880285281718</v>
          </cell>
          <cell r="AB321">
            <v>-1215.2333986495291</v>
          </cell>
          <cell r="AC321">
            <v>-964.50748312662563</v>
          </cell>
          <cell r="AD321">
            <v>-1116.3027595079802</v>
          </cell>
          <cell r="AE321">
            <v>-1037.3589180709632</v>
          </cell>
          <cell r="AF321">
            <v>-1041.241249901339</v>
          </cell>
          <cell r="AG321">
            <v>-1004.8872858210036</v>
          </cell>
          <cell r="AH321">
            <v>-957.48843797140319</v>
          </cell>
          <cell r="AI321">
            <v>-919.65407635947361</v>
          </cell>
          <cell r="AJ321">
            <v>-797.3</v>
          </cell>
          <cell r="AK321">
            <v>-710.06</v>
          </cell>
        </row>
        <row r="322">
          <cell r="A322" t="str">
            <v>-  -  spildolie</v>
          </cell>
          <cell r="B322" t="str">
            <v>pev</v>
          </cell>
          <cell r="C322" t="str">
            <v>elr</v>
          </cell>
          <cell r="D322" t="str">
            <v>spo</v>
          </cell>
          <cell r="E322" t="str">
            <v>a0a0</v>
          </cell>
          <cell r="F322" t="str">
            <v>a00</v>
          </cell>
          <cell r="G322">
            <v>0</v>
          </cell>
          <cell r="H322">
            <v>0</v>
          </cell>
          <cell r="I322">
            <v>0</v>
          </cell>
          <cell r="J322">
            <v>0</v>
          </cell>
          <cell r="K322">
            <v>0</v>
          </cell>
          <cell r="L322">
            <v>0</v>
          </cell>
          <cell r="M322">
            <v>0</v>
          </cell>
          <cell r="N322">
            <v>0</v>
          </cell>
          <cell r="O322">
            <v>0</v>
          </cell>
          <cell r="P322">
            <v>0</v>
          </cell>
          <cell r="Q322">
            <v>0</v>
          </cell>
          <cell r="R322">
            <v>0</v>
          </cell>
          <cell r="S322">
            <v>0</v>
          </cell>
          <cell r="T322">
            <v>0</v>
          </cell>
          <cell r="U322">
            <v>0</v>
          </cell>
          <cell r="V322">
            <v>0</v>
          </cell>
          <cell r="W322">
            <v>0</v>
          </cell>
          <cell r="X322">
            <v>0</v>
          </cell>
          <cell r="Y322">
            <v>0</v>
          </cell>
          <cell r="Z322">
            <v>0</v>
          </cell>
          <cell r="AA322">
            <v>0</v>
          </cell>
          <cell r="AB322">
            <v>0</v>
          </cell>
          <cell r="AC322">
            <v>-57.169092189703392</v>
          </cell>
          <cell r="AD322">
            <v>-64.111891366831657</v>
          </cell>
          <cell r="AE322">
            <v>0</v>
          </cell>
          <cell r="AF322">
            <v>0</v>
          </cell>
          <cell r="AG322">
            <v>0</v>
          </cell>
          <cell r="AH322">
            <v>0</v>
          </cell>
          <cell r="AI322">
            <v>0</v>
          </cell>
          <cell r="AJ322">
            <v>0</v>
          </cell>
          <cell r="AK322">
            <v>0</v>
          </cell>
        </row>
        <row r="323">
          <cell r="A323" t="str">
            <v>-  -  naturgas</v>
          </cell>
          <cell r="B323" t="str">
            <v>pev</v>
          </cell>
          <cell r="C323" t="str">
            <v>elr</v>
          </cell>
          <cell r="D323" t="str">
            <v>nga</v>
          </cell>
          <cell r="E323" t="str">
            <v>a0a0</v>
          </cell>
          <cell r="F323" t="str">
            <v>a00</v>
          </cell>
          <cell r="G323">
            <v>0</v>
          </cell>
          <cell r="H323">
            <v>0</v>
          </cell>
          <cell r="I323">
            <v>0</v>
          </cell>
          <cell r="J323">
            <v>0</v>
          </cell>
          <cell r="K323">
            <v>0</v>
          </cell>
          <cell r="L323">
            <v>0</v>
          </cell>
          <cell r="M323">
            <v>0</v>
          </cell>
          <cell r="N323">
            <v>0</v>
          </cell>
          <cell r="O323">
            <v>0</v>
          </cell>
          <cell r="P323">
            <v>0</v>
          </cell>
          <cell r="Q323">
            <v>0</v>
          </cell>
          <cell r="R323">
            <v>0</v>
          </cell>
          <cell r="S323">
            <v>0</v>
          </cell>
          <cell r="T323">
            <v>0</v>
          </cell>
          <cell r="U323">
            <v>-297.83370000000002</v>
          </cell>
          <cell r="V323">
            <v>-296.178</v>
          </cell>
          <cell r="W323">
            <v>-672.23519999999996</v>
          </cell>
          <cell r="X323">
            <v>-683.81684099999995</v>
          </cell>
          <cell r="Y323">
            <v>-695.39848200000006</v>
          </cell>
          <cell r="Z323">
            <v>-633.14518499999997</v>
          </cell>
          <cell r="AA323">
            <v>-1033.2645033846154</v>
          </cell>
          <cell r="AB323">
            <v>-917.95212946153856</v>
          </cell>
          <cell r="AC323">
            <v>-2144.0726966006314</v>
          </cell>
          <cell r="AD323">
            <v>-3778.5967344889741</v>
          </cell>
          <cell r="AE323">
            <v>-6972.6254821746197</v>
          </cell>
          <cell r="AF323">
            <v>-8472.1292012150861</v>
          </cell>
          <cell r="AG323">
            <v>-11390.855913799691</v>
          </cell>
          <cell r="AH323">
            <v>-12798.467862021422</v>
          </cell>
          <cell r="AI323">
            <v>-12578.558575118399</v>
          </cell>
          <cell r="AJ323">
            <v>-12006.901072980005</v>
          </cell>
          <cell r="AK323">
            <v>-13101.27</v>
          </cell>
        </row>
        <row r="324">
          <cell r="A324" t="str">
            <v>-  -  anden stenkul</v>
          </cell>
          <cell r="B324" t="str">
            <v>pev</v>
          </cell>
          <cell r="C324" t="str">
            <v>elr</v>
          </cell>
          <cell r="D324" t="str">
            <v>ska</v>
          </cell>
          <cell r="E324" t="str">
            <v>a0a0</v>
          </cell>
          <cell r="F324" t="str">
            <v>a00</v>
          </cell>
          <cell r="G324">
            <v>-804.63692307692315</v>
          </cell>
          <cell r="H324">
            <v>0</v>
          </cell>
          <cell r="I324">
            <v>0</v>
          </cell>
          <cell r="J324">
            <v>-829.3938461538462</v>
          </cell>
          <cell r="K324">
            <v>-901.75692307692316</v>
          </cell>
          <cell r="L324">
            <v>-1316.4748124869054</v>
          </cell>
          <cell r="M324">
            <v>-1398.9364270173573</v>
          </cell>
          <cell r="N324">
            <v>-1317.3358954213606</v>
          </cell>
          <cell r="O324">
            <v>-1235.7353638253637</v>
          </cell>
          <cell r="P324">
            <v>-1388.6368885585587</v>
          </cell>
          <cell r="Q324">
            <v>-1383.5384132917534</v>
          </cell>
          <cell r="R324">
            <v>-1378.4399380249479</v>
          </cell>
          <cell r="S324">
            <v>-1488.0432383367981</v>
          </cell>
          <cell r="T324">
            <v>-1597.6465386486486</v>
          </cell>
          <cell r="U324">
            <v>-1541.400192224532</v>
          </cell>
          <cell r="V324">
            <v>-1485.1538458004156</v>
          </cell>
          <cell r="W324">
            <v>-1428.9074993762993</v>
          </cell>
          <cell r="X324">
            <v>-1511.1549158627859</v>
          </cell>
          <cell r="Y324">
            <v>-1593.4023323492725</v>
          </cell>
          <cell r="Z324">
            <v>-1429.9328930630631</v>
          </cell>
          <cell r="AA324">
            <v>-804.09083839223842</v>
          </cell>
          <cell r="AB324">
            <v>-693.60593756756771</v>
          </cell>
          <cell r="AC324">
            <v>-568.41029611979593</v>
          </cell>
          <cell r="AD324">
            <v>-659.40199424749198</v>
          </cell>
          <cell r="AE324">
            <v>-676.80358410906899</v>
          </cell>
          <cell r="AF324">
            <v>-748.89285415990662</v>
          </cell>
          <cell r="AG324">
            <v>-426.19087918014691</v>
          </cell>
          <cell r="AH324">
            <v>-287.61860311777502</v>
          </cell>
          <cell r="AI324">
            <v>-466.00228303374064</v>
          </cell>
          <cell r="AJ324">
            <v>-472.32</v>
          </cell>
          <cell r="AK324">
            <v>-145.07</v>
          </cell>
        </row>
        <row r="325">
          <cell r="A325" t="str">
            <v>-  -  halm</v>
          </cell>
          <cell r="B325" t="str">
            <v>pev</v>
          </cell>
          <cell r="C325" t="str">
            <v>elr</v>
          </cell>
          <cell r="D325" t="str">
            <v>hal</v>
          </cell>
          <cell r="E325" t="str">
            <v>a0a0</v>
          </cell>
          <cell r="F325" t="str">
            <v>a00</v>
          </cell>
          <cell r="G325">
            <v>0</v>
          </cell>
          <cell r="H325">
            <v>0</v>
          </cell>
          <cell r="I325">
            <v>0</v>
          </cell>
          <cell r="J325">
            <v>0</v>
          </cell>
          <cell r="K325">
            <v>0</v>
          </cell>
          <cell r="L325">
            <v>0</v>
          </cell>
          <cell r="M325">
            <v>0</v>
          </cell>
          <cell r="N325">
            <v>0</v>
          </cell>
          <cell r="O325">
            <v>0</v>
          </cell>
          <cell r="P325">
            <v>0</v>
          </cell>
          <cell r="Q325">
            <v>0</v>
          </cell>
          <cell r="R325">
            <v>0</v>
          </cell>
          <cell r="S325">
            <v>0</v>
          </cell>
          <cell r="T325">
            <v>0</v>
          </cell>
          <cell r="U325">
            <v>0</v>
          </cell>
          <cell r="V325">
            <v>0</v>
          </cell>
          <cell r="W325">
            <v>0</v>
          </cell>
          <cell r="X325">
            <v>0</v>
          </cell>
          <cell r="Y325">
            <v>0</v>
          </cell>
          <cell r="Z325">
            <v>0</v>
          </cell>
          <cell r="AA325">
            <v>0</v>
          </cell>
          <cell r="AB325">
            <v>0</v>
          </cell>
          <cell r="AC325">
            <v>0</v>
          </cell>
          <cell r="AD325">
            <v>0</v>
          </cell>
          <cell r="AE325">
            <v>0</v>
          </cell>
          <cell r="AF325">
            <v>0</v>
          </cell>
          <cell r="AG325">
            <v>0</v>
          </cell>
          <cell r="AH325">
            <v>-0.44593921774721601</v>
          </cell>
          <cell r="AI325">
            <v>-0.23</v>
          </cell>
          <cell r="AJ325">
            <v>-0.09</v>
          </cell>
          <cell r="AK325">
            <v>0</v>
          </cell>
        </row>
        <row r="326">
          <cell r="A326" t="str">
            <v>-  -  skovflis</v>
          </cell>
          <cell r="B326" t="str">
            <v>pev</v>
          </cell>
          <cell r="C326" t="str">
            <v>elr</v>
          </cell>
          <cell r="D326" t="str">
            <v>fli</v>
          </cell>
          <cell r="E326" t="str">
            <v>a0a0</v>
          </cell>
          <cell r="F326" t="str">
            <v>a00</v>
          </cell>
          <cell r="G326">
            <v>0</v>
          </cell>
          <cell r="H326">
            <v>0</v>
          </cell>
          <cell r="I326">
            <v>0</v>
          </cell>
          <cell r="J326">
            <v>0</v>
          </cell>
          <cell r="K326">
            <v>0</v>
          </cell>
          <cell r="L326">
            <v>0</v>
          </cell>
          <cell r="M326">
            <v>0</v>
          </cell>
          <cell r="N326">
            <v>0</v>
          </cell>
          <cell r="O326">
            <v>0</v>
          </cell>
          <cell r="P326">
            <v>0</v>
          </cell>
          <cell r="Q326">
            <v>0</v>
          </cell>
          <cell r="R326">
            <v>0</v>
          </cell>
          <cell r="S326">
            <v>0</v>
          </cell>
          <cell r="T326">
            <v>0</v>
          </cell>
          <cell r="U326">
            <v>0</v>
          </cell>
          <cell r="V326">
            <v>0</v>
          </cell>
          <cell r="W326">
            <v>0</v>
          </cell>
          <cell r="X326">
            <v>0</v>
          </cell>
          <cell r="Y326">
            <v>0</v>
          </cell>
          <cell r="Z326">
            <v>0</v>
          </cell>
          <cell r="AA326">
            <v>0</v>
          </cell>
          <cell r="AB326">
            <v>0</v>
          </cell>
          <cell r="AC326">
            <v>0</v>
          </cell>
          <cell r="AD326">
            <v>-3.555297668769982</v>
          </cell>
          <cell r="AE326">
            <v>-6.7691707319139329</v>
          </cell>
          <cell r="AF326">
            <v>0</v>
          </cell>
          <cell r="AG326">
            <v>0</v>
          </cell>
          <cell r="AH326">
            <v>0</v>
          </cell>
          <cell r="AI326">
            <v>0</v>
          </cell>
          <cell r="AJ326">
            <v>0</v>
          </cell>
          <cell r="AK326">
            <v>0</v>
          </cell>
        </row>
        <row r="327">
          <cell r="A327" t="str">
            <v>-  -  træpiller</v>
          </cell>
          <cell r="B327" t="str">
            <v>pev</v>
          </cell>
          <cell r="C327" t="str">
            <v>elr</v>
          </cell>
          <cell r="D327" t="str">
            <v>tpi</v>
          </cell>
          <cell r="E327" t="str">
            <v>a0a0</v>
          </cell>
          <cell r="F327" t="str">
            <v>a00</v>
          </cell>
          <cell r="G327">
            <v>0</v>
          </cell>
          <cell r="H327">
            <v>0</v>
          </cell>
          <cell r="I327">
            <v>0</v>
          </cell>
          <cell r="J327">
            <v>0</v>
          </cell>
          <cell r="K327">
            <v>0</v>
          </cell>
          <cell r="L327">
            <v>0</v>
          </cell>
          <cell r="M327">
            <v>0</v>
          </cell>
          <cell r="N327">
            <v>0</v>
          </cell>
          <cell r="O327">
            <v>0</v>
          </cell>
          <cell r="P327">
            <v>0</v>
          </cell>
          <cell r="Q327">
            <v>0</v>
          </cell>
          <cell r="R327">
            <v>0</v>
          </cell>
          <cell r="S327">
            <v>0</v>
          </cell>
          <cell r="T327">
            <v>0</v>
          </cell>
          <cell r="U327">
            <v>0</v>
          </cell>
          <cell r="V327">
            <v>0</v>
          </cell>
          <cell r="W327">
            <v>0</v>
          </cell>
          <cell r="X327">
            <v>0</v>
          </cell>
          <cell r="Y327">
            <v>0</v>
          </cell>
          <cell r="Z327">
            <v>0</v>
          </cell>
          <cell r="AA327">
            <v>0</v>
          </cell>
          <cell r="AB327">
            <v>0</v>
          </cell>
          <cell r="AC327">
            <v>0</v>
          </cell>
          <cell r="AD327">
            <v>0</v>
          </cell>
          <cell r="AE327">
            <v>0</v>
          </cell>
          <cell r="AF327">
            <v>0</v>
          </cell>
          <cell r="AG327">
            <v>0</v>
          </cell>
          <cell r="AH327">
            <v>0</v>
          </cell>
          <cell r="AI327">
            <v>0</v>
          </cell>
          <cell r="AJ327">
            <v>-7.0000000000000007E-2</v>
          </cell>
          <cell r="AK327">
            <v>0</v>
          </cell>
        </row>
        <row r="328">
          <cell r="A328" t="str">
            <v>-  -  træaffald</v>
          </cell>
          <cell r="B328" t="str">
            <v>pev</v>
          </cell>
          <cell r="C328" t="str">
            <v>elr</v>
          </cell>
          <cell r="D328" t="str">
            <v>taf</v>
          </cell>
          <cell r="E328" t="str">
            <v>a0a0</v>
          </cell>
          <cell r="F328" t="str">
            <v>a00</v>
          </cell>
          <cell r="G328">
            <v>-79.095789473684206</v>
          </cell>
          <cell r="H328">
            <v>0</v>
          </cell>
          <cell r="I328">
            <v>0</v>
          </cell>
          <cell r="J328">
            <v>-32.864210526315787</v>
          </cell>
          <cell r="K328">
            <v>-43.89473684210526</v>
          </cell>
          <cell r="L328">
            <v>-54.925263157894726</v>
          </cell>
          <cell r="M328">
            <v>-65.955789473684206</v>
          </cell>
          <cell r="N328">
            <v>-78.111947368421042</v>
          </cell>
          <cell r="O328">
            <v>-90.268105263157892</v>
          </cell>
          <cell r="P328">
            <v>-146.91226105263155</v>
          </cell>
          <cell r="Q328">
            <v>-203.55641684210528</v>
          </cell>
          <cell r="R328">
            <v>-260.20057263157895</v>
          </cell>
          <cell r="S328">
            <v>-238.92070736842103</v>
          </cell>
          <cell r="T328">
            <v>-217.64084210526315</v>
          </cell>
          <cell r="U328">
            <v>-336.24647368421051</v>
          </cell>
          <cell r="V328">
            <v>-454.85210526315785</v>
          </cell>
          <cell r="W328">
            <v>-573.45773684210519</v>
          </cell>
          <cell r="X328">
            <v>-659.21221894736846</v>
          </cell>
          <cell r="Y328">
            <v>-744.96670105263161</v>
          </cell>
          <cell r="Z328">
            <v>-736.14707052631582</v>
          </cell>
          <cell r="AA328">
            <v>-727.32744000000002</v>
          </cell>
          <cell r="AB328">
            <v>-718.50780947368423</v>
          </cell>
          <cell r="AC328">
            <v>-722.71000044212349</v>
          </cell>
          <cell r="AD328">
            <v>-675.0174545715488</v>
          </cell>
          <cell r="AE328">
            <v>-738.87048463138967</v>
          </cell>
          <cell r="AF328">
            <v>-732.70647774016447</v>
          </cell>
          <cell r="AG328">
            <v>-679.64369192225774</v>
          </cell>
          <cell r="AH328">
            <v>-1599.0239708073375</v>
          </cell>
          <cell r="AI328">
            <v>-1743.0509721533306</v>
          </cell>
          <cell r="AJ328">
            <v>-1585.28</v>
          </cell>
          <cell r="AK328">
            <v>-155.55000000000001</v>
          </cell>
        </row>
        <row r="329">
          <cell r="A329" t="str">
            <v>-  -  biogas, deponi</v>
          </cell>
          <cell r="B329" t="str">
            <v>pev</v>
          </cell>
          <cell r="C329" t="str">
            <v>elr</v>
          </cell>
          <cell r="D329" t="str">
            <v>bid</v>
          </cell>
          <cell r="E329" t="str">
            <v>a0a0</v>
          </cell>
          <cell r="F329" t="str">
            <v>a00</v>
          </cell>
          <cell r="G329">
            <v>0</v>
          </cell>
          <cell r="H329">
            <v>0</v>
          </cell>
          <cell r="I329">
            <v>0</v>
          </cell>
          <cell r="J329">
            <v>0</v>
          </cell>
          <cell r="K329">
            <v>0</v>
          </cell>
          <cell r="L329">
            <v>0</v>
          </cell>
          <cell r="M329">
            <v>0</v>
          </cell>
          <cell r="N329">
            <v>0</v>
          </cell>
          <cell r="O329">
            <v>0</v>
          </cell>
          <cell r="P329">
            <v>0</v>
          </cell>
          <cell r="Q329">
            <v>0</v>
          </cell>
          <cell r="R329">
            <v>0</v>
          </cell>
          <cell r="S329">
            <v>0</v>
          </cell>
          <cell r="T329">
            <v>0</v>
          </cell>
          <cell r="U329">
            <v>0</v>
          </cell>
          <cell r="V329">
            <v>0</v>
          </cell>
          <cell r="W329">
            <v>-8.8333320377834692</v>
          </cell>
          <cell r="X329">
            <v>-11.154638910700125</v>
          </cell>
          <cell r="Y329">
            <v>-26.538206996012175</v>
          </cell>
          <cell r="Z329">
            <v>-36.347080182868602</v>
          </cell>
          <cell r="AA329">
            <v>-73.888313016200911</v>
          </cell>
          <cell r="AB329">
            <v>-90.741740582708786</v>
          </cell>
          <cell r="AC329">
            <v>-87.465139999999991</v>
          </cell>
          <cell r="AD329">
            <v>-133.03015199999999</v>
          </cell>
          <cell r="AE329">
            <v>-104.174114</v>
          </cell>
          <cell r="AF329">
            <v>-276.364426786173</v>
          </cell>
          <cell r="AG329">
            <v>-375.38448780002585</v>
          </cell>
          <cell r="AH329">
            <v>-313.53096635322458</v>
          </cell>
          <cell r="AI329">
            <v>-295.72000000000003</v>
          </cell>
          <cell r="AJ329">
            <v>-242.21</v>
          </cell>
          <cell r="AK329">
            <v>-374.67</v>
          </cell>
        </row>
        <row r="330">
          <cell r="A330" t="str">
            <v>-  -  biogas, slam</v>
          </cell>
          <cell r="B330" t="str">
            <v>pev</v>
          </cell>
          <cell r="C330" t="str">
            <v>elr</v>
          </cell>
          <cell r="D330" t="str">
            <v>bis</v>
          </cell>
          <cell r="E330" t="str">
            <v>a0a0</v>
          </cell>
          <cell r="F330" t="str">
            <v>a00</v>
          </cell>
          <cell r="G330">
            <v>0</v>
          </cell>
          <cell r="H330">
            <v>0</v>
          </cell>
          <cell r="I330">
            <v>0</v>
          </cell>
          <cell r="J330">
            <v>0</v>
          </cell>
          <cell r="K330">
            <v>0</v>
          </cell>
          <cell r="L330">
            <v>0</v>
          </cell>
          <cell r="M330">
            <v>0</v>
          </cell>
          <cell r="N330">
            <v>0</v>
          </cell>
          <cell r="O330">
            <v>0</v>
          </cell>
          <cell r="P330">
            <v>0</v>
          </cell>
          <cell r="Q330">
            <v>0</v>
          </cell>
          <cell r="R330">
            <v>0</v>
          </cell>
          <cell r="S330">
            <v>0</v>
          </cell>
          <cell r="T330">
            <v>0</v>
          </cell>
          <cell r="U330">
            <v>0</v>
          </cell>
          <cell r="V330">
            <v>0</v>
          </cell>
          <cell r="W330">
            <v>0</v>
          </cell>
          <cell r="X330">
            <v>-234.48275862068968</v>
          </cell>
          <cell r="Y330">
            <v>-234.48275862068968</v>
          </cell>
          <cell r="Z330">
            <v>-234.48275862068968</v>
          </cell>
          <cell r="AA330">
            <v>-275.86206896551727</v>
          </cell>
          <cell r="AB330">
            <v>-275.86206896551727</v>
          </cell>
          <cell r="AC330">
            <v>-319.73701540299697</v>
          </cell>
          <cell r="AD330">
            <v>-407.87868393399543</v>
          </cell>
          <cell r="AE330">
            <v>-374.14196087136895</v>
          </cell>
          <cell r="AF330">
            <v>-399.24124229026279</v>
          </cell>
          <cell r="AG330">
            <v>-422.71471329343802</v>
          </cell>
          <cell r="AH330">
            <v>-409.90898828401799</v>
          </cell>
          <cell r="AI330">
            <v>-461.3</v>
          </cell>
          <cell r="AJ330">
            <v>-449.77</v>
          </cell>
          <cell r="AK330">
            <v>-450.8</v>
          </cell>
        </row>
        <row r="331">
          <cell r="A331" t="str">
            <v>-  -  biogas, andet</v>
          </cell>
          <cell r="B331" t="str">
            <v>pev</v>
          </cell>
          <cell r="C331" t="str">
            <v>elr</v>
          </cell>
          <cell r="D331" t="str">
            <v>bia</v>
          </cell>
          <cell r="E331" t="str">
            <v>a0a0</v>
          </cell>
          <cell r="F331" t="str">
            <v>a00</v>
          </cell>
          <cell r="G331">
            <v>0</v>
          </cell>
          <cell r="H331">
            <v>0</v>
          </cell>
          <cell r="I331">
            <v>0</v>
          </cell>
          <cell r="J331">
            <v>0</v>
          </cell>
          <cell r="K331">
            <v>0</v>
          </cell>
          <cell r="L331">
            <v>0</v>
          </cell>
          <cell r="M331">
            <v>0</v>
          </cell>
          <cell r="N331">
            <v>0</v>
          </cell>
          <cell r="O331">
            <v>0</v>
          </cell>
          <cell r="P331">
            <v>0</v>
          </cell>
          <cell r="Q331">
            <v>0</v>
          </cell>
          <cell r="R331">
            <v>0</v>
          </cell>
          <cell r="S331">
            <v>0</v>
          </cell>
          <cell r="T331">
            <v>0</v>
          </cell>
          <cell r="U331">
            <v>0</v>
          </cell>
          <cell r="V331">
            <v>0</v>
          </cell>
          <cell r="W331">
            <v>0</v>
          </cell>
          <cell r="X331">
            <v>0</v>
          </cell>
          <cell r="Y331">
            <v>0</v>
          </cell>
          <cell r="Z331">
            <v>0</v>
          </cell>
          <cell r="AA331">
            <v>0</v>
          </cell>
          <cell r="AB331">
            <v>0</v>
          </cell>
          <cell r="AC331">
            <v>-17.530519381489601</v>
          </cell>
          <cell r="AD331">
            <v>-28.568465092541345</v>
          </cell>
          <cell r="AE331">
            <v>-86.193440835613487</v>
          </cell>
          <cell r="AF331">
            <v>-79.397040106196059</v>
          </cell>
          <cell r="AG331">
            <v>-70.502518280905761</v>
          </cell>
          <cell r="AH331">
            <v>-52.322631597845358</v>
          </cell>
          <cell r="AI331">
            <v>-98.29</v>
          </cell>
          <cell r="AJ331">
            <v>-158.8809402</v>
          </cell>
          <cell r="AK331">
            <v>-268.51</v>
          </cell>
        </row>
        <row r="333">
          <cell r="A333" t="str">
            <v>-  -  affald, plastik</v>
          </cell>
          <cell r="B333" t="str">
            <v>pev</v>
          </cell>
          <cell r="C333" t="str">
            <v>elr</v>
          </cell>
          <cell r="D333" t="str">
            <v>afp</v>
          </cell>
          <cell r="E333" t="str">
            <v>a0a0</v>
          </cell>
          <cell r="F333" t="str">
            <v>a00</v>
          </cell>
          <cell r="G333">
            <v>0</v>
          </cell>
          <cell r="H333">
            <v>0</v>
          </cell>
          <cell r="I333">
            <v>0</v>
          </cell>
          <cell r="J333">
            <v>0</v>
          </cell>
          <cell r="K333">
            <v>0</v>
          </cell>
          <cell r="L333">
            <v>0</v>
          </cell>
          <cell r="M333">
            <v>0</v>
          </cell>
          <cell r="N333">
            <v>0</v>
          </cell>
          <cell r="O333">
            <v>0</v>
          </cell>
          <cell r="P333">
            <v>0</v>
          </cell>
          <cell r="Q333">
            <v>0</v>
          </cell>
          <cell r="R333">
            <v>0</v>
          </cell>
          <cell r="S333">
            <v>0</v>
          </cell>
          <cell r="T333">
            <v>0</v>
          </cell>
          <cell r="U333">
            <v>0</v>
          </cell>
          <cell r="V333">
            <v>0</v>
          </cell>
          <cell r="W333">
            <v>-47.328673232750958</v>
          </cell>
          <cell r="X333">
            <v>-59.766151411005801</v>
          </cell>
          <cell r="Y333">
            <v>-142.19075222406511</v>
          </cell>
          <cell r="Z333">
            <v>-194.74633961243541</v>
          </cell>
          <cell r="AA333">
            <v>-360.70060314398859</v>
          </cell>
          <cell r="AB333">
            <v>-424.1240294458849</v>
          </cell>
          <cell r="AC333">
            <v>-494.09425556184772</v>
          </cell>
          <cell r="AD333">
            <v>-504.30414849999005</v>
          </cell>
          <cell r="AE333">
            <v>-600.34359287552957</v>
          </cell>
          <cell r="AF333">
            <v>-624.59962707354748</v>
          </cell>
          <cell r="AG333">
            <v>-722.42682116202604</v>
          </cell>
          <cell r="AH333">
            <v>-997.8944422185167</v>
          </cell>
          <cell r="AI333">
            <v>-1150.094749275831</v>
          </cell>
          <cell r="AJ333">
            <v>-1113.1754374316145</v>
          </cell>
          <cell r="AK333">
            <v>-1067.2888515594425</v>
          </cell>
        </row>
        <row r="336">
          <cell r="A336" t="str">
            <v>-  -  raffinaderigas</v>
          </cell>
          <cell r="B336" t="str">
            <v>pev</v>
          </cell>
          <cell r="C336" t="str">
            <v>fjr</v>
          </cell>
          <cell r="D336" t="str">
            <v>rga</v>
          </cell>
          <cell r="E336" t="str">
            <v>a0a0</v>
          </cell>
          <cell r="F336" t="str">
            <v>a00</v>
          </cell>
          <cell r="G336">
            <v>0</v>
          </cell>
          <cell r="H336">
            <v>0</v>
          </cell>
          <cell r="I336">
            <v>0</v>
          </cell>
          <cell r="J336">
            <v>0</v>
          </cell>
          <cell r="K336">
            <v>0</v>
          </cell>
          <cell r="L336">
            <v>0</v>
          </cell>
          <cell r="M336">
            <v>0</v>
          </cell>
          <cell r="N336">
            <v>0</v>
          </cell>
          <cell r="O336">
            <v>0</v>
          </cell>
          <cell r="P336">
            <v>0</v>
          </cell>
          <cell r="Q336">
            <v>0</v>
          </cell>
          <cell r="R336">
            <v>0</v>
          </cell>
          <cell r="S336">
            <v>0</v>
          </cell>
          <cell r="T336">
            <v>0</v>
          </cell>
          <cell r="U336">
            <v>0</v>
          </cell>
          <cell r="V336">
            <v>0</v>
          </cell>
          <cell r="W336">
            <v>0</v>
          </cell>
          <cell r="X336">
            <v>0</v>
          </cell>
          <cell r="Y336">
            <v>0</v>
          </cell>
          <cell r="Z336">
            <v>0</v>
          </cell>
          <cell r="AA336">
            <v>0</v>
          </cell>
          <cell r="AB336">
            <v>0</v>
          </cell>
          <cell r="AC336">
            <v>-102</v>
          </cell>
          <cell r="AD336">
            <v>-114.5</v>
          </cell>
          <cell r="AE336">
            <v>-126.5</v>
          </cell>
          <cell r="AF336">
            <v>-105.5</v>
          </cell>
          <cell r="AG336">
            <v>-123</v>
          </cell>
          <cell r="AH336">
            <v>-128.5</v>
          </cell>
          <cell r="AI336">
            <v>-121</v>
          </cell>
          <cell r="AJ336">
            <v>-120.91</v>
          </cell>
          <cell r="AK336">
            <v>-126.93</v>
          </cell>
        </row>
        <row r="337">
          <cell r="A337" t="str">
            <v>-  -  gas/dieselolie</v>
          </cell>
          <cell r="B337" t="str">
            <v>pev</v>
          </cell>
          <cell r="C337" t="str">
            <v>fjr</v>
          </cell>
          <cell r="D337" t="str">
            <v>gdt</v>
          </cell>
          <cell r="E337" t="str">
            <v>a0a0</v>
          </cell>
          <cell r="F337" t="str">
            <v>a00</v>
          </cell>
          <cell r="G337">
            <v>0</v>
          </cell>
          <cell r="H337">
            <v>0</v>
          </cell>
          <cell r="I337">
            <v>0</v>
          </cell>
          <cell r="J337">
            <v>0</v>
          </cell>
          <cell r="K337">
            <v>0</v>
          </cell>
          <cell r="L337">
            <v>0</v>
          </cell>
          <cell r="M337">
            <v>0</v>
          </cell>
          <cell r="N337">
            <v>0</v>
          </cell>
          <cell r="O337">
            <v>0</v>
          </cell>
          <cell r="P337">
            <v>0</v>
          </cell>
          <cell r="Q337">
            <v>0</v>
          </cell>
          <cell r="R337">
            <v>0</v>
          </cell>
          <cell r="S337">
            <v>0</v>
          </cell>
          <cell r="T337">
            <v>0</v>
          </cell>
          <cell r="U337">
            <v>0</v>
          </cell>
          <cell r="V337">
            <v>0</v>
          </cell>
          <cell r="W337">
            <v>0</v>
          </cell>
          <cell r="X337">
            <v>0</v>
          </cell>
          <cell r="Y337">
            <v>0</v>
          </cell>
          <cell r="Z337">
            <v>0</v>
          </cell>
          <cell r="AA337">
            <v>0</v>
          </cell>
          <cell r="AB337">
            <v>0</v>
          </cell>
          <cell r="AC337">
            <v>0</v>
          </cell>
          <cell r="AD337">
            <v>-0.26251420041679835</v>
          </cell>
          <cell r="AE337">
            <v>-15.788207816397932</v>
          </cell>
          <cell r="AF337">
            <v>-12.043533189864554</v>
          </cell>
          <cell r="AG337">
            <v>0</v>
          </cell>
          <cell r="AH337">
            <v>-23.341805865233798</v>
          </cell>
          <cell r="AI337">
            <v>-19.931332007877799</v>
          </cell>
          <cell r="AJ337">
            <v>-15.92</v>
          </cell>
          <cell r="AK337">
            <v>-20.91</v>
          </cell>
        </row>
        <row r="338">
          <cell r="A338" t="str">
            <v>-  -  fuelolie</v>
          </cell>
          <cell r="B338" t="str">
            <v>pev</v>
          </cell>
          <cell r="C338" t="str">
            <v>fjr</v>
          </cell>
          <cell r="D338" t="str">
            <v>fut</v>
          </cell>
          <cell r="E338" t="str">
            <v>a0a0</v>
          </cell>
          <cell r="F338" t="str">
            <v>a00</v>
          </cell>
          <cell r="G338">
            <v>-9.52</v>
          </cell>
          <cell r="H338">
            <v>0</v>
          </cell>
          <cell r="I338">
            <v>0</v>
          </cell>
          <cell r="J338">
            <v>-28.12</v>
          </cell>
          <cell r="K338">
            <v>-37.200000000000003</v>
          </cell>
          <cell r="L338">
            <v>-34.71</v>
          </cell>
          <cell r="M338">
            <v>-41.85</v>
          </cell>
          <cell r="N338">
            <v>-41.85</v>
          </cell>
          <cell r="O338">
            <v>-48.66</v>
          </cell>
          <cell r="P338">
            <v>-56.25</v>
          </cell>
          <cell r="Q338">
            <v>-63.75</v>
          </cell>
          <cell r="R338">
            <v>-75</v>
          </cell>
          <cell r="S338">
            <v>-81.25</v>
          </cell>
          <cell r="T338">
            <v>-87.5</v>
          </cell>
          <cell r="U338">
            <v>-43.75</v>
          </cell>
          <cell r="V338">
            <v>-50</v>
          </cell>
          <cell r="W338">
            <v>-56.25</v>
          </cell>
          <cell r="X338">
            <v>-63.17651944552329</v>
          </cell>
          <cell r="Y338">
            <v>-52.453931363440354</v>
          </cell>
          <cell r="Z338">
            <v>-98.020715390610505</v>
          </cell>
          <cell r="AA338">
            <v>-115.06129384560001</v>
          </cell>
          <cell r="AB338">
            <v>-135.96442495486372</v>
          </cell>
          <cell r="AC338">
            <v>-168.1477508113868</v>
          </cell>
          <cell r="AD338">
            <v>-166.23648554804225</v>
          </cell>
          <cell r="AE338">
            <v>-162.47011151348636</v>
          </cell>
          <cell r="AF338">
            <v>-237.3268376480039</v>
          </cell>
          <cell r="AG338">
            <v>-243.68267889041957</v>
          </cell>
          <cell r="AH338">
            <v>-77.667321041373697</v>
          </cell>
          <cell r="AI338">
            <v>-83.324358061630605</v>
          </cell>
          <cell r="AJ338">
            <v>-49.56</v>
          </cell>
          <cell r="AK338">
            <v>-68.06</v>
          </cell>
        </row>
        <row r="339">
          <cell r="A339" t="str">
            <v>-  -  spildolie</v>
          </cell>
          <cell r="B339" t="str">
            <v>pev</v>
          </cell>
          <cell r="C339" t="str">
            <v>fjr</v>
          </cell>
          <cell r="D339" t="str">
            <v>spo</v>
          </cell>
          <cell r="E339" t="str">
            <v>a0a0</v>
          </cell>
          <cell r="F339" t="str">
            <v>a00</v>
          </cell>
          <cell r="G339">
            <v>0</v>
          </cell>
          <cell r="H339">
            <v>0</v>
          </cell>
          <cell r="I339">
            <v>0</v>
          </cell>
          <cell r="J339">
            <v>0</v>
          </cell>
          <cell r="K339">
            <v>0</v>
          </cell>
          <cell r="L339">
            <v>0</v>
          </cell>
          <cell r="M339">
            <v>0</v>
          </cell>
          <cell r="N339">
            <v>0</v>
          </cell>
          <cell r="O339">
            <v>0</v>
          </cell>
          <cell r="P339">
            <v>0</v>
          </cell>
          <cell r="Q339">
            <v>0</v>
          </cell>
          <cell r="R339">
            <v>0</v>
          </cell>
          <cell r="S339">
            <v>0</v>
          </cell>
          <cell r="T339">
            <v>0</v>
          </cell>
          <cell r="U339">
            <v>0</v>
          </cell>
          <cell r="V339">
            <v>0</v>
          </cell>
          <cell r="W339">
            <v>0</v>
          </cell>
          <cell r="X339">
            <v>0</v>
          </cell>
          <cell r="Y339">
            <v>0</v>
          </cell>
          <cell r="Z339">
            <v>0</v>
          </cell>
          <cell r="AA339">
            <v>0</v>
          </cell>
          <cell r="AB339">
            <v>0</v>
          </cell>
          <cell r="AC339">
            <v>-55.092355014280649</v>
          </cell>
          <cell r="AD339">
            <v>-69.945095880870724</v>
          </cell>
          <cell r="AE339">
            <v>0</v>
          </cell>
          <cell r="AF339">
            <v>0</v>
          </cell>
          <cell r="AG339">
            <v>0</v>
          </cell>
          <cell r="AH339">
            <v>0</v>
          </cell>
          <cell r="AI339">
            <v>0</v>
          </cell>
          <cell r="AJ339">
            <v>0</v>
          </cell>
          <cell r="AK339">
            <v>0</v>
          </cell>
        </row>
        <row r="340">
          <cell r="A340" t="str">
            <v>-  -  naturgas</v>
          </cell>
          <cell r="B340" t="str">
            <v>pev</v>
          </cell>
          <cell r="C340" t="str">
            <v>fjr</v>
          </cell>
          <cell r="D340" t="str">
            <v>nga</v>
          </cell>
          <cell r="E340" t="str">
            <v>a0a0</v>
          </cell>
          <cell r="F340" t="str">
            <v>a00</v>
          </cell>
          <cell r="G340">
            <v>0</v>
          </cell>
          <cell r="H340">
            <v>0</v>
          </cell>
          <cell r="I340">
            <v>0</v>
          </cell>
          <cell r="J340">
            <v>0</v>
          </cell>
          <cell r="K340">
            <v>0</v>
          </cell>
          <cell r="L340">
            <v>0</v>
          </cell>
          <cell r="M340">
            <v>0</v>
          </cell>
          <cell r="N340">
            <v>0</v>
          </cell>
          <cell r="O340">
            <v>0</v>
          </cell>
          <cell r="P340">
            <v>0</v>
          </cell>
          <cell r="Q340">
            <v>0</v>
          </cell>
          <cell r="R340">
            <v>0</v>
          </cell>
          <cell r="S340">
            <v>0</v>
          </cell>
          <cell r="T340">
            <v>0</v>
          </cell>
          <cell r="U340">
            <v>-50</v>
          </cell>
          <cell r="V340">
            <v>-50</v>
          </cell>
          <cell r="W340">
            <v>-62.5</v>
          </cell>
          <cell r="X340">
            <v>-62.5</v>
          </cell>
          <cell r="Y340">
            <v>-42</v>
          </cell>
          <cell r="Z340">
            <v>-44.330500000000001</v>
          </cell>
          <cell r="AA340">
            <v>-46.661000000000001</v>
          </cell>
          <cell r="AB340">
            <v>-48.991500000000002</v>
          </cell>
          <cell r="AC340">
            <v>-44.96619166810855</v>
          </cell>
          <cell r="AD340">
            <v>-21.112700174359421</v>
          </cell>
          <cell r="AE340">
            <v>-116.6825</v>
          </cell>
          <cell r="AF340">
            <v>-171.96939535177864</v>
          </cell>
          <cell r="AG340">
            <v>-151.51008917854844</v>
          </cell>
          <cell r="AH340">
            <v>-209.54142839992409</v>
          </cell>
          <cell r="AI340">
            <v>-200.14881722349122</v>
          </cell>
          <cell r="AJ340">
            <v>-153.41999999999999</v>
          </cell>
          <cell r="AK340">
            <v>-156.88</v>
          </cell>
        </row>
        <row r="341">
          <cell r="A341" t="str">
            <v>-  -  anden stenkul</v>
          </cell>
          <cell r="B341" t="str">
            <v>pev</v>
          </cell>
          <cell r="C341" t="str">
            <v>fjr</v>
          </cell>
          <cell r="D341" t="str">
            <v>ska</v>
          </cell>
          <cell r="E341" t="str">
            <v>a0a0</v>
          </cell>
          <cell r="F341" t="str">
            <v>a00</v>
          </cell>
          <cell r="G341">
            <v>0</v>
          </cell>
          <cell r="H341">
            <v>0</v>
          </cell>
          <cell r="I341">
            <v>0</v>
          </cell>
          <cell r="J341">
            <v>0</v>
          </cell>
          <cell r="K341">
            <v>0</v>
          </cell>
          <cell r="L341">
            <v>-11.57</v>
          </cell>
          <cell r="M341">
            <v>-13.95</v>
          </cell>
          <cell r="N341">
            <v>-13.95</v>
          </cell>
          <cell r="O341">
            <v>-16.22</v>
          </cell>
          <cell r="P341">
            <v>-18.75</v>
          </cell>
          <cell r="Q341">
            <v>-21.25</v>
          </cell>
          <cell r="R341">
            <v>-25</v>
          </cell>
          <cell r="S341">
            <v>-31.25</v>
          </cell>
          <cell r="T341">
            <v>-37.5</v>
          </cell>
          <cell r="U341">
            <v>-43.75</v>
          </cell>
          <cell r="V341">
            <v>-50</v>
          </cell>
          <cell r="W341">
            <v>-56.25</v>
          </cell>
          <cell r="X341">
            <v>-62.5</v>
          </cell>
          <cell r="Y341">
            <v>-36.785249999999998</v>
          </cell>
          <cell r="Z341">
            <v>-41.75</v>
          </cell>
          <cell r="AA341">
            <v>-54.938916666666664</v>
          </cell>
          <cell r="AB341">
            <v>-64.015749999999997</v>
          </cell>
          <cell r="AC341">
            <v>-237.21458771691172</v>
          </cell>
          <cell r="AD341">
            <v>-81.141026196669372</v>
          </cell>
          <cell r="AE341">
            <v>-172.59657162207682</v>
          </cell>
          <cell r="AF341">
            <v>-53.799141095962817</v>
          </cell>
          <cell r="AG341">
            <v>-523.54064892287499</v>
          </cell>
          <cell r="AH341">
            <v>0</v>
          </cell>
          <cell r="AI341">
            <v>0</v>
          </cell>
          <cell r="AJ341">
            <v>0</v>
          </cell>
          <cell r="AK341">
            <v>0</v>
          </cell>
        </row>
        <row r="348">
          <cell r="A348" t="str">
            <v>-  -  affald, andet</v>
          </cell>
          <cell r="B348" t="str">
            <v>pev</v>
          </cell>
          <cell r="C348" t="str">
            <v>fjr</v>
          </cell>
          <cell r="D348" t="str">
            <v>afa</v>
          </cell>
          <cell r="E348" t="str">
            <v>a0a0</v>
          </cell>
          <cell r="F348" t="str">
            <v>a00</v>
          </cell>
          <cell r="G348">
            <v>0</v>
          </cell>
          <cell r="H348">
            <v>0</v>
          </cell>
          <cell r="I348">
            <v>0</v>
          </cell>
          <cell r="J348">
            <v>0</v>
          </cell>
          <cell r="K348">
            <v>0</v>
          </cell>
          <cell r="L348">
            <v>0</v>
          </cell>
          <cell r="M348">
            <v>0</v>
          </cell>
          <cell r="N348">
            <v>0</v>
          </cell>
          <cell r="O348">
            <v>0</v>
          </cell>
          <cell r="P348">
            <v>0</v>
          </cell>
          <cell r="Q348">
            <v>0</v>
          </cell>
          <cell r="R348">
            <v>0</v>
          </cell>
          <cell r="S348">
            <v>0</v>
          </cell>
          <cell r="T348">
            <v>0</v>
          </cell>
          <cell r="U348">
            <v>0</v>
          </cell>
          <cell r="V348">
            <v>0</v>
          </cell>
          <cell r="W348">
            <v>0</v>
          </cell>
          <cell r="X348">
            <v>-13.321615875907447</v>
          </cell>
          <cell r="Y348">
            <v>-308.53829226488523</v>
          </cell>
          <cell r="Z348">
            <v>-1108.0492371012308</v>
          </cell>
          <cell r="AA348">
            <v>-1517.7635880807475</v>
          </cell>
          <cell r="AB348">
            <v>-1930.5002073906542</v>
          </cell>
          <cell r="AC348">
            <v>-1943.6671613693186</v>
          </cell>
          <cell r="AD348">
            <v>-2427.7663267177295</v>
          </cell>
          <cell r="AE348">
            <v>-3158.4857640009982</v>
          </cell>
          <cell r="AF348">
            <v>-2810.1939133048668</v>
          </cell>
          <cell r="AG348">
            <v>-3348.1603893133579</v>
          </cell>
          <cell r="AH348">
            <v>-4229.69459838892</v>
          </cell>
          <cell r="AI348">
            <v>-5099.7827759598285</v>
          </cell>
          <cell r="AJ348">
            <v>-5177.0163734462831</v>
          </cell>
          <cell r="AK348">
            <v>-5622.1285802516595</v>
          </cell>
        </row>
        <row r="350">
          <cell r="A350" t="str">
            <v>-  -  el</v>
          </cell>
          <cell r="B350" t="str">
            <v>pev</v>
          </cell>
          <cell r="C350" t="str">
            <v>brt</v>
          </cell>
          <cell r="D350" t="str">
            <v>elc</v>
          </cell>
          <cell r="E350" t="str">
            <v>a0a0</v>
          </cell>
          <cell r="F350" t="str">
            <v>a00</v>
          </cell>
          <cell r="G350">
            <v>1201.2454604651164</v>
          </cell>
          <cell r="H350">
            <v>0</v>
          </cell>
          <cell r="I350">
            <v>0</v>
          </cell>
          <cell r="J350">
            <v>1202.9112</v>
          </cell>
          <cell r="K350">
            <v>1240.8492000000001</v>
          </cell>
          <cell r="L350">
            <v>1278.7872</v>
          </cell>
          <cell r="M350">
            <v>1316.7252000000001</v>
          </cell>
          <cell r="N350">
            <v>1218.138786</v>
          </cell>
          <cell r="O350">
            <v>1119.5523720000001</v>
          </cell>
          <cell r="P350">
            <v>1146.9739139999999</v>
          </cell>
          <cell r="Q350">
            <v>1174.395456</v>
          </cell>
          <cell r="R350">
            <v>1201.816998</v>
          </cell>
          <cell r="S350">
            <v>1239.0221232000001</v>
          </cell>
          <cell r="T350">
            <v>1276.2272484</v>
          </cell>
          <cell r="U350">
            <v>1323.4794767999997</v>
          </cell>
          <cell r="V350">
            <v>1375.4124251999997</v>
          </cell>
          <cell r="W350">
            <v>1650.7250136000002</v>
          </cell>
          <cell r="X350">
            <v>1851.9920924012308</v>
          </cell>
          <cell r="Y350">
            <v>2099.0859995131832</v>
          </cell>
          <cell r="Z350">
            <v>2260.3194032722367</v>
          </cell>
          <cell r="AA350">
            <v>2675.217438353704</v>
          </cell>
          <cell r="AB350">
            <v>2897.8383208088044</v>
          </cell>
          <cell r="AC350">
            <v>3524.5426234082192</v>
          </cell>
          <cell r="AD350">
            <v>4418.9427757808226</v>
          </cell>
          <cell r="AE350">
            <v>6116.6973839999982</v>
          </cell>
          <cell r="AF350">
            <v>6891.4906490958892</v>
          </cell>
          <cell r="AG350">
            <v>7994.8289231999952</v>
          </cell>
          <cell r="AH350">
            <v>9699.4598867999994</v>
          </cell>
          <cell r="AI350">
            <v>10160.496550800002</v>
          </cell>
          <cell r="AJ350">
            <v>9535.5</v>
          </cell>
          <cell r="AK350">
            <v>9559.6</v>
          </cell>
        </row>
        <row r="352">
          <cell r="A352" t="str">
            <v>Private fjernvarmeproducenter</v>
          </cell>
        </row>
        <row r="356">
          <cell r="A356" t="str">
            <v>-  -  spildolie</v>
          </cell>
          <cell r="B356" t="str">
            <v>pvp</v>
          </cell>
          <cell r="C356" t="str">
            <v>fjr</v>
          </cell>
          <cell r="D356" t="str">
            <v>spo</v>
          </cell>
          <cell r="E356" t="str">
            <v>a0a0</v>
          </cell>
          <cell r="F356" t="str">
            <v>a00</v>
          </cell>
          <cell r="G356">
            <v>0</v>
          </cell>
          <cell r="H356">
            <v>0</v>
          </cell>
          <cell r="I356">
            <v>0</v>
          </cell>
          <cell r="J356">
            <v>0</v>
          </cell>
          <cell r="K356">
            <v>0</v>
          </cell>
          <cell r="L356">
            <v>0</v>
          </cell>
          <cell r="M356">
            <v>0</v>
          </cell>
          <cell r="N356">
            <v>0</v>
          </cell>
          <cell r="O356">
            <v>0</v>
          </cell>
          <cell r="P356">
            <v>0</v>
          </cell>
          <cell r="Q356">
            <v>0</v>
          </cell>
          <cell r="R356">
            <v>0</v>
          </cell>
          <cell r="S356">
            <v>0</v>
          </cell>
          <cell r="T356">
            <v>0</v>
          </cell>
          <cell r="U356">
            <v>0</v>
          </cell>
          <cell r="V356">
            <v>0</v>
          </cell>
          <cell r="W356">
            <v>0</v>
          </cell>
          <cell r="X356">
            <v>0</v>
          </cell>
          <cell r="Y356">
            <v>0</v>
          </cell>
          <cell r="Z356">
            <v>0</v>
          </cell>
          <cell r="AA356">
            <v>0</v>
          </cell>
          <cell r="AB356">
            <v>0</v>
          </cell>
          <cell r="AC356">
            <v>-7.122416114901438</v>
          </cell>
          <cell r="AD356">
            <v>0</v>
          </cell>
          <cell r="AE356">
            <v>-14.802329014598541</v>
          </cell>
          <cell r="AF356">
            <v>-13.389513511778755</v>
          </cell>
          <cell r="AG356">
            <v>-16.048338421272515</v>
          </cell>
          <cell r="AH356">
            <v>-19.053000000000001</v>
          </cell>
          <cell r="AI356">
            <v>-7.6230592403006803</v>
          </cell>
          <cell r="AJ356">
            <v>-0.55000000000000004</v>
          </cell>
          <cell r="AK356">
            <v>0</v>
          </cell>
        </row>
        <row r="357">
          <cell r="A357" t="str">
            <v>-  -  naturgas</v>
          </cell>
          <cell r="B357" t="str">
            <v>pvp</v>
          </cell>
          <cell r="C357" t="str">
            <v>fjr</v>
          </cell>
          <cell r="D357" t="str">
            <v>nga</v>
          </cell>
          <cell r="E357" t="str">
            <v>a0a0</v>
          </cell>
          <cell r="F357" t="str">
            <v>a00</v>
          </cell>
          <cell r="G357">
            <v>0</v>
          </cell>
          <cell r="H357">
            <v>0</v>
          </cell>
          <cell r="I357">
            <v>0</v>
          </cell>
          <cell r="J357">
            <v>0</v>
          </cell>
          <cell r="K357">
            <v>0</v>
          </cell>
          <cell r="L357">
            <v>0</v>
          </cell>
          <cell r="M357">
            <v>0</v>
          </cell>
          <cell r="N357">
            <v>0</v>
          </cell>
          <cell r="O357">
            <v>0</v>
          </cell>
          <cell r="P357">
            <v>0</v>
          </cell>
          <cell r="Q357">
            <v>0</v>
          </cell>
          <cell r="R357">
            <v>0</v>
          </cell>
          <cell r="S357">
            <v>0</v>
          </cell>
          <cell r="T357">
            <v>0</v>
          </cell>
          <cell r="U357">
            <v>0</v>
          </cell>
          <cell r="V357">
            <v>0</v>
          </cell>
          <cell r="W357">
            <v>0</v>
          </cell>
          <cell r="X357">
            <v>0</v>
          </cell>
          <cell r="Y357">
            <v>0</v>
          </cell>
          <cell r="Z357">
            <v>0</v>
          </cell>
          <cell r="AA357">
            <v>0</v>
          </cell>
          <cell r="AB357">
            <v>0</v>
          </cell>
          <cell r="AC357">
            <v>-135.06516957360193</v>
          </cell>
          <cell r="AD357">
            <v>-98.637663386203045</v>
          </cell>
          <cell r="AE357">
            <v>-242.85379979999999</v>
          </cell>
          <cell r="AF357">
            <v>-197.71255572981127</v>
          </cell>
          <cell r="AG357">
            <v>-222.04694990133322</v>
          </cell>
          <cell r="AH357">
            <v>-157.66659227557923</v>
          </cell>
          <cell r="AI357">
            <v>-186.73438584467647</v>
          </cell>
          <cell r="AJ357">
            <v>-205.24</v>
          </cell>
          <cell r="AK357">
            <v>-80.349999999999994</v>
          </cell>
        </row>
        <row r="358">
          <cell r="A358" t="str">
            <v>-  -  anden stenkul</v>
          </cell>
          <cell r="B358" t="str">
            <v>pvp</v>
          </cell>
          <cell r="C358" t="str">
            <v>fjr</v>
          </cell>
          <cell r="D358" t="str">
            <v>ska</v>
          </cell>
          <cell r="E358" t="str">
            <v>a0a0</v>
          </cell>
          <cell r="F358" t="str">
            <v>a00</v>
          </cell>
          <cell r="G358">
            <v>0</v>
          </cell>
          <cell r="H358">
            <v>0</v>
          </cell>
          <cell r="I358">
            <v>0</v>
          </cell>
          <cell r="J358">
            <v>0</v>
          </cell>
          <cell r="K358">
            <v>0</v>
          </cell>
          <cell r="L358">
            <v>0</v>
          </cell>
          <cell r="M358">
            <v>0</v>
          </cell>
          <cell r="N358">
            <v>0</v>
          </cell>
          <cell r="O358">
            <v>0</v>
          </cell>
          <cell r="P358">
            <v>0</v>
          </cell>
          <cell r="Q358">
            <v>0</v>
          </cell>
          <cell r="R358">
            <v>0</v>
          </cell>
          <cell r="S358">
            <v>0</v>
          </cell>
          <cell r="T358">
            <v>0</v>
          </cell>
          <cell r="U358">
            <v>0</v>
          </cell>
          <cell r="V358">
            <v>0</v>
          </cell>
          <cell r="W358">
            <v>0</v>
          </cell>
          <cell r="X358">
            <v>0</v>
          </cell>
          <cell r="Y358">
            <v>0</v>
          </cell>
          <cell r="Z358">
            <v>0</v>
          </cell>
          <cell r="AA358">
            <v>0</v>
          </cell>
          <cell r="AB358">
            <v>0</v>
          </cell>
          <cell r="AC358">
            <v>0</v>
          </cell>
          <cell r="AD358">
            <v>0</v>
          </cell>
          <cell r="AE358">
            <v>0</v>
          </cell>
          <cell r="AF358">
            <v>0</v>
          </cell>
          <cell r="AG358">
            <v>0</v>
          </cell>
          <cell r="AH358">
            <v>0</v>
          </cell>
          <cell r="AI358">
            <v>0</v>
          </cell>
          <cell r="AJ358">
            <v>0</v>
          </cell>
          <cell r="AK358">
            <v>0</v>
          </cell>
        </row>
        <row r="361">
          <cell r="A361" t="str">
            <v>-  -  træpiller</v>
          </cell>
          <cell r="B361" t="str">
            <v>pvp</v>
          </cell>
          <cell r="C361" t="str">
            <v>fjr</v>
          </cell>
          <cell r="D361" t="str">
            <v>tpi</v>
          </cell>
          <cell r="E361" t="str">
            <v>a0a0</v>
          </cell>
          <cell r="F361" t="str">
            <v>a00</v>
          </cell>
          <cell r="G361">
            <v>0</v>
          </cell>
          <cell r="H361">
            <v>0</v>
          </cell>
          <cell r="I361">
            <v>0</v>
          </cell>
          <cell r="J361">
            <v>0</v>
          </cell>
          <cell r="K361">
            <v>0</v>
          </cell>
          <cell r="L361">
            <v>0</v>
          </cell>
          <cell r="M361">
            <v>0</v>
          </cell>
          <cell r="N361">
            <v>0</v>
          </cell>
          <cell r="O361">
            <v>0</v>
          </cell>
          <cell r="P361">
            <v>0</v>
          </cell>
          <cell r="Q361">
            <v>0</v>
          </cell>
          <cell r="R361">
            <v>0</v>
          </cell>
          <cell r="S361">
            <v>0</v>
          </cell>
          <cell r="T361">
            <v>0</v>
          </cell>
          <cell r="U361">
            <v>0</v>
          </cell>
          <cell r="V361">
            <v>0</v>
          </cell>
          <cell r="W361">
            <v>0</v>
          </cell>
          <cell r="X361">
            <v>0</v>
          </cell>
          <cell r="Y361">
            <v>0</v>
          </cell>
          <cell r="Z361">
            <v>0</v>
          </cell>
          <cell r="AA361">
            <v>0</v>
          </cell>
          <cell r="AB361">
            <v>0</v>
          </cell>
          <cell r="AC361">
            <v>-6.7841978955141222</v>
          </cell>
          <cell r="AD361">
            <v>-53.115938814655749</v>
          </cell>
          <cell r="AE361">
            <v>-6.4606552074669619</v>
          </cell>
          <cell r="AF361">
            <v>-55.597763914902501</v>
          </cell>
          <cell r="AG361">
            <v>-5.5446262254901963</v>
          </cell>
          <cell r="AH361">
            <v>-2.093</v>
          </cell>
          <cell r="AI361">
            <v>0</v>
          </cell>
          <cell r="AJ361">
            <v>0</v>
          </cell>
          <cell r="AK361">
            <v>0</v>
          </cell>
        </row>
        <row r="362">
          <cell r="A362" t="str">
            <v>-  -  træaffald</v>
          </cell>
          <cell r="B362" t="str">
            <v>pvp</v>
          </cell>
          <cell r="C362" t="str">
            <v>fjr</v>
          </cell>
          <cell r="D362" t="str">
            <v>taf</v>
          </cell>
          <cell r="E362" t="str">
            <v>a0a0</v>
          </cell>
          <cell r="F362" t="str">
            <v>a00</v>
          </cell>
          <cell r="G362">
            <v>-46</v>
          </cell>
          <cell r="H362">
            <v>0</v>
          </cell>
          <cell r="I362">
            <v>0</v>
          </cell>
          <cell r="J362">
            <v>-138.5</v>
          </cell>
          <cell r="K362">
            <v>-185</v>
          </cell>
          <cell r="L362">
            <v>-231.5</v>
          </cell>
          <cell r="M362">
            <v>-277.5</v>
          </cell>
          <cell r="N362">
            <v>-277.5</v>
          </cell>
          <cell r="O362">
            <v>-324</v>
          </cell>
          <cell r="P362">
            <v>-324</v>
          </cell>
          <cell r="Q362">
            <v>-324</v>
          </cell>
          <cell r="R362">
            <v>-324</v>
          </cell>
          <cell r="S362">
            <v>-324</v>
          </cell>
          <cell r="T362">
            <v>-324</v>
          </cell>
          <cell r="U362">
            <v>-324</v>
          </cell>
          <cell r="V362">
            <v>-324</v>
          </cell>
          <cell r="W362">
            <v>-324</v>
          </cell>
          <cell r="X362">
            <v>-324</v>
          </cell>
          <cell r="Y362">
            <v>-324</v>
          </cell>
          <cell r="Z362">
            <v>-324</v>
          </cell>
          <cell r="AA362">
            <v>-324</v>
          </cell>
          <cell r="AB362">
            <v>-324</v>
          </cell>
          <cell r="AC362">
            <v>-396.1868051830935</v>
          </cell>
          <cell r="AD362">
            <v>-402.95150530776533</v>
          </cell>
          <cell r="AE362">
            <v>-337.89940768395735</v>
          </cell>
          <cell r="AF362">
            <v>-321.7867448894483</v>
          </cell>
          <cell r="AG362">
            <v>-258.81475964191094</v>
          </cell>
          <cell r="AH362">
            <v>-240.73679611853231</v>
          </cell>
          <cell r="AI362">
            <v>-236.49121964530585</v>
          </cell>
          <cell r="AJ362">
            <v>-234.94</v>
          </cell>
          <cell r="AK362">
            <v>-251.45</v>
          </cell>
        </row>
        <row r="363">
          <cell r="A363" t="str">
            <v>-  -  biogas, deponi</v>
          </cell>
          <cell r="B363" t="str">
            <v>pvp</v>
          </cell>
          <cell r="C363" t="str">
            <v>fjr</v>
          </cell>
          <cell r="D363" t="str">
            <v>bid</v>
          </cell>
          <cell r="E363" t="str">
            <v>a0a0</v>
          </cell>
          <cell r="F363" t="str">
            <v>a00</v>
          </cell>
          <cell r="G363">
            <v>0</v>
          </cell>
          <cell r="H363">
            <v>0</v>
          </cell>
          <cell r="I363">
            <v>0</v>
          </cell>
          <cell r="J363">
            <v>0</v>
          </cell>
          <cell r="K363">
            <v>0</v>
          </cell>
          <cell r="L363">
            <v>0</v>
          </cell>
          <cell r="M363">
            <v>0</v>
          </cell>
          <cell r="N363">
            <v>0</v>
          </cell>
          <cell r="O363">
            <v>0</v>
          </cell>
          <cell r="P363">
            <v>0</v>
          </cell>
          <cell r="Q363">
            <v>0</v>
          </cell>
          <cell r="R363">
            <v>0</v>
          </cell>
          <cell r="S363">
            <v>0</v>
          </cell>
          <cell r="T363">
            <v>0</v>
          </cell>
          <cell r="U363">
            <v>0</v>
          </cell>
          <cell r="V363">
            <v>0</v>
          </cell>
          <cell r="W363">
            <v>0</v>
          </cell>
          <cell r="X363">
            <v>0</v>
          </cell>
          <cell r="Y363">
            <v>0</v>
          </cell>
          <cell r="Z363">
            <v>0</v>
          </cell>
          <cell r="AA363">
            <v>0</v>
          </cell>
          <cell r="AB363">
            <v>0</v>
          </cell>
          <cell r="AC363">
            <v>-14.21748</v>
          </cell>
          <cell r="AD363">
            <v>-14.21748</v>
          </cell>
          <cell r="AE363">
            <v>-14.21748</v>
          </cell>
          <cell r="AF363">
            <v>-12.81432</v>
          </cell>
          <cell r="AG363">
            <v>-12.143736000000001</v>
          </cell>
          <cell r="AH363">
            <v>-11.538360000000001</v>
          </cell>
          <cell r="AI363">
            <v>-8.64</v>
          </cell>
          <cell r="AJ363">
            <v>-18.21</v>
          </cell>
          <cell r="AK363">
            <v>0</v>
          </cell>
        </row>
        <row r="364">
          <cell r="A364" t="str">
            <v>-  -  biogas, slam</v>
          </cell>
          <cell r="B364" t="str">
            <v>pvp</v>
          </cell>
          <cell r="C364" t="str">
            <v>fjr</v>
          </cell>
          <cell r="D364" t="str">
            <v>bis</v>
          </cell>
          <cell r="E364" t="str">
            <v>a0a0</v>
          </cell>
          <cell r="F364" t="str">
            <v>a00</v>
          </cell>
          <cell r="G364">
            <v>0</v>
          </cell>
          <cell r="H364">
            <v>0</v>
          </cell>
          <cell r="I364">
            <v>0</v>
          </cell>
          <cell r="J364">
            <v>0</v>
          </cell>
          <cell r="K364">
            <v>0</v>
          </cell>
          <cell r="L364">
            <v>0</v>
          </cell>
          <cell r="M364">
            <v>0</v>
          </cell>
          <cell r="N364">
            <v>0</v>
          </cell>
          <cell r="O364">
            <v>0</v>
          </cell>
          <cell r="P364">
            <v>0</v>
          </cell>
          <cell r="Q364">
            <v>0</v>
          </cell>
          <cell r="R364">
            <v>0</v>
          </cell>
          <cell r="S364">
            <v>0</v>
          </cell>
          <cell r="T364">
            <v>0</v>
          </cell>
          <cell r="U364">
            <v>0</v>
          </cell>
          <cell r="V364">
            <v>0</v>
          </cell>
          <cell r="W364">
            <v>0</v>
          </cell>
          <cell r="X364">
            <v>0</v>
          </cell>
          <cell r="Y364">
            <v>0</v>
          </cell>
          <cell r="Z364">
            <v>0</v>
          </cell>
          <cell r="AA364">
            <v>0</v>
          </cell>
          <cell r="AB364">
            <v>0</v>
          </cell>
          <cell r="AC364">
            <v>0</v>
          </cell>
          <cell r="AD364">
            <v>-2.8648102134247484</v>
          </cell>
          <cell r="AE364">
            <v>0</v>
          </cell>
          <cell r="AF364">
            <v>-39.396442454014917</v>
          </cell>
          <cell r="AG364">
            <v>-71.225587634484384</v>
          </cell>
          <cell r="AH364">
            <v>-74.379275945912596</v>
          </cell>
          <cell r="AI364">
            <v>-80.19</v>
          </cell>
          <cell r="AJ364">
            <v>-76.430000000000007</v>
          </cell>
          <cell r="AK364">
            <v>-6.83</v>
          </cell>
        </row>
        <row r="365">
          <cell r="A365" t="str">
            <v>-  -  biogas, andet</v>
          </cell>
          <cell r="B365" t="str">
            <v>pvp</v>
          </cell>
          <cell r="C365" t="str">
            <v>fjr</v>
          </cell>
          <cell r="D365" t="str">
            <v>bia</v>
          </cell>
          <cell r="E365" t="str">
            <v>a0a0</v>
          </cell>
          <cell r="F365" t="str">
            <v>a00</v>
          </cell>
          <cell r="G365">
            <v>0</v>
          </cell>
          <cell r="H365">
            <v>0</v>
          </cell>
          <cell r="I365">
            <v>0</v>
          </cell>
          <cell r="J365">
            <v>0</v>
          </cell>
          <cell r="K365">
            <v>0</v>
          </cell>
          <cell r="L365">
            <v>0</v>
          </cell>
          <cell r="M365">
            <v>0</v>
          </cell>
          <cell r="N365">
            <v>0</v>
          </cell>
          <cell r="O365">
            <v>0</v>
          </cell>
          <cell r="P365">
            <v>0</v>
          </cell>
          <cell r="Q365">
            <v>0</v>
          </cell>
          <cell r="R365">
            <v>0</v>
          </cell>
          <cell r="S365">
            <v>0</v>
          </cell>
          <cell r="T365">
            <v>0</v>
          </cell>
          <cell r="U365">
            <v>0</v>
          </cell>
          <cell r="V365">
            <v>0</v>
          </cell>
          <cell r="W365">
            <v>0</v>
          </cell>
          <cell r="X365">
            <v>0</v>
          </cell>
          <cell r="Y365">
            <v>0</v>
          </cell>
          <cell r="Z365">
            <v>0</v>
          </cell>
          <cell r="AA365">
            <v>0</v>
          </cell>
          <cell r="AB365">
            <v>0</v>
          </cell>
          <cell r="AC365">
            <v>0</v>
          </cell>
          <cell r="AD365">
            <v>0</v>
          </cell>
          <cell r="AE365">
            <v>0</v>
          </cell>
          <cell r="AF365">
            <v>0</v>
          </cell>
          <cell r="AG365">
            <v>0</v>
          </cell>
          <cell r="AH365">
            <v>0</v>
          </cell>
          <cell r="AI365">
            <v>0</v>
          </cell>
          <cell r="AJ365">
            <v>-45.39</v>
          </cell>
          <cell r="AK365">
            <v>-52.52</v>
          </cell>
        </row>
        <row r="367">
          <cell r="A367" t="str">
            <v>-  -  affald, andet</v>
          </cell>
          <cell r="B367" t="str">
            <v>pvp</v>
          </cell>
          <cell r="C367" t="str">
            <v>fjr</v>
          </cell>
          <cell r="D367" t="str">
            <v>afa</v>
          </cell>
          <cell r="E367" t="str">
            <v>a0a0</v>
          </cell>
          <cell r="F367" t="str">
            <v>a00</v>
          </cell>
          <cell r="G367">
            <v>-5077.6538548249755</v>
          </cell>
          <cell r="H367">
            <v>0</v>
          </cell>
          <cell r="I367">
            <v>0</v>
          </cell>
          <cell r="J367">
            <v>-5585.419240307473</v>
          </cell>
          <cell r="K367">
            <v>-6093.1846257899706</v>
          </cell>
          <cell r="L367">
            <v>-6093.1846257899706</v>
          </cell>
          <cell r="M367">
            <v>-6093.1846257899706</v>
          </cell>
          <cell r="N367">
            <v>-6397.8438570794697</v>
          </cell>
          <cell r="O367">
            <v>-6397.8438570794697</v>
          </cell>
          <cell r="P367">
            <v>-6773.2275527754591</v>
          </cell>
          <cell r="Q367">
            <v>-7137.7305616396798</v>
          </cell>
          <cell r="R367">
            <v>-7554.2190742556813</v>
          </cell>
          <cell r="S367">
            <v>-7883.0576096157747</v>
          </cell>
          <cell r="T367">
            <v>-8323.7254263023715</v>
          </cell>
          <cell r="U367">
            <v>-8646.5191356448158</v>
          </cell>
          <cell r="V367">
            <v>-8646.5191356448158</v>
          </cell>
          <cell r="W367">
            <v>-8666.4670615030573</v>
          </cell>
          <cell r="X367">
            <v>-9070.8659220837599</v>
          </cell>
          <cell r="Y367">
            <v>-8889.5211415542963</v>
          </cell>
          <cell r="Z367">
            <v>-7751.8848850327968</v>
          </cell>
          <cell r="AA367">
            <v>-7595.4215648045565</v>
          </cell>
          <cell r="AB367">
            <v>-6926.5505442590711</v>
          </cell>
          <cell r="AC367">
            <v>-7015.8865537479523</v>
          </cell>
          <cell r="AD367">
            <v>-7473.7327846941898</v>
          </cell>
          <cell r="AE367">
            <v>-6493.2809690499616</v>
          </cell>
          <cell r="AF367">
            <v>-7577.7312461540869</v>
          </cell>
          <cell r="AG367">
            <v>-7132.1300785488065</v>
          </cell>
          <cell r="AH367">
            <v>-6427.992040455063</v>
          </cell>
          <cell r="AI367">
            <v>-5553.5190821693259</v>
          </cell>
          <cell r="AJ367">
            <v>-5690.1854628028432</v>
          </cell>
          <cell r="AK367">
            <v>-5225.3630134544528</v>
          </cell>
        </row>
        <row r="368">
          <cell r="A368" t="str">
            <v>-  -  el til varmepumper</v>
          </cell>
          <cell r="B368" t="str">
            <v>pvp</v>
          </cell>
          <cell r="C368" t="str">
            <v>fjr</v>
          </cell>
          <cell r="D368" t="str">
            <v>elc</v>
          </cell>
          <cell r="E368" t="str">
            <v>a0a0</v>
          </cell>
          <cell r="F368" t="str">
            <v>a00</v>
          </cell>
          <cell r="G368">
            <v>0</v>
          </cell>
          <cell r="H368">
            <v>0</v>
          </cell>
          <cell r="I368">
            <v>0</v>
          </cell>
          <cell r="J368">
            <v>0</v>
          </cell>
          <cell r="K368">
            <v>0</v>
          </cell>
          <cell r="L368">
            <v>0</v>
          </cell>
          <cell r="M368">
            <v>0</v>
          </cell>
          <cell r="N368">
            <v>0</v>
          </cell>
          <cell r="O368">
            <v>0</v>
          </cell>
          <cell r="P368">
            <v>0</v>
          </cell>
          <cell r="Q368">
            <v>0</v>
          </cell>
          <cell r="R368">
            <v>0</v>
          </cell>
          <cell r="S368">
            <v>0</v>
          </cell>
          <cell r="T368">
            <v>0</v>
          </cell>
          <cell r="U368">
            <v>0</v>
          </cell>
          <cell r="V368">
            <v>0</v>
          </cell>
          <cell r="W368">
            <v>0</v>
          </cell>
          <cell r="X368">
            <v>0</v>
          </cell>
          <cell r="Y368">
            <v>0</v>
          </cell>
          <cell r="Z368">
            <v>0</v>
          </cell>
          <cell r="AA368">
            <v>0</v>
          </cell>
          <cell r="AB368">
            <v>0</v>
          </cell>
          <cell r="AC368">
            <v>-48.1464</v>
          </cell>
          <cell r="AD368">
            <v>-42.742800000000003</v>
          </cell>
          <cell r="AE368">
            <v>-55.244990914520002</v>
          </cell>
          <cell r="AF368">
            <v>-40.8017000500788</v>
          </cell>
          <cell r="AG368">
            <v>-19.0341187042972</v>
          </cell>
          <cell r="AH368">
            <v>-45.283065646254798</v>
          </cell>
          <cell r="AI368">
            <v>-73.91</v>
          </cell>
          <cell r="AJ368">
            <v>-68.95</v>
          </cell>
          <cell r="AK368">
            <v>-55.76</v>
          </cell>
        </row>
        <row r="369">
          <cell r="A369" t="str">
            <v>-  nettoproduktion</v>
          </cell>
        </row>
        <row r="370">
          <cell r="A370" t="str">
            <v>-  -  fjernvarme</v>
          </cell>
          <cell r="B370" t="str">
            <v>pvp</v>
          </cell>
          <cell r="C370" t="str">
            <v>net</v>
          </cell>
          <cell r="D370" t="str">
            <v>fjv</v>
          </cell>
          <cell r="E370" t="str">
            <v>a0a0</v>
          </cell>
          <cell r="F370" t="str">
            <v>a00</v>
          </cell>
          <cell r="G370">
            <v>3155.36</v>
          </cell>
          <cell r="H370">
            <v>0</v>
          </cell>
          <cell r="I370">
            <v>0</v>
          </cell>
          <cell r="J370">
            <v>3625.6</v>
          </cell>
          <cell r="K370">
            <v>4014.88</v>
          </cell>
          <cell r="L370">
            <v>4096.72</v>
          </cell>
          <cell r="M370">
            <v>4177.68</v>
          </cell>
          <cell r="N370">
            <v>4362.1440000000002</v>
          </cell>
          <cell r="O370">
            <v>4443.9840000000004</v>
          </cell>
          <cell r="P370">
            <v>5237.7299999999996</v>
          </cell>
          <cell r="Q370">
            <v>6457.9392000000007</v>
          </cell>
          <cell r="R370">
            <v>7184.9017600000016</v>
          </cell>
          <cell r="S370">
            <v>8036.4347999999991</v>
          </cell>
          <cell r="T370">
            <v>8906.5016000000014</v>
          </cell>
          <cell r="U370">
            <v>9554.4</v>
          </cell>
          <cell r="V370">
            <v>9394.4</v>
          </cell>
          <cell r="W370">
            <v>10069.784320000001</v>
          </cell>
          <cell r="X370">
            <v>10696.877280000001</v>
          </cell>
          <cell r="Y370">
            <v>10306.013279999999</v>
          </cell>
          <cell r="Z370">
            <v>9296.8531199999998</v>
          </cell>
          <cell r="AA370">
            <v>9221.3963199999998</v>
          </cell>
          <cell r="AB370">
            <v>8743.3642498080007</v>
          </cell>
          <cell r="AC370">
            <v>10590.443000000001</v>
          </cell>
          <cell r="AD370">
            <v>10787.145</v>
          </cell>
          <cell r="AE370">
            <v>10196.099</v>
          </cell>
          <cell r="AF370">
            <v>10890.187799999992</v>
          </cell>
          <cell r="AG370">
            <v>10683.402727050041</v>
          </cell>
          <cell r="AH370">
            <v>9920.2126054380387</v>
          </cell>
          <cell r="AI370">
            <v>9513.0674907983357</v>
          </cell>
          <cell r="AJ370">
            <v>9723.41</v>
          </cell>
          <cell r="AK370">
            <v>8913.44</v>
          </cell>
        </row>
        <row r="371">
          <cell r="A371" t="str">
            <v>Bygasværker</v>
          </cell>
        </row>
        <row r="373">
          <cell r="A373" t="str">
            <v>-  -  raffinaderigas</v>
          </cell>
          <cell r="B373" t="str">
            <v>bgv</v>
          </cell>
          <cell r="C373" t="str">
            <v>byr</v>
          </cell>
          <cell r="D373" t="str">
            <v>rga</v>
          </cell>
          <cell r="E373" t="str">
            <v>a0a0</v>
          </cell>
          <cell r="F373" t="str">
            <v>a00</v>
          </cell>
          <cell r="G373">
            <v>-1256.6399999999999</v>
          </cell>
          <cell r="H373">
            <v>0</v>
          </cell>
          <cell r="I373">
            <v>0</v>
          </cell>
          <cell r="J373">
            <v>-1256.6399999999999</v>
          </cell>
          <cell r="K373">
            <v>-1125.6447999999998</v>
          </cell>
          <cell r="L373">
            <v>-1387.2</v>
          </cell>
          <cell r="M373">
            <v>-227.55520000000001</v>
          </cell>
          <cell r="N373">
            <v>0</v>
          </cell>
          <cell r="O373">
            <v>0</v>
          </cell>
          <cell r="P373">
            <v>0</v>
          </cell>
          <cell r="Q373">
            <v>0</v>
          </cell>
          <cell r="R373">
            <v>0</v>
          </cell>
          <cell r="S373">
            <v>0</v>
          </cell>
          <cell r="T373">
            <v>0</v>
          </cell>
          <cell r="U373">
            <v>0</v>
          </cell>
          <cell r="V373">
            <v>0</v>
          </cell>
          <cell r="W373">
            <v>0</v>
          </cell>
          <cell r="X373">
            <v>0</v>
          </cell>
          <cell r="Y373">
            <v>0</v>
          </cell>
          <cell r="Z373">
            <v>0</v>
          </cell>
          <cell r="AA373">
            <v>0</v>
          </cell>
          <cell r="AB373">
            <v>0</v>
          </cell>
          <cell r="AC373">
            <v>0</v>
          </cell>
          <cell r="AD373">
            <v>0</v>
          </cell>
          <cell r="AE373">
            <v>0</v>
          </cell>
          <cell r="AF373">
            <v>0</v>
          </cell>
          <cell r="AG373">
            <v>0</v>
          </cell>
          <cell r="AH373">
            <v>0</v>
          </cell>
          <cell r="AI373">
            <v>0</v>
          </cell>
          <cell r="AJ373">
            <v>0</v>
          </cell>
          <cell r="AK373">
            <v>0</v>
          </cell>
        </row>
        <row r="374">
          <cell r="A374" t="str">
            <v>-  -  LPG</v>
          </cell>
          <cell r="B374" t="str">
            <v>bgv</v>
          </cell>
          <cell r="C374" t="str">
            <v>byr</v>
          </cell>
          <cell r="D374" t="str">
            <v>lpg</v>
          </cell>
          <cell r="E374" t="str">
            <v>a0a0</v>
          </cell>
          <cell r="F374" t="str">
            <v>a00</v>
          </cell>
          <cell r="G374">
            <v>-1442.93</v>
          </cell>
          <cell r="H374">
            <v>0</v>
          </cell>
          <cell r="I374">
            <v>0</v>
          </cell>
          <cell r="J374">
            <v>-1180.1600000000001</v>
          </cell>
          <cell r="K374">
            <v>-1018.81</v>
          </cell>
          <cell r="L374">
            <v>-834.41</v>
          </cell>
          <cell r="M374">
            <v>-682.58259999999996</v>
          </cell>
          <cell r="N374">
            <v>-1545.1674</v>
          </cell>
          <cell r="O374">
            <v>-1666.6384</v>
          </cell>
          <cell r="P374">
            <v>-1697.78</v>
          </cell>
          <cell r="Q374">
            <v>-1683.71</v>
          </cell>
          <cell r="R374">
            <v>-1378.86</v>
          </cell>
          <cell r="S374">
            <v>-1153.74</v>
          </cell>
          <cell r="T374">
            <v>-647.21999999999991</v>
          </cell>
          <cell r="U374">
            <v>-504.16</v>
          </cell>
          <cell r="V374">
            <v>-141.08200000000002</v>
          </cell>
          <cell r="W374">
            <v>-453.79</v>
          </cell>
          <cell r="X374">
            <v>-401.99399999999997</v>
          </cell>
          <cell r="Y374">
            <v>-171.35</v>
          </cell>
          <cell r="Z374">
            <v>-51.97999999999999</v>
          </cell>
          <cell r="AA374">
            <v>-49.956000000000003</v>
          </cell>
          <cell r="AB374">
            <v>-54.786000000000001</v>
          </cell>
          <cell r="AC374">
            <v>0</v>
          </cell>
          <cell r="AD374">
            <v>-46</v>
          </cell>
          <cell r="AE374">
            <v>-46</v>
          </cell>
          <cell r="AF374">
            <v>0</v>
          </cell>
          <cell r="AG374">
            <v>0</v>
          </cell>
          <cell r="AH374">
            <v>0</v>
          </cell>
          <cell r="AI374">
            <v>0</v>
          </cell>
          <cell r="AJ374">
            <v>-10.671999999999999</v>
          </cell>
          <cell r="AK374">
            <v>-10.028</v>
          </cell>
        </row>
        <row r="375">
          <cell r="A375" t="str">
            <v>-  -  nafta (LVN)</v>
          </cell>
          <cell r="B375" t="str">
            <v>bgv</v>
          </cell>
          <cell r="C375" t="str">
            <v>byr</v>
          </cell>
          <cell r="D375" t="str">
            <v>lvn</v>
          </cell>
          <cell r="E375" t="str">
            <v>a0a0</v>
          </cell>
          <cell r="F375" t="str">
            <v>a00</v>
          </cell>
          <cell r="G375">
            <v>-3071.1</v>
          </cell>
          <cell r="H375">
            <v>0</v>
          </cell>
          <cell r="I375">
            <v>0</v>
          </cell>
          <cell r="J375">
            <v>-2383.7999999999997</v>
          </cell>
          <cell r="K375">
            <v>-2749.2000000000003</v>
          </cell>
          <cell r="L375">
            <v>-2523</v>
          </cell>
          <cell r="M375">
            <v>-3713.6385</v>
          </cell>
          <cell r="N375">
            <v>-3349.3694999999998</v>
          </cell>
          <cell r="O375">
            <v>-3081.4094999999998</v>
          </cell>
          <cell r="P375">
            <v>-2792.7</v>
          </cell>
          <cell r="Q375">
            <v>-2466.4499999999998</v>
          </cell>
          <cell r="R375">
            <v>-2640.45</v>
          </cell>
          <cell r="S375">
            <v>-2553.4499999999998</v>
          </cell>
          <cell r="T375">
            <v>-1070.1000000000001</v>
          </cell>
          <cell r="U375">
            <v>-304.38</v>
          </cell>
          <cell r="V375">
            <v>-220.9425</v>
          </cell>
          <cell r="W375">
            <v>-153.52500000000001</v>
          </cell>
          <cell r="X375">
            <v>-72.445999999999998</v>
          </cell>
          <cell r="Y375">
            <v>-4.4055</v>
          </cell>
          <cell r="Z375">
            <v>-78.498000000000005</v>
          </cell>
          <cell r="AA375">
            <v>-0.22249999999999998</v>
          </cell>
          <cell r="AB375">
            <v>-7.88</v>
          </cell>
          <cell r="AC375">
            <v>-123.5</v>
          </cell>
          <cell r="AD375">
            <v>-85.3</v>
          </cell>
          <cell r="AE375">
            <v>-8.9890000000000008</v>
          </cell>
          <cell r="AF375">
            <v>-22.25</v>
          </cell>
          <cell r="AG375">
            <v>0</v>
          </cell>
          <cell r="AH375">
            <v>-2.1805000000000003</v>
          </cell>
          <cell r="AI375">
            <v>-0.13349999999999998</v>
          </cell>
          <cell r="AJ375">
            <v>-75.116</v>
          </cell>
          <cell r="AK375">
            <v>0</v>
          </cell>
        </row>
        <row r="376">
          <cell r="A376" t="str">
            <v>-  -  gas/dieselolie</v>
          </cell>
          <cell r="B376" t="str">
            <v>bgv</v>
          </cell>
          <cell r="C376" t="str">
            <v>byr</v>
          </cell>
          <cell r="D376" t="str">
            <v>gdt</v>
          </cell>
          <cell r="E376" t="str">
            <v>a0a0</v>
          </cell>
          <cell r="F376" t="str">
            <v>a00</v>
          </cell>
          <cell r="G376">
            <v>-0.35568999999999995</v>
          </cell>
          <cell r="H376">
            <v>0</v>
          </cell>
          <cell r="I376">
            <v>0</v>
          </cell>
          <cell r="J376">
            <v>-0.35568999999999995</v>
          </cell>
          <cell r="K376">
            <v>-0.10671</v>
          </cell>
          <cell r="L376">
            <v>0</v>
          </cell>
          <cell r="M376">
            <v>-39.992820000000002</v>
          </cell>
          <cell r="N376">
            <v>-75.071719999999999</v>
          </cell>
          <cell r="O376">
            <v>-4.3041599999999995</v>
          </cell>
          <cell r="P376">
            <v>-52.116199999999999</v>
          </cell>
          <cell r="Q376">
            <v>-5.0932599999999999</v>
          </cell>
          <cell r="R376">
            <v>-2.0803400000000001</v>
          </cell>
          <cell r="S376">
            <v>-2.4390200000000002</v>
          </cell>
          <cell r="T376">
            <v>0</v>
          </cell>
          <cell r="U376">
            <v>-1.57819</v>
          </cell>
          <cell r="V376">
            <v>-1.72166</v>
          </cell>
          <cell r="W376">
            <v>-1.14778</v>
          </cell>
          <cell r="X376">
            <v>-6.0616899999999996</v>
          </cell>
          <cell r="Y376">
            <v>-6.0975600000000005</v>
          </cell>
          <cell r="Z376">
            <v>-6.63558</v>
          </cell>
          <cell r="AA376">
            <v>-8.64419</v>
          </cell>
          <cell r="AB376">
            <v>-2.7618400000000003</v>
          </cell>
          <cell r="AC376">
            <v>-9.4332799999999999</v>
          </cell>
          <cell r="AD376">
            <v>-7.0301299999999998</v>
          </cell>
          <cell r="AE376">
            <v>-6.7431799999999997</v>
          </cell>
          <cell r="AF376">
            <v>-8.1779039999999998</v>
          </cell>
          <cell r="AG376">
            <v>-15.60258</v>
          </cell>
          <cell r="AH376">
            <v>-70.265411999999998</v>
          </cell>
          <cell r="AI376">
            <v>-8.0703000000000014</v>
          </cell>
          <cell r="AJ376">
            <v>-9.827831999999999</v>
          </cell>
          <cell r="AK376">
            <v>-7.0659960000000002</v>
          </cell>
        </row>
        <row r="378">
          <cell r="A378" t="str">
            <v>-  -  anden stenkul</v>
          </cell>
          <cell r="B378" t="str">
            <v>bgv</v>
          </cell>
          <cell r="C378" t="str">
            <v>byr</v>
          </cell>
          <cell r="D378" t="str">
            <v>ska</v>
          </cell>
          <cell r="E378" t="str">
            <v>a0a0</v>
          </cell>
          <cell r="F378" t="str">
            <v>a00</v>
          </cell>
          <cell r="G378">
            <v>-3468.3929000000003</v>
          </cell>
          <cell r="H378">
            <v>-3468.3929000000003</v>
          </cell>
          <cell r="I378">
            <v>-3468.3929000000003</v>
          </cell>
          <cell r="J378">
            <v>-3591.1106</v>
          </cell>
          <cell r="K378">
            <v>-3080.7049000000002</v>
          </cell>
          <cell r="L378">
            <v>-2538.4232999999999</v>
          </cell>
          <cell r="M378">
            <v>-2768.7786000000001</v>
          </cell>
          <cell r="N378">
            <v>-2685.8530999999998</v>
          </cell>
          <cell r="O378">
            <v>-2745.1200000000003</v>
          </cell>
          <cell r="P378">
            <v>-2763.18</v>
          </cell>
          <cell r="Q378">
            <v>-2790.2700000000004</v>
          </cell>
          <cell r="R378">
            <v>-1248.1868000000002</v>
          </cell>
          <cell r="S378">
            <v>0</v>
          </cell>
          <cell r="T378">
            <v>0</v>
          </cell>
          <cell r="U378">
            <v>0</v>
          </cell>
          <cell r="V378">
            <v>0</v>
          </cell>
          <cell r="W378">
            <v>0</v>
          </cell>
          <cell r="X378">
            <v>0</v>
          </cell>
          <cell r="Y378">
            <v>0</v>
          </cell>
          <cell r="Z378">
            <v>0</v>
          </cell>
          <cell r="AA378">
            <v>0</v>
          </cell>
          <cell r="AB378">
            <v>0</v>
          </cell>
          <cell r="AC378">
            <v>0</v>
          </cell>
          <cell r="AD378">
            <v>0</v>
          </cell>
          <cell r="AE378">
            <v>0</v>
          </cell>
          <cell r="AF378">
            <v>0</v>
          </cell>
          <cell r="AG378">
            <v>0</v>
          </cell>
          <cell r="AH378">
            <v>0</v>
          </cell>
          <cell r="AI378">
            <v>0</v>
          </cell>
          <cell r="AJ378">
            <v>0</v>
          </cell>
          <cell r="AK378">
            <v>0</v>
          </cell>
        </row>
        <row r="379">
          <cell r="A379" t="str">
            <v>-  bruttoproduktion</v>
          </cell>
        </row>
        <row r="380">
          <cell r="A380" t="str">
            <v>-  -  bygas</v>
          </cell>
          <cell r="B380" t="str">
            <v>bgv</v>
          </cell>
          <cell r="C380" t="str">
            <v>brt</v>
          </cell>
          <cell r="D380" t="str">
            <v>bga</v>
          </cell>
          <cell r="E380" t="str">
            <v>a0a0</v>
          </cell>
          <cell r="F380" t="str">
            <v>a00</v>
          </cell>
          <cell r="G380">
            <v>6464</v>
          </cell>
          <cell r="H380">
            <v>0</v>
          </cell>
          <cell r="I380">
            <v>0</v>
          </cell>
          <cell r="J380">
            <v>5543</v>
          </cell>
          <cell r="K380">
            <v>5631</v>
          </cell>
          <cell r="L380">
            <v>5347</v>
          </cell>
          <cell r="M380">
            <v>5280</v>
          </cell>
          <cell r="N380">
            <v>5527</v>
          </cell>
          <cell r="O380">
            <v>5234</v>
          </cell>
          <cell r="P380">
            <v>4882</v>
          </cell>
          <cell r="Q380">
            <v>4564</v>
          </cell>
          <cell r="R380">
            <v>4297</v>
          </cell>
          <cell r="S380">
            <v>4369</v>
          </cell>
          <cell r="T380">
            <v>4043</v>
          </cell>
          <cell r="U380">
            <v>2661</v>
          </cell>
          <cell r="V380">
            <v>2331.1410000000001</v>
          </cell>
          <cell r="W380">
            <v>1948.0649999999998</v>
          </cell>
          <cell r="X380">
            <v>1667.5840000000001</v>
          </cell>
          <cell r="Y380">
            <v>1604.0650000000001</v>
          </cell>
          <cell r="Z380">
            <v>1664.6009999999999</v>
          </cell>
          <cell r="AA380">
            <v>1513.5149999999999</v>
          </cell>
          <cell r="AB380">
            <v>1496.5619999999999</v>
          </cell>
          <cell r="AC380">
            <v>1338.3400000000001</v>
          </cell>
          <cell r="AD380">
            <v>1310.133</v>
          </cell>
          <cell r="AE380">
            <v>1210.1779999999999</v>
          </cell>
          <cell r="AF380">
            <v>1032.8999999999999</v>
          </cell>
          <cell r="AG380">
            <v>880.1</v>
          </cell>
          <cell r="AH380">
            <v>741.21299999999997</v>
          </cell>
          <cell r="AI380">
            <v>679.49199999999996</v>
          </cell>
          <cell r="AJ380">
            <v>715.14499999999998</v>
          </cell>
          <cell r="AK380">
            <v>623.38700000000006</v>
          </cell>
        </row>
        <row r="381">
          <cell r="A381" t="str">
            <v>-  -  koks</v>
          </cell>
          <cell r="B381" t="str">
            <v>bgv</v>
          </cell>
          <cell r="C381" t="str">
            <v>brt</v>
          </cell>
          <cell r="D381" t="str">
            <v>kok</v>
          </cell>
          <cell r="E381" t="str">
            <v>a0a0</v>
          </cell>
          <cell r="F381" t="str">
            <v>a00</v>
          </cell>
          <cell r="G381">
            <v>59014000</v>
          </cell>
          <cell r="H381">
            <v>0</v>
          </cell>
          <cell r="I381">
            <v>0</v>
          </cell>
          <cell r="J381">
            <v>85005000</v>
          </cell>
          <cell r="K381">
            <v>62660000</v>
          </cell>
          <cell r="L381">
            <v>57976000</v>
          </cell>
          <cell r="M381">
            <v>59668000</v>
          </cell>
          <cell r="N381">
            <v>56224000</v>
          </cell>
          <cell r="O381">
            <v>65600000</v>
          </cell>
          <cell r="P381">
            <v>69600000</v>
          </cell>
          <cell r="Q381">
            <v>66600000</v>
          </cell>
          <cell r="R381">
            <v>20557000</v>
          </cell>
          <cell r="S381">
            <v>0</v>
          </cell>
          <cell r="T381">
            <v>0</v>
          </cell>
          <cell r="U381">
            <v>0</v>
          </cell>
          <cell r="V381">
            <v>0</v>
          </cell>
          <cell r="W381">
            <v>0</v>
          </cell>
          <cell r="X381">
            <v>0</v>
          </cell>
          <cell r="Y381">
            <v>0</v>
          </cell>
          <cell r="Z381">
            <v>0</v>
          </cell>
          <cell r="AA381">
            <v>0</v>
          </cell>
          <cell r="AB381">
            <v>0</v>
          </cell>
          <cell r="AC381">
            <v>0</v>
          </cell>
          <cell r="AD381">
            <v>0</v>
          </cell>
          <cell r="AE381">
            <v>0</v>
          </cell>
          <cell r="AF381">
            <v>0</v>
          </cell>
          <cell r="AG381">
            <v>0</v>
          </cell>
          <cell r="AH381">
            <v>0</v>
          </cell>
          <cell r="AI381">
            <v>0</v>
          </cell>
          <cell r="AJ381">
            <v>0</v>
          </cell>
          <cell r="AK381">
            <v>0</v>
          </cell>
        </row>
        <row r="383">
          <cell r="A383" t="str">
            <v>-  nettab mv</v>
          </cell>
        </row>
        <row r="384">
          <cell r="A384" t="str">
            <v>-  -  naturgas</v>
          </cell>
          <cell r="B384" t="str">
            <v>ens</v>
          </cell>
          <cell r="C384" t="str">
            <v>tab</v>
          </cell>
          <cell r="D384" t="str">
            <v>nga</v>
          </cell>
          <cell r="E384" t="str">
            <v>a0a0</v>
          </cell>
          <cell r="F384" t="str">
            <v>a00</v>
          </cell>
          <cell r="G384">
            <v>0</v>
          </cell>
          <cell r="H384">
            <v>0</v>
          </cell>
          <cell r="I384">
            <v>0</v>
          </cell>
          <cell r="J384">
            <v>0</v>
          </cell>
          <cell r="K384">
            <v>0</v>
          </cell>
          <cell r="L384">
            <v>0</v>
          </cell>
          <cell r="M384">
            <v>0</v>
          </cell>
          <cell r="N384">
            <v>0</v>
          </cell>
          <cell r="O384">
            <v>0</v>
          </cell>
          <cell r="P384">
            <v>0</v>
          </cell>
          <cell r="Q384">
            <v>0</v>
          </cell>
          <cell r="R384">
            <v>0</v>
          </cell>
          <cell r="S384">
            <v>0</v>
          </cell>
          <cell r="T384">
            <v>0</v>
          </cell>
          <cell r="U384">
            <v>-117</v>
          </cell>
          <cell r="V384">
            <v>-117</v>
          </cell>
          <cell r="W384">
            <v>-117</v>
          </cell>
          <cell r="X384">
            <v>-117</v>
          </cell>
          <cell r="Y384">
            <v>-117</v>
          </cell>
          <cell r="Z384">
            <v>-117</v>
          </cell>
          <cell r="AA384">
            <v>-117</v>
          </cell>
          <cell r="AB384">
            <v>-117.89999999999999</v>
          </cell>
          <cell r="AC384">
            <v>-117.89999999999999</v>
          </cell>
          <cell r="AD384">
            <v>-117.89999999999999</v>
          </cell>
          <cell r="AE384">
            <v>-117.89999999999999</v>
          </cell>
          <cell r="AF384">
            <v>-118.80000000000001</v>
          </cell>
          <cell r="AG384">
            <v>-119.69999999999999</v>
          </cell>
          <cell r="AH384">
            <v>-120</v>
          </cell>
          <cell r="AI384">
            <v>-120.44999999999999</v>
          </cell>
          <cell r="AJ384">
            <v>-119.97</v>
          </cell>
          <cell r="AK384">
            <v>-120.18</v>
          </cell>
        </row>
        <row r="385">
          <cell r="A385" t="str">
            <v>-  -  el</v>
          </cell>
          <cell r="B385" t="str">
            <v>ens</v>
          </cell>
          <cell r="C385" t="str">
            <v>tab</v>
          </cell>
          <cell r="D385" t="str">
            <v>elc</v>
          </cell>
          <cell r="E385" t="str">
            <v>a0a0</v>
          </cell>
          <cell r="F385" t="str">
            <v>a00</v>
          </cell>
          <cell r="G385">
            <v>-3365.2888000000021</v>
          </cell>
          <cell r="H385">
            <v>0</v>
          </cell>
          <cell r="I385">
            <v>0</v>
          </cell>
          <cell r="J385">
            <v>-5326.0648000000001</v>
          </cell>
          <cell r="K385">
            <v>-7656.6262666666589</v>
          </cell>
          <cell r="L385">
            <v>-7112.4913333333534</v>
          </cell>
          <cell r="M385">
            <v>-7319.3564000000042</v>
          </cell>
          <cell r="N385">
            <v>-6887.4692487999855</v>
          </cell>
          <cell r="O385">
            <v>-7497.3420975999907</v>
          </cell>
          <cell r="P385">
            <v>-6922.3586776000011</v>
          </cell>
          <cell r="Q385">
            <v>-6759.215257600008</v>
          </cell>
          <cell r="R385">
            <v>-7723.3518375999993</v>
          </cell>
          <cell r="S385">
            <v>-7568.7504248000041</v>
          </cell>
          <cell r="T385">
            <v>-8062.549011999974</v>
          </cell>
          <cell r="U385">
            <v>-7542.3341040000087</v>
          </cell>
          <cell r="V385">
            <v>-7904.9163160000026</v>
          </cell>
          <cell r="W385">
            <v>-8038.4328661600011</v>
          </cell>
          <cell r="X385">
            <v>-8441.2572647252964</v>
          </cell>
          <cell r="Y385">
            <v>-8887.6337554153288</v>
          </cell>
          <cell r="Z385">
            <v>-9098.8851246868871</v>
          </cell>
          <cell r="AA385">
            <v>-8045.8802428818453</v>
          </cell>
          <cell r="AB385">
            <v>-8765.0090790430841</v>
          </cell>
          <cell r="AC385">
            <v>-5727.0374106411327</v>
          </cell>
          <cell r="AD385">
            <v>-7772.2720294103783</v>
          </cell>
          <cell r="AE385">
            <v>-10528.505814117423</v>
          </cell>
          <cell r="AF385">
            <v>-7222.627507452009</v>
          </cell>
          <cell r="AG385">
            <v>-8014.0421908799617</v>
          </cell>
          <cell r="AH385">
            <v>-6906.0953123999789</v>
          </cell>
          <cell r="AI385">
            <v>-7601.0512112468859</v>
          </cell>
          <cell r="AJ385">
            <v>-8486.2624382399808</v>
          </cell>
          <cell r="AK385">
            <v>-7914.8151520000247</v>
          </cell>
        </row>
        <row r="386">
          <cell r="A386" t="str">
            <v>-  -  fjernvarme</v>
          </cell>
          <cell r="B386" t="str">
            <v>ens</v>
          </cell>
          <cell r="C386" t="str">
            <v>tab</v>
          </cell>
          <cell r="D386" t="str">
            <v>fjv</v>
          </cell>
          <cell r="E386" t="str">
            <v>a0a0</v>
          </cell>
          <cell r="F386" t="str">
            <v>a00</v>
          </cell>
          <cell r="G386">
            <v>-20328.75</v>
          </cell>
          <cell r="H386">
            <v>0</v>
          </cell>
          <cell r="I386">
            <v>0</v>
          </cell>
          <cell r="J386">
            <v>-17115</v>
          </cell>
          <cell r="K386">
            <v>-18692.5</v>
          </cell>
          <cell r="L386">
            <v>-18913.5</v>
          </cell>
          <cell r="M386">
            <v>-19683</v>
          </cell>
          <cell r="N386">
            <v>-20757.25</v>
          </cell>
          <cell r="O386">
            <v>-19753.999999999996</v>
          </cell>
          <cell r="P386">
            <v>-19363.310000000001</v>
          </cell>
          <cell r="Q386">
            <v>-19821.559999999998</v>
          </cell>
          <cell r="R386">
            <v>-20466.810000000001</v>
          </cell>
          <cell r="S386">
            <v>-21154.81</v>
          </cell>
          <cell r="T386">
            <v>-23132.457600000002</v>
          </cell>
          <cell r="U386">
            <v>-22451.735199999999</v>
          </cell>
          <cell r="V386">
            <v>-22380.432799999999</v>
          </cell>
          <cell r="W386">
            <v>-20320.700400000002</v>
          </cell>
          <cell r="X386">
            <v>-18355.448</v>
          </cell>
          <cell r="Y386">
            <v>-18506.648000000001</v>
          </cell>
          <cell r="Z386">
            <v>-21019.013466666671</v>
          </cell>
          <cell r="AA386">
            <v>-21014.032266666669</v>
          </cell>
          <cell r="AB386">
            <v>-22295.5098</v>
          </cell>
          <cell r="AC386">
            <v>-22413.235360000006</v>
          </cell>
          <cell r="AD386">
            <v>-23631.588861369855</v>
          </cell>
          <cell r="AE386">
            <v>-26017.131400000002</v>
          </cell>
          <cell r="AF386">
            <v>-24529.773600484379</v>
          </cell>
          <cell r="AG386">
            <v>-25286.244884897191</v>
          </cell>
          <cell r="AH386">
            <v>-24393.448549187862</v>
          </cell>
          <cell r="AI386">
            <v>-23599.622947277559</v>
          </cell>
          <cell r="AJ386">
            <v>-25562</v>
          </cell>
          <cell r="AK386">
            <v>-25191.326000000001</v>
          </cell>
        </row>
        <row r="387">
          <cell r="A387" t="str">
            <v>-  -  bygas</v>
          </cell>
          <cell r="B387" t="str">
            <v>ens</v>
          </cell>
          <cell r="C387" t="str">
            <v>tab</v>
          </cell>
          <cell r="D387" t="str">
            <v>bga</v>
          </cell>
          <cell r="E387" t="str">
            <v>a0a0</v>
          </cell>
          <cell r="F387" t="str">
            <v>a00</v>
          </cell>
          <cell r="G387">
            <v>-258.56</v>
          </cell>
          <cell r="H387">
            <v>0</v>
          </cell>
          <cell r="I387">
            <v>0</v>
          </cell>
          <cell r="J387">
            <v>-221.72</v>
          </cell>
          <cell r="K387">
            <v>-225.24</v>
          </cell>
          <cell r="L387">
            <v>-213.88</v>
          </cell>
          <cell r="M387">
            <v>-211.2</v>
          </cell>
          <cell r="N387">
            <v>-221.08</v>
          </cell>
          <cell r="O387">
            <v>-209.36</v>
          </cell>
          <cell r="P387">
            <v>-195.28</v>
          </cell>
          <cell r="Q387">
            <v>-182.56</v>
          </cell>
          <cell r="R387">
            <v>-171.88</v>
          </cell>
          <cell r="S387">
            <v>-174.76</v>
          </cell>
          <cell r="T387">
            <v>-161.72</v>
          </cell>
          <cell r="U387">
            <v>-106.44</v>
          </cell>
          <cell r="V387">
            <v>-93.245640000000009</v>
          </cell>
          <cell r="W387">
            <v>-77.922599999999989</v>
          </cell>
          <cell r="X387">
            <v>-66.703360000000004</v>
          </cell>
          <cell r="Y387">
            <v>-64.162599999999998</v>
          </cell>
          <cell r="Z387">
            <v>-66.584040000000002</v>
          </cell>
          <cell r="AA387">
            <v>-60.540599999999998</v>
          </cell>
          <cell r="AB387">
            <v>-59.862479999999998</v>
          </cell>
          <cell r="AC387">
            <v>-53.533600000000007</v>
          </cell>
          <cell r="AD387">
            <v>-52.405319999999996</v>
          </cell>
          <cell r="AE387">
            <v>-48.407119999999999</v>
          </cell>
          <cell r="AF387">
            <v>-41.315999999999995</v>
          </cell>
          <cell r="AG387">
            <v>-35.204000000000001</v>
          </cell>
          <cell r="AH387">
            <v>-29.647999999999996</v>
          </cell>
          <cell r="AI387">
            <v>-27.179679999999998</v>
          </cell>
          <cell r="AJ387">
            <v>-28.605799999999999</v>
          </cell>
          <cell r="AK387">
            <v>-24.935480000000002</v>
          </cell>
        </row>
        <row r="389">
          <cell r="A389" t="str">
            <v>-  ikke energiformål</v>
          </cell>
          <cell r="Y389">
            <v>12741.9431</v>
          </cell>
          <cell r="Z389">
            <v>12300.912100000001</v>
          </cell>
          <cell r="AA389">
            <v>12472.3076</v>
          </cell>
          <cell r="AB389">
            <v>12718.205299999998</v>
          </cell>
          <cell r="AC389">
            <v>12643.758</v>
          </cell>
          <cell r="AD389">
            <v>12655.022299999999</v>
          </cell>
          <cell r="AE389">
            <v>13543.479399999998</v>
          </cell>
          <cell r="AF389">
            <v>13189.107599999999</v>
          </cell>
          <cell r="AG389">
            <v>11725.036700000001</v>
          </cell>
          <cell r="AH389">
            <v>12561.1191</v>
          </cell>
          <cell r="AI389">
            <v>12106.3086</v>
          </cell>
          <cell r="AJ389">
            <v>10625.9581</v>
          </cell>
          <cell r="AK389">
            <v>10870.151899999999</v>
          </cell>
        </row>
        <row r="390">
          <cell r="A390" t="str">
            <v>-  -  mineralsk terpentin</v>
          </cell>
          <cell r="B390" t="str">
            <v>fbs</v>
          </cell>
          <cell r="C390" t="str">
            <v>ief</v>
          </cell>
          <cell r="D390" t="str">
            <v>ter</v>
          </cell>
          <cell r="E390" t="str">
            <v>a0a0</v>
          </cell>
          <cell r="F390" t="str">
            <v>a00</v>
          </cell>
          <cell r="G390">
            <v>-1818.3</v>
          </cell>
          <cell r="H390">
            <v>0</v>
          </cell>
          <cell r="I390">
            <v>0</v>
          </cell>
          <cell r="J390">
            <v>-1722.6</v>
          </cell>
          <cell r="K390">
            <v>-1755.2249999999999</v>
          </cell>
          <cell r="L390">
            <v>-1735.65</v>
          </cell>
          <cell r="M390">
            <v>-1747.395</v>
          </cell>
          <cell r="N390">
            <v>-1717.989</v>
          </cell>
          <cell r="O390">
            <v>-1379.037</v>
          </cell>
          <cell r="P390">
            <v>-1145.442</v>
          </cell>
          <cell r="Q390">
            <v>-1159.1010000000001</v>
          </cell>
          <cell r="R390">
            <v>-1216.9559999999999</v>
          </cell>
          <cell r="S390">
            <v>-1078.7565</v>
          </cell>
          <cell r="T390">
            <v>-1126.0409999999999</v>
          </cell>
          <cell r="U390">
            <v>-1097.7225000000001</v>
          </cell>
          <cell r="V390">
            <v>-1100.376</v>
          </cell>
          <cell r="W390">
            <v>-1160.319</v>
          </cell>
          <cell r="X390">
            <v>-1124.0835</v>
          </cell>
          <cell r="Y390">
            <v>-1018.8135</v>
          </cell>
          <cell r="Z390">
            <v>-1030.0364999999999</v>
          </cell>
          <cell r="AA390">
            <v>-946.38599999999997</v>
          </cell>
          <cell r="AB390">
            <v>-1028.1224999999999</v>
          </cell>
          <cell r="AC390">
            <v>-1015.812</v>
          </cell>
          <cell r="AD390">
            <v>-1022.6849999999999</v>
          </cell>
          <cell r="AE390">
            <v>-1222.6545000000001</v>
          </cell>
          <cell r="AF390">
            <v>-994.06200000000001</v>
          </cell>
          <cell r="AG390">
            <v>-936.99</v>
          </cell>
          <cell r="AH390">
            <v>-1057.4414999999999</v>
          </cell>
          <cell r="AI390">
            <v>-1069.5345</v>
          </cell>
          <cell r="AJ390">
            <v>-880.875</v>
          </cell>
          <cell r="AK390">
            <v>-880.875</v>
          </cell>
        </row>
      </sheetData>
      <sheetData sheetId="3">
        <row r="7">
          <cell r="A7" t="str">
            <v>ELIMKORR_F</v>
          </cell>
          <cell r="B7" t="str">
            <v>TJ</v>
          </cell>
          <cell r="C7" t="str">
            <v>elc</v>
          </cell>
          <cell r="D7" t="str">
            <v>fut</v>
          </cell>
          <cell r="G7">
            <v>-17699.986874130427</v>
          </cell>
          <cell r="J7">
            <v>5443.9645313039146</v>
          </cell>
          <cell r="K7">
            <v>4048.9977263672035</v>
          </cell>
          <cell r="L7">
            <v>2987.0857579754147</v>
          </cell>
          <cell r="M7">
            <v>15164.342632327003</v>
          </cell>
          <cell r="N7">
            <v>10648.579917085535</v>
          </cell>
          <cell r="O7">
            <v>-2118.3202310976999</v>
          </cell>
          <cell r="P7">
            <v>6685.9008179318498</v>
          </cell>
          <cell r="Q7">
            <v>1479.64745517136</v>
          </cell>
          <cell r="R7">
            <v>1535.8811274990314</v>
          </cell>
          <cell r="S7">
            <v>1424.9505756719122</v>
          </cell>
          <cell r="T7">
            <v>199.55423926904618</v>
          </cell>
          <cell r="U7">
            <v>36.156322383940193</v>
          </cell>
          <cell r="V7">
            <v>977.33935708398451</v>
          </cell>
          <cell r="W7">
            <v>1747.2838430865522</v>
          </cell>
          <cell r="X7">
            <v>4975.9828801234189</v>
          </cell>
          <cell r="Y7">
            <v>3420.6298843407399</v>
          </cell>
          <cell r="Z7">
            <v>1322.2202047618694</v>
          </cell>
          <cell r="AA7">
            <v>578.85080158446817</v>
          </cell>
          <cell r="AB7">
            <v>-902.99846355380316</v>
          </cell>
          <cell r="AC7">
            <v>-15448.43</v>
          </cell>
          <cell r="AD7">
            <v>890.68</v>
          </cell>
          <cell r="AE7">
            <v>-4555.28</v>
          </cell>
          <cell r="AF7">
            <v>-1354</v>
          </cell>
          <cell r="AG7">
            <v>365</v>
          </cell>
          <cell r="AH7">
            <v>298</v>
          </cell>
          <cell r="AI7">
            <v>0</v>
          </cell>
          <cell r="AJ7">
            <v>675</v>
          </cell>
          <cell r="AK7">
            <v>179</v>
          </cell>
          <cell r="AM7" t="str">
            <v>Eltra og Elkraft; 2001-2002: Energistyrelsen</v>
          </cell>
          <cell r="AN7" t="str">
            <v>Oplysninger fra SOxNOx-rapport</v>
          </cell>
        </row>
        <row r="8">
          <cell r="A8" t="str">
            <v>ELIMKORR_ORI</v>
          </cell>
          <cell r="B8" t="str">
            <v>TJ</v>
          </cell>
          <cell r="C8" t="str">
            <v>elc</v>
          </cell>
          <cell r="D8" t="str">
            <v>ori</v>
          </cell>
          <cell r="G8">
            <v>0</v>
          </cell>
          <cell r="J8">
            <v>0</v>
          </cell>
          <cell r="K8">
            <v>0</v>
          </cell>
          <cell r="L8">
            <v>0</v>
          </cell>
          <cell r="M8">
            <v>0</v>
          </cell>
          <cell r="N8">
            <v>0</v>
          </cell>
          <cell r="O8">
            <v>0</v>
          </cell>
          <cell r="P8">
            <v>0</v>
          </cell>
          <cell r="Q8">
            <v>0</v>
          </cell>
          <cell r="R8">
            <v>0</v>
          </cell>
          <cell r="S8">
            <v>0</v>
          </cell>
          <cell r="T8">
            <v>0</v>
          </cell>
          <cell r="U8">
            <v>0</v>
          </cell>
          <cell r="V8">
            <v>0</v>
          </cell>
          <cell r="W8">
            <v>0</v>
          </cell>
          <cell r="X8">
            <v>0</v>
          </cell>
          <cell r="Y8">
            <v>0</v>
          </cell>
          <cell r="Z8">
            <v>0</v>
          </cell>
          <cell r="AA8">
            <v>0</v>
          </cell>
          <cell r="AB8">
            <v>0</v>
          </cell>
          <cell r="AC8">
            <v>0</v>
          </cell>
          <cell r="AD8">
            <v>287.22274256923242</v>
          </cell>
          <cell r="AE8">
            <v>-11160.240977863708</v>
          </cell>
          <cell r="AF8">
            <v>-3566</v>
          </cell>
          <cell r="AG8">
            <v>392</v>
          </cell>
          <cell r="AH8">
            <v>0</v>
          </cell>
          <cell r="AI8">
            <v>2294</v>
          </cell>
          <cell r="AJ8">
            <v>5079</v>
          </cell>
          <cell r="AK8">
            <v>1278</v>
          </cell>
          <cell r="AM8" t="str">
            <v>Eltra og Elkraft</v>
          </cell>
          <cell r="AN8" t="str">
            <v>Oplysninger fra SOxNOx-rapport</v>
          </cell>
        </row>
        <row r="9">
          <cell r="A9" t="str">
            <v>ELIMKORR_NG</v>
          </cell>
          <cell r="B9" t="str">
            <v>TJ</v>
          </cell>
          <cell r="C9" t="str">
            <v>elc</v>
          </cell>
          <cell r="D9" t="str">
            <v>nga</v>
          </cell>
          <cell r="G9">
            <v>0</v>
          </cell>
          <cell r="J9">
            <v>0</v>
          </cell>
          <cell r="K9">
            <v>0</v>
          </cell>
          <cell r="L9">
            <v>0</v>
          </cell>
          <cell r="M9">
            <v>0</v>
          </cell>
          <cell r="N9">
            <v>0</v>
          </cell>
          <cell r="O9">
            <v>0</v>
          </cell>
          <cell r="P9">
            <v>0</v>
          </cell>
          <cell r="Q9">
            <v>0</v>
          </cell>
          <cell r="R9">
            <v>0</v>
          </cell>
          <cell r="S9">
            <v>0</v>
          </cell>
          <cell r="T9">
            <v>46.105236255057676</v>
          </cell>
          <cell r="U9">
            <v>13.690855189824463</v>
          </cell>
          <cell r="V9">
            <v>485.2375094860638</v>
          </cell>
          <cell r="W9">
            <v>1145.3859309856537</v>
          </cell>
          <cell r="X9">
            <v>2897</v>
          </cell>
          <cell r="Y9">
            <v>1915.9321654960343</v>
          </cell>
          <cell r="Z9">
            <v>113.90229443653202</v>
          </cell>
          <cell r="AA9">
            <v>680.27447680250248</v>
          </cell>
          <cell r="AB9">
            <v>329.79155130430058</v>
          </cell>
          <cell r="AC9">
            <v>0</v>
          </cell>
          <cell r="AD9">
            <v>0</v>
          </cell>
          <cell r="AE9">
            <v>-47.67</v>
          </cell>
          <cell r="AF9">
            <v>0</v>
          </cell>
          <cell r="AG9">
            <v>0</v>
          </cell>
          <cell r="AH9">
            <v>0</v>
          </cell>
          <cell r="AI9">
            <v>0</v>
          </cell>
          <cell r="AJ9">
            <v>-999</v>
          </cell>
          <cell r="AK9">
            <v>-1715</v>
          </cell>
          <cell r="AM9" t="str">
            <v>Eltra og Elkraft</v>
          </cell>
          <cell r="AN9" t="str">
            <v>Oplysninger fra SOxNOx-rapport</v>
          </cell>
        </row>
        <row r="10">
          <cell r="A10" t="str">
            <v>ELIMKORR_KUVH</v>
          </cell>
          <cell r="B10" t="str">
            <v>TJ</v>
          </cell>
          <cell r="C10" t="str">
            <v>elc</v>
          </cell>
          <cell r="D10" t="str">
            <v>kul</v>
          </cell>
          <cell r="G10">
            <v>-5014.6961274825571</v>
          </cell>
          <cell r="J10">
            <v>3013.2801784349085</v>
          </cell>
          <cell r="K10">
            <v>3647.1324899810052</v>
          </cell>
          <cell r="L10">
            <v>2950.7167600065713</v>
          </cell>
          <cell r="M10">
            <v>20397.979872103006</v>
          </cell>
          <cell r="N10">
            <v>19929.129458660991</v>
          </cell>
          <cell r="O10">
            <v>-9857.4794267355519</v>
          </cell>
          <cell r="P10">
            <v>46793.350072023248</v>
          </cell>
          <cell r="Q10">
            <v>17922.719343669065</v>
          </cell>
          <cell r="R10">
            <v>38410.244055216397</v>
          </cell>
          <cell r="S10">
            <v>44316.385453442526</v>
          </cell>
          <cell r="T10">
            <v>4005.729688677653</v>
          </cell>
          <cell r="U10">
            <v>686.87683254999013</v>
          </cell>
          <cell r="V10">
            <v>21184.913133429949</v>
          </cell>
          <cell r="W10">
            <v>36135.230225927793</v>
          </cell>
          <cell r="X10">
            <v>79289.017119876575</v>
          </cell>
          <cell r="Y10">
            <v>62355.617950163229</v>
          </cell>
          <cell r="Z10">
            <v>-17551.122499198402</v>
          </cell>
          <cell r="AA10">
            <v>30051.874721613029</v>
          </cell>
          <cell r="AB10">
            <v>11787.846912249503</v>
          </cell>
          <cell r="AC10">
            <v>-27349.64</v>
          </cell>
          <cell r="AD10">
            <v>-8236.1427425692327</v>
          </cell>
          <cell r="AE10">
            <v>-125274.17902213629</v>
          </cell>
          <cell r="AF10">
            <v>-58990</v>
          </cell>
          <cell r="AG10">
            <v>-39738</v>
          </cell>
          <cell r="AH10">
            <v>-20429</v>
          </cell>
          <cell r="AI10">
            <v>5006</v>
          </cell>
          <cell r="AJ10">
            <v>-8179</v>
          </cell>
          <cell r="AK10">
            <v>-17111</v>
          </cell>
          <cell r="AM10" t="str">
            <v>Eltra og Elkraft</v>
          </cell>
          <cell r="AN10" t="str">
            <v>Oplysninger fra SOxNOx-rapport</v>
          </cell>
        </row>
      </sheetData>
      <sheetData sheetId="4"/>
      <sheetData sheetId="5"/>
      <sheetData sheetId="6"/>
      <sheetData sheetId="7"/>
      <sheetData sheetId="8"/>
      <sheetData sheetId="9"/>
      <sheetData sheetId="10"/>
      <sheetData sheetId="11"/>
      <sheetData sheetId="12"/>
      <sheetData sheetId="13"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Start"/>
      <sheetName val="Plants1"/>
      <sheetName val="Plants1-X"/>
      <sheetName val="Ad hoc"/>
      <sheetName val="Plants2"/>
      <sheetName val="Plants2A"/>
      <sheetName val="Plants2B"/>
      <sheetName val="Tech"/>
      <sheetName val="TechA"/>
      <sheetName val="TechB"/>
      <sheetName val="Proc"/>
      <sheetName val="ProcA"/>
      <sheetName val="ProcB"/>
      <sheetName val="Proc1"/>
      <sheetName val="Comm"/>
      <sheetName val="Emis"/>
      <sheetName val="Fuel Tech"/>
      <sheetName val="Tech WS"/>
      <sheetName val="TechA WS"/>
      <sheetName val="TechB WS"/>
      <sheetName val="Proc WS"/>
      <sheetName val="ProcA WS"/>
      <sheetName val="ProcB WS"/>
      <sheetName val="Capacity"/>
      <sheetName val="Geo"/>
      <sheetName val="PlantData"/>
      <sheetName val="Technology"/>
      <sheetName val="PlantType"/>
      <sheetName val="TIMES-DK codes"/>
      <sheetName val="Peak"/>
      <sheetName val="Plants Translate 1"/>
      <sheetName val="Plants Translate 2"/>
      <sheetName val="Fuel"/>
      <sheetName val="Names"/>
      <sheetName val="Info"/>
      <sheetName val="Define ChooseSheet"/>
    </sheetNames>
    <sheetDataSet>
      <sheetData sheetId="0">
        <row r="22">
          <cell r="D22">
            <v>2010</v>
          </cell>
        </row>
        <row r="24">
          <cell r="D24" t="str">
            <v>DK-West</v>
          </cell>
        </row>
      </sheetData>
      <sheetData sheetId="1">
        <row r="14">
          <cell r="A14" t="str">
            <v>Helsingør1</v>
          </cell>
          <cell r="B14" t="str">
            <v>DK-East</v>
          </cell>
          <cell r="G14">
            <v>55</v>
          </cell>
          <cell r="H14">
            <v>58.823529411764703</v>
          </cell>
          <cell r="AK14">
            <v>22.384999999999998</v>
          </cell>
          <cell r="AL14">
            <v>25.605536332179923</v>
          </cell>
          <cell r="AN14">
            <v>0</v>
          </cell>
          <cell r="AO14">
            <v>4.4000000000000004</v>
          </cell>
          <cell r="AP14">
            <v>550</v>
          </cell>
          <cell r="AQ14">
            <v>5.5</v>
          </cell>
          <cell r="BG14" t="b">
            <v>0</v>
          </cell>
          <cell r="BO14" t="b">
            <v>0</v>
          </cell>
          <cell r="CA14" t="b">
            <v>0</v>
          </cell>
          <cell r="CB14" t="b">
            <v>0</v>
          </cell>
          <cell r="CD14" t="b">
            <v>0</v>
          </cell>
          <cell r="CE14" t="b">
            <v>0</v>
          </cell>
          <cell r="CG14" t="b">
            <v>0</v>
          </cell>
          <cell r="CH14" t="b">
            <v>0</v>
          </cell>
          <cell r="CP14" t="str">
            <v>ECGASGTD</v>
          </cell>
          <cell r="CT14" t="b">
            <v>0</v>
          </cell>
          <cell r="CV14" t="b">
            <v>0</v>
          </cell>
          <cell r="CX14" t="b">
            <v>0</v>
          </cell>
          <cell r="CZ14" t="b">
            <v>0</v>
          </cell>
          <cell r="DB14" t="b">
            <v>0</v>
          </cell>
          <cell r="DD14" t="b">
            <v>0</v>
          </cell>
          <cell r="DF14" t="b">
            <v>0</v>
          </cell>
          <cell r="DH14" t="b">
            <v>0</v>
          </cell>
          <cell r="DJ14" t="b">
            <v>0</v>
          </cell>
          <cell r="DL14" t="b">
            <v>0</v>
          </cell>
          <cell r="DN14" t="b">
            <v>0</v>
          </cell>
          <cell r="DP14" t="b">
            <v>0</v>
          </cell>
          <cell r="DV14">
            <v>0</v>
          </cell>
          <cell r="DX14">
            <v>0</v>
          </cell>
          <cell r="DZ14">
            <v>0</v>
          </cell>
          <cell r="EB14">
            <v>0</v>
          </cell>
          <cell r="ED14">
            <v>0</v>
          </cell>
          <cell r="EF14">
            <v>0</v>
          </cell>
          <cell r="EJ14">
            <v>0</v>
          </cell>
          <cell r="EL14">
            <v>0</v>
          </cell>
          <cell r="EN14">
            <v>0</v>
          </cell>
          <cell r="EP14">
            <v>0</v>
          </cell>
          <cell r="ER14">
            <v>0</v>
          </cell>
          <cell r="ET14">
            <v>0</v>
          </cell>
          <cell r="EX14">
            <v>0</v>
          </cell>
          <cell r="EZ14">
            <v>0</v>
          </cell>
          <cell r="FD14">
            <v>0</v>
          </cell>
          <cell r="FF14">
            <v>0</v>
          </cell>
        </row>
        <row r="15">
          <cell r="A15" t="str">
            <v>Helsingør1</v>
          </cell>
          <cell r="B15" t="str">
            <v>DK-East</v>
          </cell>
          <cell r="G15">
            <v>55</v>
          </cell>
          <cell r="H15">
            <v>58.823529411764703</v>
          </cell>
          <cell r="AK15">
            <v>22.384999999999998</v>
          </cell>
          <cell r="AL15">
            <v>25.605536332179923</v>
          </cell>
          <cell r="AN15">
            <v>0</v>
          </cell>
          <cell r="AO15">
            <v>4.4000000000000004</v>
          </cell>
          <cell r="AP15">
            <v>550</v>
          </cell>
          <cell r="AQ15">
            <v>5.5</v>
          </cell>
          <cell r="BG15" t="b">
            <v>0</v>
          </cell>
          <cell r="BO15" t="b">
            <v>0</v>
          </cell>
          <cell r="CA15" t="b">
            <v>0</v>
          </cell>
          <cell r="CB15" t="b">
            <v>0</v>
          </cell>
          <cell r="CD15" t="b">
            <v>0</v>
          </cell>
          <cell r="CE15" t="b">
            <v>0</v>
          </cell>
          <cell r="CG15" t="b">
            <v>0</v>
          </cell>
          <cell r="CH15" t="b">
            <v>0</v>
          </cell>
          <cell r="CP15" t="str">
            <v>ECGASGTD</v>
          </cell>
          <cell r="CT15" t="b">
            <v>0</v>
          </cell>
          <cell r="CV15" t="b">
            <v>0</v>
          </cell>
          <cell r="CX15" t="b">
            <v>0</v>
          </cell>
          <cell r="CZ15" t="b">
            <v>0</v>
          </cell>
          <cell r="DB15" t="b">
            <v>0</v>
          </cell>
          <cell r="DD15" t="b">
            <v>0</v>
          </cell>
          <cell r="DF15" t="b">
            <v>0</v>
          </cell>
          <cell r="DH15" t="b">
            <v>0</v>
          </cell>
          <cell r="DJ15" t="b">
            <v>0</v>
          </cell>
          <cell r="DL15" t="b">
            <v>0</v>
          </cell>
          <cell r="DN15" t="b">
            <v>0</v>
          </cell>
          <cell r="DP15" t="b">
            <v>0</v>
          </cell>
          <cell r="DV15">
            <v>0</v>
          </cell>
          <cell r="DX15">
            <v>0</v>
          </cell>
          <cell r="DZ15">
            <v>0</v>
          </cell>
          <cell r="EB15">
            <v>0</v>
          </cell>
          <cell r="ED15">
            <v>0</v>
          </cell>
          <cell r="EF15">
            <v>0</v>
          </cell>
          <cell r="EJ15">
            <v>0</v>
          </cell>
          <cell r="EL15">
            <v>0</v>
          </cell>
          <cell r="EN15">
            <v>0</v>
          </cell>
          <cell r="EP15">
            <v>0</v>
          </cell>
          <cell r="ER15">
            <v>0</v>
          </cell>
          <cell r="ET15">
            <v>0</v>
          </cell>
          <cell r="EX15">
            <v>0</v>
          </cell>
          <cell r="EZ15">
            <v>0</v>
          </cell>
          <cell r="FD15">
            <v>0</v>
          </cell>
          <cell r="FF15">
            <v>0</v>
          </cell>
        </row>
        <row r="16">
          <cell r="A16" t="str">
            <v>Helsingør1</v>
          </cell>
          <cell r="B16" t="str">
            <v>DK-East</v>
          </cell>
          <cell r="G16">
            <v>55</v>
          </cell>
          <cell r="H16">
            <v>58.823529411764703</v>
          </cell>
          <cell r="AK16">
            <v>22.384999999999998</v>
          </cell>
          <cell r="AL16">
            <v>25.605536332179923</v>
          </cell>
          <cell r="AN16">
            <v>0</v>
          </cell>
          <cell r="AO16">
            <v>4.4000000000000004</v>
          </cell>
          <cell r="AP16">
            <v>550</v>
          </cell>
          <cell r="AQ16">
            <v>5.5</v>
          </cell>
          <cell r="BG16" t="b">
            <v>0</v>
          </cell>
          <cell r="BO16" t="b">
            <v>0</v>
          </cell>
          <cell r="CA16" t="b">
            <v>0</v>
          </cell>
          <cell r="CB16" t="b">
            <v>0</v>
          </cell>
          <cell r="CD16" t="b">
            <v>0</v>
          </cell>
          <cell r="CE16" t="b">
            <v>0</v>
          </cell>
          <cell r="CG16" t="b">
            <v>0</v>
          </cell>
          <cell r="CH16" t="b">
            <v>0</v>
          </cell>
          <cell r="CP16" t="str">
            <v>ECGASGTD</v>
          </cell>
          <cell r="CT16" t="b">
            <v>0</v>
          </cell>
          <cell r="CV16" t="b">
            <v>0</v>
          </cell>
          <cell r="CX16" t="b">
            <v>0</v>
          </cell>
          <cell r="CZ16" t="b">
            <v>0</v>
          </cell>
          <cell r="DB16" t="b">
            <v>0</v>
          </cell>
          <cell r="DD16" t="b">
            <v>0</v>
          </cell>
          <cell r="DF16" t="b">
            <v>0</v>
          </cell>
          <cell r="DH16" t="b">
            <v>0</v>
          </cell>
          <cell r="DJ16" t="b">
            <v>0</v>
          </cell>
          <cell r="DL16" t="b">
            <v>0</v>
          </cell>
          <cell r="DN16" t="b">
            <v>0</v>
          </cell>
          <cell r="DP16" t="b">
            <v>0</v>
          </cell>
          <cell r="DV16">
            <v>0</v>
          </cell>
          <cell r="DX16">
            <v>0</v>
          </cell>
          <cell r="DZ16">
            <v>0</v>
          </cell>
          <cell r="EB16">
            <v>0</v>
          </cell>
          <cell r="ED16">
            <v>0</v>
          </cell>
          <cell r="EF16">
            <v>0</v>
          </cell>
          <cell r="EJ16">
            <v>0</v>
          </cell>
          <cell r="EL16">
            <v>0</v>
          </cell>
          <cell r="EN16">
            <v>0</v>
          </cell>
          <cell r="EP16">
            <v>0</v>
          </cell>
          <cell r="ER16">
            <v>0</v>
          </cell>
          <cell r="ET16">
            <v>0</v>
          </cell>
          <cell r="EX16">
            <v>0</v>
          </cell>
          <cell r="EZ16">
            <v>0</v>
          </cell>
          <cell r="FD16">
            <v>0</v>
          </cell>
          <cell r="FF16">
            <v>0</v>
          </cell>
        </row>
        <row r="17">
          <cell r="A17" t="str">
            <v>Helsingør2</v>
          </cell>
          <cell r="B17" t="str">
            <v>DK-East</v>
          </cell>
          <cell r="G17">
            <v>76.714666666666659</v>
          </cell>
          <cell r="H17">
            <v>58</v>
          </cell>
          <cell r="AK17">
            <v>37.314013866666656</v>
          </cell>
          <cell r="AL17">
            <v>21.329032258064519</v>
          </cell>
          <cell r="AN17">
            <v>0</v>
          </cell>
          <cell r="AO17">
            <v>0</v>
          </cell>
          <cell r="AP17">
            <v>1428.8106666666665</v>
          </cell>
          <cell r="AQ17">
            <v>7.6714666666666664</v>
          </cell>
          <cell r="BG17" t="b">
            <v>0</v>
          </cell>
          <cell r="BO17" t="b">
            <v>0</v>
          </cell>
          <cell r="CA17" t="b">
            <v>0</v>
          </cell>
          <cell r="CB17" t="b">
            <v>0</v>
          </cell>
          <cell r="CD17" t="b">
            <v>0</v>
          </cell>
          <cell r="CE17" t="b">
            <v>0</v>
          </cell>
          <cell r="CG17" t="b">
            <v>0</v>
          </cell>
          <cell r="CH17" t="b">
            <v>0</v>
          </cell>
          <cell r="CP17" t="str">
            <v>ECGASGTD</v>
          </cell>
          <cell r="CT17" t="b">
            <v>0</v>
          </cell>
          <cell r="CV17" t="b">
            <v>0</v>
          </cell>
          <cell r="CX17" t="b">
            <v>0</v>
          </cell>
          <cell r="CZ17" t="b">
            <v>0</v>
          </cell>
          <cell r="DB17" t="b">
            <v>0</v>
          </cell>
          <cell r="DD17" t="b">
            <v>0</v>
          </cell>
          <cell r="DF17" t="b">
            <v>0</v>
          </cell>
          <cell r="DH17" t="b">
            <v>0</v>
          </cell>
          <cell r="DJ17" t="b">
            <v>0</v>
          </cell>
          <cell r="DL17" t="b">
            <v>0</v>
          </cell>
          <cell r="DN17" t="b">
            <v>0</v>
          </cell>
          <cell r="DP17" t="b">
            <v>0</v>
          </cell>
          <cell r="DV17">
            <v>0</v>
          </cell>
          <cell r="DX17">
            <v>0</v>
          </cell>
          <cell r="DZ17">
            <v>0</v>
          </cell>
          <cell r="EB17">
            <v>0</v>
          </cell>
          <cell r="ED17">
            <v>0</v>
          </cell>
          <cell r="EF17">
            <v>0</v>
          </cell>
          <cell r="EJ17">
            <v>0</v>
          </cell>
          <cell r="EL17">
            <v>0</v>
          </cell>
          <cell r="EN17">
            <v>0</v>
          </cell>
          <cell r="EP17">
            <v>0</v>
          </cell>
          <cell r="ER17">
            <v>0</v>
          </cell>
          <cell r="ET17">
            <v>0</v>
          </cell>
          <cell r="EX17">
            <v>0</v>
          </cell>
          <cell r="EZ17">
            <v>0</v>
          </cell>
          <cell r="FD17">
            <v>0</v>
          </cell>
          <cell r="FF17">
            <v>0</v>
          </cell>
        </row>
        <row r="18">
          <cell r="A18" t="str">
            <v>KedlerHelsingør</v>
          </cell>
          <cell r="B18" t="str">
            <v>DK-East</v>
          </cell>
          <cell r="G18">
            <v>0</v>
          </cell>
          <cell r="H18">
            <v>62</v>
          </cell>
          <cell r="AK18">
            <v>0</v>
          </cell>
          <cell r="AL18">
            <v>57.970000000000006</v>
          </cell>
          <cell r="AN18">
            <v>0</v>
          </cell>
          <cell r="AO18">
            <v>0</v>
          </cell>
          <cell r="AP18">
            <v>669.6</v>
          </cell>
          <cell r="AQ18">
            <v>0</v>
          </cell>
          <cell r="BG18" t="b">
            <v>0</v>
          </cell>
          <cell r="BO18" t="b">
            <v>0</v>
          </cell>
          <cell r="CA18" t="b">
            <v>0</v>
          </cell>
          <cell r="CB18" t="b">
            <v>0</v>
          </cell>
          <cell r="CD18" t="b">
            <v>0</v>
          </cell>
          <cell r="CE18" t="b">
            <v>0</v>
          </cell>
          <cell r="CG18" t="b">
            <v>0</v>
          </cell>
          <cell r="CH18" t="b">
            <v>0</v>
          </cell>
          <cell r="CP18" t="str">
            <v>EHGASBOD</v>
          </cell>
          <cell r="CT18" t="b">
            <v>0</v>
          </cell>
          <cell r="CV18" t="b">
            <v>0</v>
          </cell>
          <cell r="CX18" t="b">
            <v>0</v>
          </cell>
          <cell r="CZ18" t="b">
            <v>0</v>
          </cell>
          <cell r="DB18" t="b">
            <v>0</v>
          </cell>
          <cell r="DD18" t="b">
            <v>0</v>
          </cell>
          <cell r="DF18" t="b">
            <v>0</v>
          </cell>
          <cell r="DH18" t="b">
            <v>0</v>
          </cell>
          <cell r="DJ18" t="b">
            <v>0</v>
          </cell>
          <cell r="DL18" t="b">
            <v>0</v>
          </cell>
          <cell r="DN18" t="b">
            <v>0</v>
          </cell>
          <cell r="DP18" t="b">
            <v>0</v>
          </cell>
          <cell r="DV18">
            <v>0</v>
          </cell>
          <cell r="DX18">
            <v>0</v>
          </cell>
          <cell r="DZ18">
            <v>0</v>
          </cell>
          <cell r="EB18">
            <v>0</v>
          </cell>
          <cell r="ED18">
            <v>0</v>
          </cell>
          <cell r="EF18">
            <v>0</v>
          </cell>
          <cell r="EJ18">
            <v>0</v>
          </cell>
          <cell r="EL18">
            <v>0</v>
          </cell>
          <cell r="EN18">
            <v>0</v>
          </cell>
          <cell r="EP18">
            <v>0</v>
          </cell>
          <cell r="ER18">
            <v>0</v>
          </cell>
          <cell r="ET18">
            <v>0</v>
          </cell>
          <cell r="EX18">
            <v>0</v>
          </cell>
          <cell r="EZ18">
            <v>0</v>
          </cell>
          <cell r="FD18">
            <v>0</v>
          </cell>
          <cell r="FF18">
            <v>0</v>
          </cell>
        </row>
        <row r="19">
          <cell r="A19" t="str">
            <v>KedlerHelsingør</v>
          </cell>
          <cell r="B19" t="str">
            <v>DK-East</v>
          </cell>
          <cell r="G19">
            <v>0</v>
          </cell>
          <cell r="H19">
            <v>62</v>
          </cell>
          <cell r="AK19">
            <v>0</v>
          </cell>
          <cell r="AL19">
            <v>57.970000000000006</v>
          </cell>
          <cell r="AN19">
            <v>0</v>
          </cell>
          <cell r="AO19">
            <v>0</v>
          </cell>
          <cell r="AP19">
            <v>669.6</v>
          </cell>
          <cell r="AQ19">
            <v>0</v>
          </cell>
          <cell r="BG19" t="b">
            <v>0</v>
          </cell>
          <cell r="BO19" t="b">
            <v>0</v>
          </cell>
          <cell r="CA19" t="b">
            <v>0</v>
          </cell>
          <cell r="CB19" t="b">
            <v>0</v>
          </cell>
          <cell r="CD19" t="b">
            <v>0</v>
          </cell>
          <cell r="CE19" t="b">
            <v>0</v>
          </cell>
          <cell r="CG19" t="b">
            <v>0</v>
          </cell>
          <cell r="CH19" t="b">
            <v>0</v>
          </cell>
          <cell r="CP19" t="str">
            <v>EHGASBOD</v>
          </cell>
          <cell r="CT19" t="b">
            <v>0</v>
          </cell>
          <cell r="CV19" t="b">
            <v>0</v>
          </cell>
          <cell r="CX19" t="b">
            <v>0</v>
          </cell>
          <cell r="CZ19" t="b">
            <v>0</v>
          </cell>
          <cell r="DB19" t="b">
            <v>0</v>
          </cell>
          <cell r="DD19" t="b">
            <v>0</v>
          </cell>
          <cell r="DF19" t="b">
            <v>0</v>
          </cell>
          <cell r="DH19" t="b">
            <v>0</v>
          </cell>
          <cell r="DJ19" t="b">
            <v>0</v>
          </cell>
          <cell r="DL19" t="b">
            <v>0</v>
          </cell>
          <cell r="DN19" t="b">
            <v>0</v>
          </cell>
          <cell r="DP19" t="b">
            <v>0</v>
          </cell>
          <cell r="DV19">
            <v>0</v>
          </cell>
          <cell r="DX19">
            <v>0</v>
          </cell>
          <cell r="DZ19">
            <v>0</v>
          </cell>
          <cell r="EB19">
            <v>0</v>
          </cell>
          <cell r="ED19">
            <v>0</v>
          </cell>
          <cell r="EF19">
            <v>0</v>
          </cell>
          <cell r="EJ19">
            <v>0</v>
          </cell>
          <cell r="EL19">
            <v>0</v>
          </cell>
          <cell r="EN19">
            <v>0</v>
          </cell>
          <cell r="EP19">
            <v>0</v>
          </cell>
          <cell r="ER19">
            <v>0</v>
          </cell>
          <cell r="ET19">
            <v>0</v>
          </cell>
          <cell r="EX19">
            <v>0</v>
          </cell>
          <cell r="EZ19">
            <v>0</v>
          </cell>
          <cell r="FD19">
            <v>0</v>
          </cell>
          <cell r="FF19">
            <v>0</v>
          </cell>
        </row>
        <row r="20">
          <cell r="A20" t="str">
            <v>Fliskedel1</v>
          </cell>
          <cell r="B20" t="str">
            <v>DK-East</v>
          </cell>
          <cell r="G20">
            <v>0</v>
          </cell>
          <cell r="H20">
            <v>5</v>
          </cell>
          <cell r="AK20">
            <v>0</v>
          </cell>
          <cell r="AL20">
            <v>5.782865947611711</v>
          </cell>
          <cell r="AN20">
            <v>0</v>
          </cell>
          <cell r="AO20">
            <v>0.01</v>
          </cell>
          <cell r="AP20">
            <v>104</v>
          </cell>
          <cell r="AQ20">
            <v>0</v>
          </cell>
          <cell r="BG20" t="b">
            <v>0</v>
          </cell>
          <cell r="BO20" t="b">
            <v>0</v>
          </cell>
          <cell r="CA20" t="b">
            <v>0</v>
          </cell>
          <cell r="CB20" t="b">
            <v>0</v>
          </cell>
          <cell r="CD20" t="b">
            <v>0</v>
          </cell>
          <cell r="CE20" t="b">
            <v>0</v>
          </cell>
          <cell r="CG20" t="b">
            <v>0</v>
          </cell>
          <cell r="CH20" t="b">
            <v>0</v>
          </cell>
          <cell r="CP20" t="str">
            <v>EHWCHBOD</v>
          </cell>
          <cell r="CT20" t="b">
            <v>0</v>
          </cell>
          <cell r="CV20" t="b">
            <v>0</v>
          </cell>
          <cell r="CX20" t="b">
            <v>0</v>
          </cell>
          <cell r="CZ20" t="b">
            <v>0</v>
          </cell>
          <cell r="DB20" t="b">
            <v>0</v>
          </cell>
          <cell r="DD20" t="b">
            <v>0</v>
          </cell>
          <cell r="DF20" t="b">
            <v>0</v>
          </cell>
          <cell r="DH20" t="b">
            <v>0</v>
          </cell>
          <cell r="DJ20" t="b">
            <v>0</v>
          </cell>
          <cell r="DL20" t="b">
            <v>0</v>
          </cell>
          <cell r="DN20" t="b">
            <v>0</v>
          </cell>
          <cell r="DP20" t="b">
            <v>0</v>
          </cell>
          <cell r="DV20">
            <v>0</v>
          </cell>
          <cell r="DX20">
            <v>0</v>
          </cell>
          <cell r="DZ20">
            <v>0</v>
          </cell>
          <cell r="EB20">
            <v>0</v>
          </cell>
          <cell r="ED20">
            <v>0</v>
          </cell>
          <cell r="EF20">
            <v>0</v>
          </cell>
          <cell r="EJ20">
            <v>0</v>
          </cell>
          <cell r="EL20">
            <v>0</v>
          </cell>
          <cell r="EN20">
            <v>0</v>
          </cell>
          <cell r="EP20">
            <v>0</v>
          </cell>
          <cell r="ER20">
            <v>0</v>
          </cell>
          <cell r="ET20">
            <v>0</v>
          </cell>
          <cell r="EX20">
            <v>0</v>
          </cell>
          <cell r="EZ20">
            <v>0</v>
          </cell>
          <cell r="FD20">
            <v>0</v>
          </cell>
          <cell r="FF20">
            <v>0</v>
          </cell>
        </row>
        <row r="21">
          <cell r="A21" t="str">
            <v>Fliskedel2</v>
          </cell>
          <cell r="B21" t="str">
            <v>DK-East</v>
          </cell>
          <cell r="G21">
            <v>0</v>
          </cell>
          <cell r="H21">
            <v>6</v>
          </cell>
          <cell r="AK21">
            <v>0</v>
          </cell>
          <cell r="AL21">
            <v>6.9394391371340527</v>
          </cell>
          <cell r="AN21">
            <v>0</v>
          </cell>
          <cell r="AO21">
            <v>1.2E-2</v>
          </cell>
          <cell r="AP21">
            <v>124.80000000000001</v>
          </cell>
          <cell r="AQ21">
            <v>0</v>
          </cell>
          <cell r="BG21" t="b">
            <v>0</v>
          </cell>
          <cell r="BO21" t="b">
            <v>0</v>
          </cell>
          <cell r="CA21" t="b">
            <v>0</v>
          </cell>
          <cell r="CB21" t="b">
            <v>0</v>
          </cell>
          <cell r="CD21" t="b">
            <v>0</v>
          </cell>
          <cell r="CE21" t="b">
            <v>0</v>
          </cell>
          <cell r="CG21" t="b">
            <v>0</v>
          </cell>
          <cell r="CH21" t="b">
            <v>0</v>
          </cell>
          <cell r="CP21" t="str">
            <v>EHWCHBOD</v>
          </cell>
          <cell r="CT21" t="b">
            <v>0</v>
          </cell>
          <cell r="CV21" t="b">
            <v>0</v>
          </cell>
          <cell r="CX21" t="b">
            <v>0</v>
          </cell>
          <cell r="CZ21" t="b">
            <v>0</v>
          </cell>
          <cell r="DB21" t="b">
            <v>0</v>
          </cell>
          <cell r="DD21" t="b">
            <v>0</v>
          </cell>
          <cell r="DF21" t="b">
            <v>0</v>
          </cell>
          <cell r="DH21" t="b">
            <v>0</v>
          </cell>
          <cell r="DJ21" t="b">
            <v>0</v>
          </cell>
          <cell r="DL21" t="b">
            <v>0</v>
          </cell>
          <cell r="DN21" t="b">
            <v>0</v>
          </cell>
          <cell r="DP21" t="b">
            <v>0</v>
          </cell>
          <cell r="DV21">
            <v>0</v>
          </cell>
          <cell r="DX21">
            <v>0</v>
          </cell>
          <cell r="DZ21">
            <v>0</v>
          </cell>
          <cell r="EB21">
            <v>0</v>
          </cell>
          <cell r="ED21">
            <v>0</v>
          </cell>
          <cell r="EF21">
            <v>0</v>
          </cell>
          <cell r="EJ21">
            <v>0</v>
          </cell>
          <cell r="EL21">
            <v>0</v>
          </cell>
          <cell r="EN21">
            <v>0</v>
          </cell>
          <cell r="EP21">
            <v>0</v>
          </cell>
          <cell r="ER21">
            <v>0</v>
          </cell>
          <cell r="ET21">
            <v>0</v>
          </cell>
          <cell r="EX21">
            <v>0</v>
          </cell>
          <cell r="EZ21">
            <v>0</v>
          </cell>
          <cell r="FD21">
            <v>0</v>
          </cell>
          <cell r="FF21">
            <v>0</v>
          </cell>
        </row>
        <row r="22">
          <cell r="A22" t="str">
            <v>Nordforbrænding</v>
          </cell>
          <cell r="B22" t="str">
            <v>DK-East</v>
          </cell>
          <cell r="G22">
            <v>0</v>
          </cell>
          <cell r="H22">
            <v>0.21</v>
          </cell>
          <cell r="AK22">
            <v>0</v>
          </cell>
          <cell r="AL22">
            <v>0.18395999999999998</v>
          </cell>
          <cell r="AN22">
            <v>0</v>
          </cell>
          <cell r="AO22">
            <v>4.1579999999999999E-2</v>
          </cell>
          <cell r="AP22">
            <v>0</v>
          </cell>
          <cell r="AQ22">
            <v>1.4700000000000001E-2</v>
          </cell>
          <cell r="BG22" t="b">
            <v>0</v>
          </cell>
          <cell r="BO22" t="b">
            <v>0</v>
          </cell>
          <cell r="CA22" t="b">
            <v>0</v>
          </cell>
          <cell r="CB22" t="b">
            <v>0</v>
          </cell>
          <cell r="CD22" t="b">
            <v>0</v>
          </cell>
          <cell r="CE22" t="b">
            <v>0</v>
          </cell>
          <cell r="CG22" t="b">
            <v>0</v>
          </cell>
          <cell r="CH22" t="b">
            <v>0</v>
          </cell>
          <cell r="CP22" t="str">
            <v>EHWSTBOD</v>
          </cell>
          <cell r="CT22" t="b">
            <v>0</v>
          </cell>
          <cell r="CV22" t="b">
            <v>0</v>
          </cell>
          <cell r="CX22" t="b">
            <v>0</v>
          </cell>
          <cell r="CZ22" t="b">
            <v>0</v>
          </cell>
          <cell r="DB22" t="b">
            <v>0</v>
          </cell>
          <cell r="DD22" t="b">
            <v>0</v>
          </cell>
          <cell r="DF22" t="b">
            <v>0</v>
          </cell>
          <cell r="DH22" t="b">
            <v>0</v>
          </cell>
          <cell r="DJ22" t="b">
            <v>0</v>
          </cell>
          <cell r="DL22" t="b">
            <v>0</v>
          </cell>
          <cell r="DN22" t="b">
            <v>0</v>
          </cell>
          <cell r="DP22" t="b">
            <v>0</v>
          </cell>
          <cell r="DV22">
            <v>0</v>
          </cell>
          <cell r="DX22">
            <v>0</v>
          </cell>
          <cell r="DZ22">
            <v>0</v>
          </cell>
          <cell r="EB22">
            <v>0</v>
          </cell>
          <cell r="ED22">
            <v>0</v>
          </cell>
          <cell r="EF22">
            <v>0</v>
          </cell>
          <cell r="EJ22">
            <v>0</v>
          </cell>
          <cell r="EL22">
            <v>0</v>
          </cell>
          <cell r="EN22">
            <v>0</v>
          </cell>
          <cell r="EP22">
            <v>0</v>
          </cell>
          <cell r="ER22">
            <v>0</v>
          </cell>
          <cell r="ET22">
            <v>0</v>
          </cell>
          <cell r="EX22">
            <v>0</v>
          </cell>
          <cell r="EZ22">
            <v>0</v>
          </cell>
          <cell r="FD22">
            <v>0</v>
          </cell>
          <cell r="FF22">
            <v>0</v>
          </cell>
        </row>
        <row r="23">
          <cell r="A23" t="str">
            <v>Nordforbrænding</v>
          </cell>
          <cell r="B23" t="str">
            <v>DK-East</v>
          </cell>
          <cell r="G23">
            <v>0</v>
          </cell>
          <cell r="H23">
            <v>0.21</v>
          </cell>
          <cell r="AK23">
            <v>0</v>
          </cell>
          <cell r="AL23">
            <v>0.18395999999999998</v>
          </cell>
          <cell r="AN23">
            <v>0</v>
          </cell>
          <cell r="AO23">
            <v>4.1579999999999999E-2</v>
          </cell>
          <cell r="AP23">
            <v>0</v>
          </cell>
          <cell r="AQ23">
            <v>1.4700000000000001E-2</v>
          </cell>
          <cell r="BG23" t="b">
            <v>0</v>
          </cell>
          <cell r="BO23" t="b">
            <v>0</v>
          </cell>
          <cell r="CA23" t="b">
            <v>0</v>
          </cell>
          <cell r="CB23" t="b">
            <v>0</v>
          </cell>
          <cell r="CD23" t="b">
            <v>0</v>
          </cell>
          <cell r="CE23" t="b">
            <v>0</v>
          </cell>
          <cell r="CG23" t="b">
            <v>0</v>
          </cell>
          <cell r="CH23" t="b">
            <v>0</v>
          </cell>
          <cell r="CP23" t="str">
            <v>EHWSTBOD</v>
          </cell>
          <cell r="CT23" t="b">
            <v>0</v>
          </cell>
          <cell r="CV23" t="b">
            <v>0</v>
          </cell>
          <cell r="CX23" t="b">
            <v>0</v>
          </cell>
          <cell r="CZ23" t="b">
            <v>0</v>
          </cell>
          <cell r="DB23" t="b">
            <v>0</v>
          </cell>
          <cell r="DD23" t="b">
            <v>0</v>
          </cell>
          <cell r="DF23" t="b">
            <v>0</v>
          </cell>
          <cell r="DH23" t="b">
            <v>0</v>
          </cell>
          <cell r="DJ23" t="b">
            <v>0</v>
          </cell>
          <cell r="DL23" t="b">
            <v>0</v>
          </cell>
          <cell r="DN23" t="b">
            <v>0</v>
          </cell>
          <cell r="DP23" t="b">
            <v>0</v>
          </cell>
          <cell r="DV23">
            <v>0</v>
          </cell>
          <cell r="DX23">
            <v>0</v>
          </cell>
          <cell r="DZ23">
            <v>0</v>
          </cell>
          <cell r="EB23">
            <v>0</v>
          </cell>
          <cell r="ED23">
            <v>0</v>
          </cell>
          <cell r="EF23">
            <v>0</v>
          </cell>
          <cell r="EJ23">
            <v>0</v>
          </cell>
          <cell r="EL23">
            <v>0</v>
          </cell>
          <cell r="EN23">
            <v>0</v>
          </cell>
          <cell r="EP23">
            <v>0</v>
          </cell>
          <cell r="ER23">
            <v>0</v>
          </cell>
          <cell r="ET23">
            <v>0</v>
          </cell>
          <cell r="EX23">
            <v>0</v>
          </cell>
          <cell r="EZ23">
            <v>0</v>
          </cell>
          <cell r="FD23">
            <v>0</v>
          </cell>
          <cell r="FF23">
            <v>0</v>
          </cell>
        </row>
        <row r="24">
          <cell r="A24" t="str">
            <v>Nordforbrænding</v>
          </cell>
          <cell r="B24" t="str">
            <v>DK-East</v>
          </cell>
          <cell r="G24">
            <v>0</v>
          </cell>
          <cell r="H24">
            <v>0.21</v>
          </cell>
          <cell r="AK24">
            <v>0</v>
          </cell>
          <cell r="AL24">
            <v>0.18395999999999998</v>
          </cell>
          <cell r="AN24">
            <v>0</v>
          </cell>
          <cell r="AO24">
            <v>4.1579999999999999E-2</v>
          </cell>
          <cell r="AP24">
            <v>0</v>
          </cell>
          <cell r="AQ24">
            <v>1.4700000000000001E-2</v>
          </cell>
          <cell r="BG24" t="b">
            <v>0</v>
          </cell>
          <cell r="BO24" t="b">
            <v>0</v>
          </cell>
          <cell r="CA24" t="b">
            <v>0</v>
          </cell>
          <cell r="CB24" t="b">
            <v>0</v>
          </cell>
          <cell r="CD24" t="b">
            <v>0</v>
          </cell>
          <cell r="CE24" t="b">
            <v>0</v>
          </cell>
          <cell r="CG24" t="b">
            <v>0</v>
          </cell>
          <cell r="CH24" t="b">
            <v>0</v>
          </cell>
          <cell r="CP24" t="str">
            <v>EHWSTBOD</v>
          </cell>
          <cell r="CT24" t="b">
            <v>0</v>
          </cell>
          <cell r="CV24" t="b">
            <v>0</v>
          </cell>
          <cell r="CX24" t="b">
            <v>0</v>
          </cell>
          <cell r="CZ24" t="b">
            <v>0</v>
          </cell>
          <cell r="DB24" t="b">
            <v>0</v>
          </cell>
          <cell r="DD24" t="b">
            <v>0</v>
          </cell>
          <cell r="DF24" t="b">
            <v>0</v>
          </cell>
          <cell r="DH24" t="b">
            <v>0</v>
          </cell>
          <cell r="DJ24" t="b">
            <v>0</v>
          </cell>
          <cell r="DL24" t="b">
            <v>0</v>
          </cell>
          <cell r="DN24" t="b">
            <v>0</v>
          </cell>
          <cell r="DP24" t="b">
            <v>0</v>
          </cell>
          <cell r="DV24">
            <v>0</v>
          </cell>
          <cell r="DX24">
            <v>0</v>
          </cell>
          <cell r="DZ24">
            <v>0</v>
          </cell>
          <cell r="EB24">
            <v>0</v>
          </cell>
          <cell r="ED24">
            <v>0</v>
          </cell>
          <cell r="EF24">
            <v>0</v>
          </cell>
          <cell r="EJ24">
            <v>0</v>
          </cell>
          <cell r="EL24">
            <v>0</v>
          </cell>
          <cell r="EN24">
            <v>0</v>
          </cell>
          <cell r="EP24">
            <v>0</v>
          </cell>
          <cell r="ER24">
            <v>0</v>
          </cell>
          <cell r="ET24">
            <v>0</v>
          </cell>
          <cell r="EX24">
            <v>0</v>
          </cell>
          <cell r="EZ24">
            <v>0</v>
          </cell>
          <cell r="FD24">
            <v>0</v>
          </cell>
          <cell r="FF24">
            <v>0</v>
          </cell>
        </row>
        <row r="25">
          <cell r="A25" t="str">
            <v>Nordforbrænding_KV</v>
          </cell>
          <cell r="B25" t="str">
            <v>DK-East</v>
          </cell>
          <cell r="G25">
            <v>5.740800000000001</v>
          </cell>
          <cell r="H25">
            <v>20.8</v>
          </cell>
          <cell r="AK25">
            <v>1.0907520000000002</v>
          </cell>
          <cell r="AL25">
            <v>14.318840579710145</v>
          </cell>
          <cell r="AN25">
            <v>0</v>
          </cell>
          <cell r="AO25">
            <v>11.479188864000005</v>
          </cell>
          <cell r="AP25">
            <v>0</v>
          </cell>
          <cell r="AQ25">
            <v>0.51667200000000002</v>
          </cell>
          <cell r="BG25" t="b">
            <v>0</v>
          </cell>
          <cell r="BO25" t="b">
            <v>0</v>
          </cell>
          <cell r="CA25" t="b">
            <v>0</v>
          </cell>
          <cell r="CB25" t="b">
            <v>0</v>
          </cell>
          <cell r="CD25" t="b">
            <v>0</v>
          </cell>
          <cell r="CE25" t="b">
            <v>0</v>
          </cell>
          <cell r="CG25" t="b">
            <v>0</v>
          </cell>
          <cell r="CH25" t="b">
            <v>0</v>
          </cell>
          <cell r="CP25" t="str">
            <v>ECWSTBPD</v>
          </cell>
          <cell r="CT25" t="b">
            <v>0</v>
          </cell>
          <cell r="CV25" t="b">
            <v>0</v>
          </cell>
          <cell r="CX25" t="b">
            <v>0</v>
          </cell>
          <cell r="CZ25" t="b">
            <v>0</v>
          </cell>
          <cell r="DB25" t="b">
            <v>0</v>
          </cell>
          <cell r="DD25" t="b">
            <v>0</v>
          </cell>
          <cell r="DF25" t="b">
            <v>0</v>
          </cell>
          <cell r="DH25" t="b">
            <v>0</v>
          </cell>
          <cell r="DJ25" t="b">
            <v>0</v>
          </cell>
          <cell r="DL25" t="b">
            <v>0</v>
          </cell>
          <cell r="DN25" t="b">
            <v>0</v>
          </cell>
          <cell r="DP25" t="b">
            <v>0</v>
          </cell>
          <cell r="DV25">
            <v>0</v>
          </cell>
          <cell r="DX25">
            <v>0</v>
          </cell>
          <cell r="DZ25">
            <v>0</v>
          </cell>
          <cell r="EB25">
            <v>0</v>
          </cell>
          <cell r="ED25">
            <v>0</v>
          </cell>
          <cell r="EF25">
            <v>0</v>
          </cell>
          <cell r="EJ25">
            <v>0</v>
          </cell>
          <cell r="EL25">
            <v>0</v>
          </cell>
          <cell r="EN25">
            <v>0</v>
          </cell>
          <cell r="EP25">
            <v>0</v>
          </cell>
          <cell r="ER25">
            <v>0</v>
          </cell>
          <cell r="ET25">
            <v>0</v>
          </cell>
          <cell r="EX25">
            <v>0</v>
          </cell>
          <cell r="EZ25">
            <v>0</v>
          </cell>
          <cell r="FD25">
            <v>0</v>
          </cell>
          <cell r="FF25">
            <v>0</v>
          </cell>
        </row>
        <row r="26">
          <cell r="A26" t="str">
            <v>Nordforbrænding_KV</v>
          </cell>
          <cell r="B26" t="str">
            <v>DK-East</v>
          </cell>
          <cell r="G26">
            <v>5.740800000000001</v>
          </cell>
          <cell r="H26">
            <v>20.8</v>
          </cell>
          <cell r="AK26">
            <v>1.0907520000000002</v>
          </cell>
          <cell r="AL26">
            <v>14.318840579710145</v>
          </cell>
          <cell r="AN26">
            <v>0</v>
          </cell>
          <cell r="AO26">
            <v>11.000176512000001</v>
          </cell>
          <cell r="AP26">
            <v>0</v>
          </cell>
          <cell r="AQ26">
            <v>0.51667200000000002</v>
          </cell>
          <cell r="BG26" t="b">
            <v>0</v>
          </cell>
          <cell r="BO26" t="b">
            <v>0</v>
          </cell>
          <cell r="CA26" t="b">
            <v>0</v>
          </cell>
          <cell r="CB26" t="b">
            <v>0</v>
          </cell>
          <cell r="CD26" t="b">
            <v>0</v>
          </cell>
          <cell r="CE26" t="b">
            <v>0</v>
          </cell>
          <cell r="CG26" t="b">
            <v>0</v>
          </cell>
          <cell r="CH26" t="b">
            <v>0</v>
          </cell>
          <cell r="CP26" t="str">
            <v>ECWSTBPD</v>
          </cell>
          <cell r="CT26" t="b">
            <v>0</v>
          </cell>
          <cell r="CV26" t="b">
            <v>0</v>
          </cell>
          <cell r="CX26" t="b">
            <v>0</v>
          </cell>
          <cell r="CZ26" t="b">
            <v>0</v>
          </cell>
          <cell r="DB26" t="b">
            <v>0</v>
          </cell>
          <cell r="DD26" t="b">
            <v>0</v>
          </cell>
          <cell r="DF26" t="b">
            <v>0</v>
          </cell>
          <cell r="DH26" t="b">
            <v>0</v>
          </cell>
          <cell r="DJ26" t="b">
            <v>0</v>
          </cell>
          <cell r="DL26" t="b">
            <v>0</v>
          </cell>
          <cell r="DN26" t="b">
            <v>0</v>
          </cell>
          <cell r="DP26" t="b">
            <v>0</v>
          </cell>
          <cell r="DV26">
            <v>0</v>
          </cell>
          <cell r="DX26">
            <v>0</v>
          </cell>
          <cell r="DZ26">
            <v>0</v>
          </cell>
          <cell r="EB26">
            <v>0</v>
          </cell>
          <cell r="ED26">
            <v>0</v>
          </cell>
          <cell r="EF26">
            <v>0</v>
          </cell>
          <cell r="EJ26">
            <v>0</v>
          </cell>
          <cell r="EL26">
            <v>0</v>
          </cell>
          <cell r="EN26">
            <v>0</v>
          </cell>
          <cell r="EP26">
            <v>0</v>
          </cell>
          <cell r="ER26">
            <v>0</v>
          </cell>
          <cell r="ET26">
            <v>0</v>
          </cell>
          <cell r="EX26">
            <v>0</v>
          </cell>
          <cell r="EZ26">
            <v>0</v>
          </cell>
          <cell r="FD26">
            <v>0</v>
          </cell>
          <cell r="FF26">
            <v>0</v>
          </cell>
        </row>
        <row r="27">
          <cell r="A27" t="str">
            <v>Nordforbrænding_KV</v>
          </cell>
          <cell r="B27" t="str">
            <v>DK-East</v>
          </cell>
          <cell r="G27">
            <v>5.740800000000001</v>
          </cell>
          <cell r="H27">
            <v>20.8</v>
          </cell>
          <cell r="AK27">
            <v>1.0907520000000002</v>
          </cell>
          <cell r="AL27">
            <v>14.318840579710145</v>
          </cell>
          <cell r="AN27">
            <v>0</v>
          </cell>
          <cell r="AO27">
            <v>10.820546880000002</v>
          </cell>
          <cell r="AP27">
            <v>0</v>
          </cell>
          <cell r="AQ27">
            <v>0.51667200000000002</v>
          </cell>
          <cell r="BG27" t="b">
            <v>0</v>
          </cell>
          <cell r="BO27" t="b">
            <v>0</v>
          </cell>
          <cell r="CA27" t="b">
            <v>0</v>
          </cell>
          <cell r="CB27" t="b">
            <v>0</v>
          </cell>
          <cell r="CD27" t="b">
            <v>0</v>
          </cell>
          <cell r="CE27" t="b">
            <v>0</v>
          </cell>
          <cell r="CG27" t="b">
            <v>0</v>
          </cell>
          <cell r="CH27" t="b">
            <v>0</v>
          </cell>
          <cell r="CP27" t="str">
            <v>ECWSTBPD</v>
          </cell>
          <cell r="CT27" t="b">
            <v>0</v>
          </cell>
          <cell r="CV27" t="b">
            <v>0</v>
          </cell>
          <cell r="CX27" t="b">
            <v>0</v>
          </cell>
          <cell r="CZ27" t="b">
            <v>0</v>
          </cell>
          <cell r="DB27" t="b">
            <v>0</v>
          </cell>
          <cell r="DD27" t="b">
            <v>0</v>
          </cell>
          <cell r="DF27" t="b">
            <v>0</v>
          </cell>
          <cell r="DH27" t="b">
            <v>0</v>
          </cell>
          <cell r="DJ27" t="b">
            <v>0</v>
          </cell>
          <cell r="DL27" t="b">
            <v>0</v>
          </cell>
          <cell r="DN27" t="b">
            <v>0</v>
          </cell>
          <cell r="DP27" t="b">
            <v>0</v>
          </cell>
          <cell r="DV27">
            <v>0</v>
          </cell>
          <cell r="DX27">
            <v>0</v>
          </cell>
          <cell r="DZ27">
            <v>0</v>
          </cell>
          <cell r="EB27">
            <v>0</v>
          </cell>
          <cell r="ED27">
            <v>0</v>
          </cell>
          <cell r="EF27">
            <v>0</v>
          </cell>
          <cell r="EJ27">
            <v>0</v>
          </cell>
          <cell r="EL27">
            <v>0</v>
          </cell>
          <cell r="EN27">
            <v>0</v>
          </cell>
          <cell r="EP27">
            <v>0</v>
          </cell>
          <cell r="ER27">
            <v>0</v>
          </cell>
          <cell r="ET27">
            <v>0</v>
          </cell>
          <cell r="EX27">
            <v>0</v>
          </cell>
          <cell r="EZ27">
            <v>0</v>
          </cell>
          <cell r="FD27">
            <v>0</v>
          </cell>
          <cell r="FF27">
            <v>0</v>
          </cell>
        </row>
        <row r="28">
          <cell r="A28" t="str">
            <v>Nordforbrænding_KV</v>
          </cell>
          <cell r="B28" t="str">
            <v>DK-East</v>
          </cell>
          <cell r="G28">
            <v>5.740800000000001</v>
          </cell>
          <cell r="H28">
            <v>20.8</v>
          </cell>
          <cell r="AK28">
            <v>1.0907520000000002</v>
          </cell>
          <cell r="AL28">
            <v>14.318840579710145</v>
          </cell>
          <cell r="AN28">
            <v>0</v>
          </cell>
          <cell r="AO28">
            <v>10.640917248000003</v>
          </cell>
          <cell r="AP28">
            <v>0</v>
          </cell>
          <cell r="AQ28">
            <v>0.51667200000000002</v>
          </cell>
          <cell r="BG28" t="b">
            <v>0</v>
          </cell>
          <cell r="BO28" t="b">
            <v>0</v>
          </cell>
          <cell r="CA28" t="b">
            <v>0</v>
          </cell>
          <cell r="CB28" t="b">
            <v>0</v>
          </cell>
          <cell r="CD28" t="b">
            <v>0</v>
          </cell>
          <cell r="CE28" t="b">
            <v>0</v>
          </cell>
          <cell r="CG28" t="b">
            <v>0</v>
          </cell>
          <cell r="CH28" t="b">
            <v>0</v>
          </cell>
          <cell r="CP28" t="str">
            <v>ECWSTBPD</v>
          </cell>
          <cell r="CT28" t="b">
            <v>0</v>
          </cell>
          <cell r="CV28" t="b">
            <v>0</v>
          </cell>
          <cell r="CX28" t="b">
            <v>0</v>
          </cell>
          <cell r="CZ28" t="b">
            <v>0</v>
          </cell>
          <cell r="DB28" t="b">
            <v>0</v>
          </cell>
          <cell r="DD28" t="b">
            <v>0</v>
          </cell>
          <cell r="DF28" t="b">
            <v>0</v>
          </cell>
          <cell r="DH28" t="b">
            <v>0</v>
          </cell>
          <cell r="DJ28" t="b">
            <v>0</v>
          </cell>
          <cell r="DL28" t="b">
            <v>0</v>
          </cell>
          <cell r="DN28" t="b">
            <v>0</v>
          </cell>
          <cell r="DP28" t="b">
            <v>0</v>
          </cell>
          <cell r="DV28">
            <v>0</v>
          </cell>
          <cell r="DX28">
            <v>0</v>
          </cell>
          <cell r="DZ28">
            <v>0</v>
          </cell>
          <cell r="EB28">
            <v>0</v>
          </cell>
          <cell r="ED28">
            <v>0</v>
          </cell>
          <cell r="EF28">
            <v>0</v>
          </cell>
          <cell r="EJ28">
            <v>0</v>
          </cell>
          <cell r="EL28">
            <v>0</v>
          </cell>
          <cell r="EN28">
            <v>0</v>
          </cell>
          <cell r="EP28">
            <v>0</v>
          </cell>
          <cell r="ER28">
            <v>0</v>
          </cell>
          <cell r="ET28">
            <v>0</v>
          </cell>
          <cell r="EX28">
            <v>0</v>
          </cell>
          <cell r="EZ28">
            <v>0</v>
          </cell>
          <cell r="FD28">
            <v>0</v>
          </cell>
          <cell r="FF28">
            <v>0</v>
          </cell>
        </row>
        <row r="29">
          <cell r="A29" t="str">
            <v>Nordforbrænding_KV2</v>
          </cell>
          <cell r="B29" t="str">
            <v>DK-East</v>
          </cell>
          <cell r="G29">
            <v>7.6169014084507047</v>
          </cell>
          <cell r="H29">
            <v>20.8</v>
          </cell>
          <cell r="AK29">
            <v>1.8813746478873241</v>
          </cell>
          <cell r="AL29">
            <v>14.0296</v>
          </cell>
          <cell r="AN29">
            <v>0</v>
          </cell>
          <cell r="AO29">
            <v>8.8356056338028175</v>
          </cell>
          <cell r="AP29">
            <v>0</v>
          </cell>
          <cell r="AQ29">
            <v>0.53318309859154933</v>
          </cell>
          <cell r="BG29" t="b">
            <v>0</v>
          </cell>
          <cell r="BO29" t="b">
            <v>0</v>
          </cell>
          <cell r="CA29" t="b">
            <v>0</v>
          </cell>
          <cell r="CB29" t="b">
            <v>0</v>
          </cell>
          <cell r="CD29" t="b">
            <v>0</v>
          </cell>
          <cell r="CE29" t="b">
            <v>0</v>
          </cell>
          <cell r="CG29" t="b">
            <v>0</v>
          </cell>
          <cell r="CH29" t="b">
            <v>0</v>
          </cell>
          <cell r="CP29" t="str">
            <v>ECWSTBPD</v>
          </cell>
          <cell r="CT29" t="b">
            <v>0</v>
          </cell>
          <cell r="CV29" t="b">
            <v>0</v>
          </cell>
          <cell r="CX29" t="b">
            <v>0</v>
          </cell>
          <cell r="CZ29" t="b">
            <v>0</v>
          </cell>
          <cell r="DB29" t="b">
            <v>0</v>
          </cell>
          <cell r="DD29" t="b">
            <v>0</v>
          </cell>
          <cell r="DF29" t="b">
            <v>0</v>
          </cell>
          <cell r="DH29" t="b">
            <v>0</v>
          </cell>
          <cell r="DJ29" t="b">
            <v>0</v>
          </cell>
          <cell r="DL29" t="b">
            <v>0</v>
          </cell>
          <cell r="DN29" t="b">
            <v>0</v>
          </cell>
          <cell r="DP29" t="b">
            <v>0</v>
          </cell>
          <cell r="DV29">
            <v>0</v>
          </cell>
          <cell r="DX29">
            <v>0</v>
          </cell>
          <cell r="DZ29">
            <v>0</v>
          </cell>
          <cell r="EB29">
            <v>0</v>
          </cell>
          <cell r="ED29">
            <v>0</v>
          </cell>
          <cell r="EF29">
            <v>0</v>
          </cell>
          <cell r="EJ29">
            <v>0</v>
          </cell>
          <cell r="EL29">
            <v>0</v>
          </cell>
          <cell r="EN29">
            <v>0</v>
          </cell>
          <cell r="EP29">
            <v>0</v>
          </cell>
          <cell r="ER29">
            <v>0</v>
          </cell>
          <cell r="ET29">
            <v>0</v>
          </cell>
          <cell r="EX29">
            <v>0</v>
          </cell>
          <cell r="EZ29">
            <v>0</v>
          </cell>
          <cell r="FD29">
            <v>0</v>
          </cell>
          <cell r="FF29">
            <v>0</v>
          </cell>
        </row>
        <row r="30">
          <cell r="A30" t="str">
            <v>VarmelagerHelsingør</v>
          </cell>
          <cell r="B30" t="str">
            <v>DK-East</v>
          </cell>
          <cell r="G30">
            <v>0</v>
          </cell>
          <cell r="H30">
            <v>63</v>
          </cell>
          <cell r="AK30">
            <v>0</v>
          </cell>
          <cell r="AL30">
            <v>0</v>
          </cell>
          <cell r="AN30">
            <v>0</v>
          </cell>
          <cell r="AO30">
            <v>0</v>
          </cell>
          <cell r="AP30">
            <v>0</v>
          </cell>
          <cell r="AQ30">
            <v>0</v>
          </cell>
          <cell r="BG30" t="b">
            <v>0</v>
          </cell>
          <cell r="BO30" t="b">
            <v>0</v>
          </cell>
          <cell r="CA30" t="b">
            <v>0</v>
          </cell>
          <cell r="CB30" t="b">
            <v>0</v>
          </cell>
          <cell r="CD30" t="b">
            <v>0</v>
          </cell>
          <cell r="CE30" t="b">
            <v>0</v>
          </cell>
          <cell r="CG30" t="b">
            <v>0</v>
          </cell>
          <cell r="CH30" t="b">
            <v>0</v>
          </cell>
          <cell r="CP30">
            <v>0</v>
          </cell>
          <cell r="CT30" t="b">
            <v>0</v>
          </cell>
          <cell r="CV30" t="b">
            <v>0</v>
          </cell>
          <cell r="CX30" t="b">
            <v>0</v>
          </cell>
          <cell r="CZ30" t="b">
            <v>0</v>
          </cell>
          <cell r="DB30" t="b">
            <v>0</v>
          </cell>
          <cell r="DD30" t="b">
            <v>0</v>
          </cell>
          <cell r="DF30" t="b">
            <v>0</v>
          </cell>
          <cell r="DH30" t="b">
            <v>0</v>
          </cell>
          <cell r="DJ30" t="b">
            <v>0</v>
          </cell>
          <cell r="DL30" t="b">
            <v>0</v>
          </cell>
          <cell r="DN30" t="b">
            <v>0</v>
          </cell>
          <cell r="DP30" t="b">
            <v>0</v>
          </cell>
          <cell r="DV30">
            <v>0</v>
          </cell>
          <cell r="DX30">
            <v>0</v>
          </cell>
          <cell r="DZ30">
            <v>0</v>
          </cell>
          <cell r="EB30">
            <v>0</v>
          </cell>
          <cell r="ED30">
            <v>0</v>
          </cell>
          <cell r="EF30">
            <v>0</v>
          </cell>
          <cell r="EJ30">
            <v>0</v>
          </cell>
          <cell r="EL30">
            <v>0</v>
          </cell>
          <cell r="EN30">
            <v>0</v>
          </cell>
          <cell r="EP30">
            <v>0</v>
          </cell>
          <cell r="ER30">
            <v>0</v>
          </cell>
          <cell r="ET30">
            <v>0</v>
          </cell>
          <cell r="EX30">
            <v>0</v>
          </cell>
          <cell r="EZ30">
            <v>0</v>
          </cell>
          <cell r="FD30">
            <v>0</v>
          </cell>
          <cell r="FF30">
            <v>0</v>
          </cell>
        </row>
        <row r="31">
          <cell r="A31" t="str">
            <v>ElkedelHelsingør</v>
          </cell>
          <cell r="B31" t="str">
            <v>DK-East</v>
          </cell>
          <cell r="G31" t="e">
            <v>#VALUE!</v>
          </cell>
          <cell r="H31">
            <v>14.5</v>
          </cell>
          <cell r="AK31">
            <v>0</v>
          </cell>
          <cell r="AL31">
            <v>0</v>
          </cell>
          <cell r="AN31">
            <v>0</v>
          </cell>
          <cell r="AO31">
            <v>0</v>
          </cell>
          <cell r="AP31">
            <v>0</v>
          </cell>
          <cell r="AQ31">
            <v>0</v>
          </cell>
          <cell r="BG31" t="b">
            <v>0</v>
          </cell>
          <cell r="BO31" t="b">
            <v>0</v>
          </cell>
          <cell r="CA31" t="b">
            <v>0</v>
          </cell>
          <cell r="CB31" t="b">
            <v>0</v>
          </cell>
          <cell r="CD31" t="b">
            <v>0</v>
          </cell>
          <cell r="CE31" t="b">
            <v>0</v>
          </cell>
          <cell r="CG31" t="b">
            <v>0</v>
          </cell>
          <cell r="CH31" t="b">
            <v>0</v>
          </cell>
          <cell r="CP31">
            <v>0</v>
          </cell>
          <cell r="CT31" t="b">
            <v>0</v>
          </cell>
          <cell r="CV31" t="b">
            <v>0</v>
          </cell>
          <cell r="CX31" t="b">
            <v>0</v>
          </cell>
          <cell r="CZ31" t="b">
            <v>0</v>
          </cell>
          <cell r="DB31" t="b">
            <v>0</v>
          </cell>
          <cell r="DD31" t="b">
            <v>0</v>
          </cell>
          <cell r="DF31" t="b">
            <v>0</v>
          </cell>
          <cell r="DH31" t="b">
            <v>0</v>
          </cell>
          <cell r="DJ31" t="b">
            <v>0</v>
          </cell>
          <cell r="DL31" t="b">
            <v>0</v>
          </cell>
          <cell r="DN31" t="b">
            <v>0</v>
          </cell>
          <cell r="DP31" t="b">
            <v>0</v>
          </cell>
          <cell r="DV31">
            <v>0</v>
          </cell>
          <cell r="DX31">
            <v>0</v>
          </cell>
          <cell r="DZ31">
            <v>0</v>
          </cell>
          <cell r="EB31">
            <v>0</v>
          </cell>
          <cell r="ED31">
            <v>0</v>
          </cell>
          <cell r="EF31">
            <v>0</v>
          </cell>
          <cell r="EJ31">
            <v>0</v>
          </cell>
          <cell r="EL31">
            <v>0</v>
          </cell>
          <cell r="EN31">
            <v>0</v>
          </cell>
          <cell r="EP31">
            <v>0</v>
          </cell>
          <cell r="ER31">
            <v>0</v>
          </cell>
          <cell r="ET31">
            <v>0</v>
          </cell>
          <cell r="EX31">
            <v>0</v>
          </cell>
          <cell r="EZ31">
            <v>0</v>
          </cell>
          <cell r="FD31">
            <v>0</v>
          </cell>
          <cell r="FF31">
            <v>0</v>
          </cell>
        </row>
        <row r="32">
          <cell r="A32" t="str">
            <v>Hillerød1</v>
          </cell>
          <cell r="B32" t="str">
            <v>DK-East</v>
          </cell>
          <cell r="G32">
            <v>71.7</v>
          </cell>
          <cell r="H32">
            <v>60.9</v>
          </cell>
          <cell r="AK32">
            <v>30.174944999999997</v>
          </cell>
          <cell r="AL32">
            <v>21.769214623430958</v>
          </cell>
          <cell r="AN32">
            <v>0</v>
          </cell>
          <cell r="AO32">
            <v>5.7360000000000007</v>
          </cell>
          <cell r="AP32">
            <v>717</v>
          </cell>
          <cell r="AQ32">
            <v>7.1700000000000008</v>
          </cell>
          <cell r="BG32" t="b">
            <v>0</v>
          </cell>
          <cell r="BO32" t="b">
            <v>0</v>
          </cell>
          <cell r="CA32" t="b">
            <v>0</v>
          </cell>
          <cell r="CB32" t="b">
            <v>0</v>
          </cell>
          <cell r="CD32" t="b">
            <v>0</v>
          </cell>
          <cell r="CE32" t="b">
            <v>0</v>
          </cell>
          <cell r="CG32" t="b">
            <v>0</v>
          </cell>
          <cell r="CH32" t="b">
            <v>0</v>
          </cell>
          <cell r="CP32" t="str">
            <v>ECGASGTD</v>
          </cell>
          <cell r="CT32" t="b">
            <v>0</v>
          </cell>
          <cell r="CV32" t="b">
            <v>0</v>
          </cell>
          <cell r="CX32" t="b">
            <v>0</v>
          </cell>
          <cell r="CZ32" t="b">
            <v>0</v>
          </cell>
          <cell r="DB32" t="b">
            <v>0</v>
          </cell>
          <cell r="DD32" t="b">
            <v>0</v>
          </cell>
          <cell r="DF32" t="b">
            <v>0</v>
          </cell>
          <cell r="DH32" t="b">
            <v>0</v>
          </cell>
          <cell r="DJ32" t="b">
            <v>0</v>
          </cell>
          <cell r="DL32" t="b">
            <v>0</v>
          </cell>
          <cell r="DN32" t="b">
            <v>0</v>
          </cell>
          <cell r="DP32" t="b">
            <v>0</v>
          </cell>
          <cell r="DV32">
            <v>0</v>
          </cell>
          <cell r="DX32">
            <v>0</v>
          </cell>
          <cell r="DZ32">
            <v>0</v>
          </cell>
          <cell r="EB32">
            <v>0</v>
          </cell>
          <cell r="ED32">
            <v>0</v>
          </cell>
          <cell r="EF32">
            <v>0</v>
          </cell>
          <cell r="EJ32">
            <v>0</v>
          </cell>
          <cell r="EL32">
            <v>0</v>
          </cell>
          <cell r="EN32">
            <v>0</v>
          </cell>
          <cell r="EP32">
            <v>0</v>
          </cell>
          <cell r="ER32">
            <v>0</v>
          </cell>
          <cell r="ET32">
            <v>0</v>
          </cell>
          <cell r="EX32">
            <v>0</v>
          </cell>
          <cell r="EZ32">
            <v>0</v>
          </cell>
          <cell r="FD32">
            <v>0</v>
          </cell>
          <cell r="FF32">
            <v>0</v>
          </cell>
        </row>
        <row r="33">
          <cell r="A33" t="str">
            <v>Hillerød1</v>
          </cell>
          <cell r="B33" t="str">
            <v>DK-East</v>
          </cell>
          <cell r="G33">
            <v>77</v>
          </cell>
          <cell r="H33">
            <v>77.464788732394368</v>
          </cell>
          <cell r="AK33">
            <v>32.647999999999996</v>
          </cell>
          <cell r="AL33">
            <v>33.043330404964998</v>
          </cell>
          <cell r="AN33">
            <v>0</v>
          </cell>
          <cell r="AO33">
            <v>6.16</v>
          </cell>
          <cell r="AP33">
            <v>770</v>
          </cell>
          <cell r="AQ33">
            <v>7.7</v>
          </cell>
          <cell r="BG33" t="b">
            <v>0</v>
          </cell>
          <cell r="BO33" t="b">
            <v>0</v>
          </cell>
          <cell r="CA33" t="b">
            <v>0</v>
          </cell>
          <cell r="CB33" t="b">
            <v>0</v>
          </cell>
          <cell r="CD33" t="b">
            <v>0</v>
          </cell>
          <cell r="CE33" t="b">
            <v>0</v>
          </cell>
          <cell r="CG33" t="b">
            <v>0</v>
          </cell>
          <cell r="CH33" t="b">
            <v>0</v>
          </cell>
          <cell r="CP33" t="str">
            <v>ECGASGTD</v>
          </cell>
          <cell r="CT33" t="b">
            <v>0</v>
          </cell>
          <cell r="CV33" t="b">
            <v>0</v>
          </cell>
          <cell r="CX33" t="b">
            <v>0</v>
          </cell>
          <cell r="CZ33" t="b">
            <v>0</v>
          </cell>
          <cell r="DB33" t="b">
            <v>0</v>
          </cell>
          <cell r="DD33" t="b">
            <v>0</v>
          </cell>
          <cell r="DF33" t="b">
            <v>0</v>
          </cell>
          <cell r="DH33" t="b">
            <v>0</v>
          </cell>
          <cell r="DJ33" t="b">
            <v>0</v>
          </cell>
          <cell r="DL33" t="b">
            <v>0</v>
          </cell>
          <cell r="DN33" t="b">
            <v>0</v>
          </cell>
          <cell r="DP33" t="b">
            <v>0</v>
          </cell>
          <cell r="DV33">
            <v>0</v>
          </cell>
          <cell r="DX33">
            <v>0</v>
          </cell>
          <cell r="DZ33">
            <v>0</v>
          </cell>
          <cell r="EB33">
            <v>0</v>
          </cell>
          <cell r="ED33">
            <v>0</v>
          </cell>
          <cell r="EF33">
            <v>0</v>
          </cell>
          <cell r="EJ33">
            <v>0</v>
          </cell>
          <cell r="EL33">
            <v>0</v>
          </cell>
          <cell r="EN33">
            <v>0</v>
          </cell>
          <cell r="EP33">
            <v>0</v>
          </cell>
          <cell r="ER33">
            <v>0</v>
          </cell>
          <cell r="ET33">
            <v>0</v>
          </cell>
          <cell r="EX33">
            <v>0</v>
          </cell>
          <cell r="EZ33">
            <v>0</v>
          </cell>
          <cell r="FD33">
            <v>0</v>
          </cell>
          <cell r="FF33">
            <v>0</v>
          </cell>
        </row>
        <row r="34">
          <cell r="A34" t="str">
            <v>Hillerød1</v>
          </cell>
          <cell r="B34" t="str">
            <v>DK-East</v>
          </cell>
          <cell r="G34">
            <v>75</v>
          </cell>
          <cell r="H34">
            <v>84</v>
          </cell>
          <cell r="AK34">
            <v>31.125</v>
          </cell>
          <cell r="AL34">
            <v>39.043199999999999</v>
          </cell>
          <cell r="AN34">
            <v>0</v>
          </cell>
          <cell r="AO34">
            <v>6</v>
          </cell>
          <cell r="AP34">
            <v>750</v>
          </cell>
          <cell r="AQ34">
            <v>7.5</v>
          </cell>
          <cell r="BG34" t="b">
            <v>0</v>
          </cell>
          <cell r="BO34" t="b">
            <v>0</v>
          </cell>
          <cell r="CA34" t="b">
            <v>0</v>
          </cell>
          <cell r="CB34" t="b">
            <v>0</v>
          </cell>
          <cell r="CD34" t="b">
            <v>0</v>
          </cell>
          <cell r="CE34" t="b">
            <v>0</v>
          </cell>
          <cell r="CG34" t="b">
            <v>0</v>
          </cell>
          <cell r="CH34" t="b">
            <v>0</v>
          </cell>
          <cell r="CP34" t="str">
            <v>ECGASGTD</v>
          </cell>
          <cell r="CT34" t="b">
            <v>0</v>
          </cell>
          <cell r="CV34" t="b">
            <v>0</v>
          </cell>
          <cell r="CX34" t="b">
            <v>0</v>
          </cell>
          <cell r="CZ34" t="b">
            <v>0</v>
          </cell>
          <cell r="DB34" t="b">
            <v>0</v>
          </cell>
          <cell r="DD34" t="b">
            <v>0</v>
          </cell>
          <cell r="DF34" t="b">
            <v>0</v>
          </cell>
          <cell r="DH34" t="b">
            <v>0</v>
          </cell>
          <cell r="DJ34" t="b">
            <v>0</v>
          </cell>
          <cell r="DL34" t="b">
            <v>0</v>
          </cell>
          <cell r="DN34" t="b">
            <v>0</v>
          </cell>
          <cell r="DP34" t="b">
            <v>0</v>
          </cell>
          <cell r="DV34">
            <v>0</v>
          </cell>
          <cell r="DX34">
            <v>0</v>
          </cell>
          <cell r="DZ34">
            <v>0</v>
          </cell>
          <cell r="EB34">
            <v>0</v>
          </cell>
          <cell r="ED34">
            <v>0</v>
          </cell>
          <cell r="EF34">
            <v>0</v>
          </cell>
          <cell r="EJ34">
            <v>0</v>
          </cell>
          <cell r="EL34">
            <v>0</v>
          </cell>
          <cell r="EN34">
            <v>0</v>
          </cell>
          <cell r="EP34">
            <v>0</v>
          </cell>
          <cell r="ER34">
            <v>0</v>
          </cell>
          <cell r="ET34">
            <v>0</v>
          </cell>
          <cell r="EX34">
            <v>0</v>
          </cell>
          <cell r="EZ34">
            <v>0</v>
          </cell>
          <cell r="FD34">
            <v>0</v>
          </cell>
          <cell r="FF34">
            <v>0</v>
          </cell>
        </row>
        <row r="35">
          <cell r="A35" t="str">
            <v>Hillerød1</v>
          </cell>
          <cell r="B35" t="str">
            <v>DK-East</v>
          </cell>
          <cell r="G35">
            <v>75</v>
          </cell>
          <cell r="H35">
            <v>84</v>
          </cell>
          <cell r="AK35">
            <v>31.125</v>
          </cell>
          <cell r="AL35">
            <v>39.043199999999999</v>
          </cell>
          <cell r="AN35">
            <v>0</v>
          </cell>
          <cell r="AO35">
            <v>6</v>
          </cell>
          <cell r="AP35">
            <v>750</v>
          </cell>
          <cell r="AQ35">
            <v>7.5</v>
          </cell>
          <cell r="BG35" t="b">
            <v>0</v>
          </cell>
          <cell r="BO35" t="b">
            <v>0</v>
          </cell>
          <cell r="CA35" t="b">
            <v>0</v>
          </cell>
          <cell r="CB35" t="b">
            <v>0</v>
          </cell>
          <cell r="CD35" t="b">
            <v>0</v>
          </cell>
          <cell r="CE35" t="b">
            <v>0</v>
          </cell>
          <cell r="CG35" t="b">
            <v>0</v>
          </cell>
          <cell r="CH35" t="b">
            <v>0</v>
          </cell>
          <cell r="CP35" t="str">
            <v>ECGASGTD</v>
          </cell>
          <cell r="CT35" t="b">
            <v>0</v>
          </cell>
          <cell r="CV35" t="b">
            <v>0</v>
          </cell>
          <cell r="CX35" t="b">
            <v>0</v>
          </cell>
          <cell r="CZ35" t="b">
            <v>0</v>
          </cell>
          <cell r="DB35" t="b">
            <v>0</v>
          </cell>
          <cell r="DD35" t="b">
            <v>0</v>
          </cell>
          <cell r="DF35" t="b">
            <v>0</v>
          </cell>
          <cell r="DH35" t="b">
            <v>0</v>
          </cell>
          <cell r="DJ35" t="b">
            <v>0</v>
          </cell>
          <cell r="DL35" t="b">
            <v>0</v>
          </cell>
          <cell r="DN35" t="b">
            <v>0</v>
          </cell>
          <cell r="DP35" t="b">
            <v>0</v>
          </cell>
          <cell r="DV35">
            <v>0</v>
          </cell>
          <cell r="DX35">
            <v>0</v>
          </cell>
          <cell r="DZ35">
            <v>0</v>
          </cell>
          <cell r="EB35">
            <v>0</v>
          </cell>
          <cell r="ED35">
            <v>0</v>
          </cell>
          <cell r="EF35">
            <v>0</v>
          </cell>
          <cell r="EJ35">
            <v>0</v>
          </cell>
          <cell r="EL35">
            <v>0</v>
          </cell>
          <cell r="EN35">
            <v>0</v>
          </cell>
          <cell r="EP35">
            <v>0</v>
          </cell>
          <cell r="ER35">
            <v>0</v>
          </cell>
          <cell r="ET35">
            <v>0</v>
          </cell>
          <cell r="EX35">
            <v>0</v>
          </cell>
          <cell r="EZ35">
            <v>0</v>
          </cell>
          <cell r="FD35">
            <v>0</v>
          </cell>
          <cell r="FF35">
            <v>0</v>
          </cell>
        </row>
        <row r="36">
          <cell r="A36" t="str">
            <v>Hillerød2</v>
          </cell>
          <cell r="B36" t="str">
            <v>DK-East</v>
          </cell>
          <cell r="G36">
            <v>101.50399999999999</v>
          </cell>
          <cell r="H36">
            <v>78</v>
          </cell>
          <cell r="AK36">
            <v>47.828684799999991</v>
          </cell>
          <cell r="AL36">
            <v>28.243032786885248</v>
          </cell>
          <cell r="AN36">
            <v>0</v>
          </cell>
          <cell r="AO36">
            <v>0</v>
          </cell>
          <cell r="AP36">
            <v>1890.5119999999997</v>
          </cell>
          <cell r="AQ36">
            <v>10.150399999999999</v>
          </cell>
          <cell r="BG36" t="b">
            <v>0</v>
          </cell>
          <cell r="BO36" t="b">
            <v>0</v>
          </cell>
          <cell r="CA36" t="b">
            <v>0</v>
          </cell>
          <cell r="CB36" t="b">
            <v>0</v>
          </cell>
          <cell r="CD36" t="b">
            <v>0</v>
          </cell>
          <cell r="CE36" t="b">
            <v>0</v>
          </cell>
          <cell r="CG36" t="b">
            <v>0</v>
          </cell>
          <cell r="CH36" t="b">
            <v>0</v>
          </cell>
          <cell r="CP36" t="str">
            <v>ECGASGTD</v>
          </cell>
          <cell r="CT36" t="b">
            <v>0</v>
          </cell>
          <cell r="CV36" t="b">
            <v>0</v>
          </cell>
          <cell r="CX36" t="b">
            <v>0</v>
          </cell>
          <cell r="CZ36" t="b">
            <v>0</v>
          </cell>
          <cell r="DB36" t="b">
            <v>0</v>
          </cell>
          <cell r="DD36" t="b">
            <v>0</v>
          </cell>
          <cell r="DF36" t="b">
            <v>0</v>
          </cell>
          <cell r="DH36" t="b">
            <v>0</v>
          </cell>
          <cell r="DJ36" t="b">
            <v>0</v>
          </cell>
          <cell r="DL36" t="b">
            <v>0</v>
          </cell>
          <cell r="DN36" t="b">
            <v>0</v>
          </cell>
          <cell r="DP36" t="b">
            <v>0</v>
          </cell>
          <cell r="DV36">
            <v>0</v>
          </cell>
          <cell r="DX36">
            <v>0</v>
          </cell>
          <cell r="DZ36">
            <v>0</v>
          </cell>
          <cell r="EB36">
            <v>0</v>
          </cell>
          <cell r="ED36">
            <v>0</v>
          </cell>
          <cell r="EF36">
            <v>0</v>
          </cell>
          <cell r="EJ36">
            <v>0</v>
          </cell>
          <cell r="EL36">
            <v>0</v>
          </cell>
          <cell r="EN36">
            <v>0</v>
          </cell>
          <cell r="EP36">
            <v>0</v>
          </cell>
          <cell r="ER36">
            <v>0</v>
          </cell>
          <cell r="ET36">
            <v>0</v>
          </cell>
          <cell r="EX36">
            <v>0</v>
          </cell>
          <cell r="EZ36">
            <v>0</v>
          </cell>
          <cell r="FD36">
            <v>0</v>
          </cell>
          <cell r="FF36">
            <v>0</v>
          </cell>
        </row>
        <row r="37">
          <cell r="A37" t="str">
            <v>HillerødRenseanlæg</v>
          </cell>
          <cell r="B37" t="str">
            <v>DK-East</v>
          </cell>
          <cell r="G37">
            <v>0</v>
          </cell>
          <cell r="H37">
            <v>0.28999999999999998</v>
          </cell>
          <cell r="AK37">
            <v>0</v>
          </cell>
          <cell r="AL37">
            <v>0.1668791090743936</v>
          </cell>
          <cell r="AN37">
            <v>0</v>
          </cell>
          <cell r="AO37">
            <v>0</v>
          </cell>
          <cell r="AP37">
            <v>3.1320000000000001</v>
          </cell>
          <cell r="AQ37">
            <v>0</v>
          </cell>
          <cell r="BG37" t="b">
            <v>0</v>
          </cell>
          <cell r="BO37" t="b">
            <v>0</v>
          </cell>
          <cell r="CA37" t="b">
            <v>0</v>
          </cell>
          <cell r="CB37" t="b">
            <v>0</v>
          </cell>
          <cell r="CD37" t="b">
            <v>0</v>
          </cell>
          <cell r="CE37" t="b">
            <v>0</v>
          </cell>
          <cell r="CG37" t="b">
            <v>0</v>
          </cell>
          <cell r="CH37" t="b">
            <v>0</v>
          </cell>
          <cell r="CP37" t="str">
            <v>EHBGABOD</v>
          </cell>
          <cell r="CT37" t="b">
            <v>0</v>
          </cell>
          <cell r="CV37" t="b">
            <v>0</v>
          </cell>
          <cell r="CX37" t="b">
            <v>0</v>
          </cell>
          <cell r="CZ37" t="b">
            <v>0</v>
          </cell>
          <cell r="DB37" t="b">
            <v>0</v>
          </cell>
          <cell r="DD37" t="b">
            <v>0</v>
          </cell>
          <cell r="DF37" t="b">
            <v>0</v>
          </cell>
          <cell r="DH37" t="b">
            <v>0</v>
          </cell>
          <cell r="DJ37" t="b">
            <v>0</v>
          </cell>
          <cell r="DL37" t="b">
            <v>0</v>
          </cell>
          <cell r="DN37" t="b">
            <v>0</v>
          </cell>
          <cell r="DP37" t="b">
            <v>0</v>
          </cell>
          <cell r="DV37">
            <v>0</v>
          </cell>
          <cell r="DX37">
            <v>0</v>
          </cell>
          <cell r="DZ37">
            <v>0</v>
          </cell>
          <cell r="EB37">
            <v>0</v>
          </cell>
          <cell r="ED37">
            <v>0</v>
          </cell>
          <cell r="EF37">
            <v>0</v>
          </cell>
          <cell r="EJ37">
            <v>0</v>
          </cell>
          <cell r="EL37">
            <v>0</v>
          </cell>
          <cell r="EN37">
            <v>0</v>
          </cell>
          <cell r="EP37">
            <v>0</v>
          </cell>
          <cell r="ER37">
            <v>0</v>
          </cell>
          <cell r="ET37">
            <v>0</v>
          </cell>
          <cell r="EX37">
            <v>0</v>
          </cell>
          <cell r="EZ37">
            <v>0</v>
          </cell>
          <cell r="FD37">
            <v>0</v>
          </cell>
          <cell r="FF37">
            <v>0</v>
          </cell>
        </row>
        <row r="38">
          <cell r="A38" t="str">
            <v>KedlerHillerød</v>
          </cell>
          <cell r="B38" t="str">
            <v>DK-East</v>
          </cell>
          <cell r="G38">
            <v>0</v>
          </cell>
          <cell r="H38">
            <v>197.20000000000005</v>
          </cell>
          <cell r="AK38">
            <v>0</v>
          </cell>
          <cell r="AL38">
            <v>184.57920000000004</v>
          </cell>
          <cell r="AN38">
            <v>0</v>
          </cell>
          <cell r="AO38">
            <v>0</v>
          </cell>
          <cell r="AP38">
            <v>2129.7600000000007</v>
          </cell>
          <cell r="AQ38">
            <v>0</v>
          </cell>
          <cell r="BG38" t="b">
            <v>0</v>
          </cell>
          <cell r="BO38" t="b">
            <v>0</v>
          </cell>
          <cell r="CA38" t="b">
            <v>0</v>
          </cell>
          <cell r="CB38" t="b">
            <v>0</v>
          </cell>
          <cell r="CD38" t="b">
            <v>0</v>
          </cell>
          <cell r="CE38" t="b">
            <v>0</v>
          </cell>
          <cell r="CG38" t="b">
            <v>0</v>
          </cell>
          <cell r="CH38" t="b">
            <v>0</v>
          </cell>
          <cell r="CP38" t="str">
            <v>EHGASBOD</v>
          </cell>
          <cell r="CT38" t="b">
            <v>0</v>
          </cell>
          <cell r="CV38" t="b">
            <v>0</v>
          </cell>
          <cell r="CX38" t="b">
            <v>0</v>
          </cell>
          <cell r="CZ38" t="b">
            <v>0</v>
          </cell>
          <cell r="DB38" t="b">
            <v>0</v>
          </cell>
          <cell r="DD38" t="b">
            <v>0</v>
          </cell>
          <cell r="DF38" t="b">
            <v>0</v>
          </cell>
          <cell r="DH38" t="b">
            <v>0</v>
          </cell>
          <cell r="DJ38" t="b">
            <v>0</v>
          </cell>
          <cell r="DL38" t="b">
            <v>0</v>
          </cell>
          <cell r="DN38" t="b">
            <v>0</v>
          </cell>
          <cell r="DP38" t="b">
            <v>0</v>
          </cell>
          <cell r="DV38">
            <v>0</v>
          </cell>
          <cell r="DX38">
            <v>0</v>
          </cell>
          <cell r="DZ38">
            <v>0</v>
          </cell>
          <cell r="EB38">
            <v>0</v>
          </cell>
          <cell r="ED38">
            <v>0</v>
          </cell>
          <cell r="EF38">
            <v>0</v>
          </cell>
          <cell r="EJ38">
            <v>0</v>
          </cell>
          <cell r="EL38">
            <v>0</v>
          </cell>
          <cell r="EN38">
            <v>0</v>
          </cell>
          <cell r="EP38">
            <v>0</v>
          </cell>
          <cell r="ER38">
            <v>0</v>
          </cell>
          <cell r="ET38">
            <v>0</v>
          </cell>
          <cell r="EX38">
            <v>0</v>
          </cell>
          <cell r="EZ38">
            <v>0</v>
          </cell>
          <cell r="FD38">
            <v>0</v>
          </cell>
          <cell r="FF38">
            <v>0</v>
          </cell>
        </row>
        <row r="39">
          <cell r="A39" t="str">
            <v>KedlerHillerød</v>
          </cell>
          <cell r="B39" t="str">
            <v>DK-East</v>
          </cell>
          <cell r="G39">
            <v>0</v>
          </cell>
          <cell r="H39">
            <v>197.20000000000005</v>
          </cell>
          <cell r="AK39">
            <v>0</v>
          </cell>
          <cell r="AL39">
            <v>184.57920000000004</v>
          </cell>
          <cell r="AN39">
            <v>0</v>
          </cell>
          <cell r="AO39">
            <v>0</v>
          </cell>
          <cell r="AP39">
            <v>2129.7600000000007</v>
          </cell>
          <cell r="AQ39">
            <v>0</v>
          </cell>
          <cell r="BG39" t="b">
            <v>0</v>
          </cell>
          <cell r="BO39" t="b">
            <v>0</v>
          </cell>
          <cell r="CA39" t="b">
            <v>0</v>
          </cell>
          <cell r="CB39" t="b">
            <v>0</v>
          </cell>
          <cell r="CD39" t="b">
            <v>0</v>
          </cell>
          <cell r="CE39" t="b">
            <v>0</v>
          </cell>
          <cell r="CG39" t="b">
            <v>0</v>
          </cell>
          <cell r="CH39" t="b">
            <v>0</v>
          </cell>
          <cell r="CP39" t="str">
            <v>EHGASBOD</v>
          </cell>
          <cell r="CT39" t="b">
            <v>0</v>
          </cell>
          <cell r="CV39" t="b">
            <v>0</v>
          </cell>
          <cell r="CX39" t="b">
            <v>0</v>
          </cell>
          <cell r="CZ39" t="b">
            <v>0</v>
          </cell>
          <cell r="DB39" t="b">
            <v>0</v>
          </cell>
          <cell r="DD39" t="b">
            <v>0</v>
          </cell>
          <cell r="DF39" t="b">
            <v>0</v>
          </cell>
          <cell r="DH39" t="b">
            <v>0</v>
          </cell>
          <cell r="DJ39" t="b">
            <v>0</v>
          </cell>
          <cell r="DL39" t="b">
            <v>0</v>
          </cell>
          <cell r="DN39" t="b">
            <v>0</v>
          </cell>
          <cell r="DP39" t="b">
            <v>0</v>
          </cell>
          <cell r="DV39">
            <v>0</v>
          </cell>
          <cell r="DX39">
            <v>0</v>
          </cell>
          <cell r="DZ39">
            <v>0</v>
          </cell>
          <cell r="EB39">
            <v>0</v>
          </cell>
          <cell r="ED39">
            <v>0</v>
          </cell>
          <cell r="EF39">
            <v>0</v>
          </cell>
          <cell r="EJ39">
            <v>0</v>
          </cell>
          <cell r="EL39">
            <v>0</v>
          </cell>
          <cell r="EN39">
            <v>0</v>
          </cell>
          <cell r="EP39">
            <v>0</v>
          </cell>
          <cell r="ER39">
            <v>0</v>
          </cell>
          <cell r="ET39">
            <v>0</v>
          </cell>
          <cell r="EX39">
            <v>0</v>
          </cell>
          <cell r="EZ39">
            <v>0</v>
          </cell>
          <cell r="FD39">
            <v>0</v>
          </cell>
          <cell r="FF39">
            <v>0</v>
          </cell>
        </row>
        <row r="40">
          <cell r="A40" t="str">
            <v>VarmelagerHillerød</v>
          </cell>
          <cell r="B40" t="str">
            <v>DK-East</v>
          </cell>
          <cell r="G40">
            <v>0</v>
          </cell>
          <cell r="H40">
            <v>72</v>
          </cell>
          <cell r="AK40">
            <v>0</v>
          </cell>
          <cell r="AL40">
            <v>0</v>
          </cell>
          <cell r="AN40">
            <v>0</v>
          </cell>
          <cell r="AO40">
            <v>0</v>
          </cell>
          <cell r="AP40">
            <v>0</v>
          </cell>
          <cell r="AQ40">
            <v>0</v>
          </cell>
          <cell r="BG40" t="b">
            <v>0</v>
          </cell>
          <cell r="BO40" t="b">
            <v>0</v>
          </cell>
          <cell r="CA40" t="b">
            <v>0</v>
          </cell>
          <cell r="CB40" t="b">
            <v>0</v>
          </cell>
          <cell r="CD40" t="b">
            <v>0</v>
          </cell>
          <cell r="CE40" t="b">
            <v>0</v>
          </cell>
          <cell r="CG40" t="b">
            <v>0</v>
          </cell>
          <cell r="CH40" t="b">
            <v>0</v>
          </cell>
          <cell r="CP40">
            <v>0</v>
          </cell>
          <cell r="CT40" t="b">
            <v>0</v>
          </cell>
          <cell r="CV40" t="b">
            <v>0</v>
          </cell>
          <cell r="CX40" t="b">
            <v>0</v>
          </cell>
          <cell r="CZ40" t="b">
            <v>0</v>
          </cell>
          <cell r="DB40" t="b">
            <v>0</v>
          </cell>
          <cell r="DD40" t="b">
            <v>0</v>
          </cell>
          <cell r="DF40" t="b">
            <v>0</v>
          </cell>
          <cell r="DH40" t="b">
            <v>0</v>
          </cell>
          <cell r="DJ40" t="b">
            <v>0</v>
          </cell>
          <cell r="DL40" t="b">
            <v>0</v>
          </cell>
          <cell r="DN40" t="b">
            <v>0</v>
          </cell>
          <cell r="DP40" t="b">
            <v>0</v>
          </cell>
          <cell r="DV40">
            <v>0</v>
          </cell>
          <cell r="DX40">
            <v>0</v>
          </cell>
          <cell r="DZ40">
            <v>0</v>
          </cell>
          <cell r="EB40">
            <v>0</v>
          </cell>
          <cell r="ED40">
            <v>0</v>
          </cell>
          <cell r="EF40">
            <v>0</v>
          </cell>
          <cell r="EJ40">
            <v>0</v>
          </cell>
          <cell r="EL40">
            <v>0</v>
          </cell>
          <cell r="EN40">
            <v>0</v>
          </cell>
          <cell r="EP40">
            <v>0</v>
          </cell>
          <cell r="ER40">
            <v>0</v>
          </cell>
          <cell r="ET40">
            <v>0</v>
          </cell>
          <cell r="EX40">
            <v>0</v>
          </cell>
          <cell r="EZ40">
            <v>0</v>
          </cell>
          <cell r="FD40">
            <v>0</v>
          </cell>
          <cell r="FF40">
            <v>0</v>
          </cell>
        </row>
        <row r="41">
          <cell r="A41" t="str">
            <v>ElkedelHillerød</v>
          </cell>
          <cell r="B41" t="str">
            <v>DK-East</v>
          </cell>
          <cell r="G41" t="e">
            <v>#VALUE!</v>
          </cell>
          <cell r="H41">
            <v>21</v>
          </cell>
          <cell r="AK41">
            <v>0</v>
          </cell>
          <cell r="AL41">
            <v>0</v>
          </cell>
          <cell r="AN41">
            <v>0</v>
          </cell>
          <cell r="AO41">
            <v>0</v>
          </cell>
          <cell r="AP41">
            <v>0</v>
          </cell>
          <cell r="AQ41">
            <v>0</v>
          </cell>
          <cell r="BG41" t="b">
            <v>0</v>
          </cell>
          <cell r="BO41" t="b">
            <v>0</v>
          </cell>
          <cell r="CA41" t="b">
            <v>0</v>
          </cell>
          <cell r="CB41" t="b">
            <v>0</v>
          </cell>
          <cell r="CD41" t="b">
            <v>0</v>
          </cell>
          <cell r="CE41" t="b">
            <v>0</v>
          </cell>
          <cell r="CG41" t="b">
            <v>0</v>
          </cell>
          <cell r="CH41" t="b">
            <v>0</v>
          </cell>
          <cell r="CP41">
            <v>0</v>
          </cell>
          <cell r="CT41" t="b">
            <v>0</v>
          </cell>
          <cell r="CV41" t="b">
            <v>0</v>
          </cell>
          <cell r="CX41" t="b">
            <v>0</v>
          </cell>
          <cell r="CZ41" t="b">
            <v>0</v>
          </cell>
          <cell r="DB41" t="b">
            <v>0</v>
          </cell>
          <cell r="DD41" t="b">
            <v>0</v>
          </cell>
          <cell r="DF41" t="b">
            <v>0</v>
          </cell>
          <cell r="DH41" t="b">
            <v>0</v>
          </cell>
          <cell r="DJ41" t="b">
            <v>0</v>
          </cell>
          <cell r="DL41" t="b">
            <v>0</v>
          </cell>
          <cell r="DN41" t="b">
            <v>0</v>
          </cell>
          <cell r="DP41" t="b">
            <v>0</v>
          </cell>
          <cell r="DV41">
            <v>0</v>
          </cell>
          <cell r="DX41">
            <v>0</v>
          </cell>
          <cell r="DZ41">
            <v>0</v>
          </cell>
          <cell r="EB41">
            <v>0</v>
          </cell>
          <cell r="ED41">
            <v>0</v>
          </cell>
          <cell r="EF41">
            <v>0</v>
          </cell>
          <cell r="EJ41">
            <v>0</v>
          </cell>
          <cell r="EL41">
            <v>0</v>
          </cell>
          <cell r="EN41">
            <v>0</v>
          </cell>
          <cell r="EP41">
            <v>0</v>
          </cell>
          <cell r="ER41">
            <v>0</v>
          </cell>
          <cell r="ET41">
            <v>0</v>
          </cell>
          <cell r="EX41">
            <v>0</v>
          </cell>
          <cell r="EZ41">
            <v>0</v>
          </cell>
          <cell r="FD41">
            <v>0</v>
          </cell>
          <cell r="FF41">
            <v>0</v>
          </cell>
        </row>
        <row r="42">
          <cell r="A42" t="str">
            <v>ASV1</v>
          </cell>
          <cell r="B42" t="str">
            <v>DK-East</v>
          </cell>
          <cell r="G42">
            <v>140</v>
          </cell>
          <cell r="H42">
            <v>28</v>
          </cell>
          <cell r="AK42">
            <v>47.040000000000006</v>
          </cell>
          <cell r="AL42">
            <v>40.904347826086962</v>
          </cell>
          <cell r="AN42">
            <v>6.44</v>
          </cell>
          <cell r="AO42">
            <v>22.064000000000004</v>
          </cell>
          <cell r="AP42">
            <v>3479</v>
          </cell>
          <cell r="AQ42">
            <v>19.600000000000001</v>
          </cell>
          <cell r="BG42" t="b">
            <v>0</v>
          </cell>
          <cell r="BO42" t="b">
            <v>0</v>
          </cell>
          <cell r="CA42" t="b">
            <v>0</v>
          </cell>
          <cell r="CB42" t="b">
            <v>0</v>
          </cell>
          <cell r="CD42" t="b">
            <v>0</v>
          </cell>
          <cell r="CE42" t="b">
            <v>0</v>
          </cell>
          <cell r="CG42" t="b">
            <v>0</v>
          </cell>
          <cell r="CH42" t="b">
            <v>0</v>
          </cell>
          <cell r="CP42" t="str">
            <v>ECCOAEXC</v>
          </cell>
          <cell r="CT42" t="b">
            <v>0</v>
          </cell>
          <cell r="CV42" t="b">
            <v>0</v>
          </cell>
          <cell r="CX42" t="b">
            <v>0</v>
          </cell>
          <cell r="CZ42" t="b">
            <v>0</v>
          </cell>
          <cell r="DB42" t="b">
            <v>0</v>
          </cell>
          <cell r="DD42" t="b">
            <v>0</v>
          </cell>
          <cell r="DF42" t="b">
            <v>0</v>
          </cell>
          <cell r="DH42" t="b">
            <v>0</v>
          </cell>
          <cell r="DJ42" t="b">
            <v>0</v>
          </cell>
          <cell r="DL42" t="b">
            <v>0</v>
          </cell>
          <cell r="DN42" t="b">
            <v>0</v>
          </cell>
          <cell r="DP42" t="b">
            <v>0</v>
          </cell>
          <cell r="DV42">
            <v>0</v>
          </cell>
          <cell r="DX42">
            <v>0</v>
          </cell>
          <cell r="DZ42">
            <v>0</v>
          </cell>
          <cell r="EB42">
            <v>0</v>
          </cell>
          <cell r="ED42">
            <v>0</v>
          </cell>
          <cell r="EF42">
            <v>0</v>
          </cell>
          <cell r="EJ42">
            <v>0</v>
          </cell>
          <cell r="EL42">
            <v>0</v>
          </cell>
          <cell r="EN42">
            <v>0</v>
          </cell>
          <cell r="EP42">
            <v>0</v>
          </cell>
          <cell r="ER42">
            <v>0</v>
          </cell>
          <cell r="ET42">
            <v>0</v>
          </cell>
          <cell r="EX42">
            <v>0</v>
          </cell>
          <cell r="EZ42">
            <v>0</v>
          </cell>
          <cell r="FD42">
            <v>0</v>
          </cell>
          <cell r="FF42">
            <v>0</v>
          </cell>
        </row>
        <row r="43">
          <cell r="A43" t="str">
            <v>ASV2</v>
          </cell>
          <cell r="B43" t="str">
            <v>DK-East</v>
          </cell>
          <cell r="G43">
            <v>125</v>
          </cell>
          <cell r="H43">
            <v>67</v>
          </cell>
          <cell r="AK43">
            <v>42.749999999999993</v>
          </cell>
          <cell r="AL43">
            <v>99.626086956521718</v>
          </cell>
          <cell r="AN43">
            <v>15.41</v>
          </cell>
          <cell r="AO43">
            <v>19.700000000000003</v>
          </cell>
          <cell r="AP43">
            <v>3106.25</v>
          </cell>
          <cell r="AQ43">
            <v>17.5</v>
          </cell>
          <cell r="BG43" t="b">
            <v>0</v>
          </cell>
          <cell r="BO43" t="b">
            <v>0</v>
          </cell>
          <cell r="CA43" t="b">
            <v>0</v>
          </cell>
          <cell r="CB43" t="b">
            <v>0</v>
          </cell>
          <cell r="CD43" t="b">
            <v>0</v>
          </cell>
          <cell r="CE43" t="b">
            <v>0</v>
          </cell>
          <cell r="CG43" t="b">
            <v>0</v>
          </cell>
          <cell r="CH43" t="b">
            <v>0</v>
          </cell>
          <cell r="CP43" t="str">
            <v>ECCOAEXC</v>
          </cell>
          <cell r="CT43" t="b">
            <v>0</v>
          </cell>
          <cell r="CV43" t="b">
            <v>0</v>
          </cell>
          <cell r="CX43" t="b">
            <v>0</v>
          </cell>
          <cell r="CZ43" t="b">
            <v>0</v>
          </cell>
          <cell r="DB43" t="b">
            <v>0</v>
          </cell>
          <cell r="DD43" t="b">
            <v>0</v>
          </cell>
          <cell r="DF43" t="b">
            <v>0</v>
          </cell>
          <cell r="DH43" t="b">
            <v>0</v>
          </cell>
          <cell r="DJ43" t="b">
            <v>0</v>
          </cell>
          <cell r="DL43" t="b">
            <v>0</v>
          </cell>
          <cell r="DN43" t="b">
            <v>0</v>
          </cell>
          <cell r="DP43" t="b">
            <v>0</v>
          </cell>
          <cell r="DV43">
            <v>0</v>
          </cell>
          <cell r="DX43">
            <v>0</v>
          </cell>
          <cell r="DZ43">
            <v>0</v>
          </cell>
          <cell r="EB43">
            <v>0</v>
          </cell>
          <cell r="ED43">
            <v>0</v>
          </cell>
          <cell r="EF43">
            <v>0</v>
          </cell>
          <cell r="EJ43">
            <v>0</v>
          </cell>
          <cell r="EL43">
            <v>0</v>
          </cell>
          <cell r="EN43">
            <v>0</v>
          </cell>
          <cell r="EP43">
            <v>0</v>
          </cell>
          <cell r="ER43">
            <v>0</v>
          </cell>
          <cell r="ET43">
            <v>0</v>
          </cell>
          <cell r="EX43">
            <v>0</v>
          </cell>
          <cell r="EZ43">
            <v>0</v>
          </cell>
          <cell r="FD43">
            <v>0</v>
          </cell>
          <cell r="FF43">
            <v>0</v>
          </cell>
        </row>
        <row r="44">
          <cell r="A44" t="str">
            <v>ASV2</v>
          </cell>
          <cell r="B44" t="str">
            <v>DK-East</v>
          </cell>
          <cell r="G44">
            <v>147</v>
          </cell>
          <cell r="H44">
            <v>67</v>
          </cell>
          <cell r="AK44">
            <v>53.802</v>
          </cell>
          <cell r="AL44">
            <v>106.61739130434782</v>
          </cell>
          <cell r="AN44">
            <v>15.41</v>
          </cell>
          <cell r="AO44">
            <v>23.167200000000001</v>
          </cell>
          <cell r="AP44">
            <v>3652.9500000000003</v>
          </cell>
          <cell r="AQ44">
            <v>20.580000000000002</v>
          </cell>
          <cell r="BG44" t="b">
            <v>0</v>
          </cell>
          <cell r="BO44" t="b">
            <v>0</v>
          </cell>
          <cell r="CA44" t="b">
            <v>0</v>
          </cell>
          <cell r="CB44" t="b">
            <v>0</v>
          </cell>
          <cell r="CD44" t="b">
            <v>0</v>
          </cell>
          <cell r="CE44" t="b">
            <v>0</v>
          </cell>
          <cell r="CG44" t="b">
            <v>0</v>
          </cell>
          <cell r="CH44" t="b">
            <v>0</v>
          </cell>
          <cell r="CP44" t="str">
            <v>ECCOAEXC</v>
          </cell>
          <cell r="CT44" t="b">
            <v>0</v>
          </cell>
          <cell r="CV44" t="b">
            <v>0</v>
          </cell>
          <cell r="CX44" t="b">
            <v>0</v>
          </cell>
          <cell r="CZ44" t="b">
            <v>0</v>
          </cell>
          <cell r="DB44" t="b">
            <v>0</v>
          </cell>
          <cell r="DD44" t="b">
            <v>0</v>
          </cell>
          <cell r="DF44" t="b">
            <v>0</v>
          </cell>
          <cell r="DH44" t="b">
            <v>0</v>
          </cell>
          <cell r="DJ44" t="b">
            <v>0</v>
          </cell>
          <cell r="DL44" t="b">
            <v>0</v>
          </cell>
          <cell r="DN44" t="b">
            <v>0</v>
          </cell>
          <cell r="DP44" t="b">
            <v>0</v>
          </cell>
          <cell r="DV44">
            <v>0</v>
          </cell>
          <cell r="DX44">
            <v>0</v>
          </cell>
          <cell r="DZ44">
            <v>0</v>
          </cell>
          <cell r="EB44">
            <v>0</v>
          </cell>
          <cell r="ED44">
            <v>0</v>
          </cell>
          <cell r="EF44">
            <v>0</v>
          </cell>
          <cell r="EJ44">
            <v>0</v>
          </cell>
          <cell r="EL44">
            <v>0</v>
          </cell>
          <cell r="EN44">
            <v>0</v>
          </cell>
          <cell r="EP44">
            <v>0</v>
          </cell>
          <cell r="ER44">
            <v>0</v>
          </cell>
          <cell r="ET44">
            <v>0</v>
          </cell>
          <cell r="EX44">
            <v>0</v>
          </cell>
          <cell r="EZ44">
            <v>0</v>
          </cell>
          <cell r="FD44">
            <v>0</v>
          </cell>
          <cell r="FF44">
            <v>0</v>
          </cell>
        </row>
        <row r="45">
          <cell r="A45" t="str">
            <v>ASV2</v>
          </cell>
          <cell r="B45" t="str">
            <v>DK-East</v>
          </cell>
          <cell r="G45">
            <v>147</v>
          </cell>
          <cell r="H45">
            <v>67</v>
          </cell>
          <cell r="AK45">
            <v>53.802</v>
          </cell>
          <cell r="AL45">
            <v>106.61739130434782</v>
          </cell>
          <cell r="AN45">
            <v>15.41</v>
          </cell>
          <cell r="AO45">
            <v>23.167200000000001</v>
          </cell>
          <cell r="AP45">
            <v>3652.9500000000003</v>
          </cell>
          <cell r="AQ45">
            <v>20.580000000000002</v>
          </cell>
          <cell r="BG45" t="b">
            <v>0</v>
          </cell>
          <cell r="BO45" t="b">
            <v>0</v>
          </cell>
          <cell r="CA45" t="b">
            <v>0</v>
          </cell>
          <cell r="CB45" t="b">
            <v>0</v>
          </cell>
          <cell r="CD45" t="b">
            <v>0</v>
          </cell>
          <cell r="CE45" t="b">
            <v>0</v>
          </cell>
          <cell r="CG45" t="b">
            <v>0</v>
          </cell>
          <cell r="CH45" t="b">
            <v>0</v>
          </cell>
          <cell r="CP45" t="str">
            <v>ECCOAEXC</v>
          </cell>
          <cell r="CT45" t="b">
            <v>0</v>
          </cell>
          <cell r="CV45" t="b">
            <v>0</v>
          </cell>
          <cell r="CX45" t="b">
            <v>0</v>
          </cell>
          <cell r="CZ45" t="b">
            <v>0</v>
          </cell>
          <cell r="DB45" t="b">
            <v>0</v>
          </cell>
          <cell r="DD45" t="b">
            <v>0</v>
          </cell>
          <cell r="DF45" t="b">
            <v>0</v>
          </cell>
          <cell r="DH45" t="b">
            <v>0</v>
          </cell>
          <cell r="DJ45" t="b">
            <v>0</v>
          </cell>
          <cell r="DL45" t="b">
            <v>0</v>
          </cell>
          <cell r="DN45" t="b">
            <v>0</v>
          </cell>
          <cell r="DP45" t="b">
            <v>0</v>
          </cell>
          <cell r="DV45">
            <v>0</v>
          </cell>
          <cell r="DX45">
            <v>0</v>
          </cell>
          <cell r="DZ45">
            <v>0</v>
          </cell>
          <cell r="EB45">
            <v>0</v>
          </cell>
          <cell r="ED45">
            <v>0</v>
          </cell>
          <cell r="EF45">
            <v>0</v>
          </cell>
          <cell r="EJ45">
            <v>0</v>
          </cell>
          <cell r="EL45">
            <v>0</v>
          </cell>
          <cell r="EN45">
            <v>0</v>
          </cell>
          <cell r="EP45">
            <v>0</v>
          </cell>
          <cell r="ER45">
            <v>0</v>
          </cell>
          <cell r="ET45">
            <v>0</v>
          </cell>
          <cell r="EX45">
            <v>0</v>
          </cell>
          <cell r="EZ45">
            <v>0</v>
          </cell>
          <cell r="FD45">
            <v>0</v>
          </cell>
          <cell r="FF45">
            <v>0</v>
          </cell>
        </row>
        <row r="46">
          <cell r="A46" t="str">
            <v>ASV2</v>
          </cell>
          <cell r="B46" t="str">
            <v>DK-East</v>
          </cell>
          <cell r="G46">
            <v>147</v>
          </cell>
          <cell r="H46">
            <v>67</v>
          </cell>
          <cell r="AK46">
            <v>53.802</v>
          </cell>
          <cell r="AL46">
            <v>106.61739130434782</v>
          </cell>
          <cell r="AN46">
            <v>15.41</v>
          </cell>
          <cell r="AO46">
            <v>23.167200000000001</v>
          </cell>
          <cell r="AP46">
            <v>3652.9500000000003</v>
          </cell>
          <cell r="AQ46">
            <v>20.580000000000002</v>
          </cell>
          <cell r="BG46" t="b">
            <v>0</v>
          </cell>
          <cell r="BO46" t="b">
            <v>0</v>
          </cell>
          <cell r="CA46" t="b">
            <v>0</v>
          </cell>
          <cell r="CB46" t="b">
            <v>0</v>
          </cell>
          <cell r="CD46" t="b">
            <v>0</v>
          </cell>
          <cell r="CE46" t="b">
            <v>0</v>
          </cell>
          <cell r="CG46" t="b">
            <v>0</v>
          </cell>
          <cell r="CH46" t="b">
            <v>0</v>
          </cell>
          <cell r="CP46" t="str">
            <v>ECCOAEXC</v>
          </cell>
          <cell r="CT46" t="b">
            <v>0</v>
          </cell>
          <cell r="CV46" t="b">
            <v>0</v>
          </cell>
          <cell r="CX46" t="b">
            <v>0</v>
          </cell>
          <cell r="CZ46" t="b">
            <v>0</v>
          </cell>
          <cell r="DB46" t="b">
            <v>0</v>
          </cell>
          <cell r="DD46" t="b">
            <v>0</v>
          </cell>
          <cell r="DF46" t="b">
            <v>0</v>
          </cell>
          <cell r="DH46" t="b">
            <v>0</v>
          </cell>
          <cell r="DJ46" t="b">
            <v>0</v>
          </cell>
          <cell r="DL46" t="b">
            <v>0</v>
          </cell>
          <cell r="DN46" t="b">
            <v>0</v>
          </cell>
          <cell r="DP46" t="b">
            <v>0</v>
          </cell>
          <cell r="DV46">
            <v>0</v>
          </cell>
          <cell r="DX46">
            <v>0</v>
          </cell>
          <cell r="DZ46">
            <v>0</v>
          </cell>
          <cell r="EB46">
            <v>0</v>
          </cell>
          <cell r="ED46">
            <v>0</v>
          </cell>
          <cell r="EF46">
            <v>0</v>
          </cell>
          <cell r="EJ46">
            <v>0</v>
          </cell>
          <cell r="EL46">
            <v>0</v>
          </cell>
          <cell r="EN46">
            <v>0</v>
          </cell>
          <cell r="EP46">
            <v>0</v>
          </cell>
          <cell r="ER46">
            <v>0</v>
          </cell>
          <cell r="ET46">
            <v>0</v>
          </cell>
          <cell r="EX46">
            <v>0</v>
          </cell>
          <cell r="EZ46">
            <v>0</v>
          </cell>
          <cell r="FD46">
            <v>0</v>
          </cell>
          <cell r="FF46">
            <v>0</v>
          </cell>
        </row>
        <row r="47">
          <cell r="A47" t="str">
            <v>ASV2</v>
          </cell>
          <cell r="B47" t="str">
            <v>DK-East</v>
          </cell>
          <cell r="G47">
            <v>147</v>
          </cell>
          <cell r="H47">
            <v>67</v>
          </cell>
          <cell r="AK47">
            <v>53.802</v>
          </cell>
          <cell r="AL47">
            <v>106.61739130434782</v>
          </cell>
          <cell r="AN47">
            <v>15.41</v>
          </cell>
          <cell r="AO47">
            <v>23.167200000000001</v>
          </cell>
          <cell r="AP47">
            <v>3652.9500000000003</v>
          </cell>
          <cell r="AQ47">
            <v>20.580000000000002</v>
          </cell>
          <cell r="BG47" t="b">
            <v>0</v>
          </cell>
          <cell r="BO47" t="b">
            <v>0</v>
          </cell>
          <cell r="CA47" t="b">
            <v>0</v>
          </cell>
          <cell r="CB47" t="b">
            <v>0</v>
          </cell>
          <cell r="CD47" t="b">
            <v>0</v>
          </cell>
          <cell r="CE47" t="b">
            <v>0</v>
          </cell>
          <cell r="CG47" t="b">
            <v>0</v>
          </cell>
          <cell r="CH47" t="b">
            <v>0</v>
          </cell>
          <cell r="CT47" t="b">
            <v>0</v>
          </cell>
          <cell r="CV47" t="b">
            <v>0</v>
          </cell>
          <cell r="CX47" t="b">
            <v>0</v>
          </cell>
          <cell r="CZ47" t="b">
            <v>0</v>
          </cell>
          <cell r="DB47" t="b">
            <v>0</v>
          </cell>
          <cell r="DD47" t="b">
            <v>0</v>
          </cell>
          <cell r="DF47" t="b">
            <v>0</v>
          </cell>
          <cell r="DH47" t="b">
            <v>0</v>
          </cell>
          <cell r="DJ47" t="b">
            <v>0</v>
          </cell>
          <cell r="DL47" t="b">
            <v>0</v>
          </cell>
          <cell r="DN47" t="b">
            <v>0</v>
          </cell>
          <cell r="DP47" t="b">
            <v>0</v>
          </cell>
          <cell r="DV47">
            <v>0</v>
          </cell>
          <cell r="DX47">
            <v>0</v>
          </cell>
          <cell r="DZ47">
            <v>0</v>
          </cell>
          <cell r="EB47">
            <v>0</v>
          </cell>
          <cell r="ED47">
            <v>0</v>
          </cell>
          <cell r="EF47">
            <v>0</v>
          </cell>
          <cell r="EJ47">
            <v>0</v>
          </cell>
          <cell r="EL47">
            <v>0</v>
          </cell>
          <cell r="EN47">
            <v>0</v>
          </cell>
          <cell r="EP47">
            <v>0</v>
          </cell>
          <cell r="ER47">
            <v>0</v>
          </cell>
          <cell r="ET47">
            <v>0</v>
          </cell>
          <cell r="EX47">
            <v>0</v>
          </cell>
          <cell r="EZ47">
            <v>0</v>
          </cell>
          <cell r="FD47">
            <v>0</v>
          </cell>
          <cell r="FF47">
            <v>0</v>
          </cell>
        </row>
        <row r="48">
          <cell r="A48" t="str">
            <v>ASV6</v>
          </cell>
          <cell r="B48" t="str">
            <v>DK-East</v>
          </cell>
          <cell r="G48">
            <v>150</v>
          </cell>
          <cell r="H48">
            <v>100</v>
          </cell>
          <cell r="AK48">
            <v>0</v>
          </cell>
          <cell r="AL48">
            <v>0</v>
          </cell>
          <cell r="AN48">
            <v>0</v>
          </cell>
          <cell r="AO48">
            <v>0</v>
          </cell>
          <cell r="AP48">
            <v>0</v>
          </cell>
          <cell r="AQ48">
            <v>0</v>
          </cell>
          <cell r="BG48" t="b">
            <v>0</v>
          </cell>
          <cell r="BO48" t="b">
            <v>0</v>
          </cell>
          <cell r="CA48" t="b">
            <v>0</v>
          </cell>
          <cell r="CB48" t="b">
            <v>0</v>
          </cell>
          <cell r="CD48" t="b">
            <v>0</v>
          </cell>
          <cell r="CE48" t="b">
            <v>0</v>
          </cell>
          <cell r="CG48" t="b">
            <v>0</v>
          </cell>
          <cell r="CH48" t="b">
            <v>0</v>
          </cell>
          <cell r="CP48" t="str">
            <v>ECXXXEXC</v>
          </cell>
          <cell r="CT48" t="b">
            <v>0</v>
          </cell>
          <cell r="CV48" t="b">
            <v>0</v>
          </cell>
          <cell r="CX48" t="b">
            <v>0</v>
          </cell>
          <cell r="CZ48" t="b">
            <v>0</v>
          </cell>
          <cell r="DB48" t="b">
            <v>0</v>
          </cell>
          <cell r="DD48" t="b">
            <v>0</v>
          </cell>
          <cell r="DF48" t="b">
            <v>0</v>
          </cell>
          <cell r="DH48" t="b">
            <v>0</v>
          </cell>
          <cell r="DJ48" t="b">
            <v>0</v>
          </cell>
          <cell r="DL48" t="b">
            <v>0</v>
          </cell>
          <cell r="DN48" t="b">
            <v>0</v>
          </cell>
          <cell r="DP48" t="b">
            <v>0</v>
          </cell>
          <cell r="DV48">
            <v>0</v>
          </cell>
          <cell r="DX48">
            <v>0</v>
          </cell>
          <cell r="DZ48">
            <v>0</v>
          </cell>
          <cell r="EB48">
            <v>0</v>
          </cell>
          <cell r="ED48">
            <v>0</v>
          </cell>
          <cell r="EF48">
            <v>0</v>
          </cell>
          <cell r="EJ48">
            <v>0</v>
          </cell>
          <cell r="EL48">
            <v>0</v>
          </cell>
          <cell r="EN48">
            <v>0</v>
          </cell>
          <cell r="EP48">
            <v>0</v>
          </cell>
          <cell r="ER48">
            <v>0</v>
          </cell>
          <cell r="ET48">
            <v>0</v>
          </cell>
          <cell r="EX48">
            <v>0</v>
          </cell>
          <cell r="EZ48">
            <v>0</v>
          </cell>
          <cell r="FD48">
            <v>0</v>
          </cell>
          <cell r="FF48">
            <v>0</v>
          </cell>
        </row>
        <row r="49">
          <cell r="A49" t="str">
            <v>ASV3</v>
          </cell>
          <cell r="B49" t="str">
            <v>DK-East</v>
          </cell>
          <cell r="G49">
            <v>270</v>
          </cell>
          <cell r="H49">
            <v>58</v>
          </cell>
          <cell r="AK49">
            <v>98.009999999999991</v>
          </cell>
          <cell r="AL49">
            <v>91.539130434782592</v>
          </cell>
          <cell r="AN49">
            <v>13.34</v>
          </cell>
          <cell r="AO49">
            <v>42.552000000000007</v>
          </cell>
          <cell r="AP49">
            <v>6709.5</v>
          </cell>
          <cell r="AQ49">
            <v>37.800000000000004</v>
          </cell>
          <cell r="BG49" t="b">
            <v>0</v>
          </cell>
          <cell r="BO49" t="b">
            <v>0</v>
          </cell>
          <cell r="CA49" t="b">
            <v>0</v>
          </cell>
          <cell r="CB49" t="b">
            <v>0</v>
          </cell>
          <cell r="CD49" t="b">
            <v>0</v>
          </cell>
          <cell r="CE49" t="b">
            <v>0</v>
          </cell>
          <cell r="CG49" t="b">
            <v>0</v>
          </cell>
          <cell r="CH49" t="b">
            <v>0</v>
          </cell>
          <cell r="CP49" t="str">
            <v>ECCOAEXC</v>
          </cell>
          <cell r="CT49" t="b">
            <v>0</v>
          </cell>
          <cell r="CV49" t="b">
            <v>0</v>
          </cell>
          <cell r="CX49" t="b">
            <v>0</v>
          </cell>
          <cell r="CZ49" t="b">
            <v>0</v>
          </cell>
          <cell r="DB49" t="b">
            <v>0</v>
          </cell>
          <cell r="DD49" t="b">
            <v>0</v>
          </cell>
          <cell r="DF49" t="b">
            <v>0</v>
          </cell>
          <cell r="DH49" t="b">
            <v>0</v>
          </cell>
          <cell r="DJ49" t="b">
            <v>0</v>
          </cell>
          <cell r="DL49" t="b">
            <v>0</v>
          </cell>
          <cell r="DN49" t="b">
            <v>0</v>
          </cell>
          <cell r="DP49" t="b">
            <v>0</v>
          </cell>
          <cell r="DV49">
            <v>0</v>
          </cell>
          <cell r="DX49">
            <v>0</v>
          </cell>
          <cell r="DZ49">
            <v>0</v>
          </cell>
          <cell r="EB49">
            <v>0</v>
          </cell>
          <cell r="ED49">
            <v>0</v>
          </cell>
          <cell r="EF49">
            <v>0</v>
          </cell>
          <cell r="EJ49">
            <v>0</v>
          </cell>
          <cell r="EL49">
            <v>0</v>
          </cell>
          <cell r="EN49">
            <v>0</v>
          </cell>
          <cell r="EP49">
            <v>0</v>
          </cell>
          <cell r="ER49">
            <v>0</v>
          </cell>
          <cell r="ET49">
            <v>0</v>
          </cell>
          <cell r="EX49">
            <v>0</v>
          </cell>
          <cell r="EZ49">
            <v>0</v>
          </cell>
          <cell r="FD49">
            <v>0</v>
          </cell>
          <cell r="FF49">
            <v>0</v>
          </cell>
        </row>
        <row r="50">
          <cell r="A50" t="str">
            <v>ASV4</v>
          </cell>
          <cell r="B50" t="str">
            <v>DK-East</v>
          </cell>
          <cell r="G50">
            <v>270</v>
          </cell>
          <cell r="H50">
            <v>58</v>
          </cell>
          <cell r="AK50">
            <v>100.44</v>
          </cell>
          <cell r="AL50">
            <v>93.80869565217391</v>
          </cell>
          <cell r="AN50">
            <v>13.34</v>
          </cell>
          <cell r="AO50">
            <v>42.552000000000007</v>
          </cell>
          <cell r="AP50">
            <v>6709.5</v>
          </cell>
          <cell r="AQ50">
            <v>51.3</v>
          </cell>
          <cell r="BG50" t="b">
            <v>0</v>
          </cell>
          <cell r="BO50" t="b">
            <v>0</v>
          </cell>
          <cell r="CA50" t="b">
            <v>0</v>
          </cell>
          <cell r="CB50" t="b">
            <v>0</v>
          </cell>
          <cell r="CD50" t="b">
            <v>0</v>
          </cell>
          <cell r="CE50" t="b">
            <v>0</v>
          </cell>
          <cell r="CG50" t="b">
            <v>0</v>
          </cell>
          <cell r="CH50" t="b">
            <v>0</v>
          </cell>
          <cell r="CP50" t="str">
            <v>ECCOAEXC</v>
          </cell>
          <cell r="CT50" t="b">
            <v>0</v>
          </cell>
          <cell r="CV50" t="b">
            <v>0</v>
          </cell>
          <cell r="CX50" t="b">
            <v>0</v>
          </cell>
          <cell r="CZ50" t="b">
            <v>0</v>
          </cell>
          <cell r="DB50" t="b">
            <v>0</v>
          </cell>
          <cell r="DD50" t="b">
            <v>0</v>
          </cell>
          <cell r="DF50" t="b">
            <v>0</v>
          </cell>
          <cell r="DH50" t="b">
            <v>0</v>
          </cell>
          <cell r="DJ50" t="b">
            <v>0</v>
          </cell>
          <cell r="DL50" t="b">
            <v>0</v>
          </cell>
          <cell r="DN50" t="b">
            <v>0</v>
          </cell>
          <cell r="DP50" t="b">
            <v>0</v>
          </cell>
          <cell r="DV50">
            <v>0</v>
          </cell>
          <cell r="DX50">
            <v>0</v>
          </cell>
          <cell r="DZ50">
            <v>0</v>
          </cell>
          <cell r="EB50">
            <v>0</v>
          </cell>
          <cell r="ED50">
            <v>0</v>
          </cell>
          <cell r="EF50">
            <v>0</v>
          </cell>
          <cell r="EJ50">
            <v>0</v>
          </cell>
          <cell r="EL50">
            <v>0</v>
          </cell>
          <cell r="EN50">
            <v>0</v>
          </cell>
          <cell r="EP50">
            <v>0</v>
          </cell>
          <cell r="ER50">
            <v>0</v>
          </cell>
          <cell r="ET50">
            <v>0</v>
          </cell>
          <cell r="EX50">
            <v>0</v>
          </cell>
          <cell r="EZ50">
            <v>0</v>
          </cell>
          <cell r="FD50">
            <v>0</v>
          </cell>
          <cell r="FF50">
            <v>0</v>
          </cell>
        </row>
        <row r="51">
          <cell r="A51" t="str">
            <v>ASV4</v>
          </cell>
          <cell r="B51" t="str">
            <v>DK-East</v>
          </cell>
          <cell r="G51">
            <v>270</v>
          </cell>
          <cell r="H51">
            <v>58</v>
          </cell>
          <cell r="AK51">
            <v>100.44</v>
          </cell>
          <cell r="AL51">
            <v>93.80869565217391</v>
          </cell>
          <cell r="AN51">
            <v>13.34</v>
          </cell>
          <cell r="AO51">
            <v>42.552000000000007</v>
          </cell>
          <cell r="AP51">
            <v>6709.5</v>
          </cell>
          <cell r="AQ51">
            <v>51.3</v>
          </cell>
          <cell r="BG51" t="b">
            <v>0</v>
          </cell>
          <cell r="BO51" t="b">
            <v>0</v>
          </cell>
          <cell r="CA51" t="b">
            <v>0</v>
          </cell>
          <cell r="CB51" t="b">
            <v>0</v>
          </cell>
          <cell r="CD51" t="b">
            <v>0</v>
          </cell>
          <cell r="CE51" t="b">
            <v>0</v>
          </cell>
          <cell r="CG51" t="b">
            <v>0</v>
          </cell>
          <cell r="CH51" t="b">
            <v>0</v>
          </cell>
          <cell r="CP51" t="str">
            <v>ECCOAEXC</v>
          </cell>
          <cell r="CT51" t="b">
            <v>0</v>
          </cell>
          <cell r="CV51" t="b">
            <v>0</v>
          </cell>
          <cell r="CX51" t="b">
            <v>0</v>
          </cell>
          <cell r="CZ51" t="b">
            <v>0</v>
          </cell>
          <cell r="DB51" t="b">
            <v>0</v>
          </cell>
          <cell r="DD51" t="b">
            <v>0</v>
          </cell>
          <cell r="DF51" t="b">
            <v>0</v>
          </cell>
          <cell r="DH51" t="b">
            <v>0</v>
          </cell>
          <cell r="DJ51" t="b">
            <v>0</v>
          </cell>
          <cell r="DL51" t="b">
            <v>0</v>
          </cell>
          <cell r="DN51" t="b">
            <v>0</v>
          </cell>
          <cell r="DP51" t="b">
            <v>0</v>
          </cell>
          <cell r="DV51">
            <v>0</v>
          </cell>
          <cell r="DX51">
            <v>0</v>
          </cell>
          <cell r="DZ51">
            <v>0</v>
          </cell>
          <cell r="EB51">
            <v>0</v>
          </cell>
          <cell r="ED51">
            <v>0</v>
          </cell>
          <cell r="EF51">
            <v>0</v>
          </cell>
          <cell r="EJ51">
            <v>0</v>
          </cell>
          <cell r="EL51">
            <v>0</v>
          </cell>
          <cell r="EN51">
            <v>0</v>
          </cell>
          <cell r="EP51">
            <v>0</v>
          </cell>
          <cell r="ER51">
            <v>0</v>
          </cell>
          <cell r="ET51">
            <v>0</v>
          </cell>
          <cell r="EX51">
            <v>0</v>
          </cell>
          <cell r="EZ51">
            <v>0</v>
          </cell>
          <cell r="FD51">
            <v>0</v>
          </cell>
          <cell r="FF51">
            <v>0</v>
          </cell>
        </row>
        <row r="52">
          <cell r="A52" t="str">
            <v>ASV5</v>
          </cell>
          <cell r="B52" t="str">
            <v>DK-East</v>
          </cell>
          <cell r="G52">
            <v>650</v>
          </cell>
          <cell r="H52">
            <v>80</v>
          </cell>
          <cell r="AK52">
            <v>247.65</v>
          </cell>
          <cell r="AL52">
            <v>101.60000000000001</v>
          </cell>
          <cell r="AN52">
            <v>24</v>
          </cell>
          <cell r="AO52">
            <v>102.44000000000001</v>
          </cell>
          <cell r="AP52">
            <v>16152.500000000002</v>
          </cell>
          <cell r="AQ52">
            <v>91.000000000000014</v>
          </cell>
          <cell r="BG52" t="b">
            <v>0</v>
          </cell>
          <cell r="BO52" t="b">
            <v>0</v>
          </cell>
          <cell r="CA52" t="b">
            <v>0</v>
          </cell>
          <cell r="CB52" t="b">
            <v>0</v>
          </cell>
          <cell r="CD52" t="b">
            <v>0</v>
          </cell>
          <cell r="CE52" t="b">
            <v>0</v>
          </cell>
          <cell r="CG52" t="b">
            <v>0</v>
          </cell>
          <cell r="CH52" t="b">
            <v>0</v>
          </cell>
          <cell r="CP52" t="str">
            <v>ECCOAEXC</v>
          </cell>
          <cell r="CT52" t="b">
            <v>0</v>
          </cell>
          <cell r="CV52" t="b">
            <v>0</v>
          </cell>
          <cell r="CX52" t="b">
            <v>0</v>
          </cell>
          <cell r="CZ52" t="b">
            <v>0</v>
          </cell>
          <cell r="DB52" t="b">
            <v>0</v>
          </cell>
          <cell r="DD52" t="b">
            <v>0</v>
          </cell>
          <cell r="DF52" t="b">
            <v>0</v>
          </cell>
          <cell r="DH52" t="b">
            <v>0</v>
          </cell>
          <cell r="DJ52" t="b">
            <v>0</v>
          </cell>
          <cell r="DL52" t="b">
            <v>0</v>
          </cell>
          <cell r="DN52" t="b">
            <v>0</v>
          </cell>
          <cell r="DP52" t="b">
            <v>0</v>
          </cell>
          <cell r="DV52">
            <v>0</v>
          </cell>
          <cell r="DX52">
            <v>0</v>
          </cell>
          <cell r="DZ52">
            <v>0</v>
          </cell>
          <cell r="EB52">
            <v>0</v>
          </cell>
          <cell r="ED52">
            <v>0</v>
          </cell>
          <cell r="EF52">
            <v>0</v>
          </cell>
          <cell r="EJ52">
            <v>0</v>
          </cell>
          <cell r="EL52">
            <v>0</v>
          </cell>
          <cell r="EN52">
            <v>0</v>
          </cell>
          <cell r="EP52">
            <v>0</v>
          </cell>
          <cell r="ER52">
            <v>0</v>
          </cell>
          <cell r="ET52">
            <v>0</v>
          </cell>
          <cell r="EX52">
            <v>0</v>
          </cell>
          <cell r="EZ52">
            <v>0</v>
          </cell>
          <cell r="FD52">
            <v>0</v>
          </cell>
          <cell r="FF52">
            <v>0</v>
          </cell>
        </row>
        <row r="53">
          <cell r="A53" t="str">
            <v>ASV5</v>
          </cell>
          <cell r="B53" t="str">
            <v>DK-East</v>
          </cell>
          <cell r="G53">
            <v>640</v>
          </cell>
          <cell r="H53">
            <v>80</v>
          </cell>
          <cell r="AK53">
            <v>243.84</v>
          </cell>
          <cell r="AL53">
            <v>101.60000000000001</v>
          </cell>
          <cell r="AN53">
            <v>24</v>
          </cell>
          <cell r="AO53">
            <v>100.864</v>
          </cell>
          <cell r="AP53">
            <v>15904</v>
          </cell>
          <cell r="AQ53">
            <v>89.600000000000009</v>
          </cell>
          <cell r="BG53" t="b">
            <v>0</v>
          </cell>
          <cell r="BO53" t="b">
            <v>0</v>
          </cell>
          <cell r="CA53" t="b">
            <v>0</v>
          </cell>
          <cell r="CB53" t="b">
            <v>0</v>
          </cell>
          <cell r="CD53" t="b">
            <v>0</v>
          </cell>
          <cell r="CE53" t="b">
            <v>0</v>
          </cell>
          <cell r="CG53" t="b">
            <v>0</v>
          </cell>
          <cell r="CH53" t="b">
            <v>0</v>
          </cell>
          <cell r="CP53" t="str">
            <v>ECCOAEXC</v>
          </cell>
          <cell r="CT53" t="b">
            <v>0</v>
          </cell>
          <cell r="CV53" t="b">
            <v>0</v>
          </cell>
          <cell r="CX53" t="b">
            <v>0</v>
          </cell>
          <cell r="CZ53" t="b">
            <v>0</v>
          </cell>
          <cell r="DB53" t="b">
            <v>0</v>
          </cell>
          <cell r="DD53" t="b">
            <v>0</v>
          </cell>
          <cell r="DF53" t="b">
            <v>0</v>
          </cell>
          <cell r="DH53" t="b">
            <v>0</v>
          </cell>
          <cell r="DJ53" t="b">
            <v>0</v>
          </cell>
          <cell r="DL53" t="b">
            <v>0</v>
          </cell>
          <cell r="DN53" t="b">
            <v>0</v>
          </cell>
          <cell r="DP53" t="b">
            <v>0</v>
          </cell>
          <cell r="DV53">
            <v>0</v>
          </cell>
          <cell r="DX53">
            <v>0</v>
          </cell>
          <cell r="DZ53">
            <v>0</v>
          </cell>
          <cell r="EB53">
            <v>0</v>
          </cell>
          <cell r="ED53">
            <v>0</v>
          </cell>
          <cell r="EF53">
            <v>0</v>
          </cell>
          <cell r="EJ53">
            <v>0</v>
          </cell>
          <cell r="EL53">
            <v>0</v>
          </cell>
          <cell r="EN53">
            <v>0</v>
          </cell>
          <cell r="EP53">
            <v>0</v>
          </cell>
          <cell r="ER53">
            <v>0</v>
          </cell>
          <cell r="ET53">
            <v>0</v>
          </cell>
          <cell r="EX53">
            <v>0</v>
          </cell>
          <cell r="EZ53">
            <v>0</v>
          </cell>
          <cell r="FD53">
            <v>0</v>
          </cell>
          <cell r="FF53">
            <v>0</v>
          </cell>
        </row>
        <row r="54">
          <cell r="A54" t="str">
            <v>ASV5</v>
          </cell>
          <cell r="B54" t="str">
            <v>DK-East</v>
          </cell>
          <cell r="G54">
            <v>640</v>
          </cell>
          <cell r="H54">
            <v>80</v>
          </cell>
          <cell r="AK54">
            <v>243.84</v>
          </cell>
          <cell r="AL54">
            <v>101.60000000000001</v>
          </cell>
          <cell r="AN54">
            <v>24</v>
          </cell>
          <cell r="AO54">
            <v>100.864</v>
          </cell>
          <cell r="AP54">
            <v>15904</v>
          </cell>
          <cell r="AQ54">
            <v>89.600000000000009</v>
          </cell>
          <cell r="BG54" t="b">
            <v>0</v>
          </cell>
          <cell r="BO54" t="b">
            <v>0</v>
          </cell>
          <cell r="CA54" t="b">
            <v>0</v>
          </cell>
          <cell r="CB54" t="b">
            <v>0</v>
          </cell>
          <cell r="CD54" t="b">
            <v>0</v>
          </cell>
          <cell r="CE54" t="b">
            <v>0</v>
          </cell>
          <cell r="CG54" t="b">
            <v>0</v>
          </cell>
          <cell r="CH54" t="b">
            <v>0</v>
          </cell>
          <cell r="CP54" t="str">
            <v>ECCOAEXC</v>
          </cell>
          <cell r="CT54" t="b">
            <v>0</v>
          </cell>
          <cell r="CV54" t="b">
            <v>0</v>
          </cell>
          <cell r="CX54" t="b">
            <v>0</v>
          </cell>
          <cell r="CZ54" t="b">
            <v>0</v>
          </cell>
          <cell r="DB54" t="b">
            <v>0</v>
          </cell>
          <cell r="DD54" t="b">
            <v>0</v>
          </cell>
          <cell r="DF54" t="b">
            <v>0</v>
          </cell>
          <cell r="DH54" t="b">
            <v>0</v>
          </cell>
          <cell r="DJ54" t="b">
            <v>0</v>
          </cell>
          <cell r="DL54" t="b">
            <v>0</v>
          </cell>
          <cell r="DN54" t="b">
            <v>0</v>
          </cell>
          <cell r="DP54" t="b">
            <v>0</v>
          </cell>
          <cell r="DV54">
            <v>0</v>
          </cell>
          <cell r="DX54">
            <v>0</v>
          </cell>
          <cell r="DZ54">
            <v>0</v>
          </cell>
          <cell r="EB54">
            <v>0</v>
          </cell>
          <cell r="ED54">
            <v>0</v>
          </cell>
          <cell r="EF54">
            <v>0</v>
          </cell>
          <cell r="EJ54">
            <v>0</v>
          </cell>
          <cell r="EL54">
            <v>0</v>
          </cell>
          <cell r="EN54">
            <v>0</v>
          </cell>
          <cell r="EP54">
            <v>0</v>
          </cell>
          <cell r="ER54">
            <v>0</v>
          </cell>
          <cell r="ET54">
            <v>0</v>
          </cell>
          <cell r="EX54">
            <v>0</v>
          </cell>
          <cell r="EZ54">
            <v>0</v>
          </cell>
          <cell r="FD54">
            <v>0</v>
          </cell>
          <cell r="FF54">
            <v>0</v>
          </cell>
        </row>
        <row r="55">
          <cell r="A55" t="str">
            <v>ASV5</v>
          </cell>
          <cell r="B55" t="str">
            <v>DK-East</v>
          </cell>
          <cell r="G55">
            <v>640</v>
          </cell>
          <cell r="H55">
            <v>80</v>
          </cell>
          <cell r="AK55">
            <v>243.84</v>
          </cell>
          <cell r="AL55">
            <v>101.60000000000001</v>
          </cell>
          <cell r="AN55">
            <v>24</v>
          </cell>
          <cell r="AO55">
            <v>100.864</v>
          </cell>
          <cell r="AP55">
            <v>15904</v>
          </cell>
          <cell r="AQ55">
            <v>89.600000000000009</v>
          </cell>
          <cell r="BG55" t="b">
            <v>0</v>
          </cell>
          <cell r="BO55" t="b">
            <v>0</v>
          </cell>
          <cell r="CA55" t="b">
            <v>0</v>
          </cell>
          <cell r="CB55" t="b">
            <v>0</v>
          </cell>
          <cell r="CD55" t="b">
            <v>0</v>
          </cell>
          <cell r="CE55" t="b">
            <v>0</v>
          </cell>
          <cell r="CG55" t="b">
            <v>0</v>
          </cell>
          <cell r="CH55" t="b">
            <v>0</v>
          </cell>
          <cell r="CP55" t="str">
            <v>ECCOAEXC</v>
          </cell>
          <cell r="CT55" t="b">
            <v>0</v>
          </cell>
          <cell r="CV55" t="b">
            <v>0</v>
          </cell>
          <cell r="CX55" t="b">
            <v>0</v>
          </cell>
          <cell r="CZ55" t="b">
            <v>0</v>
          </cell>
          <cell r="DB55" t="b">
            <v>0</v>
          </cell>
          <cell r="DD55" t="b">
            <v>0</v>
          </cell>
          <cell r="DF55" t="b">
            <v>0</v>
          </cell>
          <cell r="DH55" t="b">
            <v>0</v>
          </cell>
          <cell r="DJ55" t="b">
            <v>0</v>
          </cell>
          <cell r="DL55" t="b">
            <v>0</v>
          </cell>
          <cell r="DN55" t="b">
            <v>0</v>
          </cell>
          <cell r="DP55" t="b">
            <v>0</v>
          </cell>
          <cell r="DV55">
            <v>0</v>
          </cell>
          <cell r="DX55">
            <v>0</v>
          </cell>
          <cell r="DZ55">
            <v>0</v>
          </cell>
          <cell r="EB55">
            <v>0</v>
          </cell>
          <cell r="ED55">
            <v>0</v>
          </cell>
          <cell r="EF55">
            <v>0</v>
          </cell>
          <cell r="EJ55">
            <v>0</v>
          </cell>
          <cell r="EL55">
            <v>0</v>
          </cell>
          <cell r="EN55">
            <v>0</v>
          </cell>
          <cell r="EP55">
            <v>0</v>
          </cell>
          <cell r="ER55">
            <v>0</v>
          </cell>
          <cell r="ET55">
            <v>0</v>
          </cell>
          <cell r="EX55">
            <v>0</v>
          </cell>
          <cell r="EZ55">
            <v>0</v>
          </cell>
          <cell r="FD55">
            <v>0</v>
          </cell>
          <cell r="FF55">
            <v>0</v>
          </cell>
        </row>
        <row r="56">
          <cell r="A56" t="str">
            <v>ASV5</v>
          </cell>
          <cell r="B56" t="str">
            <v>DK-East</v>
          </cell>
          <cell r="G56">
            <v>320</v>
          </cell>
          <cell r="H56">
            <v>40</v>
          </cell>
          <cell r="AK56">
            <v>121.92</v>
          </cell>
          <cell r="AL56">
            <v>50.800000000000004</v>
          </cell>
          <cell r="AN56">
            <v>12</v>
          </cell>
          <cell r="AO56">
            <v>50.432000000000002</v>
          </cell>
          <cell r="AP56">
            <v>7952</v>
          </cell>
          <cell r="AQ56">
            <v>44.800000000000004</v>
          </cell>
          <cell r="BG56" t="b">
            <v>0</v>
          </cell>
          <cell r="BO56" t="b">
            <v>0</v>
          </cell>
          <cell r="CA56" t="b">
            <v>0</v>
          </cell>
          <cell r="CB56" t="b">
            <v>0</v>
          </cell>
          <cell r="CD56" t="b">
            <v>0</v>
          </cell>
          <cell r="CE56" t="b">
            <v>0</v>
          </cell>
          <cell r="CG56" t="b">
            <v>0</v>
          </cell>
          <cell r="CH56" t="b">
            <v>0</v>
          </cell>
          <cell r="CP56" t="str">
            <v>ECCOAEXC</v>
          </cell>
          <cell r="CT56" t="b">
            <v>0</v>
          </cell>
          <cell r="CV56" t="b">
            <v>0</v>
          </cell>
          <cell r="CX56" t="b">
            <v>0</v>
          </cell>
          <cell r="CZ56" t="b">
            <v>0</v>
          </cell>
          <cell r="DB56" t="b">
            <v>0</v>
          </cell>
          <cell r="DD56" t="b">
            <v>0</v>
          </cell>
          <cell r="DF56" t="b">
            <v>0</v>
          </cell>
          <cell r="DH56" t="b">
            <v>0</v>
          </cell>
          <cell r="DJ56" t="b">
            <v>0</v>
          </cell>
          <cell r="DL56" t="b">
            <v>0</v>
          </cell>
          <cell r="DN56" t="b">
            <v>0</v>
          </cell>
          <cell r="DP56" t="b">
            <v>0</v>
          </cell>
          <cell r="DV56">
            <v>0</v>
          </cell>
          <cell r="DX56">
            <v>0</v>
          </cell>
          <cell r="DZ56">
            <v>0</v>
          </cell>
          <cell r="EB56">
            <v>0</v>
          </cell>
          <cell r="ED56">
            <v>0</v>
          </cell>
          <cell r="EF56">
            <v>0</v>
          </cell>
          <cell r="EJ56">
            <v>0</v>
          </cell>
          <cell r="EL56">
            <v>0</v>
          </cell>
          <cell r="EN56">
            <v>0</v>
          </cell>
          <cell r="EP56">
            <v>0</v>
          </cell>
          <cell r="ER56">
            <v>0</v>
          </cell>
          <cell r="ET56">
            <v>0</v>
          </cell>
          <cell r="EX56">
            <v>0</v>
          </cell>
          <cell r="EZ56">
            <v>0</v>
          </cell>
          <cell r="FD56">
            <v>0</v>
          </cell>
          <cell r="FF56">
            <v>0</v>
          </cell>
        </row>
        <row r="57">
          <cell r="A57" t="str">
            <v>ASV5</v>
          </cell>
          <cell r="B57" t="str">
            <v>DK-East</v>
          </cell>
          <cell r="G57">
            <v>640</v>
          </cell>
          <cell r="H57">
            <v>80</v>
          </cell>
          <cell r="AK57">
            <v>243.84</v>
          </cell>
          <cell r="AL57">
            <v>101.60000000000001</v>
          </cell>
          <cell r="AN57">
            <v>24</v>
          </cell>
          <cell r="AO57">
            <v>100.864</v>
          </cell>
          <cell r="AP57">
            <v>15904</v>
          </cell>
          <cell r="AQ57">
            <v>89.600000000000009</v>
          </cell>
          <cell r="BG57" t="b">
            <v>0</v>
          </cell>
          <cell r="BO57" t="b">
            <v>0</v>
          </cell>
          <cell r="CA57" t="b">
            <v>0</v>
          </cell>
          <cell r="CB57" t="b">
            <v>0</v>
          </cell>
          <cell r="CD57" t="b">
            <v>0</v>
          </cell>
          <cell r="CE57" t="b">
            <v>0</v>
          </cell>
          <cell r="CG57" t="b">
            <v>0</v>
          </cell>
          <cell r="CH57" t="b">
            <v>0</v>
          </cell>
          <cell r="CP57" t="str">
            <v>ECCOAEXC</v>
          </cell>
          <cell r="CT57" t="b">
            <v>0</v>
          </cell>
          <cell r="CV57" t="b">
            <v>0</v>
          </cell>
          <cell r="CX57" t="b">
            <v>0</v>
          </cell>
          <cell r="CZ57" t="b">
            <v>0</v>
          </cell>
          <cell r="DB57" t="b">
            <v>0</v>
          </cell>
          <cell r="DD57" t="b">
            <v>0</v>
          </cell>
          <cell r="DF57" t="b">
            <v>0</v>
          </cell>
          <cell r="DH57" t="b">
            <v>0</v>
          </cell>
          <cell r="DJ57" t="b">
            <v>0</v>
          </cell>
          <cell r="DL57" t="b">
            <v>0</v>
          </cell>
          <cell r="DN57" t="b">
            <v>0</v>
          </cell>
          <cell r="DP57" t="b">
            <v>0</v>
          </cell>
          <cell r="DV57">
            <v>0</v>
          </cell>
          <cell r="DX57">
            <v>0</v>
          </cell>
          <cell r="DZ57">
            <v>0</v>
          </cell>
          <cell r="EB57">
            <v>0</v>
          </cell>
          <cell r="ED57">
            <v>0</v>
          </cell>
          <cell r="EF57">
            <v>0</v>
          </cell>
          <cell r="EJ57">
            <v>0</v>
          </cell>
          <cell r="EL57">
            <v>0</v>
          </cell>
          <cell r="EN57">
            <v>0</v>
          </cell>
          <cell r="EP57">
            <v>0</v>
          </cell>
          <cell r="ER57">
            <v>0</v>
          </cell>
          <cell r="ET57">
            <v>0</v>
          </cell>
          <cell r="EX57">
            <v>0</v>
          </cell>
          <cell r="EZ57">
            <v>0</v>
          </cell>
          <cell r="FD57">
            <v>0</v>
          </cell>
          <cell r="FF57">
            <v>0</v>
          </cell>
        </row>
        <row r="58">
          <cell r="A58" t="str">
            <v>ASV5</v>
          </cell>
          <cell r="B58" t="str">
            <v>DK-East</v>
          </cell>
          <cell r="G58">
            <v>160</v>
          </cell>
          <cell r="H58">
            <v>20</v>
          </cell>
          <cell r="AK58">
            <v>60.96</v>
          </cell>
          <cell r="AL58">
            <v>25.400000000000002</v>
          </cell>
          <cell r="AN58">
            <v>6</v>
          </cell>
          <cell r="AO58">
            <v>25.216000000000001</v>
          </cell>
          <cell r="AP58">
            <v>3976</v>
          </cell>
          <cell r="AQ58">
            <v>22.400000000000002</v>
          </cell>
          <cell r="BG58" t="b">
            <v>0</v>
          </cell>
          <cell r="BO58" t="b">
            <v>0</v>
          </cell>
          <cell r="CA58" t="b">
            <v>0</v>
          </cell>
          <cell r="CB58" t="b">
            <v>0</v>
          </cell>
          <cell r="CD58" t="b">
            <v>0</v>
          </cell>
          <cell r="CE58" t="b">
            <v>0</v>
          </cell>
          <cell r="CG58" t="b">
            <v>0</v>
          </cell>
          <cell r="CH58" t="b">
            <v>0</v>
          </cell>
          <cell r="CT58" t="b">
            <v>0</v>
          </cell>
          <cell r="CV58" t="b">
            <v>0</v>
          </cell>
          <cell r="CX58" t="b">
            <v>0</v>
          </cell>
          <cell r="CZ58" t="b">
            <v>0</v>
          </cell>
          <cell r="DB58" t="b">
            <v>0</v>
          </cell>
          <cell r="DD58" t="b">
            <v>0</v>
          </cell>
          <cell r="DF58" t="b">
            <v>0</v>
          </cell>
          <cell r="DH58" t="b">
            <v>0</v>
          </cell>
          <cell r="DJ58" t="b">
            <v>0</v>
          </cell>
          <cell r="DL58" t="b">
            <v>0</v>
          </cell>
          <cell r="DN58" t="b">
            <v>0</v>
          </cell>
          <cell r="DP58" t="b">
            <v>0</v>
          </cell>
          <cell r="DV58">
            <v>0</v>
          </cell>
          <cell r="DX58">
            <v>0</v>
          </cell>
          <cell r="DZ58">
            <v>0</v>
          </cell>
          <cell r="EB58">
            <v>0</v>
          </cell>
          <cell r="ED58">
            <v>0</v>
          </cell>
          <cell r="EF58">
            <v>0</v>
          </cell>
          <cell r="EJ58">
            <v>0</v>
          </cell>
          <cell r="EL58">
            <v>0</v>
          </cell>
          <cell r="EN58">
            <v>0</v>
          </cell>
          <cell r="EP58">
            <v>0</v>
          </cell>
          <cell r="ER58">
            <v>0</v>
          </cell>
          <cell r="ET58">
            <v>0</v>
          </cell>
          <cell r="EX58">
            <v>0</v>
          </cell>
          <cell r="EZ58">
            <v>0</v>
          </cell>
          <cell r="FD58">
            <v>0</v>
          </cell>
          <cell r="FF58">
            <v>0</v>
          </cell>
        </row>
        <row r="59">
          <cell r="A59" t="str">
            <v>ASV5</v>
          </cell>
          <cell r="B59" t="str">
            <v>DK-East</v>
          </cell>
          <cell r="G59">
            <v>640</v>
          </cell>
          <cell r="H59">
            <v>80</v>
          </cell>
          <cell r="AK59">
            <v>243.84</v>
          </cell>
          <cell r="AL59">
            <v>101.60000000000001</v>
          </cell>
          <cell r="AN59">
            <v>24</v>
          </cell>
          <cell r="AO59">
            <v>100.864</v>
          </cell>
          <cell r="AP59">
            <v>15904</v>
          </cell>
          <cell r="AQ59">
            <v>89.600000000000009</v>
          </cell>
          <cell r="BG59" t="b">
            <v>0</v>
          </cell>
          <cell r="BO59" t="b">
            <v>0</v>
          </cell>
          <cell r="CA59" t="b">
            <v>0</v>
          </cell>
          <cell r="CB59" t="b">
            <v>0</v>
          </cell>
          <cell r="CD59" t="b">
            <v>0</v>
          </cell>
          <cell r="CE59" t="b">
            <v>0</v>
          </cell>
          <cell r="CG59" t="b">
            <v>0</v>
          </cell>
          <cell r="CH59" t="b">
            <v>0</v>
          </cell>
          <cell r="CP59" t="str">
            <v>ECCOAEXC</v>
          </cell>
          <cell r="CT59" t="b">
            <v>0</v>
          </cell>
          <cell r="CV59" t="b">
            <v>0</v>
          </cell>
          <cell r="CX59" t="b">
            <v>0</v>
          </cell>
          <cell r="CZ59" t="b">
            <v>0</v>
          </cell>
          <cell r="DB59" t="b">
            <v>0</v>
          </cell>
          <cell r="DD59" t="b">
            <v>0</v>
          </cell>
          <cell r="DF59" t="b">
            <v>0</v>
          </cell>
          <cell r="DH59" t="b">
            <v>0</v>
          </cell>
          <cell r="DJ59" t="b">
            <v>0</v>
          </cell>
          <cell r="DL59" t="b">
            <v>0</v>
          </cell>
          <cell r="DN59" t="b">
            <v>0</v>
          </cell>
          <cell r="DP59" t="b">
            <v>0</v>
          </cell>
          <cell r="DV59">
            <v>0</v>
          </cell>
          <cell r="DX59">
            <v>0</v>
          </cell>
          <cell r="DZ59">
            <v>0</v>
          </cell>
          <cell r="EB59">
            <v>0</v>
          </cell>
          <cell r="ED59">
            <v>0</v>
          </cell>
          <cell r="EF59">
            <v>0</v>
          </cell>
          <cell r="EJ59">
            <v>0</v>
          </cell>
          <cell r="EL59">
            <v>0</v>
          </cell>
          <cell r="EN59">
            <v>0</v>
          </cell>
          <cell r="EP59">
            <v>0</v>
          </cell>
          <cell r="ER59">
            <v>0</v>
          </cell>
          <cell r="ET59">
            <v>0</v>
          </cell>
          <cell r="EX59">
            <v>0</v>
          </cell>
          <cell r="EZ59">
            <v>0</v>
          </cell>
          <cell r="FD59">
            <v>0</v>
          </cell>
          <cell r="FF59">
            <v>0</v>
          </cell>
        </row>
        <row r="60">
          <cell r="A60" t="str">
            <v>ASV5_renoveret</v>
          </cell>
          <cell r="B60" t="str">
            <v>DK-East</v>
          </cell>
          <cell r="G60">
            <v>640</v>
          </cell>
          <cell r="H60">
            <v>80</v>
          </cell>
          <cell r="AK60">
            <v>256.64</v>
          </cell>
          <cell r="AL60">
            <v>106.93333333333334</v>
          </cell>
          <cell r="AN60">
            <v>24</v>
          </cell>
          <cell r="AO60">
            <v>100.864</v>
          </cell>
          <cell r="AP60">
            <v>15904</v>
          </cell>
          <cell r="AQ60">
            <v>89.600000000000009</v>
          </cell>
          <cell r="BG60" t="b">
            <v>0</v>
          </cell>
          <cell r="BO60" t="b">
            <v>0</v>
          </cell>
          <cell r="CA60" t="b">
            <v>0</v>
          </cell>
          <cell r="CB60" t="b">
            <v>0</v>
          </cell>
          <cell r="CD60" t="b">
            <v>0</v>
          </cell>
          <cell r="CE60" t="b">
            <v>0</v>
          </cell>
          <cell r="CG60" t="b">
            <v>0</v>
          </cell>
          <cell r="CH60" t="b">
            <v>0</v>
          </cell>
          <cell r="CP60" t="str">
            <v>ECCOAEXC</v>
          </cell>
          <cell r="CT60" t="b">
            <v>0</v>
          </cell>
          <cell r="CV60" t="b">
            <v>0</v>
          </cell>
          <cell r="CX60" t="b">
            <v>0</v>
          </cell>
          <cell r="CZ60" t="b">
            <v>0</v>
          </cell>
          <cell r="DB60" t="b">
            <v>0</v>
          </cell>
          <cell r="DD60" t="b">
            <v>0</v>
          </cell>
          <cell r="DF60" t="b">
            <v>0</v>
          </cell>
          <cell r="DH60" t="b">
            <v>0</v>
          </cell>
          <cell r="DJ60" t="b">
            <v>0</v>
          </cell>
          <cell r="DL60" t="b">
            <v>0</v>
          </cell>
          <cell r="DN60" t="b">
            <v>0</v>
          </cell>
          <cell r="DP60" t="b">
            <v>0</v>
          </cell>
          <cell r="DV60">
            <v>0</v>
          </cell>
          <cell r="DX60">
            <v>0</v>
          </cell>
          <cell r="DZ60">
            <v>0</v>
          </cell>
          <cell r="EB60">
            <v>0</v>
          </cell>
          <cell r="ED60">
            <v>0</v>
          </cell>
          <cell r="EF60">
            <v>0</v>
          </cell>
          <cell r="EJ60">
            <v>0</v>
          </cell>
          <cell r="EL60">
            <v>0</v>
          </cell>
          <cell r="EN60">
            <v>0</v>
          </cell>
          <cell r="EP60">
            <v>0</v>
          </cell>
          <cell r="ER60">
            <v>0</v>
          </cell>
          <cell r="ET60">
            <v>0</v>
          </cell>
          <cell r="EX60">
            <v>0</v>
          </cell>
          <cell r="EZ60">
            <v>0</v>
          </cell>
          <cell r="FD60">
            <v>0</v>
          </cell>
          <cell r="FF60">
            <v>0</v>
          </cell>
        </row>
        <row r="61">
          <cell r="A61" t="str">
            <v>KedlerKalundborg</v>
          </cell>
          <cell r="B61" t="str">
            <v>DK-East</v>
          </cell>
          <cell r="G61">
            <v>0</v>
          </cell>
          <cell r="H61">
            <v>20.652999999999999</v>
          </cell>
          <cell r="AK61">
            <v>0</v>
          </cell>
          <cell r="AL61">
            <v>18.587699999999998</v>
          </cell>
          <cell r="AN61">
            <v>0</v>
          </cell>
          <cell r="AO61">
            <v>0</v>
          </cell>
          <cell r="AP61">
            <v>223.05240000000001</v>
          </cell>
          <cell r="AQ61">
            <v>0</v>
          </cell>
          <cell r="BG61" t="b">
            <v>0</v>
          </cell>
          <cell r="BO61" t="b">
            <v>0</v>
          </cell>
          <cell r="CA61" t="b">
            <v>0</v>
          </cell>
          <cell r="CB61" t="b">
            <v>0</v>
          </cell>
          <cell r="CD61" t="b">
            <v>0</v>
          </cell>
          <cell r="CE61" t="b">
            <v>0</v>
          </cell>
          <cell r="CG61" t="b">
            <v>0</v>
          </cell>
          <cell r="CH61" t="b">
            <v>0</v>
          </cell>
          <cell r="CP61" t="str">
            <v>EHDSLBOC</v>
          </cell>
          <cell r="CT61" t="b">
            <v>0</v>
          </cell>
          <cell r="CV61" t="b">
            <v>0</v>
          </cell>
          <cell r="CX61" t="b">
            <v>0</v>
          </cell>
          <cell r="CZ61" t="b">
            <v>0</v>
          </cell>
          <cell r="DB61" t="b">
            <v>0</v>
          </cell>
          <cell r="DD61" t="b">
            <v>0</v>
          </cell>
          <cell r="DF61" t="b">
            <v>0</v>
          </cell>
          <cell r="DH61" t="b">
            <v>0</v>
          </cell>
          <cell r="DJ61" t="b">
            <v>0</v>
          </cell>
          <cell r="DL61" t="b">
            <v>0</v>
          </cell>
          <cell r="DN61" t="b">
            <v>0</v>
          </cell>
          <cell r="DP61" t="b">
            <v>0</v>
          </cell>
          <cell r="DV61">
            <v>0</v>
          </cell>
          <cell r="DX61">
            <v>0</v>
          </cell>
          <cell r="DZ61">
            <v>0</v>
          </cell>
          <cell r="EB61">
            <v>0</v>
          </cell>
          <cell r="ED61">
            <v>0</v>
          </cell>
          <cell r="EF61">
            <v>0</v>
          </cell>
          <cell r="EJ61">
            <v>0</v>
          </cell>
          <cell r="EL61">
            <v>0</v>
          </cell>
          <cell r="EN61">
            <v>0</v>
          </cell>
          <cell r="EP61">
            <v>0</v>
          </cell>
          <cell r="ER61">
            <v>0</v>
          </cell>
          <cell r="ET61">
            <v>0</v>
          </cell>
          <cell r="EX61">
            <v>0</v>
          </cell>
          <cell r="EZ61">
            <v>0</v>
          </cell>
          <cell r="FD61">
            <v>0</v>
          </cell>
          <cell r="FF61">
            <v>0</v>
          </cell>
        </row>
        <row r="62">
          <cell r="A62" t="str">
            <v>KedlerKalundborg</v>
          </cell>
          <cell r="B62" t="str">
            <v>DK-East</v>
          </cell>
          <cell r="G62">
            <v>0</v>
          </cell>
          <cell r="H62">
            <v>55</v>
          </cell>
          <cell r="AK62">
            <v>0</v>
          </cell>
          <cell r="AL62">
            <v>49.5</v>
          </cell>
          <cell r="AN62">
            <v>0</v>
          </cell>
          <cell r="AO62">
            <v>0</v>
          </cell>
          <cell r="AP62">
            <v>594</v>
          </cell>
          <cell r="AQ62">
            <v>0</v>
          </cell>
          <cell r="BG62" t="b">
            <v>0</v>
          </cell>
          <cell r="BO62" t="b">
            <v>0</v>
          </cell>
          <cell r="CA62" t="b">
            <v>0</v>
          </cell>
          <cell r="CB62" t="b">
            <v>0</v>
          </cell>
          <cell r="CD62" t="b">
            <v>0</v>
          </cell>
          <cell r="CE62" t="b">
            <v>0</v>
          </cell>
          <cell r="CG62" t="b">
            <v>0</v>
          </cell>
          <cell r="CH62" t="b">
            <v>0</v>
          </cell>
          <cell r="CP62" t="str">
            <v>EHDSLBOC</v>
          </cell>
          <cell r="CT62" t="b">
            <v>0</v>
          </cell>
          <cell r="CV62" t="b">
            <v>0</v>
          </cell>
          <cell r="CX62" t="b">
            <v>0</v>
          </cell>
          <cell r="CZ62" t="b">
            <v>0</v>
          </cell>
          <cell r="DB62" t="b">
            <v>0</v>
          </cell>
          <cell r="DD62" t="b">
            <v>0</v>
          </cell>
          <cell r="DF62" t="b">
            <v>0</v>
          </cell>
          <cell r="DH62" t="b">
            <v>0</v>
          </cell>
          <cell r="DJ62" t="b">
            <v>0</v>
          </cell>
          <cell r="DL62" t="b">
            <v>0</v>
          </cell>
          <cell r="DN62" t="b">
            <v>0</v>
          </cell>
          <cell r="DP62" t="b">
            <v>0</v>
          </cell>
          <cell r="DV62">
            <v>0</v>
          </cell>
          <cell r="DX62">
            <v>0</v>
          </cell>
          <cell r="DZ62">
            <v>0</v>
          </cell>
          <cell r="EB62">
            <v>0</v>
          </cell>
          <cell r="ED62">
            <v>0</v>
          </cell>
          <cell r="EF62">
            <v>0</v>
          </cell>
          <cell r="EJ62">
            <v>0</v>
          </cell>
          <cell r="EL62">
            <v>0</v>
          </cell>
          <cell r="EN62">
            <v>0</v>
          </cell>
          <cell r="EP62">
            <v>0</v>
          </cell>
          <cell r="ER62">
            <v>0</v>
          </cell>
          <cell r="ET62">
            <v>0</v>
          </cell>
          <cell r="EX62">
            <v>0</v>
          </cell>
          <cell r="EZ62">
            <v>0</v>
          </cell>
          <cell r="FD62">
            <v>0</v>
          </cell>
          <cell r="FF62">
            <v>0</v>
          </cell>
        </row>
        <row r="63">
          <cell r="A63" t="str">
            <v>ElkedelASV</v>
          </cell>
          <cell r="B63" t="str">
            <v>DK-East</v>
          </cell>
          <cell r="G63">
            <v>-100</v>
          </cell>
          <cell r="H63">
            <v>100</v>
          </cell>
          <cell r="AK63">
            <v>-100</v>
          </cell>
          <cell r="AL63">
            <v>0</v>
          </cell>
          <cell r="AN63">
            <v>0</v>
          </cell>
          <cell r="AO63">
            <v>0</v>
          </cell>
          <cell r="AP63">
            <v>0</v>
          </cell>
          <cell r="AQ63">
            <v>0</v>
          </cell>
          <cell r="BG63" t="b">
            <v>0</v>
          </cell>
          <cell r="BO63" t="b">
            <v>0</v>
          </cell>
          <cell r="CA63" t="b">
            <v>0</v>
          </cell>
          <cell r="CB63" t="b">
            <v>0</v>
          </cell>
          <cell r="CD63" t="b">
            <v>0</v>
          </cell>
          <cell r="CE63" t="b">
            <v>0</v>
          </cell>
          <cell r="CG63" t="b">
            <v>0</v>
          </cell>
          <cell r="CH63" t="b">
            <v>0</v>
          </cell>
          <cell r="CP63">
            <v>0</v>
          </cell>
          <cell r="CT63" t="b">
            <v>0</v>
          </cell>
          <cell r="CV63" t="b">
            <v>0</v>
          </cell>
          <cell r="CX63" t="b">
            <v>0</v>
          </cell>
          <cell r="CZ63" t="b">
            <v>0</v>
          </cell>
          <cell r="DB63" t="b">
            <v>0</v>
          </cell>
          <cell r="DD63" t="b">
            <v>0</v>
          </cell>
          <cell r="DF63" t="b">
            <v>0</v>
          </cell>
          <cell r="DH63" t="b">
            <v>0</v>
          </cell>
          <cell r="DJ63" t="b">
            <v>0</v>
          </cell>
          <cell r="DL63" t="b">
            <v>0</v>
          </cell>
          <cell r="DN63" t="b">
            <v>0</v>
          </cell>
          <cell r="DP63" t="b">
            <v>0</v>
          </cell>
          <cell r="DV63">
            <v>0</v>
          </cell>
          <cell r="DX63">
            <v>0</v>
          </cell>
          <cell r="DZ63">
            <v>0</v>
          </cell>
          <cell r="EB63">
            <v>0</v>
          </cell>
          <cell r="ED63">
            <v>0</v>
          </cell>
          <cell r="EF63">
            <v>0</v>
          </cell>
          <cell r="EJ63">
            <v>0</v>
          </cell>
          <cell r="EL63">
            <v>0</v>
          </cell>
          <cell r="EN63">
            <v>0</v>
          </cell>
          <cell r="EP63">
            <v>0</v>
          </cell>
          <cell r="ER63">
            <v>0</v>
          </cell>
          <cell r="ET63">
            <v>0</v>
          </cell>
          <cell r="EX63">
            <v>0</v>
          </cell>
          <cell r="EZ63">
            <v>0</v>
          </cell>
          <cell r="FD63">
            <v>0</v>
          </cell>
          <cell r="FF63">
            <v>0</v>
          </cell>
        </row>
        <row r="64">
          <cell r="A64" t="str">
            <v>HCV1-4u</v>
          </cell>
          <cell r="B64" t="str">
            <v>DK-East</v>
          </cell>
          <cell r="G64">
            <v>79</v>
          </cell>
          <cell r="H64">
            <v>243</v>
          </cell>
          <cell r="AK64">
            <v>17.486650000000001</v>
          </cell>
          <cell r="AL64">
            <v>310.91358381502891</v>
          </cell>
          <cell r="AN64">
            <v>42.038999999999994</v>
          </cell>
          <cell r="AO64">
            <v>12.450400000000002</v>
          </cell>
          <cell r="AP64">
            <v>1963.15</v>
          </cell>
          <cell r="AQ64">
            <v>11.06</v>
          </cell>
          <cell r="BG64" t="b">
            <v>0</v>
          </cell>
          <cell r="BO64" t="b">
            <v>0</v>
          </cell>
          <cell r="CA64" t="b">
            <v>0</v>
          </cell>
          <cell r="CB64" t="b">
            <v>0</v>
          </cell>
          <cell r="CD64" t="b">
            <v>0</v>
          </cell>
          <cell r="CE64" t="b">
            <v>0</v>
          </cell>
          <cell r="CG64" t="b">
            <v>0</v>
          </cell>
          <cell r="CH64" t="b">
            <v>0</v>
          </cell>
          <cell r="CP64" t="str">
            <v>ECCOAEXC</v>
          </cell>
          <cell r="CT64" t="b">
            <v>0</v>
          </cell>
          <cell r="CV64" t="b">
            <v>0</v>
          </cell>
          <cell r="CX64" t="b">
            <v>0</v>
          </cell>
          <cell r="CZ64" t="b">
            <v>0</v>
          </cell>
          <cell r="DB64" t="b">
            <v>0</v>
          </cell>
          <cell r="DD64" t="b">
            <v>0</v>
          </cell>
          <cell r="DF64" t="b">
            <v>0</v>
          </cell>
          <cell r="DH64" t="b">
            <v>0</v>
          </cell>
          <cell r="DJ64" t="b">
            <v>0</v>
          </cell>
          <cell r="DL64" t="b">
            <v>0</v>
          </cell>
          <cell r="DN64" t="b">
            <v>0</v>
          </cell>
          <cell r="DP64" t="b">
            <v>0</v>
          </cell>
          <cell r="DV64">
            <v>0</v>
          </cell>
          <cell r="DX64">
            <v>0</v>
          </cell>
          <cell r="DZ64">
            <v>0</v>
          </cell>
          <cell r="EB64">
            <v>0</v>
          </cell>
          <cell r="ED64">
            <v>0</v>
          </cell>
          <cell r="EF64">
            <v>0</v>
          </cell>
          <cell r="EJ64">
            <v>0</v>
          </cell>
          <cell r="EL64">
            <v>0</v>
          </cell>
          <cell r="EN64">
            <v>0</v>
          </cell>
          <cell r="EP64">
            <v>0</v>
          </cell>
          <cell r="ER64">
            <v>0</v>
          </cell>
          <cell r="ET64">
            <v>0</v>
          </cell>
          <cell r="EX64">
            <v>0</v>
          </cell>
          <cell r="EZ64">
            <v>0</v>
          </cell>
          <cell r="FD64">
            <v>0</v>
          </cell>
          <cell r="FF64">
            <v>0</v>
          </cell>
        </row>
        <row r="65">
          <cell r="A65" t="str">
            <v>HCV1-4m</v>
          </cell>
          <cell r="B65" t="str">
            <v>DK-East</v>
          </cell>
          <cell r="G65">
            <v>42</v>
          </cell>
          <cell r="H65">
            <v>276</v>
          </cell>
          <cell r="AK65">
            <v>4.3491</v>
          </cell>
          <cell r="AL65">
            <v>187.81011428571426</v>
          </cell>
          <cell r="AN65">
            <v>0</v>
          </cell>
          <cell r="AO65">
            <v>6.6192000000000011</v>
          </cell>
          <cell r="AP65">
            <v>1043.7</v>
          </cell>
          <cell r="AQ65">
            <v>5.8800000000000008</v>
          </cell>
          <cell r="BG65" t="b">
            <v>0</v>
          </cell>
          <cell r="BO65" t="b">
            <v>0</v>
          </cell>
          <cell r="CA65" t="b">
            <v>0</v>
          </cell>
          <cell r="CB65" t="b">
            <v>0</v>
          </cell>
          <cell r="CD65" t="b">
            <v>0</v>
          </cell>
          <cell r="CE65" t="b">
            <v>0</v>
          </cell>
          <cell r="CG65" t="b">
            <v>0</v>
          </cell>
          <cell r="CH65" t="b">
            <v>0</v>
          </cell>
          <cell r="CP65" t="str">
            <v>ECCOABPC</v>
          </cell>
          <cell r="CT65" t="b">
            <v>0</v>
          </cell>
          <cell r="CV65" t="b">
            <v>0</v>
          </cell>
          <cell r="CX65" t="b">
            <v>0</v>
          </cell>
          <cell r="CZ65" t="b">
            <v>0</v>
          </cell>
          <cell r="DB65" t="b">
            <v>0</v>
          </cell>
          <cell r="DD65" t="b">
            <v>0</v>
          </cell>
          <cell r="DF65" t="b">
            <v>0</v>
          </cell>
          <cell r="DH65" t="b">
            <v>0</v>
          </cell>
          <cell r="DJ65" t="b">
            <v>0</v>
          </cell>
          <cell r="DL65" t="b">
            <v>0</v>
          </cell>
          <cell r="DN65" t="b">
            <v>0</v>
          </cell>
          <cell r="DP65" t="b">
            <v>0</v>
          </cell>
          <cell r="DV65">
            <v>0</v>
          </cell>
          <cell r="DX65">
            <v>0</v>
          </cell>
          <cell r="DZ65">
            <v>0</v>
          </cell>
          <cell r="EB65">
            <v>0</v>
          </cell>
          <cell r="ED65">
            <v>0</v>
          </cell>
          <cell r="EF65">
            <v>0</v>
          </cell>
          <cell r="EJ65">
            <v>0</v>
          </cell>
          <cell r="EL65">
            <v>0</v>
          </cell>
          <cell r="EN65">
            <v>0</v>
          </cell>
          <cell r="EP65">
            <v>0</v>
          </cell>
          <cell r="ER65">
            <v>0</v>
          </cell>
          <cell r="ET65">
            <v>0</v>
          </cell>
          <cell r="EX65">
            <v>0</v>
          </cell>
          <cell r="EZ65">
            <v>0</v>
          </cell>
          <cell r="FD65">
            <v>0</v>
          </cell>
          <cell r="FF65">
            <v>0</v>
          </cell>
        </row>
        <row r="66">
          <cell r="A66" t="str">
            <v>HCV134m</v>
          </cell>
          <cell r="B66" t="str">
            <v>DK-East</v>
          </cell>
          <cell r="G66">
            <v>62</v>
          </cell>
          <cell r="H66">
            <v>409</v>
          </cell>
          <cell r="AK66">
            <v>6.4200999999999997</v>
          </cell>
          <cell r="AL66">
            <v>279.38625080645159</v>
          </cell>
          <cell r="AN66">
            <v>0</v>
          </cell>
          <cell r="AO66">
            <v>9.7712000000000003</v>
          </cell>
          <cell r="AP66">
            <v>1540.7</v>
          </cell>
          <cell r="AQ66">
            <v>8.6800000000000015</v>
          </cell>
          <cell r="BG66" t="b">
            <v>0</v>
          </cell>
          <cell r="BO66" t="b">
            <v>0</v>
          </cell>
          <cell r="CA66" t="b">
            <v>0</v>
          </cell>
          <cell r="CB66" t="b">
            <v>0</v>
          </cell>
          <cell r="CD66" t="b">
            <v>0</v>
          </cell>
          <cell r="CE66" t="b">
            <v>0</v>
          </cell>
          <cell r="CG66" t="b">
            <v>0</v>
          </cell>
          <cell r="CH66" t="b">
            <v>0</v>
          </cell>
          <cell r="CP66" t="str">
            <v>ECCOABPC</v>
          </cell>
          <cell r="CT66" t="b">
            <v>0</v>
          </cell>
          <cell r="CV66" t="b">
            <v>0</v>
          </cell>
          <cell r="CX66" t="b">
            <v>0</v>
          </cell>
          <cell r="CZ66" t="b">
            <v>0</v>
          </cell>
          <cell r="DB66" t="b">
            <v>0</v>
          </cell>
          <cell r="DD66" t="b">
            <v>0</v>
          </cell>
          <cell r="DF66" t="b">
            <v>0</v>
          </cell>
          <cell r="DH66" t="b">
            <v>0</v>
          </cell>
          <cell r="DJ66" t="b">
            <v>0</v>
          </cell>
          <cell r="DL66" t="b">
            <v>0</v>
          </cell>
          <cell r="DN66" t="b">
            <v>0</v>
          </cell>
          <cell r="DP66" t="b">
            <v>0</v>
          </cell>
          <cell r="DV66">
            <v>0</v>
          </cell>
          <cell r="DX66">
            <v>0</v>
          </cell>
          <cell r="DZ66">
            <v>0</v>
          </cell>
          <cell r="EB66">
            <v>0</v>
          </cell>
          <cell r="ED66">
            <v>0</v>
          </cell>
          <cell r="EF66">
            <v>0</v>
          </cell>
          <cell r="EJ66">
            <v>0</v>
          </cell>
          <cell r="EL66">
            <v>0</v>
          </cell>
          <cell r="EN66">
            <v>0</v>
          </cell>
          <cell r="EP66">
            <v>0</v>
          </cell>
          <cell r="ER66">
            <v>0</v>
          </cell>
          <cell r="ET66">
            <v>0</v>
          </cell>
          <cell r="EX66">
            <v>0</v>
          </cell>
          <cell r="EZ66">
            <v>0</v>
          </cell>
          <cell r="FD66">
            <v>0</v>
          </cell>
          <cell r="FF66">
            <v>0</v>
          </cell>
        </row>
        <row r="67">
          <cell r="A67" t="str">
            <v>HCV134u</v>
          </cell>
          <cell r="B67" t="str">
            <v>DK-East</v>
          </cell>
          <cell r="G67">
            <v>36</v>
          </cell>
          <cell r="H67">
            <v>110</v>
          </cell>
          <cell r="AK67">
            <v>7.9685999999999995</v>
          </cell>
          <cell r="AL67">
            <v>140.74277456647397</v>
          </cell>
          <cell r="AN67">
            <v>19.029999999999998</v>
          </cell>
          <cell r="AO67">
            <v>5.6736000000000004</v>
          </cell>
          <cell r="AP67">
            <v>894.6</v>
          </cell>
          <cell r="AQ67">
            <v>5.0400000000000009</v>
          </cell>
          <cell r="BG67" t="b">
            <v>0</v>
          </cell>
          <cell r="BO67" t="b">
            <v>0</v>
          </cell>
          <cell r="CA67" t="b">
            <v>0</v>
          </cell>
          <cell r="CB67" t="b">
            <v>0</v>
          </cell>
          <cell r="CD67" t="b">
            <v>0</v>
          </cell>
          <cell r="CE67" t="b">
            <v>0</v>
          </cell>
          <cell r="CG67" t="b">
            <v>0</v>
          </cell>
          <cell r="CH67" t="b">
            <v>0</v>
          </cell>
          <cell r="CP67" t="str">
            <v>ECCOAEXC</v>
          </cell>
          <cell r="CT67" t="b">
            <v>0</v>
          </cell>
          <cell r="CV67" t="b">
            <v>0</v>
          </cell>
          <cell r="CX67" t="b">
            <v>0</v>
          </cell>
          <cell r="CZ67" t="b">
            <v>0</v>
          </cell>
          <cell r="DB67" t="b">
            <v>0</v>
          </cell>
          <cell r="DD67" t="b">
            <v>0</v>
          </cell>
          <cell r="DF67" t="b">
            <v>0</v>
          </cell>
          <cell r="DH67" t="b">
            <v>0</v>
          </cell>
          <cell r="DJ67" t="b">
            <v>0</v>
          </cell>
          <cell r="DL67" t="b">
            <v>0</v>
          </cell>
          <cell r="DN67" t="b">
            <v>0</v>
          </cell>
          <cell r="DP67" t="b">
            <v>0</v>
          </cell>
          <cell r="DV67">
            <v>0</v>
          </cell>
          <cell r="DX67">
            <v>0</v>
          </cell>
          <cell r="DZ67">
            <v>0</v>
          </cell>
          <cell r="EB67">
            <v>0</v>
          </cell>
          <cell r="ED67">
            <v>0</v>
          </cell>
          <cell r="EF67">
            <v>0</v>
          </cell>
          <cell r="EJ67">
            <v>0</v>
          </cell>
          <cell r="EL67">
            <v>0</v>
          </cell>
          <cell r="EN67">
            <v>0</v>
          </cell>
          <cell r="EP67">
            <v>0</v>
          </cell>
          <cell r="ER67">
            <v>0</v>
          </cell>
          <cell r="ET67">
            <v>0</v>
          </cell>
          <cell r="EX67">
            <v>0</v>
          </cell>
          <cell r="EZ67">
            <v>0</v>
          </cell>
          <cell r="FD67">
            <v>0</v>
          </cell>
          <cell r="FF67">
            <v>0</v>
          </cell>
        </row>
        <row r="68">
          <cell r="A68" t="str">
            <v>HCV14ma</v>
          </cell>
          <cell r="B68" t="str">
            <v>DK-East</v>
          </cell>
          <cell r="G68">
            <v>79</v>
          </cell>
          <cell r="H68">
            <v>519</v>
          </cell>
          <cell r="AK68">
            <v>8.1804499999999987</v>
          </cell>
          <cell r="AL68">
            <v>353.0674879746835</v>
          </cell>
          <cell r="AN68">
            <v>0</v>
          </cell>
          <cell r="AO68">
            <v>12.450400000000002</v>
          </cell>
          <cell r="AP68">
            <v>1963.15</v>
          </cell>
          <cell r="AQ68">
            <v>11.06</v>
          </cell>
          <cell r="BG68" t="b">
            <v>0</v>
          </cell>
          <cell r="BO68" t="b">
            <v>0</v>
          </cell>
          <cell r="CA68" t="b">
            <v>0</v>
          </cell>
          <cell r="CB68" t="b">
            <v>0</v>
          </cell>
          <cell r="CD68" t="b">
            <v>0</v>
          </cell>
          <cell r="CE68" t="b">
            <v>0</v>
          </cell>
          <cell r="CG68" t="b">
            <v>0</v>
          </cell>
          <cell r="CH68" t="b">
            <v>0</v>
          </cell>
          <cell r="CP68" t="str">
            <v>ECCOABPC</v>
          </cell>
          <cell r="CT68" t="b">
            <v>0</v>
          </cell>
          <cell r="CV68" t="b">
            <v>0</v>
          </cell>
          <cell r="CX68" t="b">
            <v>0</v>
          </cell>
          <cell r="CZ68" t="b">
            <v>0</v>
          </cell>
          <cell r="DB68" t="b">
            <v>0</v>
          </cell>
          <cell r="DD68" t="b">
            <v>0</v>
          </cell>
          <cell r="DF68" t="b">
            <v>0</v>
          </cell>
          <cell r="DH68" t="b">
            <v>0</v>
          </cell>
          <cell r="DJ68" t="b">
            <v>0</v>
          </cell>
          <cell r="DL68" t="b">
            <v>0</v>
          </cell>
          <cell r="DN68" t="b">
            <v>0</v>
          </cell>
          <cell r="DP68" t="b">
            <v>0</v>
          </cell>
          <cell r="DV68">
            <v>0</v>
          </cell>
          <cell r="DX68">
            <v>0</v>
          </cell>
          <cell r="DZ68">
            <v>0</v>
          </cell>
          <cell r="EB68">
            <v>0</v>
          </cell>
          <cell r="ED68">
            <v>0</v>
          </cell>
          <cell r="EF68">
            <v>0</v>
          </cell>
          <cell r="EJ68">
            <v>0</v>
          </cell>
          <cell r="EL68">
            <v>0</v>
          </cell>
          <cell r="EN68">
            <v>0</v>
          </cell>
          <cell r="EP68">
            <v>0</v>
          </cell>
          <cell r="ER68">
            <v>0</v>
          </cell>
          <cell r="ET68">
            <v>0</v>
          </cell>
          <cell r="EX68">
            <v>0</v>
          </cell>
          <cell r="EZ68">
            <v>0</v>
          </cell>
          <cell r="FD68">
            <v>0</v>
          </cell>
          <cell r="FF68">
            <v>0</v>
          </cell>
        </row>
        <row r="69">
          <cell r="A69" t="str">
            <v>HCV14mb</v>
          </cell>
          <cell r="B69" t="str">
            <v>DK-East</v>
          </cell>
          <cell r="G69">
            <v>79</v>
          </cell>
          <cell r="H69">
            <v>519</v>
          </cell>
          <cell r="AK69">
            <v>8.1804499999999987</v>
          </cell>
          <cell r="AL69">
            <v>353.0674879746835</v>
          </cell>
          <cell r="AN69">
            <v>0</v>
          </cell>
          <cell r="AO69">
            <v>70.680961176971095</v>
          </cell>
          <cell r="AP69">
            <v>1185</v>
          </cell>
          <cell r="AQ69">
            <v>15.01</v>
          </cell>
          <cell r="BG69" t="b">
            <v>0</v>
          </cell>
          <cell r="BO69" t="b">
            <v>0</v>
          </cell>
          <cell r="CA69" t="b">
            <v>0</v>
          </cell>
          <cell r="CB69" t="b">
            <v>0</v>
          </cell>
          <cell r="CD69" t="b">
            <v>0</v>
          </cell>
          <cell r="CE69" t="b">
            <v>0</v>
          </cell>
          <cell r="CG69" t="b">
            <v>0</v>
          </cell>
          <cell r="CH69" t="b">
            <v>0</v>
          </cell>
          <cell r="CP69" t="str">
            <v>ECGASBPC</v>
          </cell>
          <cell r="CT69" t="b">
            <v>0</v>
          </cell>
          <cell r="CV69" t="b">
            <v>0</v>
          </cell>
          <cell r="CX69" t="b">
            <v>0</v>
          </cell>
          <cell r="CZ69" t="b">
            <v>0</v>
          </cell>
          <cell r="DB69" t="b">
            <v>0</v>
          </cell>
          <cell r="DD69" t="b">
            <v>0</v>
          </cell>
          <cell r="DF69" t="b">
            <v>0</v>
          </cell>
          <cell r="DH69" t="b">
            <v>0</v>
          </cell>
          <cell r="DJ69" t="b">
            <v>0</v>
          </cell>
          <cell r="DL69" t="b">
            <v>0</v>
          </cell>
          <cell r="DN69" t="b">
            <v>0</v>
          </cell>
          <cell r="DP69" t="b">
            <v>0</v>
          </cell>
          <cell r="DV69">
            <v>0</v>
          </cell>
          <cell r="DX69">
            <v>0</v>
          </cell>
          <cell r="DZ69">
            <v>0</v>
          </cell>
          <cell r="EB69">
            <v>0</v>
          </cell>
          <cell r="ED69">
            <v>0</v>
          </cell>
          <cell r="EF69">
            <v>0</v>
          </cell>
          <cell r="EJ69">
            <v>0</v>
          </cell>
          <cell r="EL69">
            <v>0</v>
          </cell>
          <cell r="EN69">
            <v>0</v>
          </cell>
          <cell r="EP69">
            <v>0</v>
          </cell>
          <cell r="ER69">
            <v>0</v>
          </cell>
          <cell r="ET69">
            <v>0</v>
          </cell>
          <cell r="EX69">
            <v>0</v>
          </cell>
          <cell r="EZ69">
            <v>0</v>
          </cell>
          <cell r="FD69">
            <v>0</v>
          </cell>
          <cell r="FF69">
            <v>0</v>
          </cell>
        </row>
        <row r="70">
          <cell r="A70" t="str">
            <v>HCV14mb</v>
          </cell>
          <cell r="B70" t="str">
            <v>DK-East</v>
          </cell>
          <cell r="G70">
            <v>79</v>
          </cell>
          <cell r="H70">
            <v>519</v>
          </cell>
          <cell r="AK70">
            <v>8.1804499999999987</v>
          </cell>
          <cell r="AL70">
            <v>353.0674879746835</v>
          </cell>
          <cell r="AN70">
            <v>0</v>
          </cell>
          <cell r="AO70">
            <v>70.680961176971095</v>
          </cell>
          <cell r="AP70">
            <v>1185</v>
          </cell>
          <cell r="AQ70">
            <v>15.01</v>
          </cell>
          <cell r="BG70" t="b">
            <v>0</v>
          </cell>
          <cell r="BO70" t="b">
            <v>0</v>
          </cell>
          <cell r="CA70" t="b">
            <v>0</v>
          </cell>
          <cell r="CB70" t="b">
            <v>0</v>
          </cell>
          <cell r="CD70" t="b">
            <v>0</v>
          </cell>
          <cell r="CE70" t="b">
            <v>0</v>
          </cell>
          <cell r="CG70" t="b">
            <v>0</v>
          </cell>
          <cell r="CH70" t="b">
            <v>0</v>
          </cell>
          <cell r="CP70" t="str">
            <v>ECGASBPC</v>
          </cell>
          <cell r="CT70" t="b">
            <v>0</v>
          </cell>
          <cell r="CV70" t="b">
            <v>0</v>
          </cell>
          <cell r="CX70" t="b">
            <v>0</v>
          </cell>
          <cell r="CZ70" t="b">
            <v>0</v>
          </cell>
          <cell r="DB70" t="b">
            <v>0</v>
          </cell>
          <cell r="DD70" t="b">
            <v>0</v>
          </cell>
          <cell r="DF70" t="b">
            <v>0</v>
          </cell>
          <cell r="DH70" t="b">
            <v>0</v>
          </cell>
          <cell r="DJ70" t="b">
            <v>0</v>
          </cell>
          <cell r="DL70" t="b">
            <v>0</v>
          </cell>
          <cell r="DN70" t="b">
            <v>0</v>
          </cell>
          <cell r="DP70" t="b">
            <v>0</v>
          </cell>
          <cell r="DV70">
            <v>0</v>
          </cell>
          <cell r="DX70">
            <v>0</v>
          </cell>
          <cell r="DZ70">
            <v>0</v>
          </cell>
          <cell r="EB70">
            <v>0</v>
          </cell>
          <cell r="ED70">
            <v>0</v>
          </cell>
          <cell r="EF70">
            <v>0</v>
          </cell>
          <cell r="EJ70">
            <v>0</v>
          </cell>
          <cell r="EL70">
            <v>0</v>
          </cell>
          <cell r="EN70">
            <v>0</v>
          </cell>
          <cell r="EP70">
            <v>0</v>
          </cell>
          <cell r="ER70">
            <v>0</v>
          </cell>
          <cell r="ET70">
            <v>0</v>
          </cell>
          <cell r="EX70">
            <v>0</v>
          </cell>
          <cell r="EZ70">
            <v>0</v>
          </cell>
          <cell r="FD70">
            <v>0</v>
          </cell>
          <cell r="FF70">
            <v>0</v>
          </cell>
        </row>
        <row r="71">
          <cell r="A71" t="str">
            <v>HCV5</v>
          </cell>
          <cell r="B71" t="str">
            <v>DK-East</v>
          </cell>
          <cell r="G71">
            <v>70</v>
          </cell>
          <cell r="H71">
            <v>62</v>
          </cell>
          <cell r="AK71">
            <v>22.144499999999997</v>
          </cell>
          <cell r="AL71">
            <v>19.613699999999998</v>
          </cell>
          <cell r="AN71">
            <v>62</v>
          </cell>
          <cell r="AO71">
            <v>11.032000000000002</v>
          </cell>
          <cell r="AP71">
            <v>1739.5</v>
          </cell>
          <cell r="AQ71">
            <v>13.3</v>
          </cell>
          <cell r="BG71" t="b">
            <v>0</v>
          </cell>
          <cell r="BO71" t="b">
            <v>0</v>
          </cell>
          <cell r="CA71" t="b">
            <v>0</v>
          </cell>
          <cell r="CB71" t="b">
            <v>0</v>
          </cell>
          <cell r="CD71" t="b">
            <v>0</v>
          </cell>
          <cell r="CE71" t="b">
            <v>0</v>
          </cell>
          <cell r="CG71" t="b">
            <v>0</v>
          </cell>
          <cell r="CH71" t="b">
            <v>0</v>
          </cell>
          <cell r="CP71" t="str">
            <v>ECCOAEXC</v>
          </cell>
          <cell r="CT71" t="b">
            <v>0</v>
          </cell>
          <cell r="CV71" t="b">
            <v>0</v>
          </cell>
          <cell r="CX71" t="b">
            <v>0</v>
          </cell>
          <cell r="CZ71" t="b">
            <v>0</v>
          </cell>
          <cell r="DB71" t="b">
            <v>0</v>
          </cell>
          <cell r="DD71" t="b">
            <v>0</v>
          </cell>
          <cell r="DF71" t="b">
            <v>0</v>
          </cell>
          <cell r="DH71" t="b">
            <v>0</v>
          </cell>
          <cell r="DJ71" t="b">
            <v>0</v>
          </cell>
          <cell r="DL71" t="b">
            <v>0</v>
          </cell>
          <cell r="DN71" t="b">
            <v>0</v>
          </cell>
          <cell r="DP71" t="b">
            <v>0</v>
          </cell>
          <cell r="DV71">
            <v>0</v>
          </cell>
          <cell r="DX71">
            <v>0</v>
          </cell>
          <cell r="DZ71">
            <v>0</v>
          </cell>
          <cell r="EB71">
            <v>0</v>
          </cell>
          <cell r="ED71">
            <v>0</v>
          </cell>
          <cell r="EF71">
            <v>0</v>
          </cell>
          <cell r="EJ71">
            <v>0</v>
          </cell>
          <cell r="EL71">
            <v>0</v>
          </cell>
          <cell r="EN71">
            <v>0</v>
          </cell>
          <cell r="EP71">
            <v>0</v>
          </cell>
          <cell r="ER71">
            <v>0</v>
          </cell>
          <cell r="ET71">
            <v>0</v>
          </cell>
          <cell r="EX71">
            <v>0</v>
          </cell>
          <cell r="EZ71">
            <v>0</v>
          </cell>
          <cell r="FD71">
            <v>0</v>
          </cell>
          <cell r="FF71">
            <v>0</v>
          </cell>
        </row>
        <row r="72">
          <cell r="A72" t="str">
            <v>HCV5</v>
          </cell>
          <cell r="B72" t="str">
            <v>DK-East</v>
          </cell>
          <cell r="G72">
            <v>70</v>
          </cell>
          <cell r="H72">
            <v>62</v>
          </cell>
          <cell r="AK72">
            <v>22.144499999999997</v>
          </cell>
          <cell r="AL72">
            <v>19.613699999999998</v>
          </cell>
          <cell r="AN72">
            <v>62</v>
          </cell>
          <cell r="AO72">
            <v>11.032000000000002</v>
          </cell>
          <cell r="AP72">
            <v>1739.5</v>
          </cell>
          <cell r="AQ72">
            <v>13.3</v>
          </cell>
          <cell r="BG72" t="b">
            <v>0</v>
          </cell>
          <cell r="BO72" t="b">
            <v>0</v>
          </cell>
          <cell r="CA72" t="b">
            <v>0</v>
          </cell>
          <cell r="CB72" t="b">
            <v>0</v>
          </cell>
          <cell r="CD72" t="b">
            <v>0</v>
          </cell>
          <cell r="CE72" t="b">
            <v>0</v>
          </cell>
          <cell r="CG72" t="b">
            <v>0</v>
          </cell>
          <cell r="CH72" t="b">
            <v>0</v>
          </cell>
          <cell r="CP72" t="str">
            <v>ECCOAEXC</v>
          </cell>
          <cell r="CT72" t="b">
            <v>0</v>
          </cell>
          <cell r="CV72" t="b">
            <v>0</v>
          </cell>
          <cell r="CX72" t="b">
            <v>0</v>
          </cell>
          <cell r="CZ72" t="b">
            <v>0</v>
          </cell>
          <cell r="DB72" t="b">
            <v>0</v>
          </cell>
          <cell r="DD72" t="b">
            <v>0</v>
          </cell>
          <cell r="DF72" t="b">
            <v>0</v>
          </cell>
          <cell r="DH72" t="b">
            <v>0</v>
          </cell>
          <cell r="DJ72" t="b">
            <v>0</v>
          </cell>
          <cell r="DL72" t="b">
            <v>0</v>
          </cell>
          <cell r="DN72" t="b">
            <v>0</v>
          </cell>
          <cell r="DP72" t="b">
            <v>0</v>
          </cell>
          <cell r="DV72">
            <v>0</v>
          </cell>
          <cell r="DX72">
            <v>0</v>
          </cell>
          <cell r="DZ72">
            <v>0</v>
          </cell>
          <cell r="EB72">
            <v>0</v>
          </cell>
          <cell r="ED72">
            <v>0</v>
          </cell>
          <cell r="EF72">
            <v>0</v>
          </cell>
          <cell r="EJ72">
            <v>0</v>
          </cell>
          <cell r="EL72">
            <v>0</v>
          </cell>
          <cell r="EN72">
            <v>0</v>
          </cell>
          <cell r="EP72">
            <v>0</v>
          </cell>
          <cell r="ER72">
            <v>0</v>
          </cell>
          <cell r="ET72">
            <v>0</v>
          </cell>
          <cell r="EX72">
            <v>0</v>
          </cell>
          <cell r="EZ72">
            <v>0</v>
          </cell>
          <cell r="FD72">
            <v>0</v>
          </cell>
          <cell r="FF72">
            <v>0</v>
          </cell>
        </row>
        <row r="73">
          <cell r="A73" t="str">
            <v>HCV7damp</v>
          </cell>
          <cell r="B73" t="str">
            <v>DK-East</v>
          </cell>
          <cell r="G73">
            <v>23.35</v>
          </cell>
          <cell r="H73">
            <v>112.35</v>
          </cell>
          <cell r="AK73">
            <v>3.5024999999999999</v>
          </cell>
          <cell r="AL73">
            <v>81.086868308351171</v>
          </cell>
          <cell r="AN73">
            <v>0</v>
          </cell>
          <cell r="AO73">
            <v>3.6799600000000008</v>
          </cell>
          <cell r="AP73">
            <v>580.24750000000006</v>
          </cell>
          <cell r="AQ73">
            <v>3.2690000000000006</v>
          </cell>
          <cell r="BG73" t="b">
            <v>0</v>
          </cell>
          <cell r="BO73" t="b">
            <v>0</v>
          </cell>
          <cell r="CA73" t="b">
            <v>0</v>
          </cell>
          <cell r="CB73" t="b">
            <v>0</v>
          </cell>
          <cell r="CD73" t="b">
            <v>0</v>
          </cell>
          <cell r="CE73" t="b">
            <v>0</v>
          </cell>
          <cell r="CG73" t="b">
            <v>0</v>
          </cell>
          <cell r="CH73" t="b">
            <v>0</v>
          </cell>
          <cell r="CP73" t="str">
            <v>ECCOABPC</v>
          </cell>
          <cell r="CT73" t="b">
            <v>0</v>
          </cell>
          <cell r="CV73" t="b">
            <v>0</v>
          </cell>
          <cell r="CX73" t="b">
            <v>0</v>
          </cell>
          <cell r="CZ73" t="b">
            <v>0</v>
          </cell>
          <cell r="DB73" t="b">
            <v>0</v>
          </cell>
          <cell r="DD73" t="b">
            <v>0</v>
          </cell>
          <cell r="DF73" t="b">
            <v>0</v>
          </cell>
          <cell r="DH73" t="b">
            <v>0</v>
          </cell>
          <cell r="DJ73" t="b">
            <v>0</v>
          </cell>
          <cell r="DL73" t="b">
            <v>0</v>
          </cell>
          <cell r="DN73" t="b">
            <v>0</v>
          </cell>
          <cell r="DP73" t="b">
            <v>0</v>
          </cell>
          <cell r="DV73">
            <v>0</v>
          </cell>
          <cell r="DX73">
            <v>0</v>
          </cell>
          <cell r="DZ73">
            <v>0</v>
          </cell>
          <cell r="EB73">
            <v>0</v>
          </cell>
          <cell r="ED73">
            <v>0</v>
          </cell>
          <cell r="EF73">
            <v>0</v>
          </cell>
          <cell r="EJ73">
            <v>0</v>
          </cell>
          <cell r="EL73">
            <v>0</v>
          </cell>
          <cell r="EN73">
            <v>0</v>
          </cell>
          <cell r="EP73">
            <v>0</v>
          </cell>
          <cell r="ER73">
            <v>0</v>
          </cell>
          <cell r="ET73">
            <v>0</v>
          </cell>
          <cell r="EX73">
            <v>0</v>
          </cell>
          <cell r="EZ73">
            <v>0</v>
          </cell>
          <cell r="FD73">
            <v>0</v>
          </cell>
          <cell r="FF73">
            <v>0</v>
          </cell>
        </row>
        <row r="74">
          <cell r="A74" t="str">
            <v>HCV7damp</v>
          </cell>
          <cell r="B74" t="str">
            <v>DK-East</v>
          </cell>
          <cell r="G74">
            <v>46.7</v>
          </cell>
          <cell r="H74">
            <v>224.7</v>
          </cell>
          <cell r="AK74">
            <v>7.0049999999999999</v>
          </cell>
          <cell r="AL74">
            <v>162.17373661670234</v>
          </cell>
          <cell r="AN74">
            <v>0</v>
          </cell>
          <cell r="AO74">
            <v>41.78228970841203</v>
          </cell>
          <cell r="AP74">
            <v>700.5</v>
          </cell>
          <cell r="AQ74">
            <v>6.5380000000000011</v>
          </cell>
          <cell r="BG74" t="b">
            <v>0</v>
          </cell>
          <cell r="BO74" t="b">
            <v>0</v>
          </cell>
          <cell r="CA74" t="b">
            <v>0</v>
          </cell>
          <cell r="CB74" t="b">
            <v>0</v>
          </cell>
          <cell r="CD74" t="b">
            <v>0</v>
          </cell>
          <cell r="CE74" t="b">
            <v>0</v>
          </cell>
          <cell r="CG74" t="b">
            <v>0</v>
          </cell>
          <cell r="CH74" t="b">
            <v>0</v>
          </cell>
          <cell r="CP74" t="str">
            <v>ECGASBPC</v>
          </cell>
          <cell r="CT74" t="b">
            <v>0</v>
          </cell>
          <cell r="CV74" t="b">
            <v>0</v>
          </cell>
          <cell r="CX74" t="b">
            <v>0</v>
          </cell>
          <cell r="CZ74" t="b">
            <v>0</v>
          </cell>
          <cell r="DB74" t="b">
            <v>0</v>
          </cell>
          <cell r="DD74" t="b">
            <v>0</v>
          </cell>
          <cell r="DF74" t="b">
            <v>0</v>
          </cell>
          <cell r="DH74" t="b">
            <v>0</v>
          </cell>
          <cell r="DJ74" t="b">
            <v>0</v>
          </cell>
          <cell r="DL74" t="b">
            <v>0</v>
          </cell>
          <cell r="DN74" t="b">
            <v>0</v>
          </cell>
          <cell r="DP74" t="b">
            <v>0</v>
          </cell>
          <cell r="DV74">
            <v>0</v>
          </cell>
          <cell r="DX74">
            <v>0</v>
          </cell>
          <cell r="DZ74">
            <v>0</v>
          </cell>
          <cell r="EB74">
            <v>0</v>
          </cell>
          <cell r="ED74">
            <v>0</v>
          </cell>
          <cell r="EF74">
            <v>0</v>
          </cell>
          <cell r="EJ74">
            <v>0</v>
          </cell>
          <cell r="EL74">
            <v>0</v>
          </cell>
          <cell r="EN74">
            <v>0</v>
          </cell>
          <cell r="EP74">
            <v>0</v>
          </cell>
          <cell r="ER74">
            <v>0</v>
          </cell>
          <cell r="ET74">
            <v>0</v>
          </cell>
          <cell r="EX74">
            <v>0</v>
          </cell>
          <cell r="EZ74">
            <v>0</v>
          </cell>
          <cell r="FD74">
            <v>0</v>
          </cell>
          <cell r="FF74">
            <v>0</v>
          </cell>
        </row>
        <row r="75">
          <cell r="A75" t="str">
            <v>HCV7damp</v>
          </cell>
          <cell r="B75" t="str">
            <v>DK-East</v>
          </cell>
          <cell r="G75">
            <v>46.7</v>
          </cell>
          <cell r="H75">
            <v>224.7</v>
          </cell>
          <cell r="AK75">
            <v>7.0049999999999999</v>
          </cell>
          <cell r="AL75">
            <v>162.17373661670234</v>
          </cell>
          <cell r="AN75">
            <v>0</v>
          </cell>
          <cell r="AO75">
            <v>41.78228970841203</v>
          </cell>
          <cell r="AP75">
            <v>700.5</v>
          </cell>
          <cell r="AQ75">
            <v>6.5380000000000011</v>
          </cell>
          <cell r="BG75" t="b">
            <v>0</v>
          </cell>
          <cell r="BO75" t="b">
            <v>0</v>
          </cell>
          <cell r="CA75" t="b">
            <v>0</v>
          </cell>
          <cell r="CB75" t="b">
            <v>0</v>
          </cell>
          <cell r="CD75" t="b">
            <v>0</v>
          </cell>
          <cell r="CE75" t="b">
            <v>0</v>
          </cell>
          <cell r="CG75" t="b">
            <v>0</v>
          </cell>
          <cell r="CH75" t="b">
            <v>0</v>
          </cell>
          <cell r="CP75" t="str">
            <v>ECGASBPC</v>
          </cell>
          <cell r="CT75" t="b">
            <v>0</v>
          </cell>
          <cell r="CV75" t="b">
            <v>0</v>
          </cell>
          <cell r="CX75" t="b">
            <v>0</v>
          </cell>
          <cell r="CZ75" t="b">
            <v>0</v>
          </cell>
          <cell r="DB75" t="b">
            <v>0</v>
          </cell>
          <cell r="DD75" t="b">
            <v>0</v>
          </cell>
          <cell r="DF75" t="b">
            <v>0</v>
          </cell>
          <cell r="DH75" t="b">
            <v>0</v>
          </cell>
          <cell r="DJ75" t="b">
            <v>0</v>
          </cell>
          <cell r="DL75" t="b">
            <v>0</v>
          </cell>
          <cell r="DN75" t="b">
            <v>0</v>
          </cell>
          <cell r="DP75" t="b">
            <v>0</v>
          </cell>
          <cell r="DV75">
            <v>0</v>
          </cell>
          <cell r="DX75">
            <v>0</v>
          </cell>
          <cell r="DZ75">
            <v>0</v>
          </cell>
          <cell r="EB75">
            <v>0</v>
          </cell>
          <cell r="ED75">
            <v>0</v>
          </cell>
          <cell r="EF75">
            <v>0</v>
          </cell>
          <cell r="EJ75">
            <v>0</v>
          </cell>
          <cell r="EL75">
            <v>0</v>
          </cell>
          <cell r="EN75">
            <v>0</v>
          </cell>
          <cell r="EP75">
            <v>0</v>
          </cell>
          <cell r="ER75">
            <v>0</v>
          </cell>
          <cell r="ET75">
            <v>0</v>
          </cell>
          <cell r="EX75">
            <v>0</v>
          </cell>
          <cell r="EZ75">
            <v>0</v>
          </cell>
          <cell r="FD75">
            <v>0</v>
          </cell>
          <cell r="FF75">
            <v>0</v>
          </cell>
        </row>
        <row r="76">
          <cell r="A76" t="str">
            <v>HCV8</v>
          </cell>
          <cell r="B76" t="str">
            <v>DK-East</v>
          </cell>
          <cell r="G76">
            <v>24.3</v>
          </cell>
          <cell r="H76">
            <v>47.368421052631582</v>
          </cell>
          <cell r="AK76">
            <v>7.3872</v>
          </cell>
          <cell r="AL76">
            <v>28.07017543859649</v>
          </cell>
          <cell r="AN76">
            <v>0</v>
          </cell>
          <cell r="AO76">
            <v>20.769105779751872</v>
          </cell>
          <cell r="AP76">
            <v>243</v>
          </cell>
          <cell r="AQ76">
            <v>1.9440000000000002</v>
          </cell>
          <cell r="BG76" t="b">
            <v>0</v>
          </cell>
          <cell r="BO76" t="b">
            <v>0</v>
          </cell>
          <cell r="CA76" t="b">
            <v>0</v>
          </cell>
          <cell r="CB76" t="b">
            <v>0</v>
          </cell>
          <cell r="CD76" t="b">
            <v>0</v>
          </cell>
          <cell r="CE76" t="b">
            <v>0</v>
          </cell>
          <cell r="CG76" t="b">
            <v>0</v>
          </cell>
          <cell r="CH76" t="b">
            <v>0</v>
          </cell>
          <cell r="CP76" t="str">
            <v>ECGASGTC</v>
          </cell>
          <cell r="CT76" t="b">
            <v>0</v>
          </cell>
          <cell r="CV76" t="b">
            <v>0</v>
          </cell>
          <cell r="CX76" t="b">
            <v>0</v>
          </cell>
          <cell r="CZ76" t="b">
            <v>0</v>
          </cell>
          <cell r="DB76" t="b">
            <v>0</v>
          </cell>
          <cell r="DD76" t="b">
            <v>0</v>
          </cell>
          <cell r="DF76" t="b">
            <v>0</v>
          </cell>
          <cell r="DH76" t="b">
            <v>0</v>
          </cell>
          <cell r="DJ76" t="b">
            <v>0</v>
          </cell>
          <cell r="DL76" t="b">
            <v>0</v>
          </cell>
          <cell r="DN76" t="b">
            <v>0</v>
          </cell>
          <cell r="DP76" t="b">
            <v>0</v>
          </cell>
          <cell r="DV76">
            <v>0</v>
          </cell>
          <cell r="DX76">
            <v>0</v>
          </cell>
          <cell r="DZ76">
            <v>0</v>
          </cell>
          <cell r="EB76">
            <v>0</v>
          </cell>
          <cell r="ED76">
            <v>0</v>
          </cell>
          <cell r="EF76">
            <v>0</v>
          </cell>
          <cell r="EJ76">
            <v>0</v>
          </cell>
          <cell r="EL76">
            <v>0</v>
          </cell>
          <cell r="EN76">
            <v>0</v>
          </cell>
          <cell r="EP76">
            <v>0</v>
          </cell>
          <cell r="ER76">
            <v>0</v>
          </cell>
          <cell r="ET76">
            <v>0</v>
          </cell>
          <cell r="EX76">
            <v>0</v>
          </cell>
          <cell r="EZ76">
            <v>0</v>
          </cell>
          <cell r="FD76">
            <v>0</v>
          </cell>
          <cell r="FF76">
            <v>0</v>
          </cell>
        </row>
        <row r="77">
          <cell r="A77" t="str">
            <v>HCV8</v>
          </cell>
          <cell r="B77" t="str">
            <v>DK-East</v>
          </cell>
          <cell r="G77">
            <v>24.3</v>
          </cell>
          <cell r="H77">
            <v>47.368421052631582</v>
          </cell>
          <cell r="AK77">
            <v>7.3872</v>
          </cell>
          <cell r="AL77">
            <v>28.07017543859649</v>
          </cell>
          <cell r="AN77">
            <v>0</v>
          </cell>
          <cell r="AO77">
            <v>0.97200000000000009</v>
          </cell>
          <cell r="AP77">
            <v>243</v>
          </cell>
          <cell r="AQ77">
            <v>1.9440000000000002</v>
          </cell>
          <cell r="BG77" t="b">
            <v>0</v>
          </cell>
          <cell r="BO77" t="b">
            <v>0</v>
          </cell>
          <cell r="CA77" t="b">
            <v>0</v>
          </cell>
          <cell r="CB77" t="b">
            <v>0</v>
          </cell>
          <cell r="CD77" t="b">
            <v>0</v>
          </cell>
          <cell r="CE77" t="b">
            <v>0</v>
          </cell>
          <cell r="CG77" t="b">
            <v>0</v>
          </cell>
          <cell r="CH77" t="b">
            <v>0</v>
          </cell>
          <cell r="CP77" t="str">
            <v>ECGASGTC</v>
          </cell>
          <cell r="CT77" t="b">
            <v>0</v>
          </cell>
          <cell r="CV77" t="b">
            <v>0</v>
          </cell>
          <cell r="CX77" t="b">
            <v>0</v>
          </cell>
          <cell r="CZ77" t="b">
            <v>0</v>
          </cell>
          <cell r="DB77" t="b">
            <v>0</v>
          </cell>
          <cell r="DD77" t="b">
            <v>0</v>
          </cell>
          <cell r="DF77" t="b">
            <v>0</v>
          </cell>
          <cell r="DH77" t="b">
            <v>0</v>
          </cell>
          <cell r="DJ77" t="b">
            <v>0</v>
          </cell>
          <cell r="DL77" t="b">
            <v>0</v>
          </cell>
          <cell r="DN77" t="b">
            <v>0</v>
          </cell>
          <cell r="DP77" t="b">
            <v>0</v>
          </cell>
          <cell r="DV77">
            <v>0</v>
          </cell>
          <cell r="DX77">
            <v>0</v>
          </cell>
          <cell r="DZ77">
            <v>0</v>
          </cell>
          <cell r="EB77">
            <v>0</v>
          </cell>
          <cell r="ED77">
            <v>0</v>
          </cell>
          <cell r="EF77">
            <v>0</v>
          </cell>
          <cell r="EJ77">
            <v>0</v>
          </cell>
          <cell r="EL77">
            <v>0</v>
          </cell>
          <cell r="EN77">
            <v>0</v>
          </cell>
          <cell r="EP77">
            <v>0</v>
          </cell>
          <cell r="ER77">
            <v>0</v>
          </cell>
          <cell r="ET77">
            <v>0</v>
          </cell>
          <cell r="EX77">
            <v>0</v>
          </cell>
          <cell r="EZ77">
            <v>0</v>
          </cell>
          <cell r="FD77">
            <v>0</v>
          </cell>
          <cell r="FF77">
            <v>0</v>
          </cell>
        </row>
        <row r="78">
          <cell r="A78" t="str">
            <v>SMV1-3</v>
          </cell>
          <cell r="B78" t="str">
            <v>DK-East</v>
          </cell>
          <cell r="G78">
            <v>71</v>
          </cell>
          <cell r="H78">
            <v>292.18106995884773</v>
          </cell>
          <cell r="AK78">
            <v>12.567</v>
          </cell>
          <cell r="AL78">
            <v>212.82324848854338</v>
          </cell>
          <cell r="AN78">
            <v>0</v>
          </cell>
          <cell r="AO78">
            <v>11.1896</v>
          </cell>
          <cell r="AP78">
            <v>1764.3500000000001</v>
          </cell>
          <cell r="AQ78">
            <v>9.9400000000000013</v>
          </cell>
          <cell r="BG78" t="b">
            <v>0</v>
          </cell>
          <cell r="BO78" t="b">
            <v>0</v>
          </cell>
          <cell r="CA78" t="b">
            <v>0</v>
          </cell>
          <cell r="CB78" t="b">
            <v>0</v>
          </cell>
          <cell r="CD78" t="b">
            <v>0</v>
          </cell>
          <cell r="CE78" t="b">
            <v>0</v>
          </cell>
          <cell r="CG78" t="b">
            <v>0</v>
          </cell>
          <cell r="CH78" t="b">
            <v>0</v>
          </cell>
          <cell r="CP78" t="str">
            <v>ECCOABPC</v>
          </cell>
          <cell r="CT78" t="b">
            <v>0</v>
          </cell>
          <cell r="CV78" t="b">
            <v>0</v>
          </cell>
          <cell r="CX78" t="b">
            <v>0</v>
          </cell>
          <cell r="CZ78" t="b">
            <v>0</v>
          </cell>
          <cell r="DB78" t="b">
            <v>0</v>
          </cell>
          <cell r="DD78" t="b">
            <v>0</v>
          </cell>
          <cell r="DF78" t="b">
            <v>0</v>
          </cell>
          <cell r="DH78" t="b">
            <v>0</v>
          </cell>
          <cell r="DJ78" t="b">
            <v>0</v>
          </cell>
          <cell r="DL78" t="b">
            <v>0</v>
          </cell>
          <cell r="DN78" t="b">
            <v>0</v>
          </cell>
          <cell r="DP78" t="b">
            <v>0</v>
          </cell>
          <cell r="DV78">
            <v>0</v>
          </cell>
          <cell r="DX78">
            <v>0</v>
          </cell>
          <cell r="DZ78">
            <v>0</v>
          </cell>
          <cell r="EB78">
            <v>0</v>
          </cell>
          <cell r="ED78">
            <v>0</v>
          </cell>
          <cell r="EF78">
            <v>0</v>
          </cell>
          <cell r="EJ78">
            <v>0</v>
          </cell>
          <cell r="EL78">
            <v>0</v>
          </cell>
          <cell r="EN78">
            <v>0</v>
          </cell>
          <cell r="EP78">
            <v>0</v>
          </cell>
          <cell r="ER78">
            <v>0</v>
          </cell>
          <cell r="ET78">
            <v>0</v>
          </cell>
          <cell r="EX78">
            <v>0</v>
          </cell>
          <cell r="EZ78">
            <v>0</v>
          </cell>
          <cell r="FD78">
            <v>0</v>
          </cell>
          <cell r="FF78">
            <v>0</v>
          </cell>
        </row>
        <row r="79">
          <cell r="A79" t="str">
            <v>SMV1-3</v>
          </cell>
          <cell r="B79" t="str">
            <v>DK-East</v>
          </cell>
          <cell r="G79">
            <v>71</v>
          </cell>
          <cell r="H79">
            <v>292.18106995884773</v>
          </cell>
          <cell r="AK79">
            <v>12.567</v>
          </cell>
          <cell r="AL79">
            <v>212.82324848854338</v>
          </cell>
          <cell r="AN79">
            <v>0</v>
          </cell>
          <cell r="AO79">
            <v>63.523395488163899</v>
          </cell>
          <cell r="AP79">
            <v>1065</v>
          </cell>
          <cell r="AQ79">
            <v>13.49</v>
          </cell>
          <cell r="BG79" t="b">
            <v>0</v>
          </cell>
          <cell r="BO79" t="b">
            <v>0</v>
          </cell>
          <cell r="CA79" t="b">
            <v>0</v>
          </cell>
          <cell r="CB79" t="b">
            <v>0</v>
          </cell>
          <cell r="CD79" t="b">
            <v>0</v>
          </cell>
          <cell r="CE79" t="b">
            <v>0</v>
          </cell>
          <cell r="CG79" t="b">
            <v>0</v>
          </cell>
          <cell r="CH79" t="b">
            <v>0</v>
          </cell>
          <cell r="CP79" t="str">
            <v>ECGASBPC</v>
          </cell>
          <cell r="CT79" t="b">
            <v>0</v>
          </cell>
          <cell r="CV79" t="b">
            <v>0</v>
          </cell>
          <cell r="CX79" t="b">
            <v>0</v>
          </cell>
          <cell r="CZ79" t="b">
            <v>0</v>
          </cell>
          <cell r="DB79" t="b">
            <v>0</v>
          </cell>
          <cell r="DD79" t="b">
            <v>0</v>
          </cell>
          <cell r="DF79" t="b">
            <v>0</v>
          </cell>
          <cell r="DH79" t="b">
            <v>0</v>
          </cell>
          <cell r="DJ79" t="b">
            <v>0</v>
          </cell>
          <cell r="DL79" t="b">
            <v>0</v>
          </cell>
          <cell r="DN79" t="b">
            <v>0</v>
          </cell>
          <cell r="DP79" t="b">
            <v>0</v>
          </cell>
          <cell r="DV79">
            <v>0</v>
          </cell>
          <cell r="DX79">
            <v>0</v>
          </cell>
          <cell r="DZ79">
            <v>0</v>
          </cell>
          <cell r="EB79">
            <v>0</v>
          </cell>
          <cell r="ED79">
            <v>0</v>
          </cell>
          <cell r="EF79">
            <v>0</v>
          </cell>
          <cell r="EJ79">
            <v>0</v>
          </cell>
          <cell r="EL79">
            <v>0</v>
          </cell>
          <cell r="EN79">
            <v>0</v>
          </cell>
          <cell r="EP79">
            <v>0</v>
          </cell>
          <cell r="ER79">
            <v>0</v>
          </cell>
          <cell r="ET79">
            <v>0</v>
          </cell>
          <cell r="EX79">
            <v>0</v>
          </cell>
          <cell r="EZ79">
            <v>0</v>
          </cell>
          <cell r="FD79">
            <v>0</v>
          </cell>
          <cell r="FF79">
            <v>0</v>
          </cell>
        </row>
        <row r="80">
          <cell r="A80" t="str">
            <v>SMV1-3</v>
          </cell>
          <cell r="B80" t="str">
            <v>DK-East</v>
          </cell>
          <cell r="G80">
            <v>71</v>
          </cell>
          <cell r="H80">
            <v>292.18106995884773</v>
          </cell>
          <cell r="AK80">
            <v>12.567</v>
          </cell>
          <cell r="AL80">
            <v>212.82324848854338</v>
          </cell>
          <cell r="AN80">
            <v>0</v>
          </cell>
          <cell r="AO80">
            <v>63.523395488163899</v>
          </cell>
          <cell r="AP80">
            <v>1065</v>
          </cell>
          <cell r="AQ80">
            <v>13.49</v>
          </cell>
          <cell r="BG80" t="b">
            <v>0</v>
          </cell>
          <cell r="BO80" t="b">
            <v>0</v>
          </cell>
          <cell r="CA80" t="b">
            <v>0</v>
          </cell>
          <cell r="CB80" t="b">
            <v>0</v>
          </cell>
          <cell r="CD80" t="b">
            <v>0</v>
          </cell>
          <cell r="CE80" t="b">
            <v>0</v>
          </cell>
          <cell r="CG80" t="b">
            <v>0</v>
          </cell>
          <cell r="CH80" t="b">
            <v>0</v>
          </cell>
          <cell r="CP80" t="str">
            <v>ECGASBPC</v>
          </cell>
          <cell r="CT80" t="b">
            <v>0</v>
          </cell>
          <cell r="CV80" t="b">
            <v>0</v>
          </cell>
          <cell r="CX80" t="b">
            <v>0</v>
          </cell>
          <cell r="CZ80" t="b">
            <v>0</v>
          </cell>
          <cell r="DB80" t="b">
            <v>0</v>
          </cell>
          <cell r="DD80" t="b">
            <v>0</v>
          </cell>
          <cell r="DF80" t="b">
            <v>0</v>
          </cell>
          <cell r="DH80" t="b">
            <v>0</v>
          </cell>
          <cell r="DJ80" t="b">
            <v>0</v>
          </cell>
          <cell r="DL80" t="b">
            <v>0</v>
          </cell>
          <cell r="DN80" t="b">
            <v>0</v>
          </cell>
          <cell r="DP80" t="b">
            <v>0</v>
          </cell>
          <cell r="DV80">
            <v>0</v>
          </cell>
          <cell r="DX80">
            <v>0</v>
          </cell>
          <cell r="DZ80">
            <v>0</v>
          </cell>
          <cell r="EB80">
            <v>0</v>
          </cell>
          <cell r="ED80">
            <v>0</v>
          </cell>
          <cell r="EF80">
            <v>0</v>
          </cell>
          <cell r="EJ80">
            <v>0</v>
          </cell>
          <cell r="EL80">
            <v>0</v>
          </cell>
          <cell r="EN80">
            <v>0</v>
          </cell>
          <cell r="EP80">
            <v>0</v>
          </cell>
          <cell r="ER80">
            <v>0</v>
          </cell>
          <cell r="ET80">
            <v>0</v>
          </cell>
          <cell r="EX80">
            <v>0</v>
          </cell>
          <cell r="EZ80">
            <v>0</v>
          </cell>
          <cell r="FD80">
            <v>0</v>
          </cell>
          <cell r="FF80">
            <v>0</v>
          </cell>
        </row>
        <row r="81">
          <cell r="A81" t="str">
            <v>SMV7damp</v>
          </cell>
          <cell r="B81" t="str">
            <v>DK-East</v>
          </cell>
          <cell r="G81">
            <v>60</v>
          </cell>
          <cell r="H81">
            <v>123.96694214876034</v>
          </cell>
          <cell r="AK81">
            <v>16.32</v>
          </cell>
          <cell r="AL81">
            <v>69.667372447237227</v>
          </cell>
          <cell r="AN81">
            <v>0</v>
          </cell>
          <cell r="AO81">
            <v>51.281742666054001</v>
          </cell>
          <cell r="AP81">
            <v>600</v>
          </cell>
          <cell r="AQ81">
            <v>4.8</v>
          </cell>
          <cell r="BG81" t="b">
            <v>0</v>
          </cell>
          <cell r="BO81" t="b">
            <v>0</v>
          </cell>
          <cell r="CA81" t="b">
            <v>0</v>
          </cell>
          <cell r="CB81" t="b">
            <v>0</v>
          </cell>
          <cell r="CD81" t="b">
            <v>0</v>
          </cell>
          <cell r="CE81" t="b">
            <v>0</v>
          </cell>
          <cell r="CG81" t="b">
            <v>0</v>
          </cell>
          <cell r="CH81" t="b">
            <v>0</v>
          </cell>
          <cell r="CP81" t="str">
            <v>ECGASGTC</v>
          </cell>
          <cell r="CT81" t="b">
            <v>0</v>
          </cell>
          <cell r="CV81" t="b">
            <v>0</v>
          </cell>
          <cell r="CX81" t="b">
            <v>0</v>
          </cell>
          <cell r="CZ81" t="b">
            <v>0</v>
          </cell>
          <cell r="DB81" t="b">
            <v>0</v>
          </cell>
          <cell r="DD81" t="b">
            <v>0</v>
          </cell>
          <cell r="DF81" t="b">
            <v>0</v>
          </cell>
          <cell r="DH81" t="b">
            <v>0</v>
          </cell>
          <cell r="DJ81" t="b">
            <v>0</v>
          </cell>
          <cell r="DL81" t="b">
            <v>0</v>
          </cell>
          <cell r="DN81" t="b">
            <v>0</v>
          </cell>
          <cell r="DP81" t="b">
            <v>0</v>
          </cell>
          <cell r="DV81">
            <v>0</v>
          </cell>
          <cell r="DX81">
            <v>0</v>
          </cell>
          <cell r="DZ81">
            <v>0</v>
          </cell>
          <cell r="EB81">
            <v>0</v>
          </cell>
          <cell r="ED81">
            <v>0</v>
          </cell>
          <cell r="EF81">
            <v>0</v>
          </cell>
          <cell r="EJ81">
            <v>0</v>
          </cell>
          <cell r="EL81">
            <v>0</v>
          </cell>
          <cell r="EN81">
            <v>0</v>
          </cell>
          <cell r="EP81">
            <v>0</v>
          </cell>
          <cell r="ER81">
            <v>0</v>
          </cell>
          <cell r="ET81">
            <v>0</v>
          </cell>
          <cell r="EX81">
            <v>0</v>
          </cell>
          <cell r="EZ81">
            <v>0</v>
          </cell>
          <cell r="FD81">
            <v>0</v>
          </cell>
          <cell r="FF81">
            <v>0</v>
          </cell>
        </row>
        <row r="82">
          <cell r="A82" t="str">
            <v>HCV8</v>
          </cell>
          <cell r="B82" t="str">
            <v>DK-East</v>
          </cell>
          <cell r="G82">
            <v>24.3</v>
          </cell>
          <cell r="H82">
            <v>47.368421052631582</v>
          </cell>
          <cell r="AK82">
            <v>7.3872</v>
          </cell>
          <cell r="AL82">
            <v>28.07017543859649</v>
          </cell>
          <cell r="AN82">
            <v>0</v>
          </cell>
          <cell r="AO82">
            <v>0.97200000000000009</v>
          </cell>
          <cell r="AP82">
            <v>243</v>
          </cell>
          <cell r="AQ82">
            <v>1.9440000000000002</v>
          </cell>
          <cell r="BG82" t="b">
            <v>0</v>
          </cell>
          <cell r="BO82" t="b">
            <v>0</v>
          </cell>
          <cell r="CA82" t="b">
            <v>0</v>
          </cell>
          <cell r="CB82" t="b">
            <v>0</v>
          </cell>
          <cell r="CD82" t="b">
            <v>0</v>
          </cell>
          <cell r="CE82" t="b">
            <v>0</v>
          </cell>
          <cell r="CG82" t="b">
            <v>0</v>
          </cell>
          <cell r="CH82" t="b">
            <v>0</v>
          </cell>
          <cell r="CT82" t="b">
            <v>0</v>
          </cell>
          <cell r="CV82" t="b">
            <v>0</v>
          </cell>
          <cell r="CX82" t="b">
            <v>0</v>
          </cell>
          <cell r="CZ82" t="b">
            <v>0</v>
          </cell>
          <cell r="DB82" t="b">
            <v>0</v>
          </cell>
          <cell r="DD82" t="b">
            <v>0</v>
          </cell>
          <cell r="DF82" t="b">
            <v>0</v>
          </cell>
          <cell r="DH82" t="b">
            <v>0</v>
          </cell>
          <cell r="DJ82" t="b">
            <v>0</v>
          </cell>
          <cell r="DL82" t="b">
            <v>0</v>
          </cell>
          <cell r="DN82" t="b">
            <v>0</v>
          </cell>
          <cell r="DP82" t="b">
            <v>0</v>
          </cell>
          <cell r="DV82">
            <v>0</v>
          </cell>
          <cell r="DX82">
            <v>0</v>
          </cell>
          <cell r="DZ82">
            <v>0</v>
          </cell>
          <cell r="EB82">
            <v>0</v>
          </cell>
          <cell r="ED82">
            <v>0</v>
          </cell>
          <cell r="EF82">
            <v>0</v>
          </cell>
          <cell r="EJ82">
            <v>0</v>
          </cell>
          <cell r="EL82">
            <v>0</v>
          </cell>
          <cell r="EN82">
            <v>0</v>
          </cell>
          <cell r="EP82">
            <v>0</v>
          </cell>
          <cell r="ER82">
            <v>0</v>
          </cell>
          <cell r="ET82">
            <v>0</v>
          </cell>
          <cell r="EX82">
            <v>0</v>
          </cell>
          <cell r="EZ82">
            <v>0</v>
          </cell>
          <cell r="FD82">
            <v>0</v>
          </cell>
          <cell r="FF82">
            <v>0</v>
          </cell>
        </row>
        <row r="83">
          <cell r="A83" t="str">
            <v>SMV7damp</v>
          </cell>
          <cell r="B83" t="str">
            <v>DK-East</v>
          </cell>
          <cell r="G83">
            <v>60</v>
          </cell>
          <cell r="H83">
            <v>123.96694214876034</v>
          </cell>
          <cell r="AK83">
            <v>16.32</v>
          </cell>
          <cell r="AL83">
            <v>69.667372447237227</v>
          </cell>
          <cell r="AN83">
            <v>0</v>
          </cell>
          <cell r="AO83">
            <v>51.281742666054001</v>
          </cell>
          <cell r="AP83">
            <v>600</v>
          </cell>
          <cell r="AQ83">
            <v>4.8</v>
          </cell>
          <cell r="BG83" t="b">
            <v>0</v>
          </cell>
          <cell r="BO83" t="b">
            <v>0</v>
          </cell>
          <cell r="CA83" t="b">
            <v>0</v>
          </cell>
          <cell r="CB83" t="b">
            <v>0</v>
          </cell>
          <cell r="CD83" t="b">
            <v>0</v>
          </cell>
          <cell r="CE83" t="b">
            <v>0</v>
          </cell>
          <cell r="CG83" t="b">
            <v>0</v>
          </cell>
          <cell r="CH83" t="b">
            <v>0</v>
          </cell>
          <cell r="CP83" t="str">
            <v>ECGASGTC</v>
          </cell>
          <cell r="CT83" t="b">
            <v>0</v>
          </cell>
          <cell r="CV83" t="b">
            <v>0</v>
          </cell>
          <cell r="CX83" t="b">
            <v>0</v>
          </cell>
          <cell r="CZ83" t="b">
            <v>0</v>
          </cell>
          <cell r="DB83" t="b">
            <v>0</v>
          </cell>
          <cell r="DD83" t="b">
            <v>0</v>
          </cell>
          <cell r="DF83" t="b">
            <v>0</v>
          </cell>
          <cell r="DH83" t="b">
            <v>0</v>
          </cell>
          <cell r="DJ83" t="b">
            <v>0</v>
          </cell>
          <cell r="DL83" t="b">
            <v>0</v>
          </cell>
          <cell r="DN83" t="b">
            <v>0</v>
          </cell>
          <cell r="DP83" t="b">
            <v>0</v>
          </cell>
          <cell r="DV83">
            <v>0</v>
          </cell>
          <cell r="DX83">
            <v>0</v>
          </cell>
          <cell r="DZ83">
            <v>0</v>
          </cell>
          <cell r="EB83">
            <v>0</v>
          </cell>
          <cell r="ED83">
            <v>0</v>
          </cell>
          <cell r="EF83">
            <v>0</v>
          </cell>
          <cell r="EJ83">
            <v>0</v>
          </cell>
          <cell r="EL83">
            <v>0</v>
          </cell>
          <cell r="EN83">
            <v>0</v>
          </cell>
          <cell r="EP83">
            <v>0</v>
          </cell>
          <cell r="ER83">
            <v>0</v>
          </cell>
          <cell r="ET83">
            <v>0</v>
          </cell>
          <cell r="EX83">
            <v>0</v>
          </cell>
          <cell r="EZ83">
            <v>0</v>
          </cell>
          <cell r="FD83">
            <v>0</v>
          </cell>
          <cell r="FF83">
            <v>0</v>
          </cell>
        </row>
        <row r="84">
          <cell r="A84" t="str">
            <v>SMV7damp</v>
          </cell>
          <cell r="B84" t="str">
            <v>DK-East</v>
          </cell>
          <cell r="G84">
            <v>60</v>
          </cell>
          <cell r="H84">
            <v>123.96694214876034</v>
          </cell>
          <cell r="AK84">
            <v>16.32</v>
          </cell>
          <cell r="AL84">
            <v>69.667372447237227</v>
          </cell>
          <cell r="AN84">
            <v>0</v>
          </cell>
          <cell r="AO84">
            <v>2.4</v>
          </cell>
          <cell r="AP84">
            <v>600</v>
          </cell>
          <cell r="AQ84">
            <v>4.8</v>
          </cell>
          <cell r="BG84" t="b">
            <v>0</v>
          </cell>
          <cell r="BO84" t="b">
            <v>0</v>
          </cell>
          <cell r="CA84" t="b">
            <v>0</v>
          </cell>
          <cell r="CB84" t="b">
            <v>0</v>
          </cell>
          <cell r="CD84" t="b">
            <v>0</v>
          </cell>
          <cell r="CE84" t="b">
            <v>0</v>
          </cell>
          <cell r="CG84" t="b">
            <v>0</v>
          </cell>
          <cell r="CH84" t="b">
            <v>0</v>
          </cell>
          <cell r="CP84" t="str">
            <v>ECGASGTC</v>
          </cell>
          <cell r="CT84" t="b">
            <v>0</v>
          </cell>
          <cell r="CV84" t="b">
            <v>0</v>
          </cell>
          <cell r="CX84" t="b">
            <v>0</v>
          </cell>
          <cell r="CZ84" t="b">
            <v>0</v>
          </cell>
          <cell r="DB84" t="b">
            <v>0</v>
          </cell>
          <cell r="DD84" t="b">
            <v>0</v>
          </cell>
          <cell r="DF84" t="b">
            <v>0</v>
          </cell>
          <cell r="DH84" t="b">
            <v>0</v>
          </cell>
          <cell r="DJ84" t="b">
            <v>0</v>
          </cell>
          <cell r="DL84" t="b">
            <v>0</v>
          </cell>
          <cell r="DN84" t="b">
            <v>0</v>
          </cell>
          <cell r="DP84" t="b">
            <v>0</v>
          </cell>
          <cell r="DV84">
            <v>0</v>
          </cell>
          <cell r="DX84">
            <v>0</v>
          </cell>
          <cell r="DZ84">
            <v>0</v>
          </cell>
          <cell r="EB84">
            <v>0</v>
          </cell>
          <cell r="ED84">
            <v>0</v>
          </cell>
          <cell r="EF84">
            <v>0</v>
          </cell>
          <cell r="EJ84">
            <v>0</v>
          </cell>
          <cell r="EL84">
            <v>0</v>
          </cell>
          <cell r="EN84">
            <v>0</v>
          </cell>
          <cell r="EP84">
            <v>0</v>
          </cell>
          <cell r="ER84">
            <v>0</v>
          </cell>
          <cell r="ET84">
            <v>0</v>
          </cell>
          <cell r="EX84">
            <v>0</v>
          </cell>
          <cell r="EZ84">
            <v>0</v>
          </cell>
          <cell r="FD84">
            <v>0</v>
          </cell>
          <cell r="FF84">
            <v>0</v>
          </cell>
        </row>
        <row r="85">
          <cell r="A85" t="str">
            <v>SMV7damp</v>
          </cell>
          <cell r="B85" t="str">
            <v>DK-East</v>
          </cell>
          <cell r="G85">
            <v>60</v>
          </cell>
          <cell r="H85">
            <v>123.96694214876034</v>
          </cell>
          <cell r="AK85">
            <v>16.32</v>
          </cell>
          <cell r="AL85">
            <v>69.667372447237227</v>
          </cell>
          <cell r="AN85">
            <v>0</v>
          </cell>
          <cell r="AO85">
            <v>2.4</v>
          </cell>
          <cell r="AP85">
            <v>600</v>
          </cell>
          <cell r="AQ85">
            <v>4.8</v>
          </cell>
          <cell r="BG85" t="b">
            <v>0</v>
          </cell>
          <cell r="BO85" t="b">
            <v>0</v>
          </cell>
          <cell r="CA85" t="b">
            <v>0</v>
          </cell>
          <cell r="CB85" t="b">
            <v>0</v>
          </cell>
          <cell r="CD85" t="b">
            <v>0</v>
          </cell>
          <cell r="CE85" t="b">
            <v>0</v>
          </cell>
          <cell r="CG85" t="b">
            <v>0</v>
          </cell>
          <cell r="CH85" t="b">
            <v>0</v>
          </cell>
          <cell r="CT85" t="b">
            <v>0</v>
          </cell>
          <cell r="CV85" t="b">
            <v>0</v>
          </cell>
          <cell r="CX85" t="b">
            <v>0</v>
          </cell>
          <cell r="CZ85" t="b">
            <v>0</v>
          </cell>
          <cell r="DB85" t="b">
            <v>0</v>
          </cell>
          <cell r="DD85" t="b">
            <v>0</v>
          </cell>
          <cell r="DF85" t="b">
            <v>0</v>
          </cell>
          <cell r="DH85" t="b">
            <v>0</v>
          </cell>
          <cell r="DJ85" t="b">
            <v>0</v>
          </cell>
          <cell r="DL85" t="b">
            <v>0</v>
          </cell>
          <cell r="DN85" t="b">
            <v>0</v>
          </cell>
          <cell r="DP85" t="b">
            <v>0</v>
          </cell>
          <cell r="DV85">
            <v>0</v>
          </cell>
          <cell r="DX85">
            <v>0</v>
          </cell>
          <cell r="DZ85">
            <v>0</v>
          </cell>
          <cell r="EB85">
            <v>0</v>
          </cell>
          <cell r="ED85">
            <v>0</v>
          </cell>
          <cell r="EF85">
            <v>0</v>
          </cell>
          <cell r="EJ85">
            <v>0</v>
          </cell>
          <cell r="EL85">
            <v>0</v>
          </cell>
          <cell r="EN85">
            <v>0</v>
          </cell>
          <cell r="EP85">
            <v>0</v>
          </cell>
          <cell r="ER85">
            <v>0</v>
          </cell>
          <cell r="ET85">
            <v>0</v>
          </cell>
          <cell r="EX85">
            <v>0</v>
          </cell>
          <cell r="EZ85">
            <v>0</v>
          </cell>
          <cell r="FD85">
            <v>0</v>
          </cell>
          <cell r="FF85">
            <v>0</v>
          </cell>
        </row>
        <row r="86">
          <cell r="A86" t="str">
            <v>AMV1</v>
          </cell>
          <cell r="B86" t="str">
            <v>DK-East</v>
          </cell>
          <cell r="G86">
            <v>70</v>
          </cell>
          <cell r="H86">
            <v>250</v>
          </cell>
          <cell r="AK86">
            <v>14</v>
          </cell>
          <cell r="AL86">
            <v>178.57142857142856</v>
          </cell>
          <cell r="AN86">
            <v>0</v>
          </cell>
          <cell r="AO86">
            <v>9.24</v>
          </cell>
          <cell r="AP86">
            <v>1750</v>
          </cell>
          <cell r="AQ86">
            <v>9.8000000000000007</v>
          </cell>
          <cell r="BG86" t="b">
            <v>0</v>
          </cell>
          <cell r="BO86" t="b">
            <v>0</v>
          </cell>
          <cell r="CA86" t="b">
            <v>0</v>
          </cell>
          <cell r="CB86" t="b">
            <v>0</v>
          </cell>
          <cell r="CD86" t="b">
            <v>0</v>
          </cell>
          <cell r="CE86" t="b">
            <v>0</v>
          </cell>
          <cell r="CG86" t="b">
            <v>0</v>
          </cell>
          <cell r="CH86" t="b">
            <v>0</v>
          </cell>
          <cell r="CP86" t="str">
            <v>ECWPEBPC</v>
          </cell>
          <cell r="CT86" t="b">
            <v>0</v>
          </cell>
          <cell r="CV86" t="b">
            <v>0</v>
          </cell>
          <cell r="CX86" t="b">
            <v>0</v>
          </cell>
          <cell r="CZ86" t="b">
            <v>0</v>
          </cell>
          <cell r="DB86" t="b">
            <v>0</v>
          </cell>
          <cell r="DD86" t="b">
            <v>0</v>
          </cell>
          <cell r="DF86" t="b">
            <v>0</v>
          </cell>
          <cell r="DH86" t="b">
            <v>0</v>
          </cell>
          <cell r="DJ86" t="b">
            <v>0</v>
          </cell>
          <cell r="DL86" t="b">
            <v>0</v>
          </cell>
          <cell r="DN86" t="b">
            <v>0</v>
          </cell>
          <cell r="DP86" t="b">
            <v>0</v>
          </cell>
          <cell r="DV86">
            <v>0</v>
          </cell>
          <cell r="DX86">
            <v>0</v>
          </cell>
          <cell r="DZ86">
            <v>0</v>
          </cell>
          <cell r="EB86">
            <v>0</v>
          </cell>
          <cell r="ED86">
            <v>0</v>
          </cell>
          <cell r="EF86">
            <v>0</v>
          </cell>
          <cell r="EJ86">
            <v>0</v>
          </cell>
          <cell r="EL86">
            <v>0</v>
          </cell>
          <cell r="EN86">
            <v>0</v>
          </cell>
          <cell r="EP86">
            <v>0</v>
          </cell>
          <cell r="ER86">
            <v>0</v>
          </cell>
          <cell r="ET86">
            <v>0</v>
          </cell>
          <cell r="EX86">
            <v>0</v>
          </cell>
          <cell r="EZ86">
            <v>0</v>
          </cell>
          <cell r="FD86">
            <v>0</v>
          </cell>
          <cell r="FF86">
            <v>0</v>
          </cell>
        </row>
        <row r="87">
          <cell r="A87" t="str">
            <v>AMV1</v>
          </cell>
          <cell r="B87" t="str">
            <v>DK-East</v>
          </cell>
          <cell r="G87">
            <v>70</v>
          </cell>
          <cell r="H87">
            <v>250</v>
          </cell>
          <cell r="AK87">
            <v>14</v>
          </cell>
          <cell r="AL87">
            <v>178.57142857142856</v>
          </cell>
          <cell r="AN87">
            <v>0</v>
          </cell>
          <cell r="AO87">
            <v>9.24</v>
          </cell>
          <cell r="AP87">
            <v>1750</v>
          </cell>
          <cell r="AQ87">
            <v>9.8000000000000007</v>
          </cell>
          <cell r="BG87" t="b">
            <v>0</v>
          </cell>
          <cell r="BO87" t="b">
            <v>0</v>
          </cell>
          <cell r="CA87" t="b">
            <v>0</v>
          </cell>
          <cell r="CB87" t="b">
            <v>0</v>
          </cell>
          <cell r="CD87" t="b">
            <v>0</v>
          </cell>
          <cell r="CE87" t="b">
            <v>0</v>
          </cell>
          <cell r="CG87" t="b">
            <v>0</v>
          </cell>
          <cell r="CH87" t="b">
            <v>0</v>
          </cell>
          <cell r="CP87" t="str">
            <v>ECWPEBPC</v>
          </cell>
          <cell r="CT87" t="b">
            <v>0</v>
          </cell>
          <cell r="CV87" t="b">
            <v>0</v>
          </cell>
          <cell r="CX87" t="b">
            <v>0</v>
          </cell>
          <cell r="CZ87" t="b">
            <v>0</v>
          </cell>
          <cell r="DB87" t="b">
            <v>0</v>
          </cell>
          <cell r="DD87" t="b">
            <v>0</v>
          </cell>
          <cell r="DF87" t="b">
            <v>0</v>
          </cell>
          <cell r="DH87" t="b">
            <v>0</v>
          </cell>
          <cell r="DJ87" t="b">
            <v>0</v>
          </cell>
          <cell r="DL87" t="b">
            <v>0</v>
          </cell>
          <cell r="DN87" t="b">
            <v>0</v>
          </cell>
          <cell r="DP87" t="b">
            <v>0</v>
          </cell>
          <cell r="DV87">
            <v>0</v>
          </cell>
          <cell r="DX87">
            <v>0</v>
          </cell>
          <cell r="DZ87">
            <v>0</v>
          </cell>
          <cell r="EB87">
            <v>0</v>
          </cell>
          <cell r="ED87">
            <v>0</v>
          </cell>
          <cell r="EF87">
            <v>0</v>
          </cell>
          <cell r="EJ87">
            <v>0</v>
          </cell>
          <cell r="EL87">
            <v>0</v>
          </cell>
          <cell r="EN87">
            <v>0</v>
          </cell>
          <cell r="EP87">
            <v>0</v>
          </cell>
          <cell r="ER87">
            <v>0</v>
          </cell>
          <cell r="ET87">
            <v>0</v>
          </cell>
          <cell r="EX87">
            <v>0</v>
          </cell>
          <cell r="EZ87">
            <v>0</v>
          </cell>
          <cell r="FD87">
            <v>0</v>
          </cell>
          <cell r="FF87">
            <v>0</v>
          </cell>
        </row>
        <row r="88">
          <cell r="A88" t="str">
            <v>AMV1</v>
          </cell>
          <cell r="B88" t="str">
            <v>DK-East</v>
          </cell>
          <cell r="G88">
            <v>70</v>
          </cell>
          <cell r="H88">
            <v>250</v>
          </cell>
          <cell r="AK88">
            <v>14</v>
          </cell>
          <cell r="AL88">
            <v>178.57142857142856</v>
          </cell>
          <cell r="AN88">
            <v>0</v>
          </cell>
          <cell r="AO88">
            <v>9.24</v>
          </cell>
          <cell r="AP88">
            <v>1750</v>
          </cell>
          <cell r="AQ88">
            <v>9.8000000000000007</v>
          </cell>
          <cell r="BG88" t="b">
            <v>0</v>
          </cell>
          <cell r="BO88" t="b">
            <v>0</v>
          </cell>
          <cell r="CA88" t="b">
            <v>0</v>
          </cell>
          <cell r="CB88" t="b">
            <v>0</v>
          </cell>
          <cell r="CD88" t="b">
            <v>0</v>
          </cell>
          <cell r="CE88" t="b">
            <v>0</v>
          </cell>
          <cell r="CG88" t="b">
            <v>0</v>
          </cell>
          <cell r="CH88" t="b">
            <v>0</v>
          </cell>
          <cell r="CT88" t="b">
            <v>0</v>
          </cell>
          <cell r="CV88" t="b">
            <v>0</v>
          </cell>
          <cell r="CX88" t="b">
            <v>0</v>
          </cell>
          <cell r="CZ88" t="b">
            <v>0</v>
          </cell>
          <cell r="DB88" t="b">
            <v>0</v>
          </cell>
          <cell r="DD88" t="b">
            <v>0</v>
          </cell>
          <cell r="DF88" t="b">
            <v>0</v>
          </cell>
          <cell r="DH88" t="b">
            <v>0</v>
          </cell>
          <cell r="DJ88" t="b">
            <v>0</v>
          </cell>
          <cell r="DL88" t="b">
            <v>0</v>
          </cell>
          <cell r="DN88" t="b">
            <v>0</v>
          </cell>
          <cell r="DP88" t="b">
            <v>0</v>
          </cell>
          <cell r="DV88">
            <v>0</v>
          </cell>
          <cell r="DX88">
            <v>0</v>
          </cell>
          <cell r="DZ88">
            <v>0</v>
          </cell>
          <cell r="EB88">
            <v>0</v>
          </cell>
          <cell r="ED88">
            <v>0</v>
          </cell>
          <cell r="EF88">
            <v>0</v>
          </cell>
          <cell r="EJ88">
            <v>0</v>
          </cell>
          <cell r="EL88">
            <v>0</v>
          </cell>
          <cell r="EN88">
            <v>0</v>
          </cell>
          <cell r="EP88">
            <v>0</v>
          </cell>
          <cell r="ER88">
            <v>0</v>
          </cell>
          <cell r="ET88">
            <v>0</v>
          </cell>
          <cell r="EX88">
            <v>0</v>
          </cell>
          <cell r="EZ88">
            <v>0</v>
          </cell>
          <cell r="FD88">
            <v>0</v>
          </cell>
          <cell r="FF88">
            <v>0</v>
          </cell>
        </row>
        <row r="89">
          <cell r="A89" t="str">
            <v>AffaldKV_KBHdamp</v>
          </cell>
          <cell r="B89" t="str">
            <v>DK-East</v>
          </cell>
          <cell r="G89">
            <v>18.7</v>
          </cell>
          <cell r="H89">
            <v>85</v>
          </cell>
          <cell r="AK89">
            <v>2.8049999999999997</v>
          </cell>
          <cell r="AL89">
            <v>57.95454545454546</v>
          </cell>
          <cell r="AN89">
            <v>0</v>
          </cell>
          <cell r="AO89">
            <v>21.691999999999997</v>
          </cell>
          <cell r="AP89">
            <v>0</v>
          </cell>
          <cell r="AQ89">
            <v>1.3089999999999997</v>
          </cell>
          <cell r="BG89" t="b">
            <v>0</v>
          </cell>
          <cell r="BO89" t="b">
            <v>0</v>
          </cell>
          <cell r="CA89" t="b">
            <v>0</v>
          </cell>
          <cell r="CB89" t="b">
            <v>0</v>
          </cell>
          <cell r="CD89" t="b">
            <v>0</v>
          </cell>
          <cell r="CE89" t="b">
            <v>0</v>
          </cell>
          <cell r="CG89" t="b">
            <v>0</v>
          </cell>
          <cell r="CH89" t="b">
            <v>0</v>
          </cell>
          <cell r="CP89" t="str">
            <v>ECWSTBPC</v>
          </cell>
          <cell r="CT89" t="b">
            <v>0</v>
          </cell>
          <cell r="CV89" t="b">
            <v>0</v>
          </cell>
          <cell r="CX89" t="b">
            <v>0</v>
          </cell>
          <cell r="CZ89" t="b">
            <v>0</v>
          </cell>
          <cell r="DB89" t="b">
            <v>0</v>
          </cell>
          <cell r="DD89" t="b">
            <v>0</v>
          </cell>
          <cell r="DF89" t="b">
            <v>0</v>
          </cell>
          <cell r="DH89" t="b">
            <v>0</v>
          </cell>
          <cell r="DJ89" t="b">
            <v>0</v>
          </cell>
          <cell r="DL89" t="b">
            <v>0</v>
          </cell>
          <cell r="DN89" t="b">
            <v>0</v>
          </cell>
          <cell r="DP89" t="b">
            <v>0</v>
          </cell>
          <cell r="DV89">
            <v>0</v>
          </cell>
          <cell r="DX89">
            <v>0</v>
          </cell>
          <cell r="DZ89">
            <v>0</v>
          </cell>
          <cell r="EB89">
            <v>0</v>
          </cell>
          <cell r="ED89">
            <v>0</v>
          </cell>
          <cell r="EF89">
            <v>0</v>
          </cell>
          <cell r="EJ89">
            <v>0</v>
          </cell>
          <cell r="EL89">
            <v>0</v>
          </cell>
          <cell r="EN89">
            <v>0</v>
          </cell>
          <cell r="EP89">
            <v>0</v>
          </cell>
          <cell r="ER89">
            <v>0</v>
          </cell>
          <cell r="ET89">
            <v>0</v>
          </cell>
          <cell r="EX89">
            <v>0</v>
          </cell>
          <cell r="EZ89">
            <v>0</v>
          </cell>
          <cell r="FD89">
            <v>0</v>
          </cell>
          <cell r="FF89">
            <v>0</v>
          </cell>
        </row>
        <row r="90">
          <cell r="A90" t="str">
            <v>KedlerKBHdamp</v>
          </cell>
          <cell r="B90" t="str">
            <v>DK-East</v>
          </cell>
          <cell r="G90">
            <v>0</v>
          </cell>
          <cell r="H90">
            <v>306</v>
          </cell>
          <cell r="AK90">
            <v>0</v>
          </cell>
          <cell r="AL90">
            <v>265.608</v>
          </cell>
          <cell r="AN90">
            <v>0</v>
          </cell>
          <cell r="AO90">
            <v>0</v>
          </cell>
          <cell r="AP90">
            <v>4834.8</v>
          </cell>
          <cell r="AQ90">
            <v>0</v>
          </cell>
          <cell r="BG90" t="b">
            <v>0</v>
          </cell>
          <cell r="BO90" t="b">
            <v>0</v>
          </cell>
          <cell r="CA90" t="b">
            <v>0</v>
          </cell>
          <cell r="CB90" t="b">
            <v>0</v>
          </cell>
          <cell r="CD90" t="b">
            <v>0</v>
          </cell>
          <cell r="CE90" t="b">
            <v>0</v>
          </cell>
          <cell r="CG90" t="b">
            <v>0</v>
          </cell>
          <cell r="CH90" t="b">
            <v>0</v>
          </cell>
          <cell r="CP90" t="str">
            <v>EHHFOBOC</v>
          </cell>
          <cell r="CT90" t="b">
            <v>0</v>
          </cell>
          <cell r="CV90" t="b">
            <v>0</v>
          </cell>
          <cell r="CX90" t="b">
            <v>0</v>
          </cell>
          <cell r="CZ90" t="b">
            <v>0</v>
          </cell>
          <cell r="DB90" t="b">
            <v>0</v>
          </cell>
          <cell r="DD90" t="b">
            <v>0</v>
          </cell>
          <cell r="DF90" t="b">
            <v>0</v>
          </cell>
          <cell r="DH90" t="b">
            <v>0</v>
          </cell>
          <cell r="DJ90" t="b">
            <v>0</v>
          </cell>
          <cell r="DL90" t="b">
            <v>0</v>
          </cell>
          <cell r="DN90" t="b">
            <v>0</v>
          </cell>
          <cell r="DP90" t="b">
            <v>0</v>
          </cell>
          <cell r="DV90">
            <v>0</v>
          </cell>
          <cell r="DX90">
            <v>0</v>
          </cell>
          <cell r="DZ90">
            <v>0</v>
          </cell>
          <cell r="EB90">
            <v>0</v>
          </cell>
          <cell r="ED90">
            <v>0</v>
          </cell>
          <cell r="EF90">
            <v>0</v>
          </cell>
          <cell r="EJ90">
            <v>0</v>
          </cell>
          <cell r="EL90">
            <v>0</v>
          </cell>
          <cell r="EN90">
            <v>0</v>
          </cell>
          <cell r="EP90">
            <v>0</v>
          </cell>
          <cell r="ER90">
            <v>0</v>
          </cell>
          <cell r="ET90">
            <v>0</v>
          </cell>
          <cell r="EX90">
            <v>0</v>
          </cell>
          <cell r="EZ90">
            <v>0</v>
          </cell>
          <cell r="FD90">
            <v>0</v>
          </cell>
          <cell r="FF90">
            <v>0</v>
          </cell>
        </row>
        <row r="91">
          <cell r="A91" t="str">
            <v>KedlerKBHdamp</v>
          </cell>
          <cell r="B91" t="str">
            <v>DK-East</v>
          </cell>
          <cell r="G91">
            <v>0</v>
          </cell>
          <cell r="H91">
            <v>306</v>
          </cell>
          <cell r="AK91">
            <v>0</v>
          </cell>
          <cell r="AL91">
            <v>265.608</v>
          </cell>
          <cell r="AN91">
            <v>0</v>
          </cell>
          <cell r="AO91">
            <v>0</v>
          </cell>
          <cell r="AP91">
            <v>4834.8</v>
          </cell>
          <cell r="AQ91">
            <v>0</v>
          </cell>
          <cell r="BG91" t="b">
            <v>0</v>
          </cell>
          <cell r="BO91" t="b">
            <v>0</v>
          </cell>
          <cell r="CA91" t="b">
            <v>0</v>
          </cell>
          <cell r="CB91" t="b">
            <v>0</v>
          </cell>
          <cell r="CD91" t="b">
            <v>0</v>
          </cell>
          <cell r="CE91" t="b">
            <v>0</v>
          </cell>
          <cell r="CG91" t="b">
            <v>0</v>
          </cell>
          <cell r="CH91" t="b">
            <v>0</v>
          </cell>
          <cell r="CP91" t="str">
            <v>EHHFOBOC</v>
          </cell>
          <cell r="CT91" t="b">
            <v>0</v>
          </cell>
          <cell r="CV91" t="b">
            <v>0</v>
          </cell>
          <cell r="CX91" t="b">
            <v>0</v>
          </cell>
          <cell r="CZ91" t="b">
            <v>0</v>
          </cell>
          <cell r="DB91" t="b">
            <v>0</v>
          </cell>
          <cell r="DD91" t="b">
            <v>0</v>
          </cell>
          <cell r="DF91" t="b">
            <v>0</v>
          </cell>
          <cell r="DH91" t="b">
            <v>0</v>
          </cell>
          <cell r="DJ91" t="b">
            <v>0</v>
          </cell>
          <cell r="DL91" t="b">
            <v>0</v>
          </cell>
          <cell r="DN91" t="b">
            <v>0</v>
          </cell>
          <cell r="DP91" t="b">
            <v>0</v>
          </cell>
          <cell r="DV91">
            <v>0</v>
          </cell>
          <cell r="DX91">
            <v>0</v>
          </cell>
          <cell r="DZ91">
            <v>0</v>
          </cell>
          <cell r="EB91">
            <v>0</v>
          </cell>
          <cell r="ED91">
            <v>0</v>
          </cell>
          <cell r="EF91">
            <v>0</v>
          </cell>
          <cell r="EJ91">
            <v>0</v>
          </cell>
          <cell r="EL91">
            <v>0</v>
          </cell>
          <cell r="EN91">
            <v>0</v>
          </cell>
          <cell r="EP91">
            <v>0</v>
          </cell>
          <cell r="ER91">
            <v>0</v>
          </cell>
          <cell r="ET91">
            <v>0</v>
          </cell>
          <cell r="EX91">
            <v>0</v>
          </cell>
          <cell r="EZ91">
            <v>0</v>
          </cell>
          <cell r="FD91">
            <v>0</v>
          </cell>
          <cell r="FF91">
            <v>0</v>
          </cell>
        </row>
        <row r="92">
          <cell r="A92" t="str">
            <v>ElkedelKBHdamp</v>
          </cell>
          <cell r="B92" t="str">
            <v>DK-East</v>
          </cell>
          <cell r="G92" t="e">
            <v>#VALUE!</v>
          </cell>
          <cell r="H92">
            <v>62.5</v>
          </cell>
          <cell r="AK92">
            <v>0</v>
          </cell>
          <cell r="AL92">
            <v>0</v>
          </cell>
          <cell r="AN92">
            <v>0</v>
          </cell>
          <cell r="AO92">
            <v>0</v>
          </cell>
          <cell r="AP92">
            <v>0</v>
          </cell>
          <cell r="AQ92">
            <v>0</v>
          </cell>
          <cell r="BG92" t="b">
            <v>0</v>
          </cell>
          <cell r="BO92" t="b">
            <v>0</v>
          </cell>
          <cell r="CA92" t="b">
            <v>0</v>
          </cell>
          <cell r="CB92" t="b">
            <v>0</v>
          </cell>
          <cell r="CD92" t="b">
            <v>0</v>
          </cell>
          <cell r="CE92" t="b">
            <v>0</v>
          </cell>
          <cell r="CG92" t="b">
            <v>0</v>
          </cell>
          <cell r="CH92" t="b">
            <v>0</v>
          </cell>
          <cell r="CP92">
            <v>0</v>
          </cell>
          <cell r="CT92" t="b">
            <v>0</v>
          </cell>
          <cell r="CV92" t="b">
            <v>0</v>
          </cell>
          <cell r="CX92" t="b">
            <v>0</v>
          </cell>
          <cell r="CZ92" t="b">
            <v>0</v>
          </cell>
          <cell r="DB92" t="b">
            <v>0</v>
          </cell>
          <cell r="DD92" t="b">
            <v>0</v>
          </cell>
          <cell r="DF92" t="b">
            <v>0</v>
          </cell>
          <cell r="DH92" t="b">
            <v>0</v>
          </cell>
          <cell r="DJ92" t="b">
            <v>0</v>
          </cell>
          <cell r="DL92" t="b">
            <v>0</v>
          </cell>
          <cell r="DN92" t="b">
            <v>0</v>
          </cell>
          <cell r="DP92" t="b">
            <v>0</v>
          </cell>
          <cell r="DV92">
            <v>0</v>
          </cell>
          <cell r="DX92">
            <v>0</v>
          </cell>
          <cell r="DZ92">
            <v>0</v>
          </cell>
          <cell r="EB92">
            <v>0</v>
          </cell>
          <cell r="ED92">
            <v>0</v>
          </cell>
          <cell r="EF92">
            <v>0</v>
          </cell>
          <cell r="EJ92">
            <v>0</v>
          </cell>
          <cell r="EL92">
            <v>0</v>
          </cell>
          <cell r="EN92">
            <v>0</v>
          </cell>
          <cell r="EP92">
            <v>0</v>
          </cell>
          <cell r="ER92">
            <v>0</v>
          </cell>
          <cell r="ET92">
            <v>0</v>
          </cell>
          <cell r="EX92">
            <v>0</v>
          </cell>
          <cell r="EZ92">
            <v>0</v>
          </cell>
          <cell r="FD92">
            <v>0</v>
          </cell>
          <cell r="FF92">
            <v>0</v>
          </cell>
        </row>
        <row r="93">
          <cell r="A93" t="str">
            <v>KARA_Forbrænding</v>
          </cell>
          <cell r="B93" t="str">
            <v>DK-East</v>
          </cell>
          <cell r="G93">
            <v>0</v>
          </cell>
          <cell r="H93">
            <v>40</v>
          </cell>
          <cell r="AK93">
            <v>0</v>
          </cell>
          <cell r="AL93">
            <v>31.44</v>
          </cell>
          <cell r="AN93">
            <v>0</v>
          </cell>
          <cell r="AO93">
            <v>7.92</v>
          </cell>
          <cell r="AP93">
            <v>0</v>
          </cell>
          <cell r="AQ93">
            <v>2.8000000000000003</v>
          </cell>
          <cell r="BG93" t="b">
            <v>0</v>
          </cell>
          <cell r="BO93" t="b">
            <v>0</v>
          </cell>
          <cell r="CA93" t="b">
            <v>0</v>
          </cell>
          <cell r="CB93" t="b">
            <v>0</v>
          </cell>
          <cell r="CD93" t="b">
            <v>0</v>
          </cell>
          <cell r="CE93" t="b">
            <v>0</v>
          </cell>
          <cell r="CG93" t="b">
            <v>0</v>
          </cell>
          <cell r="CH93" t="b">
            <v>0</v>
          </cell>
          <cell r="CP93" t="str">
            <v>EHWSTBOC</v>
          </cell>
          <cell r="CT93" t="b">
            <v>0</v>
          </cell>
          <cell r="CV93" t="b">
            <v>0</v>
          </cell>
          <cell r="CX93" t="b">
            <v>0</v>
          </cell>
          <cell r="CZ93" t="b">
            <v>0</v>
          </cell>
          <cell r="DB93" t="b">
            <v>0</v>
          </cell>
          <cell r="DD93" t="b">
            <v>0</v>
          </cell>
          <cell r="DF93" t="b">
            <v>0</v>
          </cell>
          <cell r="DH93" t="b">
            <v>0</v>
          </cell>
          <cell r="DJ93" t="b">
            <v>0</v>
          </cell>
          <cell r="DL93" t="b">
            <v>0</v>
          </cell>
          <cell r="DN93" t="b">
            <v>0</v>
          </cell>
          <cell r="DP93" t="b">
            <v>0</v>
          </cell>
          <cell r="DV93">
            <v>0</v>
          </cell>
          <cell r="DX93">
            <v>0</v>
          </cell>
          <cell r="DZ93">
            <v>0</v>
          </cell>
          <cell r="EB93">
            <v>0</v>
          </cell>
          <cell r="ED93">
            <v>0</v>
          </cell>
          <cell r="EF93">
            <v>0</v>
          </cell>
          <cell r="EJ93">
            <v>0</v>
          </cell>
          <cell r="EL93">
            <v>0</v>
          </cell>
          <cell r="EN93">
            <v>0</v>
          </cell>
          <cell r="EP93">
            <v>0</v>
          </cell>
          <cell r="ER93">
            <v>0</v>
          </cell>
          <cell r="ET93">
            <v>0</v>
          </cell>
          <cell r="EX93">
            <v>0</v>
          </cell>
          <cell r="EZ93">
            <v>0</v>
          </cell>
          <cell r="FD93">
            <v>0</v>
          </cell>
          <cell r="FF93">
            <v>0</v>
          </cell>
        </row>
        <row r="94">
          <cell r="A94" t="str">
            <v>KARA_Forbrænding2</v>
          </cell>
          <cell r="B94" t="str">
            <v>DK-East</v>
          </cell>
          <cell r="G94">
            <v>0</v>
          </cell>
          <cell r="H94">
            <v>0.28000000000000003</v>
          </cell>
          <cell r="AK94">
            <v>0</v>
          </cell>
          <cell r="AL94">
            <v>0.22008000000000003</v>
          </cell>
          <cell r="AN94">
            <v>0</v>
          </cell>
          <cell r="AO94">
            <v>5.544000000000001E-2</v>
          </cell>
          <cell r="AP94">
            <v>0</v>
          </cell>
          <cell r="AQ94">
            <v>1.9600000000000003E-2</v>
          </cell>
          <cell r="BG94" t="b">
            <v>0</v>
          </cell>
          <cell r="BO94" t="b">
            <v>0</v>
          </cell>
          <cell r="CA94" t="b">
            <v>0</v>
          </cell>
          <cell r="CB94" t="b">
            <v>0</v>
          </cell>
          <cell r="CD94" t="b">
            <v>0</v>
          </cell>
          <cell r="CE94" t="b">
            <v>0</v>
          </cell>
          <cell r="CG94" t="b">
            <v>0</v>
          </cell>
          <cell r="CH94" t="b">
            <v>0</v>
          </cell>
          <cell r="CP94" t="str">
            <v>EHWSTBOC</v>
          </cell>
          <cell r="CT94" t="b">
            <v>0</v>
          </cell>
          <cell r="CV94" t="b">
            <v>0</v>
          </cell>
          <cell r="CX94" t="b">
            <v>0</v>
          </cell>
          <cell r="CZ94" t="b">
            <v>0</v>
          </cell>
          <cell r="DB94" t="b">
            <v>0</v>
          </cell>
          <cell r="DD94" t="b">
            <v>0</v>
          </cell>
          <cell r="DF94" t="b">
            <v>0</v>
          </cell>
          <cell r="DH94" t="b">
            <v>0</v>
          </cell>
          <cell r="DJ94" t="b">
            <v>0</v>
          </cell>
          <cell r="DL94" t="b">
            <v>0</v>
          </cell>
          <cell r="DN94" t="b">
            <v>0</v>
          </cell>
          <cell r="DP94" t="b">
            <v>0</v>
          </cell>
          <cell r="DV94">
            <v>0</v>
          </cell>
          <cell r="DX94">
            <v>0</v>
          </cell>
          <cell r="DZ94">
            <v>0</v>
          </cell>
          <cell r="EB94">
            <v>0</v>
          </cell>
          <cell r="ED94">
            <v>0</v>
          </cell>
          <cell r="EF94">
            <v>0</v>
          </cell>
          <cell r="EJ94">
            <v>0</v>
          </cell>
          <cell r="EL94">
            <v>0</v>
          </cell>
          <cell r="EN94">
            <v>0</v>
          </cell>
          <cell r="EP94">
            <v>0</v>
          </cell>
          <cell r="ER94">
            <v>0</v>
          </cell>
          <cell r="ET94">
            <v>0</v>
          </cell>
          <cell r="EX94">
            <v>0</v>
          </cell>
          <cell r="EZ94">
            <v>0</v>
          </cell>
          <cell r="FD94">
            <v>0</v>
          </cell>
          <cell r="FF94">
            <v>0</v>
          </cell>
        </row>
        <row r="95">
          <cell r="A95" t="str">
            <v>KARA_Forbrænding2</v>
          </cell>
          <cell r="B95" t="str">
            <v>DK-East</v>
          </cell>
          <cell r="G95">
            <v>0</v>
          </cell>
          <cell r="H95">
            <v>0.28000000000000003</v>
          </cell>
          <cell r="AK95">
            <v>0</v>
          </cell>
          <cell r="AL95">
            <v>0.22008000000000003</v>
          </cell>
          <cell r="AN95">
            <v>0</v>
          </cell>
          <cell r="AO95">
            <v>5.544000000000001E-2</v>
          </cell>
          <cell r="AP95">
            <v>0</v>
          </cell>
          <cell r="AQ95">
            <v>1.9600000000000003E-2</v>
          </cell>
          <cell r="BG95" t="b">
            <v>0</v>
          </cell>
          <cell r="BO95" t="b">
            <v>0</v>
          </cell>
          <cell r="CA95" t="b">
            <v>0</v>
          </cell>
          <cell r="CB95" t="b">
            <v>0</v>
          </cell>
          <cell r="CD95" t="b">
            <v>0</v>
          </cell>
          <cell r="CE95" t="b">
            <v>0</v>
          </cell>
          <cell r="CG95" t="b">
            <v>0</v>
          </cell>
          <cell r="CH95" t="b">
            <v>0</v>
          </cell>
          <cell r="CP95" t="str">
            <v>EHWSTBOC</v>
          </cell>
          <cell r="CT95" t="b">
            <v>0</v>
          </cell>
          <cell r="CV95" t="b">
            <v>0</v>
          </cell>
          <cell r="CX95" t="b">
            <v>0</v>
          </cell>
          <cell r="CZ95" t="b">
            <v>0</v>
          </cell>
          <cell r="DB95" t="b">
            <v>0</v>
          </cell>
          <cell r="DD95" t="b">
            <v>0</v>
          </cell>
          <cell r="DF95" t="b">
            <v>0</v>
          </cell>
          <cell r="DH95" t="b">
            <v>0</v>
          </cell>
          <cell r="DJ95" t="b">
            <v>0</v>
          </cell>
          <cell r="DL95" t="b">
            <v>0</v>
          </cell>
          <cell r="DN95" t="b">
            <v>0</v>
          </cell>
          <cell r="DP95" t="b">
            <v>0</v>
          </cell>
          <cell r="DV95">
            <v>0</v>
          </cell>
          <cell r="DX95">
            <v>0</v>
          </cell>
          <cell r="DZ95">
            <v>0</v>
          </cell>
          <cell r="EB95">
            <v>0</v>
          </cell>
          <cell r="ED95">
            <v>0</v>
          </cell>
          <cell r="EF95">
            <v>0</v>
          </cell>
          <cell r="EJ95">
            <v>0</v>
          </cell>
          <cell r="EL95">
            <v>0</v>
          </cell>
          <cell r="EN95">
            <v>0</v>
          </cell>
          <cell r="EP95">
            <v>0</v>
          </cell>
          <cell r="ER95">
            <v>0</v>
          </cell>
          <cell r="ET95">
            <v>0</v>
          </cell>
          <cell r="EX95">
            <v>0</v>
          </cell>
          <cell r="EZ95">
            <v>0</v>
          </cell>
          <cell r="FD95">
            <v>0</v>
          </cell>
          <cell r="FF95">
            <v>0</v>
          </cell>
        </row>
        <row r="96">
          <cell r="A96" t="str">
            <v>KARA_Forbrænding_KV</v>
          </cell>
          <cell r="B96" t="str">
            <v>DK-East</v>
          </cell>
          <cell r="G96">
            <v>11.481600000000002</v>
          </cell>
          <cell r="H96">
            <v>41.6</v>
          </cell>
          <cell r="AK96">
            <v>2.0207616000000002</v>
          </cell>
          <cell r="AL96">
            <v>26.527536231884056</v>
          </cell>
          <cell r="AN96">
            <v>0</v>
          </cell>
          <cell r="AO96">
            <v>22.958377728000009</v>
          </cell>
          <cell r="AP96">
            <v>0</v>
          </cell>
          <cell r="AQ96">
            <v>1.033344</v>
          </cell>
          <cell r="BG96" t="b">
            <v>0</v>
          </cell>
          <cell r="BO96" t="b">
            <v>0</v>
          </cell>
          <cell r="CA96" t="b">
            <v>0</v>
          </cell>
          <cell r="CB96" t="b">
            <v>0</v>
          </cell>
          <cell r="CD96" t="b">
            <v>0</v>
          </cell>
          <cell r="CE96" t="b">
            <v>0</v>
          </cell>
          <cell r="CG96" t="b">
            <v>0</v>
          </cell>
          <cell r="CH96" t="b">
            <v>0</v>
          </cell>
          <cell r="CP96" t="str">
            <v>ECWSTBPC</v>
          </cell>
          <cell r="CT96" t="b">
            <v>0</v>
          </cell>
          <cell r="CV96" t="b">
            <v>0</v>
          </cell>
          <cell r="CX96" t="b">
            <v>0</v>
          </cell>
          <cell r="CZ96" t="b">
            <v>0</v>
          </cell>
          <cell r="DB96" t="b">
            <v>0</v>
          </cell>
          <cell r="DD96" t="b">
            <v>0</v>
          </cell>
          <cell r="DF96" t="b">
            <v>0</v>
          </cell>
          <cell r="DH96" t="b">
            <v>0</v>
          </cell>
          <cell r="DJ96" t="b">
            <v>0</v>
          </cell>
          <cell r="DL96" t="b">
            <v>0</v>
          </cell>
          <cell r="DN96" t="b">
            <v>0</v>
          </cell>
          <cell r="DP96" t="b">
            <v>0</v>
          </cell>
          <cell r="DV96">
            <v>0</v>
          </cell>
          <cell r="DX96">
            <v>0</v>
          </cell>
          <cell r="DZ96">
            <v>0</v>
          </cell>
          <cell r="EB96">
            <v>0</v>
          </cell>
          <cell r="ED96">
            <v>0</v>
          </cell>
          <cell r="EF96">
            <v>0</v>
          </cell>
          <cell r="EJ96">
            <v>0</v>
          </cell>
          <cell r="EL96">
            <v>0</v>
          </cell>
          <cell r="EN96">
            <v>0</v>
          </cell>
          <cell r="EP96">
            <v>0</v>
          </cell>
          <cell r="ER96">
            <v>0</v>
          </cell>
          <cell r="ET96">
            <v>0</v>
          </cell>
          <cell r="EX96">
            <v>0</v>
          </cell>
          <cell r="EZ96">
            <v>0</v>
          </cell>
          <cell r="FD96">
            <v>0</v>
          </cell>
          <cell r="FF96">
            <v>0</v>
          </cell>
        </row>
        <row r="97">
          <cell r="A97" t="str">
            <v>KARA_Forbrænding_KV</v>
          </cell>
          <cell r="B97" t="str">
            <v>DK-East</v>
          </cell>
          <cell r="G97">
            <v>11.481600000000002</v>
          </cell>
          <cell r="H97">
            <v>41.6</v>
          </cell>
          <cell r="AK97">
            <v>2.0207616000000002</v>
          </cell>
          <cell r="AL97">
            <v>26.527536231884056</v>
          </cell>
          <cell r="AN97">
            <v>0</v>
          </cell>
          <cell r="AO97">
            <v>22.239859200000005</v>
          </cell>
          <cell r="AP97">
            <v>0</v>
          </cell>
          <cell r="AQ97">
            <v>1.033344</v>
          </cell>
          <cell r="BG97" t="b">
            <v>0</v>
          </cell>
          <cell r="BO97" t="b">
            <v>0</v>
          </cell>
          <cell r="CA97" t="b">
            <v>0</v>
          </cell>
          <cell r="CB97" t="b">
            <v>0</v>
          </cell>
          <cell r="CD97" t="b">
            <v>0</v>
          </cell>
          <cell r="CE97" t="b">
            <v>0</v>
          </cell>
          <cell r="CG97" t="b">
            <v>0</v>
          </cell>
          <cell r="CH97" t="b">
            <v>0</v>
          </cell>
          <cell r="CP97" t="str">
            <v>ECWSTBPC</v>
          </cell>
          <cell r="CT97" t="b">
            <v>0</v>
          </cell>
          <cell r="CV97" t="b">
            <v>0</v>
          </cell>
          <cell r="CX97" t="b">
            <v>0</v>
          </cell>
          <cell r="CZ97" t="b">
            <v>0</v>
          </cell>
          <cell r="DB97" t="b">
            <v>0</v>
          </cell>
          <cell r="DD97" t="b">
            <v>0</v>
          </cell>
          <cell r="DF97" t="b">
            <v>0</v>
          </cell>
          <cell r="DH97" t="b">
            <v>0</v>
          </cell>
          <cell r="DJ97" t="b">
            <v>0</v>
          </cell>
          <cell r="DL97" t="b">
            <v>0</v>
          </cell>
          <cell r="DN97" t="b">
            <v>0</v>
          </cell>
          <cell r="DP97" t="b">
            <v>0</v>
          </cell>
          <cell r="DV97">
            <v>0</v>
          </cell>
          <cell r="DX97">
            <v>0</v>
          </cell>
          <cell r="DZ97">
            <v>0</v>
          </cell>
          <cell r="EB97">
            <v>0</v>
          </cell>
          <cell r="ED97">
            <v>0</v>
          </cell>
          <cell r="EF97">
            <v>0</v>
          </cell>
          <cell r="EJ97">
            <v>0</v>
          </cell>
          <cell r="EL97">
            <v>0</v>
          </cell>
          <cell r="EN97">
            <v>0</v>
          </cell>
          <cell r="EP97">
            <v>0</v>
          </cell>
          <cell r="ER97">
            <v>0</v>
          </cell>
          <cell r="ET97">
            <v>0</v>
          </cell>
          <cell r="EX97">
            <v>0</v>
          </cell>
          <cell r="EZ97">
            <v>0</v>
          </cell>
          <cell r="FD97">
            <v>0</v>
          </cell>
          <cell r="FF97">
            <v>0</v>
          </cell>
        </row>
        <row r="98">
          <cell r="A98" t="str">
            <v>KARA_Forbrænding_KV</v>
          </cell>
          <cell r="B98" t="str">
            <v>DK-East</v>
          </cell>
          <cell r="G98">
            <v>11.481600000000002</v>
          </cell>
          <cell r="H98">
            <v>41.6</v>
          </cell>
          <cell r="AK98">
            <v>2.0207616000000002</v>
          </cell>
          <cell r="AL98">
            <v>26.527536231884056</v>
          </cell>
          <cell r="AN98">
            <v>0</v>
          </cell>
          <cell r="AO98">
            <v>21.641093760000004</v>
          </cell>
          <cell r="AP98">
            <v>0</v>
          </cell>
          <cell r="AQ98">
            <v>1.033344</v>
          </cell>
          <cell r="BG98" t="b">
            <v>0</v>
          </cell>
          <cell r="BO98" t="b">
            <v>0</v>
          </cell>
          <cell r="CA98" t="b">
            <v>0</v>
          </cell>
          <cell r="CB98" t="b">
            <v>0</v>
          </cell>
          <cell r="CD98" t="b">
            <v>0</v>
          </cell>
          <cell r="CE98" t="b">
            <v>0</v>
          </cell>
          <cell r="CG98" t="b">
            <v>0</v>
          </cell>
          <cell r="CH98" t="b">
            <v>0</v>
          </cell>
          <cell r="CP98" t="str">
            <v>ECWSTBPC</v>
          </cell>
          <cell r="CT98" t="b">
            <v>0</v>
          </cell>
          <cell r="CV98" t="b">
            <v>0</v>
          </cell>
          <cell r="CX98" t="b">
            <v>0</v>
          </cell>
          <cell r="CZ98" t="b">
            <v>0</v>
          </cell>
          <cell r="DB98" t="b">
            <v>0</v>
          </cell>
          <cell r="DD98" t="b">
            <v>0</v>
          </cell>
          <cell r="DF98" t="b">
            <v>0</v>
          </cell>
          <cell r="DH98" t="b">
            <v>0</v>
          </cell>
          <cell r="DJ98" t="b">
            <v>0</v>
          </cell>
          <cell r="DL98" t="b">
            <v>0</v>
          </cell>
          <cell r="DN98" t="b">
            <v>0</v>
          </cell>
          <cell r="DP98" t="b">
            <v>0</v>
          </cell>
          <cell r="DV98">
            <v>0</v>
          </cell>
          <cell r="DX98">
            <v>0</v>
          </cell>
          <cell r="DZ98">
            <v>0</v>
          </cell>
          <cell r="EB98">
            <v>0</v>
          </cell>
          <cell r="ED98">
            <v>0</v>
          </cell>
          <cell r="EF98">
            <v>0</v>
          </cell>
          <cell r="EJ98">
            <v>0</v>
          </cell>
          <cell r="EL98">
            <v>0</v>
          </cell>
          <cell r="EN98">
            <v>0</v>
          </cell>
          <cell r="EP98">
            <v>0</v>
          </cell>
          <cell r="ER98">
            <v>0</v>
          </cell>
          <cell r="ET98">
            <v>0</v>
          </cell>
          <cell r="EX98">
            <v>0</v>
          </cell>
          <cell r="EZ98">
            <v>0</v>
          </cell>
          <cell r="FD98">
            <v>0</v>
          </cell>
          <cell r="FF98">
            <v>0</v>
          </cell>
        </row>
        <row r="99">
          <cell r="A99" t="str">
            <v>KARA_Forbrænding_KV</v>
          </cell>
          <cell r="B99" t="str">
            <v>DK-East</v>
          </cell>
          <cell r="G99">
            <v>11.481600000000002</v>
          </cell>
          <cell r="H99">
            <v>41.6</v>
          </cell>
          <cell r="AK99">
            <v>2.0207616000000002</v>
          </cell>
          <cell r="AL99">
            <v>26.527536231884056</v>
          </cell>
          <cell r="AN99">
            <v>0</v>
          </cell>
          <cell r="AO99">
            <v>21.281834496000005</v>
          </cell>
          <cell r="AP99">
            <v>0</v>
          </cell>
          <cell r="AQ99">
            <v>1.033344</v>
          </cell>
          <cell r="BG99" t="b">
            <v>0</v>
          </cell>
          <cell r="BO99" t="b">
            <v>0</v>
          </cell>
          <cell r="CA99" t="b">
            <v>0</v>
          </cell>
          <cell r="CB99" t="b">
            <v>0</v>
          </cell>
          <cell r="CD99" t="b">
            <v>0</v>
          </cell>
          <cell r="CE99" t="b">
            <v>0</v>
          </cell>
          <cell r="CG99" t="b">
            <v>0</v>
          </cell>
          <cell r="CH99" t="b">
            <v>0</v>
          </cell>
          <cell r="CP99" t="str">
            <v>ECWSTBPC</v>
          </cell>
          <cell r="CT99" t="b">
            <v>0</v>
          </cell>
          <cell r="CV99" t="b">
            <v>0</v>
          </cell>
          <cell r="CX99" t="b">
            <v>0</v>
          </cell>
          <cell r="CZ99" t="b">
            <v>0</v>
          </cell>
          <cell r="DB99" t="b">
            <v>0</v>
          </cell>
          <cell r="DD99" t="b">
            <v>0</v>
          </cell>
          <cell r="DF99" t="b">
            <v>0</v>
          </cell>
          <cell r="DH99" t="b">
            <v>0</v>
          </cell>
          <cell r="DJ99" t="b">
            <v>0</v>
          </cell>
          <cell r="DL99" t="b">
            <v>0</v>
          </cell>
          <cell r="DN99" t="b">
            <v>0</v>
          </cell>
          <cell r="DP99" t="b">
            <v>0</v>
          </cell>
          <cell r="DV99">
            <v>0</v>
          </cell>
          <cell r="DX99">
            <v>0</v>
          </cell>
          <cell r="DZ99">
            <v>0</v>
          </cell>
          <cell r="EB99">
            <v>0</v>
          </cell>
          <cell r="ED99">
            <v>0</v>
          </cell>
          <cell r="EF99">
            <v>0</v>
          </cell>
          <cell r="EJ99">
            <v>0</v>
          </cell>
          <cell r="EL99">
            <v>0</v>
          </cell>
          <cell r="EN99">
            <v>0</v>
          </cell>
          <cell r="EP99">
            <v>0</v>
          </cell>
          <cell r="ER99">
            <v>0</v>
          </cell>
          <cell r="ET99">
            <v>0</v>
          </cell>
          <cell r="EX99">
            <v>0</v>
          </cell>
          <cell r="EZ99">
            <v>0</v>
          </cell>
          <cell r="FD99">
            <v>0</v>
          </cell>
          <cell r="FF99">
            <v>0</v>
          </cell>
        </row>
        <row r="100">
          <cell r="A100" t="str">
            <v>KARA_Forbrænding_KV2</v>
          </cell>
          <cell r="B100" t="str">
            <v>DK-East</v>
          </cell>
          <cell r="G100">
            <v>8.1081081081081088</v>
          </cell>
          <cell r="H100">
            <v>25</v>
          </cell>
          <cell r="AK100">
            <v>1.8486486486486486</v>
          </cell>
          <cell r="AL100">
            <v>17.574999999999996</v>
          </cell>
          <cell r="AN100">
            <v>0</v>
          </cell>
          <cell r="AO100">
            <v>9.4054054054054053</v>
          </cell>
          <cell r="AP100">
            <v>0</v>
          </cell>
          <cell r="AQ100">
            <v>0.56756756756756754</v>
          </cell>
          <cell r="BG100" t="b">
            <v>0</v>
          </cell>
          <cell r="BO100" t="b">
            <v>0</v>
          </cell>
          <cell r="CA100" t="b">
            <v>0</v>
          </cell>
          <cell r="CB100" t="b">
            <v>0</v>
          </cell>
          <cell r="CD100" t="b">
            <v>0</v>
          </cell>
          <cell r="CE100" t="b">
            <v>0</v>
          </cell>
          <cell r="CG100" t="b">
            <v>0</v>
          </cell>
          <cell r="CH100" t="b">
            <v>0</v>
          </cell>
          <cell r="CP100" t="str">
            <v>ECWSTBPC</v>
          </cell>
          <cell r="CT100" t="b">
            <v>0</v>
          </cell>
          <cell r="CV100" t="b">
            <v>0</v>
          </cell>
          <cell r="CX100" t="b">
            <v>0</v>
          </cell>
          <cell r="CZ100" t="b">
            <v>0</v>
          </cell>
          <cell r="DB100" t="b">
            <v>0</v>
          </cell>
          <cell r="DD100" t="b">
            <v>0</v>
          </cell>
          <cell r="DF100" t="b">
            <v>0</v>
          </cell>
          <cell r="DH100" t="b">
            <v>0</v>
          </cell>
          <cell r="DJ100" t="b">
            <v>0</v>
          </cell>
          <cell r="DL100" t="b">
            <v>0</v>
          </cell>
          <cell r="DN100" t="b">
            <v>0</v>
          </cell>
          <cell r="DP100" t="b">
            <v>0</v>
          </cell>
          <cell r="DV100">
            <v>0</v>
          </cell>
          <cell r="DX100">
            <v>0</v>
          </cell>
          <cell r="DZ100">
            <v>0</v>
          </cell>
          <cell r="EB100">
            <v>0</v>
          </cell>
          <cell r="ED100">
            <v>0</v>
          </cell>
          <cell r="EF100">
            <v>0</v>
          </cell>
          <cell r="EJ100">
            <v>0</v>
          </cell>
          <cell r="EL100">
            <v>0</v>
          </cell>
          <cell r="EN100">
            <v>0</v>
          </cell>
          <cell r="EP100">
            <v>0</v>
          </cell>
          <cell r="ER100">
            <v>0</v>
          </cell>
          <cell r="ET100">
            <v>0</v>
          </cell>
          <cell r="EX100">
            <v>0</v>
          </cell>
          <cell r="EZ100">
            <v>0</v>
          </cell>
          <cell r="FD100">
            <v>0</v>
          </cell>
          <cell r="FF100">
            <v>0</v>
          </cell>
        </row>
        <row r="101">
          <cell r="A101" t="str">
            <v>KARA_Forbrænding_KV2</v>
          </cell>
          <cell r="B101" t="str">
            <v>DK-East</v>
          </cell>
          <cell r="G101">
            <v>8.1081081081081088</v>
          </cell>
          <cell r="H101">
            <v>25</v>
          </cell>
          <cell r="AK101">
            <v>1.8486486486486486</v>
          </cell>
          <cell r="AL101">
            <v>17.574999999999996</v>
          </cell>
          <cell r="AN101">
            <v>0</v>
          </cell>
          <cell r="AO101">
            <v>9.4054054054054053</v>
          </cell>
          <cell r="AP101">
            <v>0</v>
          </cell>
          <cell r="AQ101">
            <v>0.56756756756756754</v>
          </cell>
          <cell r="BG101" t="b">
            <v>0</v>
          </cell>
          <cell r="BO101" t="b">
            <v>0</v>
          </cell>
          <cell r="CA101" t="b">
            <v>0</v>
          </cell>
          <cell r="CB101" t="b">
            <v>0</v>
          </cell>
          <cell r="CD101" t="b">
            <v>0</v>
          </cell>
          <cell r="CE101" t="b">
            <v>0</v>
          </cell>
          <cell r="CG101" t="b">
            <v>0</v>
          </cell>
          <cell r="CH101" t="b">
            <v>0</v>
          </cell>
          <cell r="CT101" t="b">
            <v>0</v>
          </cell>
          <cell r="CV101" t="b">
            <v>0</v>
          </cell>
          <cell r="CX101" t="b">
            <v>0</v>
          </cell>
          <cell r="CZ101" t="b">
            <v>0</v>
          </cell>
          <cell r="DB101" t="b">
            <v>0</v>
          </cell>
          <cell r="DD101" t="b">
            <v>0</v>
          </cell>
          <cell r="DF101" t="b">
            <v>0</v>
          </cell>
          <cell r="DH101" t="b">
            <v>0</v>
          </cell>
          <cell r="DJ101" t="b">
            <v>0</v>
          </cell>
          <cell r="DL101" t="b">
            <v>0</v>
          </cell>
          <cell r="DN101" t="b">
            <v>0</v>
          </cell>
          <cell r="DP101" t="b">
            <v>0</v>
          </cell>
          <cell r="DV101">
            <v>0</v>
          </cell>
          <cell r="DX101">
            <v>0</v>
          </cell>
          <cell r="DZ101">
            <v>0</v>
          </cell>
          <cell r="EB101">
            <v>0</v>
          </cell>
          <cell r="ED101">
            <v>0</v>
          </cell>
          <cell r="EF101">
            <v>0</v>
          </cell>
          <cell r="EJ101">
            <v>0</v>
          </cell>
          <cell r="EL101">
            <v>0</v>
          </cell>
          <cell r="EN101">
            <v>0</v>
          </cell>
          <cell r="EP101">
            <v>0</v>
          </cell>
          <cell r="ER101">
            <v>0</v>
          </cell>
          <cell r="ET101">
            <v>0</v>
          </cell>
          <cell r="EX101">
            <v>0</v>
          </cell>
          <cell r="EZ101">
            <v>0</v>
          </cell>
          <cell r="FD101">
            <v>0</v>
          </cell>
          <cell r="FF101">
            <v>0</v>
          </cell>
        </row>
        <row r="102">
          <cell r="A102" t="str">
            <v>KARA_Forbrænding_KV3</v>
          </cell>
          <cell r="B102" t="str">
            <v>DK-East</v>
          </cell>
          <cell r="G102">
            <v>20.140845070422536</v>
          </cell>
          <cell r="H102">
            <v>55</v>
          </cell>
          <cell r="AK102">
            <v>4.9747887323943667</v>
          </cell>
          <cell r="AL102">
            <v>37.097499999999997</v>
          </cell>
          <cell r="AN102">
            <v>0</v>
          </cell>
          <cell r="AO102">
            <v>23.363380281690141</v>
          </cell>
          <cell r="AP102">
            <v>0</v>
          </cell>
          <cell r="AQ102">
            <v>1.4098591549295774</v>
          </cell>
          <cell r="BG102" t="b">
            <v>0</v>
          </cell>
          <cell r="BO102" t="b">
            <v>0</v>
          </cell>
          <cell r="CA102" t="b">
            <v>0</v>
          </cell>
          <cell r="CB102" t="b">
            <v>0</v>
          </cell>
          <cell r="CD102" t="b">
            <v>0</v>
          </cell>
          <cell r="CE102" t="b">
            <v>0</v>
          </cell>
          <cell r="CG102" t="b">
            <v>0</v>
          </cell>
          <cell r="CH102" t="b">
            <v>0</v>
          </cell>
          <cell r="CP102" t="str">
            <v>ECWSTBPC</v>
          </cell>
          <cell r="CT102" t="b">
            <v>0</v>
          </cell>
          <cell r="CV102" t="b">
            <v>0</v>
          </cell>
          <cell r="CX102" t="b">
            <v>0</v>
          </cell>
          <cell r="CZ102" t="b">
            <v>0</v>
          </cell>
          <cell r="DB102" t="b">
            <v>0</v>
          </cell>
          <cell r="DD102" t="b">
            <v>0</v>
          </cell>
          <cell r="DF102" t="b">
            <v>0</v>
          </cell>
          <cell r="DH102" t="b">
            <v>0</v>
          </cell>
          <cell r="DJ102" t="b">
            <v>0</v>
          </cell>
          <cell r="DL102" t="b">
            <v>0</v>
          </cell>
          <cell r="DN102" t="b">
            <v>0</v>
          </cell>
          <cell r="DP102" t="b">
            <v>0</v>
          </cell>
          <cell r="DV102">
            <v>0</v>
          </cell>
          <cell r="DX102">
            <v>0</v>
          </cell>
          <cell r="DZ102">
            <v>0</v>
          </cell>
          <cell r="EB102">
            <v>0</v>
          </cell>
          <cell r="ED102">
            <v>0</v>
          </cell>
          <cell r="EF102">
            <v>0</v>
          </cell>
          <cell r="EJ102">
            <v>0</v>
          </cell>
          <cell r="EL102">
            <v>0</v>
          </cell>
          <cell r="EN102">
            <v>0</v>
          </cell>
          <cell r="EP102">
            <v>0</v>
          </cell>
          <cell r="ER102">
            <v>0</v>
          </cell>
          <cell r="ET102">
            <v>0</v>
          </cell>
          <cell r="EX102">
            <v>0</v>
          </cell>
          <cell r="EZ102">
            <v>0</v>
          </cell>
          <cell r="FD102">
            <v>0</v>
          </cell>
          <cell r="FF102">
            <v>0</v>
          </cell>
        </row>
        <row r="103">
          <cell r="A103" t="str">
            <v>Lynetten</v>
          </cell>
          <cell r="B103" t="str">
            <v>DK-East</v>
          </cell>
          <cell r="G103">
            <v>0</v>
          </cell>
          <cell r="H103">
            <v>10</v>
          </cell>
          <cell r="AK103">
            <v>0</v>
          </cell>
          <cell r="AL103">
            <v>4.55</v>
          </cell>
          <cell r="AN103">
            <v>0</v>
          </cell>
          <cell r="AO103">
            <v>1.0397727272727273</v>
          </cell>
          <cell r="AP103">
            <v>575.89772727272725</v>
          </cell>
          <cell r="AQ103">
            <v>0.70000000000000007</v>
          </cell>
          <cell r="BG103" t="b">
            <v>0</v>
          </cell>
          <cell r="BO103" t="b">
            <v>0</v>
          </cell>
          <cell r="CA103" t="b">
            <v>0</v>
          </cell>
          <cell r="CB103" t="b">
            <v>0</v>
          </cell>
          <cell r="CD103" t="b">
            <v>0</v>
          </cell>
          <cell r="CE103" t="b">
            <v>0</v>
          </cell>
          <cell r="CG103" t="b">
            <v>0</v>
          </cell>
          <cell r="CH103" t="b">
            <v>0</v>
          </cell>
          <cell r="CP103" t="str">
            <v>EHWSTBOC</v>
          </cell>
          <cell r="CT103" t="b">
            <v>0</v>
          </cell>
          <cell r="CV103" t="b">
            <v>0</v>
          </cell>
          <cell r="CX103" t="b">
            <v>0</v>
          </cell>
          <cell r="CZ103" t="b">
            <v>0</v>
          </cell>
          <cell r="DB103" t="b">
            <v>0</v>
          </cell>
          <cell r="DD103" t="b">
            <v>0</v>
          </cell>
          <cell r="DF103" t="b">
            <v>0</v>
          </cell>
          <cell r="DH103" t="b">
            <v>0</v>
          </cell>
          <cell r="DJ103" t="b">
            <v>0</v>
          </cell>
          <cell r="DL103" t="b">
            <v>0</v>
          </cell>
          <cell r="DN103" t="b">
            <v>0</v>
          </cell>
          <cell r="DP103" t="b">
            <v>0</v>
          </cell>
          <cell r="DV103">
            <v>0</v>
          </cell>
          <cell r="DX103">
            <v>0</v>
          </cell>
          <cell r="DZ103">
            <v>0</v>
          </cell>
          <cell r="EB103">
            <v>0</v>
          </cell>
          <cell r="ED103">
            <v>0</v>
          </cell>
          <cell r="EF103">
            <v>0</v>
          </cell>
          <cell r="EJ103">
            <v>0</v>
          </cell>
          <cell r="EL103">
            <v>0</v>
          </cell>
          <cell r="EN103">
            <v>0</v>
          </cell>
          <cell r="EP103">
            <v>0</v>
          </cell>
          <cell r="ER103">
            <v>0</v>
          </cell>
          <cell r="ET103">
            <v>0</v>
          </cell>
          <cell r="EX103">
            <v>0</v>
          </cell>
          <cell r="EZ103">
            <v>0</v>
          </cell>
          <cell r="FD103">
            <v>0</v>
          </cell>
          <cell r="FF103">
            <v>0</v>
          </cell>
        </row>
        <row r="104">
          <cell r="A104" t="str">
            <v>Damhusåen</v>
          </cell>
          <cell r="B104" t="str">
            <v>DK-East</v>
          </cell>
          <cell r="G104">
            <v>0.55000000000000004</v>
          </cell>
          <cell r="H104">
            <v>0.21008258774948385</v>
          </cell>
          <cell r="AK104">
            <v>0.16146860734864926</v>
          </cell>
          <cell r="AL104">
            <v>2.3558239747257469E-2</v>
          </cell>
          <cell r="AN104">
            <v>0</v>
          </cell>
          <cell r="AO104">
            <v>5.5000000000000007E-2</v>
          </cell>
          <cell r="AP104">
            <v>16.5</v>
          </cell>
          <cell r="AQ104">
            <v>5.5000000000000007E-2</v>
          </cell>
          <cell r="BG104" t="b">
            <v>0</v>
          </cell>
          <cell r="BO104" t="b">
            <v>0</v>
          </cell>
          <cell r="CA104" t="b">
            <v>0</v>
          </cell>
          <cell r="CB104" t="b">
            <v>0</v>
          </cell>
          <cell r="CD104" t="b">
            <v>0</v>
          </cell>
          <cell r="CE104" t="b">
            <v>0</v>
          </cell>
          <cell r="CG104" t="b">
            <v>0</v>
          </cell>
          <cell r="CH104" t="b">
            <v>0</v>
          </cell>
          <cell r="CP104" t="str">
            <v>ECBGAENC</v>
          </cell>
          <cell r="CT104" t="b">
            <v>0</v>
          </cell>
          <cell r="CV104" t="b">
            <v>0</v>
          </cell>
          <cell r="CX104" t="b">
            <v>0</v>
          </cell>
          <cell r="CZ104" t="b">
            <v>0</v>
          </cell>
          <cell r="DB104" t="b">
            <v>0</v>
          </cell>
          <cell r="DD104" t="b">
            <v>0</v>
          </cell>
          <cell r="DF104" t="b">
            <v>0</v>
          </cell>
          <cell r="DH104" t="b">
            <v>0</v>
          </cell>
          <cell r="DJ104" t="b">
            <v>0</v>
          </cell>
          <cell r="DL104" t="b">
            <v>0</v>
          </cell>
          <cell r="DN104" t="b">
            <v>0</v>
          </cell>
          <cell r="DP104" t="b">
            <v>0</v>
          </cell>
          <cell r="DV104">
            <v>0</v>
          </cell>
          <cell r="DX104">
            <v>0</v>
          </cell>
          <cell r="DZ104">
            <v>0</v>
          </cell>
          <cell r="EB104">
            <v>0</v>
          </cell>
          <cell r="ED104">
            <v>0</v>
          </cell>
          <cell r="EF104">
            <v>0</v>
          </cell>
          <cell r="EJ104">
            <v>0</v>
          </cell>
          <cell r="EL104">
            <v>0</v>
          </cell>
          <cell r="EN104">
            <v>0</v>
          </cell>
          <cell r="EP104">
            <v>0</v>
          </cell>
          <cell r="ER104">
            <v>0</v>
          </cell>
          <cell r="ET104">
            <v>0</v>
          </cell>
          <cell r="EX104">
            <v>0</v>
          </cell>
          <cell r="EZ104">
            <v>0</v>
          </cell>
          <cell r="FD104">
            <v>0</v>
          </cell>
          <cell r="FF104">
            <v>0</v>
          </cell>
        </row>
        <row r="105">
          <cell r="A105" t="str">
            <v>VEGA_Forbrænding</v>
          </cell>
          <cell r="B105" t="str">
            <v>DK-East</v>
          </cell>
          <cell r="G105">
            <v>0</v>
          </cell>
          <cell r="H105">
            <v>16</v>
          </cell>
          <cell r="AK105">
            <v>0</v>
          </cell>
          <cell r="AL105">
            <v>12.8</v>
          </cell>
          <cell r="AN105">
            <v>0</v>
          </cell>
          <cell r="AO105">
            <v>3.1680000000000001</v>
          </cell>
          <cell r="AP105">
            <v>0</v>
          </cell>
          <cell r="AQ105">
            <v>1.1200000000000001</v>
          </cell>
          <cell r="BG105" t="b">
            <v>0</v>
          </cell>
          <cell r="BO105" t="b">
            <v>0</v>
          </cell>
          <cell r="CA105" t="b">
            <v>0</v>
          </cell>
          <cell r="CB105" t="b">
            <v>0</v>
          </cell>
          <cell r="CD105" t="b">
            <v>0</v>
          </cell>
          <cell r="CE105" t="b">
            <v>0</v>
          </cell>
          <cell r="CG105" t="b">
            <v>0</v>
          </cell>
          <cell r="CH105" t="b">
            <v>0</v>
          </cell>
          <cell r="CP105" t="str">
            <v>EHWSTBOC</v>
          </cell>
          <cell r="CT105" t="b">
            <v>0</v>
          </cell>
          <cell r="CV105" t="b">
            <v>0</v>
          </cell>
          <cell r="CX105" t="b">
            <v>0</v>
          </cell>
          <cell r="CZ105" t="b">
            <v>0</v>
          </cell>
          <cell r="DB105" t="b">
            <v>0</v>
          </cell>
          <cell r="DD105" t="b">
            <v>0</v>
          </cell>
          <cell r="DF105" t="b">
            <v>0</v>
          </cell>
          <cell r="DH105" t="b">
            <v>0</v>
          </cell>
          <cell r="DJ105" t="b">
            <v>0</v>
          </cell>
          <cell r="DL105" t="b">
            <v>0</v>
          </cell>
          <cell r="DN105" t="b">
            <v>0</v>
          </cell>
          <cell r="DP105" t="b">
            <v>0</v>
          </cell>
          <cell r="DV105">
            <v>0</v>
          </cell>
          <cell r="DX105">
            <v>0</v>
          </cell>
          <cell r="DZ105">
            <v>0</v>
          </cell>
          <cell r="EB105">
            <v>0</v>
          </cell>
          <cell r="ED105">
            <v>0</v>
          </cell>
          <cell r="EF105">
            <v>0</v>
          </cell>
          <cell r="EJ105">
            <v>0</v>
          </cell>
          <cell r="EL105">
            <v>0</v>
          </cell>
          <cell r="EN105">
            <v>0</v>
          </cell>
          <cell r="EP105">
            <v>0</v>
          </cell>
          <cell r="ER105">
            <v>0</v>
          </cell>
          <cell r="ET105">
            <v>0</v>
          </cell>
          <cell r="EX105">
            <v>0</v>
          </cell>
          <cell r="EZ105">
            <v>0</v>
          </cell>
          <cell r="FD105">
            <v>0</v>
          </cell>
          <cell r="FF105">
            <v>0</v>
          </cell>
        </row>
        <row r="106">
          <cell r="A106" t="str">
            <v>Vestforbrænding_Kedel</v>
          </cell>
          <cell r="B106" t="str">
            <v>DK-East</v>
          </cell>
          <cell r="G106">
            <v>0</v>
          </cell>
          <cell r="H106">
            <v>0.5</v>
          </cell>
          <cell r="AK106">
            <v>0</v>
          </cell>
          <cell r="AL106">
            <v>0.39400000000000002</v>
          </cell>
          <cell r="AN106">
            <v>0</v>
          </cell>
          <cell r="AO106">
            <v>9.9000000000000005E-2</v>
          </cell>
          <cell r="AP106">
            <v>0</v>
          </cell>
          <cell r="AQ106">
            <v>3.5000000000000003E-2</v>
          </cell>
          <cell r="BG106" t="b">
            <v>0</v>
          </cell>
          <cell r="BO106" t="b">
            <v>0</v>
          </cell>
          <cell r="CA106" t="b">
            <v>0</v>
          </cell>
          <cell r="CB106" t="b">
            <v>0</v>
          </cell>
          <cell r="CD106" t="b">
            <v>0</v>
          </cell>
          <cell r="CE106" t="b">
            <v>0</v>
          </cell>
          <cell r="CG106" t="b">
            <v>0</v>
          </cell>
          <cell r="CH106" t="b">
            <v>0</v>
          </cell>
          <cell r="CT106" t="b">
            <v>0</v>
          </cell>
          <cell r="CV106" t="b">
            <v>0</v>
          </cell>
          <cell r="CX106" t="b">
            <v>0</v>
          </cell>
          <cell r="CZ106" t="b">
            <v>0</v>
          </cell>
          <cell r="DB106" t="b">
            <v>0</v>
          </cell>
          <cell r="DD106" t="b">
            <v>0</v>
          </cell>
          <cell r="DF106" t="b">
            <v>0</v>
          </cell>
          <cell r="DH106" t="b">
            <v>0</v>
          </cell>
          <cell r="DJ106" t="b">
            <v>0</v>
          </cell>
          <cell r="DL106" t="b">
            <v>0</v>
          </cell>
          <cell r="DN106" t="b">
            <v>0</v>
          </cell>
          <cell r="DP106" t="b">
            <v>0</v>
          </cell>
          <cell r="DV106">
            <v>0</v>
          </cell>
          <cell r="DX106">
            <v>0</v>
          </cell>
          <cell r="DZ106">
            <v>0</v>
          </cell>
          <cell r="EB106">
            <v>0</v>
          </cell>
          <cell r="ED106">
            <v>0</v>
          </cell>
          <cell r="EF106">
            <v>0</v>
          </cell>
          <cell r="EJ106">
            <v>0</v>
          </cell>
          <cell r="EL106">
            <v>0</v>
          </cell>
          <cell r="EN106">
            <v>0</v>
          </cell>
          <cell r="EP106">
            <v>0</v>
          </cell>
          <cell r="ER106">
            <v>0</v>
          </cell>
          <cell r="ET106">
            <v>0</v>
          </cell>
          <cell r="EX106">
            <v>0</v>
          </cell>
          <cell r="EZ106">
            <v>0</v>
          </cell>
          <cell r="FD106">
            <v>0</v>
          </cell>
          <cell r="FF106">
            <v>0</v>
          </cell>
        </row>
        <row r="107">
          <cell r="A107" t="str">
            <v>Vestforbrænding_Kedel</v>
          </cell>
          <cell r="B107" t="str">
            <v>DK-East</v>
          </cell>
          <cell r="G107">
            <v>0</v>
          </cell>
          <cell r="H107">
            <v>0.5</v>
          </cell>
          <cell r="AK107">
            <v>0</v>
          </cell>
          <cell r="AL107">
            <v>0.39400000000000002</v>
          </cell>
          <cell r="AN107">
            <v>0</v>
          </cell>
          <cell r="AO107">
            <v>9.9000000000000005E-2</v>
          </cell>
          <cell r="AP107">
            <v>0</v>
          </cell>
          <cell r="AQ107">
            <v>3.5000000000000003E-2</v>
          </cell>
          <cell r="BG107" t="b">
            <v>0</v>
          </cell>
          <cell r="BO107" t="b">
            <v>0</v>
          </cell>
          <cell r="CA107" t="b">
            <v>0</v>
          </cell>
          <cell r="CB107" t="b">
            <v>0</v>
          </cell>
          <cell r="CD107" t="b">
            <v>0</v>
          </cell>
          <cell r="CE107" t="b">
            <v>0</v>
          </cell>
          <cell r="CG107" t="b">
            <v>0</v>
          </cell>
          <cell r="CH107" t="b">
            <v>0</v>
          </cell>
          <cell r="CP107" t="str">
            <v>EHWSTBOC</v>
          </cell>
          <cell r="CT107" t="b">
            <v>0</v>
          </cell>
          <cell r="CV107" t="b">
            <v>0</v>
          </cell>
          <cell r="CX107" t="b">
            <v>0</v>
          </cell>
          <cell r="CZ107" t="b">
            <v>0</v>
          </cell>
          <cell r="DB107" t="b">
            <v>0</v>
          </cell>
          <cell r="DD107" t="b">
            <v>0</v>
          </cell>
          <cell r="DF107" t="b">
            <v>0</v>
          </cell>
          <cell r="DH107" t="b">
            <v>0</v>
          </cell>
          <cell r="DJ107" t="b">
            <v>0</v>
          </cell>
          <cell r="DL107" t="b">
            <v>0</v>
          </cell>
          <cell r="DN107" t="b">
            <v>0</v>
          </cell>
          <cell r="DP107" t="b">
            <v>0</v>
          </cell>
          <cell r="DV107">
            <v>0</v>
          </cell>
          <cell r="DX107">
            <v>0</v>
          </cell>
          <cell r="DZ107">
            <v>0</v>
          </cell>
          <cell r="EB107">
            <v>0</v>
          </cell>
          <cell r="ED107">
            <v>0</v>
          </cell>
          <cell r="EF107">
            <v>0</v>
          </cell>
          <cell r="EJ107">
            <v>0</v>
          </cell>
          <cell r="EL107">
            <v>0</v>
          </cell>
          <cell r="EN107">
            <v>0</v>
          </cell>
          <cell r="EP107">
            <v>0</v>
          </cell>
          <cell r="ER107">
            <v>0</v>
          </cell>
          <cell r="ET107">
            <v>0</v>
          </cell>
          <cell r="EX107">
            <v>0</v>
          </cell>
          <cell r="EZ107">
            <v>0</v>
          </cell>
          <cell r="FD107">
            <v>0</v>
          </cell>
          <cell r="FF107">
            <v>0</v>
          </cell>
        </row>
        <row r="108">
          <cell r="A108" t="str">
            <v>Vestforbrænding_Kedel</v>
          </cell>
          <cell r="B108" t="str">
            <v>DK-East</v>
          </cell>
          <cell r="G108">
            <v>0</v>
          </cell>
          <cell r="H108">
            <v>0.5</v>
          </cell>
          <cell r="AK108">
            <v>0</v>
          </cell>
          <cell r="AL108">
            <v>0.39400000000000002</v>
          </cell>
          <cell r="AN108">
            <v>0</v>
          </cell>
          <cell r="AO108">
            <v>9.9000000000000005E-2</v>
          </cell>
          <cell r="AP108">
            <v>0</v>
          </cell>
          <cell r="AQ108">
            <v>3.5000000000000003E-2</v>
          </cell>
          <cell r="BG108" t="b">
            <v>0</v>
          </cell>
          <cell r="BO108" t="b">
            <v>0</v>
          </cell>
          <cell r="CA108" t="b">
            <v>0</v>
          </cell>
          <cell r="CB108" t="b">
            <v>0</v>
          </cell>
          <cell r="CD108" t="b">
            <v>0</v>
          </cell>
          <cell r="CE108" t="b">
            <v>0</v>
          </cell>
          <cell r="CG108" t="b">
            <v>0</v>
          </cell>
          <cell r="CH108" t="b">
            <v>0</v>
          </cell>
          <cell r="CT108" t="b">
            <v>0</v>
          </cell>
          <cell r="CV108" t="b">
            <v>0</v>
          </cell>
          <cell r="CX108" t="b">
            <v>0</v>
          </cell>
          <cell r="CZ108" t="b">
            <v>0</v>
          </cell>
          <cell r="DB108" t="b">
            <v>0</v>
          </cell>
          <cell r="DD108" t="b">
            <v>0</v>
          </cell>
          <cell r="DF108" t="b">
            <v>0</v>
          </cell>
          <cell r="DH108" t="b">
            <v>0</v>
          </cell>
          <cell r="DJ108" t="b">
            <v>0</v>
          </cell>
          <cell r="DL108" t="b">
            <v>0</v>
          </cell>
          <cell r="DN108" t="b">
            <v>0</v>
          </cell>
          <cell r="DP108" t="b">
            <v>0</v>
          </cell>
          <cell r="DV108">
            <v>0</v>
          </cell>
          <cell r="DX108">
            <v>0</v>
          </cell>
          <cell r="DZ108">
            <v>0</v>
          </cell>
          <cell r="EB108">
            <v>0</v>
          </cell>
          <cell r="ED108">
            <v>0</v>
          </cell>
          <cell r="EF108">
            <v>0</v>
          </cell>
          <cell r="EJ108">
            <v>0</v>
          </cell>
          <cell r="EL108">
            <v>0</v>
          </cell>
          <cell r="EN108">
            <v>0</v>
          </cell>
          <cell r="EP108">
            <v>0</v>
          </cell>
          <cell r="ER108">
            <v>0</v>
          </cell>
          <cell r="ET108">
            <v>0</v>
          </cell>
          <cell r="EX108">
            <v>0</v>
          </cell>
          <cell r="EZ108">
            <v>0</v>
          </cell>
          <cell r="FD108">
            <v>0</v>
          </cell>
          <cell r="FF108">
            <v>0</v>
          </cell>
        </row>
        <row r="109">
          <cell r="A109" t="str">
            <v>Vestforbrænding_KV1</v>
          </cell>
          <cell r="B109" t="str">
            <v>DK-East</v>
          </cell>
          <cell r="G109">
            <v>13.86</v>
          </cell>
          <cell r="H109">
            <v>55</v>
          </cell>
          <cell r="AK109">
            <v>2.2869000000000002</v>
          </cell>
          <cell r="AL109">
            <v>36.011904761904766</v>
          </cell>
          <cell r="AN109">
            <v>0</v>
          </cell>
          <cell r="AO109">
            <v>27.714178800000003</v>
          </cell>
          <cell r="AP109">
            <v>0</v>
          </cell>
          <cell r="AQ109">
            <v>1.2473999999999998</v>
          </cell>
          <cell r="BG109" t="b">
            <v>0</v>
          </cell>
          <cell r="BO109" t="b">
            <v>0</v>
          </cell>
          <cell r="CA109" t="b">
            <v>0</v>
          </cell>
          <cell r="CB109" t="b">
            <v>0</v>
          </cell>
          <cell r="CD109" t="b">
            <v>0</v>
          </cell>
          <cell r="CE109" t="b">
            <v>0</v>
          </cell>
          <cell r="CG109" t="b">
            <v>0</v>
          </cell>
          <cell r="CH109" t="b">
            <v>0</v>
          </cell>
          <cell r="CP109" t="str">
            <v>ECWSTBPC</v>
          </cell>
          <cell r="CT109" t="b">
            <v>0</v>
          </cell>
          <cell r="CV109" t="b">
            <v>0</v>
          </cell>
          <cell r="CX109" t="b">
            <v>0</v>
          </cell>
          <cell r="CZ109" t="b">
            <v>0</v>
          </cell>
          <cell r="DB109" t="b">
            <v>0</v>
          </cell>
          <cell r="DD109" t="b">
            <v>0</v>
          </cell>
          <cell r="DF109" t="b">
            <v>0</v>
          </cell>
          <cell r="DH109" t="b">
            <v>0</v>
          </cell>
          <cell r="DJ109" t="b">
            <v>0</v>
          </cell>
          <cell r="DL109" t="b">
            <v>0</v>
          </cell>
          <cell r="DN109" t="b">
            <v>0</v>
          </cell>
          <cell r="DP109" t="b">
            <v>0</v>
          </cell>
          <cell r="DV109">
            <v>0</v>
          </cell>
          <cell r="DX109">
            <v>0</v>
          </cell>
          <cell r="DZ109">
            <v>0</v>
          </cell>
          <cell r="EB109">
            <v>0</v>
          </cell>
          <cell r="ED109">
            <v>0</v>
          </cell>
          <cell r="EF109">
            <v>0</v>
          </cell>
          <cell r="EJ109">
            <v>0</v>
          </cell>
          <cell r="EL109">
            <v>0</v>
          </cell>
          <cell r="EN109">
            <v>0</v>
          </cell>
          <cell r="EP109">
            <v>0</v>
          </cell>
          <cell r="ER109">
            <v>0</v>
          </cell>
          <cell r="ET109">
            <v>0</v>
          </cell>
          <cell r="EX109">
            <v>0</v>
          </cell>
          <cell r="EZ109">
            <v>0</v>
          </cell>
          <cell r="FD109">
            <v>0</v>
          </cell>
          <cell r="FF109">
            <v>0</v>
          </cell>
        </row>
        <row r="110">
          <cell r="A110" t="str">
            <v>Vestforbrænding_KV1</v>
          </cell>
          <cell r="B110" t="str">
            <v>DK-East</v>
          </cell>
          <cell r="G110">
            <v>13.86</v>
          </cell>
          <cell r="H110">
            <v>55</v>
          </cell>
          <cell r="AK110">
            <v>2.2869000000000002</v>
          </cell>
          <cell r="AL110">
            <v>36.011904761904766</v>
          </cell>
          <cell r="AN110">
            <v>0</v>
          </cell>
          <cell r="AO110">
            <v>26.846820000000001</v>
          </cell>
          <cell r="AP110">
            <v>0</v>
          </cell>
          <cell r="AQ110">
            <v>1.2473999999999998</v>
          </cell>
          <cell r="BG110" t="b">
            <v>0</v>
          </cell>
          <cell r="BO110" t="b">
            <v>0</v>
          </cell>
          <cell r="CA110" t="b">
            <v>0</v>
          </cell>
          <cell r="CB110" t="b">
            <v>0</v>
          </cell>
          <cell r="CD110" t="b">
            <v>0</v>
          </cell>
          <cell r="CE110" t="b">
            <v>0</v>
          </cell>
          <cell r="CG110" t="b">
            <v>0</v>
          </cell>
          <cell r="CH110" t="b">
            <v>0</v>
          </cell>
          <cell r="CP110" t="str">
            <v>ECWSTBPC</v>
          </cell>
          <cell r="CT110" t="b">
            <v>0</v>
          </cell>
          <cell r="CV110" t="b">
            <v>0</v>
          </cell>
          <cell r="CX110" t="b">
            <v>0</v>
          </cell>
          <cell r="CZ110" t="b">
            <v>0</v>
          </cell>
          <cell r="DB110" t="b">
            <v>0</v>
          </cell>
          <cell r="DD110" t="b">
            <v>0</v>
          </cell>
          <cell r="DF110" t="b">
            <v>0</v>
          </cell>
          <cell r="DH110" t="b">
            <v>0</v>
          </cell>
          <cell r="DJ110" t="b">
            <v>0</v>
          </cell>
          <cell r="DL110" t="b">
            <v>0</v>
          </cell>
          <cell r="DN110" t="b">
            <v>0</v>
          </cell>
          <cell r="DP110" t="b">
            <v>0</v>
          </cell>
          <cell r="DV110">
            <v>0</v>
          </cell>
          <cell r="DX110">
            <v>0</v>
          </cell>
          <cell r="DZ110">
            <v>0</v>
          </cell>
          <cell r="EB110">
            <v>0</v>
          </cell>
          <cell r="ED110">
            <v>0</v>
          </cell>
          <cell r="EF110">
            <v>0</v>
          </cell>
          <cell r="EJ110">
            <v>0</v>
          </cell>
          <cell r="EL110">
            <v>0</v>
          </cell>
          <cell r="EN110">
            <v>0</v>
          </cell>
          <cell r="EP110">
            <v>0</v>
          </cell>
          <cell r="ER110">
            <v>0</v>
          </cell>
          <cell r="ET110">
            <v>0</v>
          </cell>
          <cell r="EX110">
            <v>0</v>
          </cell>
          <cell r="EZ110">
            <v>0</v>
          </cell>
          <cell r="FD110">
            <v>0</v>
          </cell>
          <cell r="FF110">
            <v>0</v>
          </cell>
        </row>
        <row r="111">
          <cell r="A111" t="str">
            <v>Vestforbrænding_KV1</v>
          </cell>
          <cell r="B111" t="str">
            <v>DK-East</v>
          </cell>
          <cell r="G111">
            <v>13.86</v>
          </cell>
          <cell r="H111">
            <v>55</v>
          </cell>
          <cell r="AK111">
            <v>2.2869000000000002</v>
          </cell>
          <cell r="AL111">
            <v>36.011904761904766</v>
          </cell>
          <cell r="AN111">
            <v>0</v>
          </cell>
          <cell r="AO111">
            <v>26.124020999999999</v>
          </cell>
          <cell r="AP111">
            <v>0</v>
          </cell>
          <cell r="AQ111">
            <v>1.2473999999999998</v>
          </cell>
          <cell r="BG111" t="b">
            <v>0</v>
          </cell>
          <cell r="BO111" t="b">
            <v>0</v>
          </cell>
          <cell r="CA111" t="b">
            <v>0</v>
          </cell>
          <cell r="CB111" t="b">
            <v>0</v>
          </cell>
          <cell r="CD111" t="b">
            <v>0</v>
          </cell>
          <cell r="CE111" t="b">
            <v>0</v>
          </cell>
          <cell r="CG111" t="b">
            <v>0</v>
          </cell>
          <cell r="CH111" t="b">
            <v>0</v>
          </cell>
          <cell r="CP111" t="str">
            <v>ECWSTBPC</v>
          </cell>
          <cell r="CT111" t="b">
            <v>0</v>
          </cell>
          <cell r="CV111" t="b">
            <v>0</v>
          </cell>
          <cell r="CX111" t="b">
            <v>0</v>
          </cell>
          <cell r="CZ111" t="b">
            <v>0</v>
          </cell>
          <cell r="DB111" t="b">
            <v>0</v>
          </cell>
          <cell r="DD111" t="b">
            <v>0</v>
          </cell>
          <cell r="DF111" t="b">
            <v>0</v>
          </cell>
          <cell r="DH111" t="b">
            <v>0</v>
          </cell>
          <cell r="DJ111" t="b">
            <v>0</v>
          </cell>
          <cell r="DL111" t="b">
            <v>0</v>
          </cell>
          <cell r="DN111" t="b">
            <v>0</v>
          </cell>
          <cell r="DP111" t="b">
            <v>0</v>
          </cell>
          <cell r="DV111">
            <v>0</v>
          </cell>
          <cell r="DX111">
            <v>0</v>
          </cell>
          <cell r="DZ111">
            <v>0</v>
          </cell>
          <cell r="EB111">
            <v>0</v>
          </cell>
          <cell r="ED111">
            <v>0</v>
          </cell>
          <cell r="EF111">
            <v>0</v>
          </cell>
          <cell r="EJ111">
            <v>0</v>
          </cell>
          <cell r="EL111">
            <v>0</v>
          </cell>
          <cell r="EN111">
            <v>0</v>
          </cell>
          <cell r="EP111">
            <v>0</v>
          </cell>
          <cell r="ER111">
            <v>0</v>
          </cell>
          <cell r="ET111">
            <v>0</v>
          </cell>
          <cell r="EX111">
            <v>0</v>
          </cell>
          <cell r="EZ111">
            <v>0</v>
          </cell>
          <cell r="FD111">
            <v>0</v>
          </cell>
          <cell r="FF111">
            <v>0</v>
          </cell>
        </row>
        <row r="112">
          <cell r="A112" t="str">
            <v>Vestforbrænding_KV1</v>
          </cell>
          <cell r="B112" t="str">
            <v>DK-East</v>
          </cell>
          <cell r="G112">
            <v>13.86</v>
          </cell>
          <cell r="H112">
            <v>55</v>
          </cell>
          <cell r="AK112">
            <v>2.2869000000000002</v>
          </cell>
          <cell r="AL112">
            <v>36.011904761904766</v>
          </cell>
          <cell r="AN112">
            <v>0</v>
          </cell>
          <cell r="AO112">
            <v>25.6903416</v>
          </cell>
          <cell r="AP112">
            <v>0</v>
          </cell>
          <cell r="AQ112">
            <v>1.2473999999999998</v>
          </cell>
          <cell r="BG112" t="b">
            <v>0</v>
          </cell>
          <cell r="BO112" t="b">
            <v>0</v>
          </cell>
          <cell r="CA112" t="b">
            <v>0</v>
          </cell>
          <cell r="CB112" t="b">
            <v>0</v>
          </cell>
          <cell r="CD112" t="b">
            <v>0</v>
          </cell>
          <cell r="CE112" t="b">
            <v>0</v>
          </cell>
          <cell r="CG112" t="b">
            <v>0</v>
          </cell>
          <cell r="CH112" t="b">
            <v>0</v>
          </cell>
          <cell r="CT112" t="b">
            <v>0</v>
          </cell>
          <cell r="CV112" t="b">
            <v>0</v>
          </cell>
          <cell r="CX112" t="b">
            <v>0</v>
          </cell>
          <cell r="CZ112" t="b">
            <v>0</v>
          </cell>
          <cell r="DB112" t="b">
            <v>0</v>
          </cell>
          <cell r="DD112" t="b">
            <v>0</v>
          </cell>
          <cell r="DF112" t="b">
            <v>0</v>
          </cell>
          <cell r="DH112" t="b">
            <v>0</v>
          </cell>
          <cell r="DJ112" t="b">
            <v>0</v>
          </cell>
          <cell r="DL112" t="b">
            <v>0</v>
          </cell>
          <cell r="DN112" t="b">
            <v>0</v>
          </cell>
          <cell r="DP112" t="b">
            <v>0</v>
          </cell>
          <cell r="DV112">
            <v>0</v>
          </cell>
          <cell r="DX112">
            <v>0</v>
          </cell>
          <cell r="DZ112">
            <v>0</v>
          </cell>
          <cell r="EB112">
            <v>0</v>
          </cell>
          <cell r="ED112">
            <v>0</v>
          </cell>
          <cell r="EF112">
            <v>0</v>
          </cell>
          <cell r="EJ112">
            <v>0</v>
          </cell>
          <cell r="EL112">
            <v>0</v>
          </cell>
          <cell r="EN112">
            <v>0</v>
          </cell>
          <cell r="EP112">
            <v>0</v>
          </cell>
          <cell r="ER112">
            <v>0</v>
          </cell>
          <cell r="ET112">
            <v>0</v>
          </cell>
          <cell r="EX112">
            <v>0</v>
          </cell>
          <cell r="EZ112">
            <v>0</v>
          </cell>
          <cell r="FD112">
            <v>0</v>
          </cell>
          <cell r="FF112">
            <v>0</v>
          </cell>
        </row>
        <row r="113">
          <cell r="A113" t="str">
            <v>Vestforbrænding_KV2</v>
          </cell>
          <cell r="B113" t="str">
            <v>DK-East</v>
          </cell>
          <cell r="G113">
            <v>17.812000000000001</v>
          </cell>
          <cell r="H113">
            <v>73</v>
          </cell>
          <cell r="AK113">
            <v>3.0280400000000003</v>
          </cell>
          <cell r="AL113">
            <v>50.860655737704917</v>
          </cell>
          <cell r="AN113">
            <v>0</v>
          </cell>
          <cell r="AO113">
            <v>34.501844000000006</v>
          </cell>
          <cell r="AP113">
            <v>0</v>
          </cell>
          <cell r="AQ113">
            <v>1.6030800000000001</v>
          </cell>
          <cell r="BG113" t="b">
            <v>0</v>
          </cell>
          <cell r="BO113" t="b">
            <v>0</v>
          </cell>
          <cell r="CA113" t="b">
            <v>0</v>
          </cell>
          <cell r="CB113" t="b">
            <v>0</v>
          </cell>
          <cell r="CD113" t="b">
            <v>0</v>
          </cell>
          <cell r="CE113" t="b">
            <v>0</v>
          </cell>
          <cell r="CG113" t="b">
            <v>0</v>
          </cell>
          <cell r="CH113" t="b">
            <v>0</v>
          </cell>
          <cell r="CP113" t="str">
            <v>ECWSTBPC</v>
          </cell>
          <cell r="CT113" t="b">
            <v>0</v>
          </cell>
          <cell r="CV113" t="b">
            <v>0</v>
          </cell>
          <cell r="CX113" t="b">
            <v>0</v>
          </cell>
          <cell r="CZ113" t="b">
            <v>0</v>
          </cell>
          <cell r="DB113" t="b">
            <v>0</v>
          </cell>
          <cell r="DD113" t="b">
            <v>0</v>
          </cell>
          <cell r="DF113" t="b">
            <v>0</v>
          </cell>
          <cell r="DH113" t="b">
            <v>0</v>
          </cell>
          <cell r="DJ113" t="b">
            <v>0</v>
          </cell>
          <cell r="DL113" t="b">
            <v>0</v>
          </cell>
          <cell r="DN113" t="b">
            <v>0</v>
          </cell>
          <cell r="DP113" t="b">
            <v>0</v>
          </cell>
          <cell r="DV113">
            <v>0</v>
          </cell>
          <cell r="DX113">
            <v>0</v>
          </cell>
          <cell r="DZ113">
            <v>0</v>
          </cell>
          <cell r="EB113">
            <v>0</v>
          </cell>
          <cell r="ED113">
            <v>0</v>
          </cell>
          <cell r="EF113">
            <v>0</v>
          </cell>
          <cell r="EJ113">
            <v>0</v>
          </cell>
          <cell r="EL113">
            <v>0</v>
          </cell>
          <cell r="EN113">
            <v>0</v>
          </cell>
          <cell r="EP113">
            <v>0</v>
          </cell>
          <cell r="ER113">
            <v>0</v>
          </cell>
          <cell r="ET113">
            <v>0</v>
          </cell>
          <cell r="EX113">
            <v>0</v>
          </cell>
          <cell r="EZ113">
            <v>0</v>
          </cell>
          <cell r="FD113">
            <v>0</v>
          </cell>
          <cell r="FF113">
            <v>0</v>
          </cell>
        </row>
        <row r="114">
          <cell r="A114" t="str">
            <v>Vestforbrænding_KV2</v>
          </cell>
          <cell r="B114" t="str">
            <v>DK-East</v>
          </cell>
          <cell r="G114">
            <v>17.812000000000001</v>
          </cell>
          <cell r="H114">
            <v>73</v>
          </cell>
          <cell r="AK114">
            <v>3.0280400000000003</v>
          </cell>
          <cell r="AL114">
            <v>50.860655737704917</v>
          </cell>
          <cell r="AN114">
            <v>0</v>
          </cell>
          <cell r="AO114">
            <v>33.572948200000006</v>
          </cell>
          <cell r="AP114">
            <v>0</v>
          </cell>
          <cell r="AQ114">
            <v>1.6030800000000001</v>
          </cell>
          <cell r="BG114" t="b">
            <v>0</v>
          </cell>
          <cell r="BO114" t="b">
            <v>0</v>
          </cell>
          <cell r="CA114" t="b">
            <v>0</v>
          </cell>
          <cell r="CB114" t="b">
            <v>0</v>
          </cell>
          <cell r="CD114" t="b">
            <v>0</v>
          </cell>
          <cell r="CE114" t="b">
            <v>0</v>
          </cell>
          <cell r="CG114" t="b">
            <v>0</v>
          </cell>
          <cell r="CH114" t="b">
            <v>0</v>
          </cell>
          <cell r="CP114" t="str">
            <v>ECWSTBPC</v>
          </cell>
          <cell r="CT114" t="b">
            <v>0</v>
          </cell>
          <cell r="CV114" t="b">
            <v>0</v>
          </cell>
          <cell r="CX114" t="b">
            <v>0</v>
          </cell>
          <cell r="CZ114" t="b">
            <v>0</v>
          </cell>
          <cell r="DB114" t="b">
            <v>0</v>
          </cell>
          <cell r="DD114" t="b">
            <v>0</v>
          </cell>
          <cell r="DF114" t="b">
            <v>0</v>
          </cell>
          <cell r="DH114" t="b">
            <v>0</v>
          </cell>
          <cell r="DJ114" t="b">
            <v>0</v>
          </cell>
          <cell r="DL114" t="b">
            <v>0</v>
          </cell>
          <cell r="DN114" t="b">
            <v>0</v>
          </cell>
          <cell r="DP114" t="b">
            <v>0</v>
          </cell>
          <cell r="DV114">
            <v>0</v>
          </cell>
          <cell r="DX114">
            <v>0</v>
          </cell>
          <cell r="DZ114">
            <v>0</v>
          </cell>
          <cell r="EB114">
            <v>0</v>
          </cell>
          <cell r="ED114">
            <v>0</v>
          </cell>
          <cell r="EF114">
            <v>0</v>
          </cell>
          <cell r="EJ114">
            <v>0</v>
          </cell>
          <cell r="EL114">
            <v>0</v>
          </cell>
          <cell r="EN114">
            <v>0</v>
          </cell>
          <cell r="EP114">
            <v>0</v>
          </cell>
          <cell r="ER114">
            <v>0</v>
          </cell>
          <cell r="ET114">
            <v>0</v>
          </cell>
          <cell r="EX114">
            <v>0</v>
          </cell>
          <cell r="EZ114">
            <v>0</v>
          </cell>
          <cell r="FD114">
            <v>0</v>
          </cell>
          <cell r="FF114">
            <v>0</v>
          </cell>
        </row>
        <row r="115">
          <cell r="A115" t="str">
            <v>Vestforbrænding_KV2</v>
          </cell>
          <cell r="B115" t="str">
            <v>DK-East</v>
          </cell>
          <cell r="G115">
            <v>17.812000000000001</v>
          </cell>
          <cell r="H115">
            <v>73</v>
          </cell>
          <cell r="AK115">
            <v>3.0280400000000003</v>
          </cell>
          <cell r="AL115">
            <v>50.860655737704917</v>
          </cell>
          <cell r="AN115">
            <v>0</v>
          </cell>
          <cell r="AO115">
            <v>33.015610720000005</v>
          </cell>
          <cell r="AP115">
            <v>0</v>
          </cell>
          <cell r="AQ115">
            <v>1.6030800000000001</v>
          </cell>
          <cell r="BG115" t="b">
            <v>0</v>
          </cell>
          <cell r="BO115" t="b">
            <v>0</v>
          </cell>
          <cell r="CA115" t="b">
            <v>0</v>
          </cell>
          <cell r="CB115" t="b">
            <v>0</v>
          </cell>
          <cell r="CD115" t="b">
            <v>0</v>
          </cell>
          <cell r="CE115" t="b">
            <v>0</v>
          </cell>
          <cell r="CG115" t="b">
            <v>0</v>
          </cell>
          <cell r="CH115" t="b">
            <v>0</v>
          </cell>
          <cell r="CT115" t="b">
            <v>0</v>
          </cell>
          <cell r="CV115" t="b">
            <v>0</v>
          </cell>
          <cell r="CX115" t="b">
            <v>0</v>
          </cell>
          <cell r="CZ115" t="b">
            <v>0</v>
          </cell>
          <cell r="DB115" t="b">
            <v>0</v>
          </cell>
          <cell r="DD115" t="b">
            <v>0</v>
          </cell>
          <cell r="DF115" t="b">
            <v>0</v>
          </cell>
          <cell r="DH115" t="b">
            <v>0</v>
          </cell>
          <cell r="DJ115" t="b">
            <v>0</v>
          </cell>
          <cell r="DL115" t="b">
            <v>0</v>
          </cell>
          <cell r="DN115" t="b">
            <v>0</v>
          </cell>
          <cell r="DP115" t="b">
            <v>0</v>
          </cell>
          <cell r="DV115">
            <v>0</v>
          </cell>
          <cell r="DX115">
            <v>0</v>
          </cell>
          <cell r="DZ115">
            <v>0</v>
          </cell>
          <cell r="EB115">
            <v>0</v>
          </cell>
          <cell r="ED115">
            <v>0</v>
          </cell>
          <cell r="EF115">
            <v>0</v>
          </cell>
          <cell r="EJ115">
            <v>0</v>
          </cell>
          <cell r="EL115">
            <v>0</v>
          </cell>
          <cell r="EN115">
            <v>0</v>
          </cell>
          <cell r="EP115">
            <v>0</v>
          </cell>
          <cell r="ER115">
            <v>0</v>
          </cell>
          <cell r="ET115">
            <v>0</v>
          </cell>
          <cell r="EX115">
            <v>0</v>
          </cell>
          <cell r="EZ115">
            <v>0</v>
          </cell>
          <cell r="FD115">
            <v>0</v>
          </cell>
          <cell r="FF115">
            <v>0</v>
          </cell>
        </row>
        <row r="116">
          <cell r="A116" t="str">
            <v>Vestforbrænding_KV3</v>
          </cell>
          <cell r="B116" t="str">
            <v>DK-East</v>
          </cell>
          <cell r="G116">
            <v>40.281690140845072</v>
          </cell>
          <cell r="H116">
            <v>110</v>
          </cell>
          <cell r="AK116">
            <v>9.9495774647887334</v>
          </cell>
          <cell r="AL116">
            <v>74.194999999999993</v>
          </cell>
          <cell r="AN116">
            <v>0</v>
          </cell>
          <cell r="AO116">
            <v>46.726760563380282</v>
          </cell>
          <cell r="AP116">
            <v>0</v>
          </cell>
          <cell r="AQ116">
            <v>2.8197183098591547</v>
          </cell>
          <cell r="BG116" t="b">
            <v>0</v>
          </cell>
          <cell r="BO116" t="b">
            <v>0</v>
          </cell>
          <cell r="CA116" t="b">
            <v>0</v>
          </cell>
          <cell r="CB116" t="b">
            <v>0</v>
          </cell>
          <cell r="CD116" t="b">
            <v>0</v>
          </cell>
          <cell r="CE116" t="b">
            <v>0</v>
          </cell>
          <cell r="CG116" t="b">
            <v>0</v>
          </cell>
          <cell r="CH116" t="b">
            <v>0</v>
          </cell>
          <cell r="CP116" t="str">
            <v>ECWSTBPC</v>
          </cell>
          <cell r="CT116" t="b">
            <v>0</v>
          </cell>
          <cell r="CV116" t="b">
            <v>0</v>
          </cell>
          <cell r="CX116" t="b">
            <v>0</v>
          </cell>
          <cell r="CZ116" t="b">
            <v>0</v>
          </cell>
          <cell r="DB116" t="b">
            <v>0</v>
          </cell>
          <cell r="DD116" t="b">
            <v>0</v>
          </cell>
          <cell r="DF116" t="b">
            <v>0</v>
          </cell>
          <cell r="DH116" t="b">
            <v>0</v>
          </cell>
          <cell r="DJ116" t="b">
            <v>0</v>
          </cell>
          <cell r="DL116" t="b">
            <v>0</v>
          </cell>
          <cell r="DN116" t="b">
            <v>0</v>
          </cell>
          <cell r="DP116" t="b">
            <v>0</v>
          </cell>
          <cell r="DV116">
            <v>0</v>
          </cell>
          <cell r="DX116">
            <v>0</v>
          </cell>
          <cell r="DZ116">
            <v>0</v>
          </cell>
          <cell r="EB116">
            <v>0</v>
          </cell>
          <cell r="ED116">
            <v>0</v>
          </cell>
          <cell r="EF116">
            <v>0</v>
          </cell>
          <cell r="EJ116">
            <v>0</v>
          </cell>
          <cell r="EL116">
            <v>0</v>
          </cell>
          <cell r="EN116">
            <v>0</v>
          </cell>
          <cell r="EP116">
            <v>0</v>
          </cell>
          <cell r="ER116">
            <v>0</v>
          </cell>
          <cell r="ET116">
            <v>0</v>
          </cell>
          <cell r="EX116">
            <v>0</v>
          </cell>
          <cell r="EZ116">
            <v>0</v>
          </cell>
          <cell r="FD116">
            <v>0</v>
          </cell>
          <cell r="FF116">
            <v>0</v>
          </cell>
        </row>
        <row r="117">
          <cell r="A117" t="str">
            <v>Vestforbrænding_KV4</v>
          </cell>
          <cell r="B117" t="str">
            <v>DK-East</v>
          </cell>
          <cell r="G117">
            <v>60.056338028169016</v>
          </cell>
          <cell r="H117">
            <v>164</v>
          </cell>
          <cell r="AK117">
            <v>14.833915492957747</v>
          </cell>
          <cell r="AL117">
            <v>110.61800000000001</v>
          </cell>
          <cell r="AN117">
            <v>0</v>
          </cell>
          <cell r="AO117">
            <v>69.665352112676047</v>
          </cell>
          <cell r="AP117">
            <v>0</v>
          </cell>
          <cell r="AQ117">
            <v>4.2039436619718309</v>
          </cell>
          <cell r="BG117" t="b">
            <v>0</v>
          </cell>
          <cell r="BO117" t="b">
            <v>0</v>
          </cell>
          <cell r="CA117" t="b">
            <v>0</v>
          </cell>
          <cell r="CB117" t="b">
            <v>0</v>
          </cell>
          <cell r="CD117" t="b">
            <v>0</v>
          </cell>
          <cell r="CE117" t="b">
            <v>0</v>
          </cell>
          <cell r="CG117" t="b">
            <v>0</v>
          </cell>
          <cell r="CH117" t="b">
            <v>0</v>
          </cell>
          <cell r="CP117" t="str">
            <v>ECWSTBPC</v>
          </cell>
          <cell r="CT117" t="b">
            <v>0</v>
          </cell>
          <cell r="CV117" t="b">
            <v>0</v>
          </cell>
          <cell r="CX117" t="b">
            <v>0</v>
          </cell>
          <cell r="CZ117" t="b">
            <v>0</v>
          </cell>
          <cell r="DB117" t="b">
            <v>0</v>
          </cell>
          <cell r="DD117" t="b">
            <v>0</v>
          </cell>
          <cell r="DF117" t="b">
            <v>0</v>
          </cell>
          <cell r="DH117" t="b">
            <v>0</v>
          </cell>
          <cell r="DJ117" t="b">
            <v>0</v>
          </cell>
          <cell r="DL117" t="b">
            <v>0</v>
          </cell>
          <cell r="DN117" t="b">
            <v>0</v>
          </cell>
          <cell r="DP117" t="b">
            <v>0</v>
          </cell>
          <cell r="DV117">
            <v>0</v>
          </cell>
          <cell r="DX117">
            <v>0</v>
          </cell>
          <cell r="DZ117">
            <v>0</v>
          </cell>
          <cell r="EB117">
            <v>0</v>
          </cell>
          <cell r="ED117">
            <v>0</v>
          </cell>
          <cell r="EF117">
            <v>0</v>
          </cell>
          <cell r="EJ117">
            <v>0</v>
          </cell>
          <cell r="EL117">
            <v>0</v>
          </cell>
          <cell r="EN117">
            <v>0</v>
          </cell>
          <cell r="EP117">
            <v>0</v>
          </cell>
          <cell r="ER117">
            <v>0</v>
          </cell>
          <cell r="ET117">
            <v>0</v>
          </cell>
          <cell r="EX117">
            <v>0</v>
          </cell>
          <cell r="EZ117">
            <v>0</v>
          </cell>
          <cell r="FD117">
            <v>0</v>
          </cell>
          <cell r="FF117">
            <v>0</v>
          </cell>
        </row>
        <row r="118">
          <cell r="A118" t="str">
            <v>Amagerforbrænding</v>
          </cell>
          <cell r="B118" t="str">
            <v>DK-East</v>
          </cell>
          <cell r="G118">
            <v>0</v>
          </cell>
          <cell r="H118">
            <v>14</v>
          </cell>
          <cell r="AK118">
            <v>0</v>
          </cell>
          <cell r="AL118">
            <v>11.200000000000001</v>
          </cell>
          <cell r="AN118">
            <v>0</v>
          </cell>
          <cell r="AO118">
            <v>2.7720000000000002</v>
          </cell>
          <cell r="AP118">
            <v>0</v>
          </cell>
          <cell r="AQ118">
            <v>0.98000000000000009</v>
          </cell>
          <cell r="BG118" t="b">
            <v>0</v>
          </cell>
          <cell r="BO118" t="b">
            <v>0</v>
          </cell>
          <cell r="CA118" t="b">
            <v>0</v>
          </cell>
          <cell r="CB118" t="b">
            <v>0</v>
          </cell>
          <cell r="CD118" t="b">
            <v>0</v>
          </cell>
          <cell r="CE118" t="b">
            <v>0</v>
          </cell>
          <cell r="CG118" t="b">
            <v>0</v>
          </cell>
          <cell r="CH118" t="b">
            <v>0</v>
          </cell>
          <cell r="CP118" t="str">
            <v>EHWSTBOC</v>
          </cell>
          <cell r="CT118" t="b">
            <v>0</v>
          </cell>
          <cell r="CV118" t="b">
            <v>0</v>
          </cell>
          <cell r="CX118" t="b">
            <v>0</v>
          </cell>
          <cell r="CZ118" t="b">
            <v>0</v>
          </cell>
          <cell r="DB118" t="b">
            <v>0</v>
          </cell>
          <cell r="DD118" t="b">
            <v>0</v>
          </cell>
          <cell r="DF118" t="b">
            <v>0</v>
          </cell>
          <cell r="DH118" t="b">
            <v>0</v>
          </cell>
          <cell r="DJ118" t="b">
            <v>0</v>
          </cell>
          <cell r="DL118" t="b">
            <v>0</v>
          </cell>
          <cell r="DN118" t="b">
            <v>0</v>
          </cell>
          <cell r="DP118" t="b">
            <v>0</v>
          </cell>
          <cell r="DV118">
            <v>0</v>
          </cell>
          <cell r="DX118">
            <v>0</v>
          </cell>
          <cell r="DZ118">
            <v>0</v>
          </cell>
          <cell r="EB118">
            <v>0</v>
          </cell>
          <cell r="ED118">
            <v>0</v>
          </cell>
          <cell r="EF118">
            <v>0</v>
          </cell>
          <cell r="EJ118">
            <v>0</v>
          </cell>
          <cell r="EL118">
            <v>0</v>
          </cell>
          <cell r="EN118">
            <v>0</v>
          </cell>
          <cell r="EP118">
            <v>0</v>
          </cell>
          <cell r="ER118">
            <v>0</v>
          </cell>
          <cell r="ET118">
            <v>0</v>
          </cell>
          <cell r="EX118">
            <v>0</v>
          </cell>
          <cell r="EZ118">
            <v>0</v>
          </cell>
          <cell r="FD118">
            <v>0</v>
          </cell>
          <cell r="FF118">
            <v>0</v>
          </cell>
        </row>
        <row r="119">
          <cell r="A119" t="str">
            <v>Amagerforbrænding_KV</v>
          </cell>
          <cell r="B119" t="str">
            <v>DK-East</v>
          </cell>
          <cell r="G119">
            <v>18.2</v>
          </cell>
          <cell r="H119">
            <v>66.666666666666657</v>
          </cell>
          <cell r="AK119">
            <v>2.6389999999999998</v>
          </cell>
          <cell r="AL119">
            <v>35.409035409035397</v>
          </cell>
          <cell r="AN119">
            <v>0</v>
          </cell>
          <cell r="AO119">
            <v>37.721137999999996</v>
          </cell>
          <cell r="AP119">
            <v>0</v>
          </cell>
          <cell r="AQ119">
            <v>1.6379999999999999</v>
          </cell>
          <cell r="BG119" t="b">
            <v>0</v>
          </cell>
          <cell r="BO119" t="b">
            <v>0</v>
          </cell>
          <cell r="CA119" t="b">
            <v>0</v>
          </cell>
          <cell r="CB119" t="b">
            <v>0</v>
          </cell>
          <cell r="CD119" t="b">
            <v>0</v>
          </cell>
          <cell r="CE119" t="b">
            <v>0</v>
          </cell>
          <cell r="CG119" t="b">
            <v>0</v>
          </cell>
          <cell r="CH119" t="b">
            <v>0</v>
          </cell>
          <cell r="CP119" t="str">
            <v>ECWSTBPC</v>
          </cell>
          <cell r="CT119" t="b">
            <v>0</v>
          </cell>
          <cell r="CV119" t="b">
            <v>0</v>
          </cell>
          <cell r="CX119" t="b">
            <v>0</v>
          </cell>
          <cell r="CZ119" t="b">
            <v>0</v>
          </cell>
          <cell r="DB119" t="b">
            <v>0</v>
          </cell>
          <cell r="DD119" t="b">
            <v>0</v>
          </cell>
          <cell r="DF119" t="b">
            <v>0</v>
          </cell>
          <cell r="DH119" t="b">
            <v>0</v>
          </cell>
          <cell r="DJ119" t="b">
            <v>0</v>
          </cell>
          <cell r="DL119" t="b">
            <v>0</v>
          </cell>
          <cell r="DN119" t="b">
            <v>0</v>
          </cell>
          <cell r="DP119" t="b">
            <v>0</v>
          </cell>
          <cell r="DV119">
            <v>0</v>
          </cell>
          <cell r="DX119">
            <v>0</v>
          </cell>
          <cell r="DZ119">
            <v>0</v>
          </cell>
          <cell r="EB119">
            <v>0</v>
          </cell>
          <cell r="ED119">
            <v>0</v>
          </cell>
          <cell r="EF119">
            <v>0</v>
          </cell>
          <cell r="EJ119">
            <v>0</v>
          </cell>
          <cell r="EL119">
            <v>0</v>
          </cell>
          <cell r="EN119">
            <v>0</v>
          </cell>
          <cell r="EP119">
            <v>0</v>
          </cell>
          <cell r="ER119">
            <v>0</v>
          </cell>
          <cell r="ET119">
            <v>0</v>
          </cell>
          <cell r="EX119">
            <v>0</v>
          </cell>
          <cell r="EZ119">
            <v>0</v>
          </cell>
          <cell r="FD119">
            <v>0</v>
          </cell>
          <cell r="FF119">
            <v>0</v>
          </cell>
        </row>
        <row r="120">
          <cell r="A120" t="str">
            <v>Amagerforbrænding_KV</v>
          </cell>
          <cell r="B120" t="str">
            <v>DK-East</v>
          </cell>
          <cell r="G120">
            <v>28.3</v>
          </cell>
          <cell r="H120">
            <v>125.77777777777777</v>
          </cell>
          <cell r="AK120">
            <v>4.2732999999999999</v>
          </cell>
          <cell r="AL120">
            <v>84.410864197530856</v>
          </cell>
          <cell r="AN120">
            <v>0</v>
          </cell>
          <cell r="AO120">
            <v>54.817100000000003</v>
          </cell>
          <cell r="AP120">
            <v>0</v>
          </cell>
          <cell r="AQ120">
            <v>2.5470000000000002</v>
          </cell>
          <cell r="BG120" t="b">
            <v>0</v>
          </cell>
          <cell r="BO120" t="b">
            <v>0</v>
          </cell>
          <cell r="CA120" t="b">
            <v>0</v>
          </cell>
          <cell r="CB120" t="b">
            <v>0</v>
          </cell>
          <cell r="CD120" t="b">
            <v>0</v>
          </cell>
          <cell r="CE120" t="b">
            <v>0</v>
          </cell>
          <cell r="CG120" t="b">
            <v>0</v>
          </cell>
          <cell r="CH120" t="b">
            <v>0</v>
          </cell>
          <cell r="CP120" t="str">
            <v>ECWSTBPC</v>
          </cell>
          <cell r="CT120" t="b">
            <v>0</v>
          </cell>
          <cell r="CV120" t="b">
            <v>0</v>
          </cell>
          <cell r="CX120" t="b">
            <v>0</v>
          </cell>
          <cell r="CZ120" t="b">
            <v>0</v>
          </cell>
          <cell r="DB120" t="b">
            <v>0</v>
          </cell>
          <cell r="DD120" t="b">
            <v>0</v>
          </cell>
          <cell r="DF120" t="b">
            <v>0</v>
          </cell>
          <cell r="DH120" t="b">
            <v>0</v>
          </cell>
          <cell r="DJ120" t="b">
            <v>0</v>
          </cell>
          <cell r="DL120" t="b">
            <v>0</v>
          </cell>
          <cell r="DN120" t="b">
            <v>0</v>
          </cell>
          <cell r="DP120" t="b">
            <v>0</v>
          </cell>
          <cell r="DV120">
            <v>0</v>
          </cell>
          <cell r="DX120">
            <v>0</v>
          </cell>
          <cell r="DZ120">
            <v>0</v>
          </cell>
          <cell r="EB120">
            <v>0</v>
          </cell>
          <cell r="ED120">
            <v>0</v>
          </cell>
          <cell r="EF120">
            <v>0</v>
          </cell>
          <cell r="EJ120">
            <v>0</v>
          </cell>
          <cell r="EL120">
            <v>0</v>
          </cell>
          <cell r="EN120">
            <v>0</v>
          </cell>
          <cell r="EP120">
            <v>0</v>
          </cell>
          <cell r="ER120">
            <v>0</v>
          </cell>
          <cell r="ET120">
            <v>0</v>
          </cell>
          <cell r="EX120">
            <v>0</v>
          </cell>
          <cell r="EZ120">
            <v>0</v>
          </cell>
          <cell r="FD120">
            <v>0</v>
          </cell>
          <cell r="FF120">
            <v>0</v>
          </cell>
        </row>
        <row r="121">
          <cell r="A121" t="str">
            <v>Amagerforbrænding_KV</v>
          </cell>
          <cell r="B121" t="str">
            <v>DK-East</v>
          </cell>
          <cell r="G121">
            <v>28.3</v>
          </cell>
          <cell r="H121">
            <v>125.77777777777777</v>
          </cell>
          <cell r="AK121">
            <v>4.2732999999999999</v>
          </cell>
          <cell r="AL121">
            <v>84.410864197530856</v>
          </cell>
          <cell r="AN121">
            <v>0</v>
          </cell>
          <cell r="AO121">
            <v>53.341255000000004</v>
          </cell>
          <cell r="AP121">
            <v>0</v>
          </cell>
          <cell r="AQ121">
            <v>2.5470000000000002</v>
          </cell>
          <cell r="BG121" t="b">
            <v>0</v>
          </cell>
          <cell r="BO121" t="b">
            <v>0</v>
          </cell>
          <cell r="CA121" t="b">
            <v>0</v>
          </cell>
          <cell r="CB121" t="b">
            <v>0</v>
          </cell>
          <cell r="CD121" t="b">
            <v>0</v>
          </cell>
          <cell r="CE121" t="b">
            <v>0</v>
          </cell>
          <cell r="CG121" t="b">
            <v>0</v>
          </cell>
          <cell r="CH121" t="b">
            <v>0</v>
          </cell>
          <cell r="CP121" t="str">
            <v>ECWSTBPC</v>
          </cell>
          <cell r="CT121" t="b">
            <v>0</v>
          </cell>
          <cell r="CV121" t="b">
            <v>0</v>
          </cell>
          <cell r="CX121" t="b">
            <v>0</v>
          </cell>
          <cell r="CZ121" t="b">
            <v>0</v>
          </cell>
          <cell r="DB121" t="b">
            <v>0</v>
          </cell>
          <cell r="DD121" t="b">
            <v>0</v>
          </cell>
          <cell r="DF121" t="b">
            <v>0</v>
          </cell>
          <cell r="DH121" t="b">
            <v>0</v>
          </cell>
          <cell r="DJ121" t="b">
            <v>0</v>
          </cell>
          <cell r="DL121" t="b">
            <v>0</v>
          </cell>
          <cell r="DN121" t="b">
            <v>0</v>
          </cell>
          <cell r="DP121" t="b">
            <v>0</v>
          </cell>
          <cell r="DV121">
            <v>0</v>
          </cell>
          <cell r="DX121">
            <v>0</v>
          </cell>
          <cell r="DZ121">
            <v>0</v>
          </cell>
          <cell r="EB121">
            <v>0</v>
          </cell>
          <cell r="ED121">
            <v>0</v>
          </cell>
          <cell r="EF121">
            <v>0</v>
          </cell>
          <cell r="EJ121">
            <v>0</v>
          </cell>
          <cell r="EL121">
            <v>0</v>
          </cell>
          <cell r="EN121">
            <v>0</v>
          </cell>
          <cell r="EP121">
            <v>0</v>
          </cell>
          <cell r="ER121">
            <v>0</v>
          </cell>
          <cell r="ET121">
            <v>0</v>
          </cell>
          <cell r="EX121">
            <v>0</v>
          </cell>
          <cell r="EZ121">
            <v>0</v>
          </cell>
          <cell r="FD121">
            <v>0</v>
          </cell>
          <cell r="FF121">
            <v>0</v>
          </cell>
        </row>
        <row r="122">
          <cell r="A122" t="str">
            <v>Amagerforbrænding_KV</v>
          </cell>
          <cell r="B122" t="str">
            <v>DK-East</v>
          </cell>
          <cell r="G122">
            <v>28.3</v>
          </cell>
          <cell r="H122">
            <v>125.77777777777777</v>
          </cell>
          <cell r="AK122">
            <v>4.2732999999999999</v>
          </cell>
          <cell r="AL122">
            <v>84.410864197530856</v>
          </cell>
          <cell r="AN122">
            <v>0</v>
          </cell>
          <cell r="AO122">
            <v>52.455748000000007</v>
          </cell>
          <cell r="AP122">
            <v>0</v>
          </cell>
          <cell r="AQ122">
            <v>2.5470000000000002</v>
          </cell>
          <cell r="BG122" t="b">
            <v>0</v>
          </cell>
          <cell r="BO122" t="b">
            <v>0</v>
          </cell>
          <cell r="CA122" t="b">
            <v>0</v>
          </cell>
          <cell r="CB122" t="b">
            <v>0</v>
          </cell>
          <cell r="CD122" t="b">
            <v>0</v>
          </cell>
          <cell r="CE122" t="b">
            <v>0</v>
          </cell>
          <cell r="CG122" t="b">
            <v>0</v>
          </cell>
          <cell r="CH122" t="b">
            <v>0</v>
          </cell>
          <cell r="CT122" t="b">
            <v>0</v>
          </cell>
          <cell r="CV122" t="b">
            <v>0</v>
          </cell>
          <cell r="CX122" t="b">
            <v>0</v>
          </cell>
          <cell r="CZ122" t="b">
            <v>0</v>
          </cell>
          <cell r="DB122" t="b">
            <v>0</v>
          </cell>
          <cell r="DD122" t="b">
            <v>0</v>
          </cell>
          <cell r="DF122" t="b">
            <v>0</v>
          </cell>
          <cell r="DH122" t="b">
            <v>0</v>
          </cell>
          <cell r="DJ122" t="b">
            <v>0</v>
          </cell>
          <cell r="DL122" t="b">
            <v>0</v>
          </cell>
          <cell r="DN122" t="b">
            <v>0</v>
          </cell>
          <cell r="DP122" t="b">
            <v>0</v>
          </cell>
          <cell r="DV122">
            <v>0</v>
          </cell>
          <cell r="DX122">
            <v>0</v>
          </cell>
          <cell r="DZ122">
            <v>0</v>
          </cell>
          <cell r="EB122">
            <v>0</v>
          </cell>
          <cell r="ED122">
            <v>0</v>
          </cell>
          <cell r="EF122">
            <v>0</v>
          </cell>
          <cell r="EJ122">
            <v>0</v>
          </cell>
          <cell r="EL122">
            <v>0</v>
          </cell>
          <cell r="EN122">
            <v>0</v>
          </cell>
          <cell r="EP122">
            <v>0</v>
          </cell>
          <cell r="ER122">
            <v>0</v>
          </cell>
          <cell r="ET122">
            <v>0</v>
          </cell>
          <cell r="EX122">
            <v>0</v>
          </cell>
          <cell r="EZ122">
            <v>0</v>
          </cell>
          <cell r="FD122">
            <v>0</v>
          </cell>
          <cell r="FF122">
            <v>0</v>
          </cell>
        </row>
        <row r="123">
          <cell r="A123" t="str">
            <v>Amagerforbrænding_KV2</v>
          </cell>
          <cell r="B123" t="str">
            <v>DK-East</v>
          </cell>
          <cell r="G123">
            <v>39.150000000000006</v>
          </cell>
          <cell r="H123">
            <v>123.375</v>
          </cell>
          <cell r="AK123">
            <v>8.9586945</v>
          </cell>
          <cell r="AL123">
            <v>88.968347808908021</v>
          </cell>
          <cell r="AN123">
            <v>0</v>
          </cell>
          <cell r="AO123">
            <v>45.414000000000001</v>
          </cell>
          <cell r="AP123">
            <v>0</v>
          </cell>
          <cell r="AQ123">
            <v>2.7404999999999999</v>
          </cell>
          <cell r="BG123" t="b">
            <v>0</v>
          </cell>
          <cell r="BO123" t="b">
            <v>0</v>
          </cell>
          <cell r="CA123" t="b">
            <v>0</v>
          </cell>
          <cell r="CB123" t="b">
            <v>0</v>
          </cell>
          <cell r="CD123" t="b">
            <v>0</v>
          </cell>
          <cell r="CE123" t="b">
            <v>0</v>
          </cell>
          <cell r="CG123" t="b">
            <v>0</v>
          </cell>
          <cell r="CH123" t="b">
            <v>0</v>
          </cell>
          <cell r="CP123" t="str">
            <v>ECWSTBPC</v>
          </cell>
          <cell r="CT123" t="b">
            <v>0</v>
          </cell>
          <cell r="CV123" t="b">
            <v>0</v>
          </cell>
          <cell r="CX123" t="b">
            <v>0</v>
          </cell>
          <cell r="CZ123" t="b">
            <v>0</v>
          </cell>
          <cell r="DB123" t="b">
            <v>0</v>
          </cell>
          <cell r="DD123" t="b">
            <v>0</v>
          </cell>
          <cell r="DF123" t="b">
            <v>0</v>
          </cell>
          <cell r="DH123" t="b">
            <v>0</v>
          </cell>
          <cell r="DJ123" t="b">
            <v>0</v>
          </cell>
          <cell r="DL123" t="b">
            <v>0</v>
          </cell>
          <cell r="DN123" t="b">
            <v>0</v>
          </cell>
          <cell r="DP123" t="b">
            <v>0</v>
          </cell>
          <cell r="DV123">
            <v>0</v>
          </cell>
          <cell r="DX123">
            <v>0</v>
          </cell>
          <cell r="DZ123">
            <v>0</v>
          </cell>
          <cell r="EB123">
            <v>0</v>
          </cell>
          <cell r="ED123">
            <v>0</v>
          </cell>
          <cell r="EF123">
            <v>0</v>
          </cell>
          <cell r="EJ123">
            <v>0</v>
          </cell>
          <cell r="EL123">
            <v>0</v>
          </cell>
          <cell r="EN123">
            <v>0</v>
          </cell>
          <cell r="EP123">
            <v>0</v>
          </cell>
          <cell r="ER123">
            <v>0</v>
          </cell>
          <cell r="ET123">
            <v>0</v>
          </cell>
          <cell r="EX123">
            <v>0</v>
          </cell>
          <cell r="EZ123">
            <v>0</v>
          </cell>
          <cell r="FD123">
            <v>0</v>
          </cell>
          <cell r="FF123">
            <v>0</v>
          </cell>
        </row>
        <row r="124">
          <cell r="A124" t="str">
            <v>IndustryHeatKBHvand</v>
          </cell>
          <cell r="B124" t="str">
            <v>DK-East</v>
          </cell>
          <cell r="G124">
            <v>0</v>
          </cell>
          <cell r="H124">
            <v>1.3716712580348942</v>
          </cell>
          <cell r="N124">
            <v>8.6305555555555546</v>
          </cell>
          <cell r="AK124">
            <v>0</v>
          </cell>
          <cell r="AL124">
            <v>0</v>
          </cell>
          <cell r="AN124">
            <v>0</v>
          </cell>
          <cell r="AO124">
            <v>0</v>
          </cell>
          <cell r="AP124">
            <v>0</v>
          </cell>
          <cell r="AQ124">
            <v>0</v>
          </cell>
          <cell r="BG124" t="b">
            <v>0</v>
          </cell>
          <cell r="BO124" t="b">
            <v>0</v>
          </cell>
          <cell r="CA124" t="b">
            <v>0</v>
          </cell>
          <cell r="CB124" t="b">
            <v>0</v>
          </cell>
          <cell r="CD124" t="b">
            <v>0</v>
          </cell>
          <cell r="CE124" t="b">
            <v>0</v>
          </cell>
          <cell r="CG124" t="b">
            <v>0</v>
          </cell>
          <cell r="CH124" t="b">
            <v>0</v>
          </cell>
          <cell r="CP124">
            <v>0</v>
          </cell>
          <cell r="CT124" t="b">
            <v>0</v>
          </cell>
          <cell r="CV124" t="b">
            <v>0</v>
          </cell>
          <cell r="CX124" t="b">
            <v>0</v>
          </cell>
          <cell r="CZ124" t="b">
            <v>0</v>
          </cell>
          <cell r="DB124" t="b">
            <v>0</v>
          </cell>
          <cell r="DD124" t="b">
            <v>0</v>
          </cell>
          <cell r="DF124" t="b">
            <v>0</v>
          </cell>
          <cell r="DH124" t="b">
            <v>0</v>
          </cell>
          <cell r="DJ124" t="b">
            <v>0</v>
          </cell>
          <cell r="DL124" t="b">
            <v>0</v>
          </cell>
          <cell r="DN124" t="b">
            <v>0</v>
          </cell>
          <cell r="DP124" t="b">
            <v>0</v>
          </cell>
          <cell r="DV124">
            <v>0</v>
          </cell>
          <cell r="DX124">
            <v>0</v>
          </cell>
          <cell r="DZ124">
            <v>0</v>
          </cell>
          <cell r="EB124">
            <v>0</v>
          </cell>
          <cell r="ED124">
            <v>0</v>
          </cell>
          <cell r="EF124">
            <v>0</v>
          </cell>
          <cell r="EJ124">
            <v>0</v>
          </cell>
          <cell r="EL124">
            <v>0</v>
          </cell>
          <cell r="EN124">
            <v>0</v>
          </cell>
          <cell r="EP124">
            <v>0</v>
          </cell>
          <cell r="ER124">
            <v>0</v>
          </cell>
          <cell r="ET124">
            <v>0</v>
          </cell>
          <cell r="EX124">
            <v>0</v>
          </cell>
          <cell r="EZ124">
            <v>0</v>
          </cell>
          <cell r="FD124">
            <v>0</v>
          </cell>
          <cell r="FF124">
            <v>0</v>
          </cell>
        </row>
        <row r="125">
          <cell r="A125" t="str">
            <v>IndustryHeatKBHvand</v>
          </cell>
          <cell r="B125" t="str">
            <v>DK-East</v>
          </cell>
          <cell r="G125">
            <v>0</v>
          </cell>
          <cell r="H125">
            <v>1.3716712580348942</v>
          </cell>
          <cell r="N125">
            <v>8.6305555555555546</v>
          </cell>
          <cell r="AK125">
            <v>0</v>
          </cell>
          <cell r="AL125">
            <v>0</v>
          </cell>
          <cell r="AN125">
            <v>0</v>
          </cell>
          <cell r="AO125">
            <v>0</v>
          </cell>
          <cell r="AP125">
            <v>0</v>
          </cell>
          <cell r="AQ125">
            <v>0</v>
          </cell>
          <cell r="BG125" t="b">
            <v>0</v>
          </cell>
          <cell r="BO125" t="b">
            <v>0</v>
          </cell>
          <cell r="CA125" t="b">
            <v>0</v>
          </cell>
          <cell r="CB125" t="b">
            <v>0</v>
          </cell>
          <cell r="CD125" t="b">
            <v>0</v>
          </cell>
          <cell r="CE125" t="b">
            <v>0</v>
          </cell>
          <cell r="CG125" t="b">
            <v>0</v>
          </cell>
          <cell r="CH125" t="b">
            <v>0</v>
          </cell>
          <cell r="CP125">
            <v>0</v>
          </cell>
          <cell r="CT125" t="b">
            <v>0</v>
          </cell>
          <cell r="CV125" t="b">
            <v>0</v>
          </cell>
          <cell r="CX125" t="b">
            <v>0</v>
          </cell>
          <cell r="CZ125" t="b">
            <v>0</v>
          </cell>
          <cell r="DB125" t="b">
            <v>0</v>
          </cell>
          <cell r="DD125" t="b">
            <v>0</v>
          </cell>
          <cell r="DF125" t="b">
            <v>0</v>
          </cell>
          <cell r="DH125" t="b">
            <v>0</v>
          </cell>
          <cell r="DJ125" t="b">
            <v>0</v>
          </cell>
          <cell r="DL125" t="b">
            <v>0</v>
          </cell>
          <cell r="DN125" t="b">
            <v>0</v>
          </cell>
          <cell r="DP125" t="b">
            <v>0</v>
          </cell>
          <cell r="DV125">
            <v>0</v>
          </cell>
          <cell r="DX125">
            <v>0</v>
          </cell>
          <cell r="DZ125">
            <v>0</v>
          </cell>
          <cell r="EB125">
            <v>0</v>
          </cell>
          <cell r="ED125">
            <v>0</v>
          </cell>
          <cell r="EF125">
            <v>0</v>
          </cell>
          <cell r="EJ125">
            <v>0</v>
          </cell>
          <cell r="EL125">
            <v>0</v>
          </cell>
          <cell r="EN125">
            <v>0</v>
          </cell>
          <cell r="EP125">
            <v>0</v>
          </cell>
          <cell r="ER125">
            <v>0</v>
          </cell>
          <cell r="ET125">
            <v>0</v>
          </cell>
          <cell r="EX125">
            <v>0</v>
          </cell>
          <cell r="EZ125">
            <v>0</v>
          </cell>
          <cell r="FD125">
            <v>0</v>
          </cell>
          <cell r="FF125">
            <v>0</v>
          </cell>
        </row>
        <row r="126">
          <cell r="A126" t="str">
            <v>IndustryHeatKBHvand</v>
          </cell>
          <cell r="B126" t="str">
            <v>DK-East</v>
          </cell>
          <cell r="G126">
            <v>0</v>
          </cell>
          <cell r="H126">
            <v>1.3716712580348942</v>
          </cell>
          <cell r="N126">
            <v>8.6305555555555546</v>
          </cell>
          <cell r="AK126">
            <v>0</v>
          </cell>
          <cell r="AL126">
            <v>0</v>
          </cell>
          <cell r="AN126">
            <v>0</v>
          </cell>
          <cell r="AO126">
            <v>0</v>
          </cell>
          <cell r="AP126">
            <v>0</v>
          </cell>
          <cell r="AQ126">
            <v>0</v>
          </cell>
          <cell r="BG126" t="b">
            <v>0</v>
          </cell>
          <cell r="BO126" t="b">
            <v>0</v>
          </cell>
          <cell r="CA126" t="b">
            <v>0</v>
          </cell>
          <cell r="CB126" t="b">
            <v>0</v>
          </cell>
          <cell r="CD126" t="b">
            <v>0</v>
          </cell>
          <cell r="CE126" t="b">
            <v>0</v>
          </cell>
          <cell r="CG126" t="b">
            <v>0</v>
          </cell>
          <cell r="CH126" t="b">
            <v>0</v>
          </cell>
          <cell r="CP126">
            <v>0</v>
          </cell>
          <cell r="CT126" t="b">
            <v>0</v>
          </cell>
          <cell r="CV126" t="b">
            <v>0</v>
          </cell>
          <cell r="CX126" t="b">
            <v>0</v>
          </cell>
          <cell r="CZ126" t="b">
            <v>0</v>
          </cell>
          <cell r="DB126" t="b">
            <v>0</v>
          </cell>
          <cell r="DD126" t="b">
            <v>0</v>
          </cell>
          <cell r="DF126" t="b">
            <v>0</v>
          </cell>
          <cell r="DH126" t="b">
            <v>0</v>
          </cell>
          <cell r="DJ126" t="b">
            <v>0</v>
          </cell>
          <cell r="DL126" t="b">
            <v>0</v>
          </cell>
          <cell r="DN126" t="b">
            <v>0</v>
          </cell>
          <cell r="DP126" t="b">
            <v>0</v>
          </cell>
          <cell r="DV126">
            <v>0</v>
          </cell>
          <cell r="DX126">
            <v>0</v>
          </cell>
          <cell r="DZ126">
            <v>0</v>
          </cell>
          <cell r="EB126">
            <v>0</v>
          </cell>
          <cell r="ED126">
            <v>0</v>
          </cell>
          <cell r="EF126">
            <v>0</v>
          </cell>
          <cell r="EJ126">
            <v>0</v>
          </cell>
          <cell r="EL126">
            <v>0</v>
          </cell>
          <cell r="EN126">
            <v>0</v>
          </cell>
          <cell r="EP126">
            <v>0</v>
          </cell>
          <cell r="ER126">
            <v>0</v>
          </cell>
          <cell r="ET126">
            <v>0</v>
          </cell>
          <cell r="EX126">
            <v>0</v>
          </cell>
          <cell r="EZ126">
            <v>0</v>
          </cell>
          <cell r="FD126">
            <v>0</v>
          </cell>
          <cell r="FF126">
            <v>0</v>
          </cell>
        </row>
        <row r="127">
          <cell r="A127" t="str">
            <v>IndustryHeatKBHvand</v>
          </cell>
          <cell r="B127" t="str">
            <v>DK-East</v>
          </cell>
          <cell r="G127">
            <v>0</v>
          </cell>
          <cell r="H127">
            <v>1.4493391502213622</v>
          </cell>
          <cell r="N127">
            <v>9.1192419331928107</v>
          </cell>
          <cell r="AK127">
            <v>0</v>
          </cell>
          <cell r="AL127">
            <v>0</v>
          </cell>
          <cell r="AN127">
            <v>0</v>
          </cell>
          <cell r="AO127">
            <v>0</v>
          </cell>
          <cell r="AP127">
            <v>0</v>
          </cell>
          <cell r="AQ127">
            <v>0</v>
          </cell>
          <cell r="BG127" t="b">
            <v>0</v>
          </cell>
          <cell r="BO127" t="b">
            <v>0</v>
          </cell>
          <cell r="CA127" t="b">
            <v>0</v>
          </cell>
          <cell r="CB127" t="b">
            <v>0</v>
          </cell>
          <cell r="CD127" t="b">
            <v>0</v>
          </cell>
          <cell r="CE127" t="b">
            <v>0</v>
          </cell>
          <cell r="CG127" t="b">
            <v>0</v>
          </cell>
          <cell r="CH127" t="b">
            <v>0</v>
          </cell>
          <cell r="CP127">
            <v>0</v>
          </cell>
          <cell r="CT127" t="b">
            <v>0</v>
          </cell>
          <cell r="CV127" t="b">
            <v>0</v>
          </cell>
          <cell r="CX127" t="b">
            <v>0</v>
          </cell>
          <cell r="CZ127" t="b">
            <v>0</v>
          </cell>
          <cell r="DB127" t="b">
            <v>0</v>
          </cell>
          <cell r="DD127" t="b">
            <v>0</v>
          </cell>
          <cell r="DF127" t="b">
            <v>0</v>
          </cell>
          <cell r="DH127" t="b">
            <v>0</v>
          </cell>
          <cell r="DJ127" t="b">
            <v>0</v>
          </cell>
          <cell r="DL127" t="b">
            <v>0</v>
          </cell>
          <cell r="DN127" t="b">
            <v>0</v>
          </cell>
          <cell r="DP127" t="b">
            <v>0</v>
          </cell>
          <cell r="DV127">
            <v>0</v>
          </cell>
          <cell r="DX127">
            <v>0</v>
          </cell>
          <cell r="DZ127">
            <v>0</v>
          </cell>
          <cell r="EB127">
            <v>0</v>
          </cell>
          <cell r="ED127">
            <v>0</v>
          </cell>
          <cell r="EF127">
            <v>0</v>
          </cell>
          <cell r="EJ127">
            <v>0</v>
          </cell>
          <cell r="EL127">
            <v>0</v>
          </cell>
          <cell r="EN127">
            <v>0</v>
          </cell>
          <cell r="EP127">
            <v>0</v>
          </cell>
          <cell r="ER127">
            <v>0</v>
          </cell>
          <cell r="ET127">
            <v>0</v>
          </cell>
          <cell r="EX127">
            <v>0</v>
          </cell>
          <cell r="EZ127">
            <v>0</v>
          </cell>
          <cell r="FD127">
            <v>0</v>
          </cell>
          <cell r="FF127">
            <v>0</v>
          </cell>
        </row>
        <row r="128">
          <cell r="A128" t="str">
            <v>IndustryHeatKBHvand</v>
          </cell>
          <cell r="B128" t="str">
            <v>DK-East</v>
          </cell>
          <cell r="G128">
            <v>0</v>
          </cell>
          <cell r="H128">
            <v>1.4549022894755932</v>
          </cell>
          <cell r="N128">
            <v>9.1542452053804322</v>
          </cell>
          <cell r="AK128">
            <v>0</v>
          </cell>
          <cell r="AL128">
            <v>0</v>
          </cell>
          <cell r="AN128">
            <v>0</v>
          </cell>
          <cell r="AO128">
            <v>0</v>
          </cell>
          <cell r="AP128">
            <v>0</v>
          </cell>
          <cell r="AQ128">
            <v>0</v>
          </cell>
          <cell r="BG128" t="b">
            <v>0</v>
          </cell>
          <cell r="BO128" t="b">
            <v>0</v>
          </cell>
          <cell r="CA128" t="b">
            <v>0</v>
          </cell>
          <cell r="CB128" t="b">
            <v>0</v>
          </cell>
          <cell r="CD128" t="b">
            <v>0</v>
          </cell>
          <cell r="CE128" t="b">
            <v>0</v>
          </cell>
          <cell r="CG128" t="b">
            <v>0</v>
          </cell>
          <cell r="CH128" t="b">
            <v>0</v>
          </cell>
          <cell r="CP128">
            <v>0</v>
          </cell>
          <cell r="CT128" t="b">
            <v>0</v>
          </cell>
          <cell r="CV128" t="b">
            <v>0</v>
          </cell>
          <cell r="CX128" t="b">
            <v>0</v>
          </cell>
          <cell r="CZ128" t="b">
            <v>0</v>
          </cell>
          <cell r="DB128" t="b">
            <v>0</v>
          </cell>
          <cell r="DD128" t="b">
            <v>0</v>
          </cell>
          <cell r="DF128" t="b">
            <v>0</v>
          </cell>
          <cell r="DH128" t="b">
            <v>0</v>
          </cell>
          <cell r="DJ128" t="b">
            <v>0</v>
          </cell>
          <cell r="DL128" t="b">
            <v>0</v>
          </cell>
          <cell r="DN128" t="b">
            <v>0</v>
          </cell>
          <cell r="DP128" t="b">
            <v>0</v>
          </cell>
          <cell r="DV128">
            <v>0</v>
          </cell>
          <cell r="DX128">
            <v>0</v>
          </cell>
          <cell r="DZ128">
            <v>0</v>
          </cell>
          <cell r="EB128">
            <v>0</v>
          </cell>
          <cell r="ED128">
            <v>0</v>
          </cell>
          <cell r="EF128">
            <v>0</v>
          </cell>
          <cell r="EJ128">
            <v>0</v>
          </cell>
          <cell r="EL128">
            <v>0</v>
          </cell>
          <cell r="EN128">
            <v>0</v>
          </cell>
          <cell r="EP128">
            <v>0</v>
          </cell>
          <cell r="ER128">
            <v>0</v>
          </cell>
          <cell r="ET128">
            <v>0</v>
          </cell>
          <cell r="EX128">
            <v>0</v>
          </cell>
          <cell r="EZ128">
            <v>0</v>
          </cell>
          <cell r="FD128">
            <v>0</v>
          </cell>
          <cell r="FF128">
            <v>0</v>
          </cell>
        </row>
        <row r="129">
          <cell r="A129" t="str">
            <v>GeotermiKBHvand</v>
          </cell>
          <cell r="B129" t="str">
            <v>DK-East</v>
          </cell>
          <cell r="G129">
            <v>-13.043478260869566</v>
          </cell>
          <cell r="H129">
            <v>60</v>
          </cell>
          <cell r="AK129">
            <v>-60</v>
          </cell>
          <cell r="AL129">
            <v>0</v>
          </cell>
          <cell r="AN129">
            <v>0</v>
          </cell>
          <cell r="AO129">
            <v>0</v>
          </cell>
          <cell r="AP129">
            <v>0</v>
          </cell>
          <cell r="AQ129">
            <v>0</v>
          </cell>
          <cell r="BG129" t="b">
            <v>0</v>
          </cell>
          <cell r="BO129" t="b">
            <v>0</v>
          </cell>
          <cell r="CA129" t="b">
            <v>0</v>
          </cell>
          <cell r="CB129" t="b">
            <v>0</v>
          </cell>
          <cell r="CD129" t="b">
            <v>0</v>
          </cell>
          <cell r="CE129" t="b">
            <v>0</v>
          </cell>
          <cell r="CG129" t="b">
            <v>0</v>
          </cell>
          <cell r="CH129" t="b">
            <v>0</v>
          </cell>
          <cell r="CP129">
            <v>0</v>
          </cell>
          <cell r="CT129" t="b">
            <v>0</v>
          </cell>
          <cell r="CV129" t="b">
            <v>0</v>
          </cell>
          <cell r="CX129" t="b">
            <v>0</v>
          </cell>
          <cell r="CZ129" t="b">
            <v>0</v>
          </cell>
          <cell r="DB129" t="b">
            <v>0</v>
          </cell>
          <cell r="DD129" t="b">
            <v>0</v>
          </cell>
          <cell r="DF129" t="b">
            <v>0</v>
          </cell>
          <cell r="DH129" t="b">
            <v>0</v>
          </cell>
          <cell r="DJ129" t="b">
            <v>0</v>
          </cell>
          <cell r="DL129" t="b">
            <v>0</v>
          </cell>
          <cell r="DN129" t="b">
            <v>0</v>
          </cell>
          <cell r="DP129" t="b">
            <v>0</v>
          </cell>
          <cell r="DV129">
            <v>0</v>
          </cell>
          <cell r="DX129">
            <v>0</v>
          </cell>
          <cell r="DZ129">
            <v>0</v>
          </cell>
          <cell r="EB129">
            <v>0</v>
          </cell>
          <cell r="ED129">
            <v>0</v>
          </cell>
          <cell r="EF129">
            <v>0</v>
          </cell>
          <cell r="EJ129">
            <v>0</v>
          </cell>
          <cell r="EL129">
            <v>0</v>
          </cell>
          <cell r="EN129">
            <v>0</v>
          </cell>
          <cell r="EP129">
            <v>0</v>
          </cell>
          <cell r="ER129">
            <v>0</v>
          </cell>
          <cell r="ET129">
            <v>0</v>
          </cell>
          <cell r="EX129">
            <v>0</v>
          </cell>
          <cell r="EZ129">
            <v>0</v>
          </cell>
          <cell r="FD129">
            <v>0</v>
          </cell>
          <cell r="FF129">
            <v>0</v>
          </cell>
        </row>
        <row r="130">
          <cell r="A130" t="str">
            <v>GeotermiKBHvand2</v>
          </cell>
          <cell r="B130" t="str">
            <v>DK-East</v>
          </cell>
          <cell r="G130">
            <v>-16.521739130434785</v>
          </cell>
          <cell r="H130">
            <v>76</v>
          </cell>
          <cell r="AK130">
            <v>-76</v>
          </cell>
          <cell r="AL130">
            <v>0</v>
          </cell>
          <cell r="AN130">
            <v>0</v>
          </cell>
          <cell r="AO130">
            <v>0</v>
          </cell>
          <cell r="AP130">
            <v>0</v>
          </cell>
          <cell r="AQ130">
            <v>0</v>
          </cell>
          <cell r="BG130" t="b">
            <v>0</v>
          </cell>
          <cell r="BO130" t="b">
            <v>0</v>
          </cell>
          <cell r="CA130" t="b">
            <v>0</v>
          </cell>
          <cell r="CB130" t="b">
            <v>0</v>
          </cell>
          <cell r="CD130" t="b">
            <v>0</v>
          </cell>
          <cell r="CE130" t="b">
            <v>0</v>
          </cell>
          <cell r="CG130" t="b">
            <v>0</v>
          </cell>
          <cell r="CH130" t="b">
            <v>0</v>
          </cell>
          <cell r="CP130">
            <v>0</v>
          </cell>
          <cell r="CT130" t="b">
            <v>0</v>
          </cell>
          <cell r="CV130" t="b">
            <v>0</v>
          </cell>
          <cell r="CX130" t="b">
            <v>0</v>
          </cell>
          <cell r="CZ130" t="b">
            <v>0</v>
          </cell>
          <cell r="DB130" t="b">
            <v>0</v>
          </cell>
          <cell r="DD130" t="b">
            <v>0</v>
          </cell>
          <cell r="DF130" t="b">
            <v>0</v>
          </cell>
          <cell r="DH130" t="b">
            <v>0</v>
          </cell>
          <cell r="DJ130" t="b">
            <v>0</v>
          </cell>
          <cell r="DL130" t="b">
            <v>0</v>
          </cell>
          <cell r="DN130" t="b">
            <v>0</v>
          </cell>
          <cell r="DP130" t="b">
            <v>0</v>
          </cell>
          <cell r="DV130">
            <v>0</v>
          </cell>
          <cell r="DX130">
            <v>0</v>
          </cell>
          <cell r="DZ130">
            <v>0</v>
          </cell>
          <cell r="EB130">
            <v>0</v>
          </cell>
          <cell r="ED130">
            <v>0</v>
          </cell>
          <cell r="EF130">
            <v>0</v>
          </cell>
          <cell r="EJ130">
            <v>0</v>
          </cell>
          <cell r="EL130">
            <v>0</v>
          </cell>
          <cell r="EN130">
            <v>0</v>
          </cell>
          <cell r="EP130">
            <v>0</v>
          </cell>
          <cell r="ER130">
            <v>0</v>
          </cell>
          <cell r="ET130">
            <v>0</v>
          </cell>
          <cell r="EX130">
            <v>0</v>
          </cell>
          <cell r="EZ130">
            <v>0</v>
          </cell>
          <cell r="FD130">
            <v>0</v>
          </cell>
          <cell r="FF130">
            <v>0</v>
          </cell>
        </row>
        <row r="131">
          <cell r="A131" t="str">
            <v>AMV1</v>
          </cell>
          <cell r="B131" t="str">
            <v>DK-East</v>
          </cell>
          <cell r="G131">
            <v>128</v>
          </cell>
          <cell r="H131">
            <v>145</v>
          </cell>
          <cell r="AK131">
            <v>40.96</v>
          </cell>
          <cell r="AL131">
            <v>250.81081081081081</v>
          </cell>
          <cell r="AN131">
            <v>26.824999999999999</v>
          </cell>
          <cell r="AO131">
            <v>20.172800000000002</v>
          </cell>
          <cell r="AP131">
            <v>3180.8</v>
          </cell>
          <cell r="AQ131">
            <v>17.920000000000002</v>
          </cell>
          <cell r="BG131" t="b">
            <v>0</v>
          </cell>
          <cell r="BO131" t="b">
            <v>0</v>
          </cell>
          <cell r="CA131" t="b">
            <v>0</v>
          </cell>
          <cell r="CB131" t="b">
            <v>0</v>
          </cell>
          <cell r="CD131" t="b">
            <v>0</v>
          </cell>
          <cell r="CE131" t="b">
            <v>0</v>
          </cell>
          <cell r="CG131" t="b">
            <v>0</v>
          </cell>
          <cell r="CH131" t="b">
            <v>0</v>
          </cell>
          <cell r="CP131" t="str">
            <v>ECCOAEXC</v>
          </cell>
          <cell r="CT131" t="b">
            <v>0</v>
          </cell>
          <cell r="CV131" t="b">
            <v>0</v>
          </cell>
          <cell r="CX131" t="b">
            <v>0</v>
          </cell>
          <cell r="CZ131" t="b">
            <v>0</v>
          </cell>
          <cell r="DB131" t="b">
            <v>0</v>
          </cell>
          <cell r="DD131" t="b">
            <v>0</v>
          </cell>
          <cell r="DF131" t="b">
            <v>0</v>
          </cell>
          <cell r="DH131" t="b">
            <v>0</v>
          </cell>
          <cell r="DJ131" t="b">
            <v>0</v>
          </cell>
          <cell r="DL131" t="b">
            <v>0</v>
          </cell>
          <cell r="DN131" t="b">
            <v>0</v>
          </cell>
          <cell r="DP131" t="b">
            <v>0</v>
          </cell>
          <cell r="DV131">
            <v>0</v>
          </cell>
          <cell r="DX131">
            <v>0</v>
          </cell>
          <cell r="DZ131">
            <v>0</v>
          </cell>
          <cell r="EB131">
            <v>0</v>
          </cell>
          <cell r="ED131">
            <v>0</v>
          </cell>
          <cell r="EF131">
            <v>0</v>
          </cell>
          <cell r="EJ131">
            <v>0</v>
          </cell>
          <cell r="EL131">
            <v>0</v>
          </cell>
          <cell r="EN131">
            <v>0</v>
          </cell>
          <cell r="EP131">
            <v>0</v>
          </cell>
          <cell r="ER131">
            <v>0</v>
          </cell>
          <cell r="ET131">
            <v>0</v>
          </cell>
          <cell r="EX131">
            <v>0</v>
          </cell>
          <cell r="EZ131">
            <v>0</v>
          </cell>
          <cell r="FD131">
            <v>0</v>
          </cell>
          <cell r="FF131">
            <v>0</v>
          </cell>
        </row>
        <row r="132">
          <cell r="A132" t="str">
            <v>AMV1</v>
          </cell>
          <cell r="B132" t="str">
            <v>DK-East</v>
          </cell>
          <cell r="G132">
            <v>136</v>
          </cell>
          <cell r="H132">
            <v>190</v>
          </cell>
          <cell r="AK132">
            <v>45.423999999999999</v>
          </cell>
          <cell r="AL132">
            <v>354.52513966480444</v>
          </cell>
          <cell r="AN132">
            <v>34.01</v>
          </cell>
          <cell r="AO132">
            <v>21.433600000000002</v>
          </cell>
          <cell r="AP132">
            <v>3379.6000000000004</v>
          </cell>
          <cell r="AQ132">
            <v>19.040000000000003</v>
          </cell>
          <cell r="BG132" t="b">
            <v>0</v>
          </cell>
          <cell r="BO132" t="b">
            <v>0</v>
          </cell>
          <cell r="CA132" t="b">
            <v>0</v>
          </cell>
          <cell r="CB132" t="b">
            <v>0</v>
          </cell>
          <cell r="CD132" t="b">
            <v>0</v>
          </cell>
          <cell r="CE132" t="b">
            <v>0</v>
          </cell>
          <cell r="CG132" t="b">
            <v>0</v>
          </cell>
          <cell r="CH132" t="b">
            <v>0</v>
          </cell>
          <cell r="CP132" t="str">
            <v>ECCOAEXC</v>
          </cell>
          <cell r="CT132" t="b">
            <v>0</v>
          </cell>
          <cell r="CV132" t="b">
            <v>0</v>
          </cell>
          <cell r="CX132" t="b">
            <v>0</v>
          </cell>
          <cell r="CZ132" t="b">
            <v>0</v>
          </cell>
          <cell r="DB132" t="b">
            <v>0</v>
          </cell>
          <cell r="DD132" t="b">
            <v>0</v>
          </cell>
          <cell r="DF132" t="b">
            <v>0</v>
          </cell>
          <cell r="DH132" t="b">
            <v>0</v>
          </cell>
          <cell r="DJ132" t="b">
            <v>0</v>
          </cell>
          <cell r="DL132" t="b">
            <v>0</v>
          </cell>
          <cell r="DN132" t="b">
            <v>0</v>
          </cell>
          <cell r="DP132" t="b">
            <v>0</v>
          </cell>
          <cell r="DV132">
            <v>0</v>
          </cell>
          <cell r="DX132">
            <v>0</v>
          </cell>
          <cell r="DZ132">
            <v>0</v>
          </cell>
          <cell r="EB132">
            <v>0</v>
          </cell>
          <cell r="ED132">
            <v>0</v>
          </cell>
          <cell r="EF132">
            <v>0</v>
          </cell>
          <cell r="EJ132">
            <v>0</v>
          </cell>
          <cell r="EL132">
            <v>0</v>
          </cell>
          <cell r="EN132">
            <v>0</v>
          </cell>
          <cell r="EP132">
            <v>0</v>
          </cell>
          <cell r="ER132">
            <v>0</v>
          </cell>
          <cell r="ET132">
            <v>0</v>
          </cell>
          <cell r="EX132">
            <v>0</v>
          </cell>
          <cell r="EZ132">
            <v>0</v>
          </cell>
          <cell r="FD132">
            <v>0</v>
          </cell>
          <cell r="FF132">
            <v>0</v>
          </cell>
        </row>
        <row r="133">
          <cell r="A133" t="str">
            <v>AMV1</v>
          </cell>
          <cell r="B133" t="str">
            <v>DK-East</v>
          </cell>
          <cell r="G133">
            <v>136</v>
          </cell>
          <cell r="H133">
            <v>190</v>
          </cell>
          <cell r="AK133">
            <v>45.423999999999999</v>
          </cell>
          <cell r="AL133">
            <v>354.52513966480444</v>
          </cell>
          <cell r="AN133">
            <v>34.01</v>
          </cell>
          <cell r="AO133">
            <v>21.433600000000002</v>
          </cell>
          <cell r="AP133">
            <v>3379.6000000000004</v>
          </cell>
          <cell r="AQ133">
            <v>19.040000000000003</v>
          </cell>
          <cell r="BG133" t="b">
            <v>0</v>
          </cell>
          <cell r="BO133" t="b">
            <v>0</v>
          </cell>
          <cell r="CA133" t="b">
            <v>0</v>
          </cell>
          <cell r="CB133" t="b">
            <v>0</v>
          </cell>
          <cell r="CD133" t="b">
            <v>0</v>
          </cell>
          <cell r="CE133" t="b">
            <v>0</v>
          </cell>
          <cell r="CG133" t="b">
            <v>0</v>
          </cell>
          <cell r="CH133" t="b">
            <v>0</v>
          </cell>
          <cell r="CP133" t="str">
            <v>ECCOAEXC</v>
          </cell>
          <cell r="CT133" t="b">
            <v>0</v>
          </cell>
          <cell r="CV133" t="b">
            <v>0</v>
          </cell>
          <cell r="CX133" t="b">
            <v>0</v>
          </cell>
          <cell r="CZ133" t="b">
            <v>0</v>
          </cell>
          <cell r="DB133" t="b">
            <v>0</v>
          </cell>
          <cell r="DD133" t="b">
            <v>0</v>
          </cell>
          <cell r="DF133" t="b">
            <v>0</v>
          </cell>
          <cell r="DH133" t="b">
            <v>0</v>
          </cell>
          <cell r="DJ133" t="b">
            <v>0</v>
          </cell>
          <cell r="DL133" t="b">
            <v>0</v>
          </cell>
          <cell r="DN133" t="b">
            <v>0</v>
          </cell>
          <cell r="DP133" t="b">
            <v>0</v>
          </cell>
          <cell r="DV133">
            <v>0</v>
          </cell>
          <cell r="DX133">
            <v>0</v>
          </cell>
          <cell r="DZ133">
            <v>0</v>
          </cell>
          <cell r="EB133">
            <v>0</v>
          </cell>
          <cell r="ED133">
            <v>0</v>
          </cell>
          <cell r="EF133">
            <v>0</v>
          </cell>
          <cell r="EJ133">
            <v>0</v>
          </cell>
          <cell r="EL133">
            <v>0</v>
          </cell>
          <cell r="EN133">
            <v>0</v>
          </cell>
          <cell r="EP133">
            <v>0</v>
          </cell>
          <cell r="ER133">
            <v>0</v>
          </cell>
          <cell r="ET133">
            <v>0</v>
          </cell>
          <cell r="EX133">
            <v>0</v>
          </cell>
          <cell r="EZ133">
            <v>0</v>
          </cell>
          <cell r="FD133">
            <v>0</v>
          </cell>
          <cell r="FF133">
            <v>0</v>
          </cell>
        </row>
        <row r="134">
          <cell r="A134" t="str">
            <v>AMV2</v>
          </cell>
          <cell r="B134" t="str">
            <v>DK-East</v>
          </cell>
          <cell r="G134">
            <v>128</v>
          </cell>
          <cell r="H134">
            <v>145</v>
          </cell>
          <cell r="AK134">
            <v>42.24</v>
          </cell>
          <cell r="AL134">
            <v>258.64864864864865</v>
          </cell>
          <cell r="AN134">
            <v>26.824999999999999</v>
          </cell>
          <cell r="AO134">
            <v>20.172800000000002</v>
          </cell>
          <cell r="AP134">
            <v>3180.8</v>
          </cell>
          <cell r="AQ134">
            <v>17.920000000000002</v>
          </cell>
          <cell r="BG134" t="b">
            <v>0</v>
          </cell>
          <cell r="BO134" t="b">
            <v>0</v>
          </cell>
          <cell r="CA134" t="b">
            <v>0</v>
          </cell>
          <cell r="CB134" t="b">
            <v>0</v>
          </cell>
          <cell r="CD134" t="b">
            <v>0</v>
          </cell>
          <cell r="CE134" t="b">
            <v>0</v>
          </cell>
          <cell r="CG134" t="b">
            <v>0</v>
          </cell>
          <cell r="CH134" t="b">
            <v>0</v>
          </cell>
          <cell r="CP134" t="str">
            <v>ECCOAEXC</v>
          </cell>
          <cell r="CT134" t="b">
            <v>0</v>
          </cell>
          <cell r="CV134" t="b">
            <v>0</v>
          </cell>
          <cell r="CX134" t="b">
            <v>0</v>
          </cell>
          <cell r="CZ134" t="b">
            <v>0</v>
          </cell>
          <cell r="DB134" t="b">
            <v>0</v>
          </cell>
          <cell r="DD134" t="b">
            <v>0</v>
          </cell>
          <cell r="DF134" t="b">
            <v>0</v>
          </cell>
          <cell r="DH134" t="b">
            <v>0</v>
          </cell>
          <cell r="DJ134" t="b">
            <v>0</v>
          </cell>
          <cell r="DL134" t="b">
            <v>0</v>
          </cell>
          <cell r="DN134" t="b">
            <v>0</v>
          </cell>
          <cell r="DP134" t="b">
            <v>0</v>
          </cell>
          <cell r="DV134">
            <v>0</v>
          </cell>
          <cell r="DX134">
            <v>0</v>
          </cell>
          <cell r="DZ134">
            <v>0</v>
          </cell>
          <cell r="EB134">
            <v>0</v>
          </cell>
          <cell r="ED134">
            <v>0</v>
          </cell>
          <cell r="EF134">
            <v>0</v>
          </cell>
          <cell r="EJ134">
            <v>0</v>
          </cell>
          <cell r="EL134">
            <v>0</v>
          </cell>
          <cell r="EN134">
            <v>0</v>
          </cell>
          <cell r="EP134">
            <v>0</v>
          </cell>
          <cell r="ER134">
            <v>0</v>
          </cell>
          <cell r="ET134">
            <v>0</v>
          </cell>
          <cell r="EX134">
            <v>0</v>
          </cell>
          <cell r="EZ134">
            <v>0</v>
          </cell>
          <cell r="FD134">
            <v>0</v>
          </cell>
          <cell r="FF134">
            <v>0</v>
          </cell>
        </row>
        <row r="135">
          <cell r="A135" t="str">
            <v>AMV2</v>
          </cell>
          <cell r="B135" t="str">
            <v>DK-East</v>
          </cell>
          <cell r="G135">
            <v>136</v>
          </cell>
          <cell r="H135">
            <v>190</v>
          </cell>
          <cell r="AK135">
            <v>47.463999999999999</v>
          </cell>
          <cell r="AL135">
            <v>370.44692737430171</v>
          </cell>
          <cell r="AN135">
            <v>34.01</v>
          </cell>
          <cell r="AO135">
            <v>21.433600000000002</v>
          </cell>
          <cell r="AP135">
            <v>3379.6000000000004</v>
          </cell>
          <cell r="AQ135">
            <v>19.040000000000003</v>
          </cell>
          <cell r="BG135" t="b">
            <v>0</v>
          </cell>
          <cell r="BO135" t="b">
            <v>0</v>
          </cell>
          <cell r="CA135" t="b">
            <v>0</v>
          </cell>
          <cell r="CB135" t="b">
            <v>0</v>
          </cell>
          <cell r="CD135" t="b">
            <v>0</v>
          </cell>
          <cell r="CE135" t="b">
            <v>0</v>
          </cell>
          <cell r="CG135" t="b">
            <v>0</v>
          </cell>
          <cell r="CH135" t="b">
            <v>0</v>
          </cell>
          <cell r="CP135" t="str">
            <v>ECCOAEXC</v>
          </cell>
          <cell r="CT135" t="b">
            <v>0</v>
          </cell>
          <cell r="CV135" t="b">
            <v>0</v>
          </cell>
          <cell r="CX135" t="b">
            <v>0</v>
          </cell>
          <cell r="CZ135" t="b">
            <v>0</v>
          </cell>
          <cell r="DB135" t="b">
            <v>0</v>
          </cell>
          <cell r="DD135" t="b">
            <v>0</v>
          </cell>
          <cell r="DF135" t="b">
            <v>0</v>
          </cell>
          <cell r="DH135" t="b">
            <v>0</v>
          </cell>
          <cell r="DJ135" t="b">
            <v>0</v>
          </cell>
          <cell r="DL135" t="b">
            <v>0</v>
          </cell>
          <cell r="DN135" t="b">
            <v>0</v>
          </cell>
          <cell r="DP135" t="b">
            <v>0</v>
          </cell>
          <cell r="DV135">
            <v>0</v>
          </cell>
          <cell r="DX135">
            <v>0</v>
          </cell>
          <cell r="DZ135">
            <v>0</v>
          </cell>
          <cell r="EB135">
            <v>0</v>
          </cell>
          <cell r="ED135">
            <v>0</v>
          </cell>
          <cell r="EF135">
            <v>0</v>
          </cell>
          <cell r="EJ135">
            <v>0</v>
          </cell>
          <cell r="EL135">
            <v>0</v>
          </cell>
          <cell r="EN135">
            <v>0</v>
          </cell>
          <cell r="EP135">
            <v>0</v>
          </cell>
          <cell r="ER135">
            <v>0</v>
          </cell>
          <cell r="ET135">
            <v>0</v>
          </cell>
          <cell r="EX135">
            <v>0</v>
          </cell>
          <cell r="EZ135">
            <v>0</v>
          </cell>
          <cell r="FD135">
            <v>0</v>
          </cell>
          <cell r="FF135">
            <v>0</v>
          </cell>
        </row>
        <row r="136">
          <cell r="A136" t="str">
            <v>AMV2</v>
          </cell>
          <cell r="B136" t="str">
            <v>DK-East</v>
          </cell>
          <cell r="G136">
            <v>136</v>
          </cell>
          <cell r="H136">
            <v>190</v>
          </cell>
          <cell r="AK136">
            <v>47.463999999999999</v>
          </cell>
          <cell r="AL136">
            <v>370.44692737430171</v>
          </cell>
          <cell r="AN136">
            <v>34.01</v>
          </cell>
          <cell r="AO136">
            <v>21.433600000000002</v>
          </cell>
          <cell r="AP136">
            <v>3379.6000000000004</v>
          </cell>
          <cell r="AQ136">
            <v>19.040000000000003</v>
          </cell>
          <cell r="BG136" t="b">
            <v>0</v>
          </cell>
          <cell r="BO136" t="b">
            <v>0</v>
          </cell>
          <cell r="CA136" t="b">
            <v>0</v>
          </cell>
          <cell r="CB136" t="b">
            <v>0</v>
          </cell>
          <cell r="CD136" t="b">
            <v>0</v>
          </cell>
          <cell r="CE136" t="b">
            <v>0</v>
          </cell>
          <cell r="CG136" t="b">
            <v>0</v>
          </cell>
          <cell r="CH136" t="b">
            <v>0</v>
          </cell>
          <cell r="CP136" t="str">
            <v>ECCOAEXC</v>
          </cell>
          <cell r="CT136" t="b">
            <v>0</v>
          </cell>
          <cell r="CV136" t="b">
            <v>0</v>
          </cell>
          <cell r="CX136" t="b">
            <v>0</v>
          </cell>
          <cell r="CZ136" t="b">
            <v>0</v>
          </cell>
          <cell r="DB136" t="b">
            <v>0</v>
          </cell>
          <cell r="DD136" t="b">
            <v>0</v>
          </cell>
          <cell r="DF136" t="b">
            <v>0</v>
          </cell>
          <cell r="DH136" t="b">
            <v>0</v>
          </cell>
          <cell r="DJ136" t="b">
            <v>0</v>
          </cell>
          <cell r="DL136" t="b">
            <v>0</v>
          </cell>
          <cell r="DN136" t="b">
            <v>0</v>
          </cell>
          <cell r="DP136" t="b">
            <v>0</v>
          </cell>
          <cell r="DV136">
            <v>0</v>
          </cell>
          <cell r="DX136">
            <v>0</v>
          </cell>
          <cell r="DZ136">
            <v>0</v>
          </cell>
          <cell r="EB136">
            <v>0</v>
          </cell>
          <cell r="ED136">
            <v>0</v>
          </cell>
          <cell r="EF136">
            <v>0</v>
          </cell>
          <cell r="EJ136">
            <v>0</v>
          </cell>
          <cell r="EL136">
            <v>0</v>
          </cell>
          <cell r="EN136">
            <v>0</v>
          </cell>
          <cell r="EP136">
            <v>0</v>
          </cell>
          <cell r="ER136">
            <v>0</v>
          </cell>
          <cell r="ET136">
            <v>0</v>
          </cell>
          <cell r="EX136">
            <v>0</v>
          </cell>
          <cell r="EZ136">
            <v>0</v>
          </cell>
          <cell r="FD136">
            <v>0</v>
          </cell>
          <cell r="FF136">
            <v>0</v>
          </cell>
        </row>
        <row r="137">
          <cell r="A137" t="str">
            <v>AMV2_Halm</v>
          </cell>
          <cell r="B137" t="str">
            <v>DK-East</v>
          </cell>
          <cell r="G137">
            <v>89.76</v>
          </cell>
          <cell r="H137">
            <v>125.4</v>
          </cell>
          <cell r="AK137">
            <v>24.055680000000002</v>
          </cell>
          <cell r="AL137">
            <v>187.7497206703911</v>
          </cell>
          <cell r="AN137">
            <v>22.4466</v>
          </cell>
          <cell r="AO137">
            <v>14.900160000000005</v>
          </cell>
          <cell r="AP137">
            <v>2962.0800000000004</v>
          </cell>
          <cell r="AQ137">
            <v>12.566400000000002</v>
          </cell>
          <cell r="BG137" t="b">
            <v>0</v>
          </cell>
          <cell r="BO137" t="b">
            <v>0</v>
          </cell>
          <cell r="CA137" t="b">
            <v>0</v>
          </cell>
          <cell r="CB137" t="b">
            <v>0</v>
          </cell>
          <cell r="CD137" t="b">
            <v>0</v>
          </cell>
          <cell r="CE137" t="b">
            <v>0</v>
          </cell>
          <cell r="CG137" t="b">
            <v>0</v>
          </cell>
          <cell r="CH137" t="b">
            <v>0</v>
          </cell>
          <cell r="CP137" t="str">
            <v>ECWPEEXC</v>
          </cell>
          <cell r="CT137" t="b">
            <v>0</v>
          </cell>
          <cell r="CV137" t="b">
            <v>0</v>
          </cell>
          <cell r="CX137" t="b">
            <v>0</v>
          </cell>
          <cell r="CZ137" t="b">
            <v>0</v>
          </cell>
          <cell r="DB137" t="b">
            <v>0</v>
          </cell>
          <cell r="DD137" t="b">
            <v>0</v>
          </cell>
          <cell r="DF137" t="b">
            <v>0</v>
          </cell>
          <cell r="DH137" t="b">
            <v>0</v>
          </cell>
          <cell r="DJ137" t="b">
            <v>0</v>
          </cell>
          <cell r="DL137" t="b">
            <v>0</v>
          </cell>
          <cell r="DN137" t="b">
            <v>0</v>
          </cell>
          <cell r="DP137" t="b">
            <v>0</v>
          </cell>
          <cell r="DV137">
            <v>0</v>
          </cell>
          <cell r="DX137">
            <v>0</v>
          </cell>
          <cell r="DZ137">
            <v>0</v>
          </cell>
          <cell r="EB137">
            <v>0</v>
          </cell>
          <cell r="ED137">
            <v>0</v>
          </cell>
          <cell r="EF137">
            <v>0</v>
          </cell>
          <cell r="EJ137">
            <v>0</v>
          </cell>
          <cell r="EL137">
            <v>0</v>
          </cell>
          <cell r="EN137">
            <v>0</v>
          </cell>
          <cell r="EP137">
            <v>0</v>
          </cell>
          <cell r="ER137">
            <v>0</v>
          </cell>
          <cell r="ET137">
            <v>0</v>
          </cell>
          <cell r="EX137">
            <v>0</v>
          </cell>
          <cell r="EZ137">
            <v>0</v>
          </cell>
          <cell r="FD137">
            <v>0</v>
          </cell>
          <cell r="FF137">
            <v>0</v>
          </cell>
        </row>
        <row r="138">
          <cell r="A138" t="str">
            <v>AMV2_Halm</v>
          </cell>
          <cell r="B138" t="str">
            <v>DK-East</v>
          </cell>
          <cell r="G138">
            <v>89.76</v>
          </cell>
          <cell r="H138">
            <v>125.4</v>
          </cell>
          <cell r="AK138">
            <v>24.055680000000002</v>
          </cell>
          <cell r="AL138">
            <v>187.7497206703911</v>
          </cell>
          <cell r="AN138">
            <v>22.4466</v>
          </cell>
          <cell r="AO138">
            <v>14.900160000000005</v>
          </cell>
          <cell r="AP138">
            <v>2962.0800000000004</v>
          </cell>
          <cell r="AQ138">
            <v>12.566400000000002</v>
          </cell>
          <cell r="BG138" t="b">
            <v>0</v>
          </cell>
          <cell r="BO138" t="b">
            <v>0</v>
          </cell>
          <cell r="CA138" t="b">
            <v>0</v>
          </cell>
          <cell r="CB138" t="b">
            <v>0</v>
          </cell>
          <cell r="CD138" t="b">
            <v>0</v>
          </cell>
          <cell r="CE138" t="b">
            <v>0</v>
          </cell>
          <cell r="CG138" t="b">
            <v>0</v>
          </cell>
          <cell r="CH138" t="b">
            <v>0</v>
          </cell>
          <cell r="CP138" t="str">
            <v>ECWPEEXC</v>
          </cell>
          <cell r="CT138" t="b">
            <v>0</v>
          </cell>
          <cell r="CV138" t="b">
            <v>0</v>
          </cell>
          <cell r="CX138" t="b">
            <v>0</v>
          </cell>
          <cell r="CZ138" t="b">
            <v>0</v>
          </cell>
          <cell r="DB138" t="b">
            <v>0</v>
          </cell>
          <cell r="DD138" t="b">
            <v>0</v>
          </cell>
          <cell r="DF138" t="b">
            <v>0</v>
          </cell>
          <cell r="DH138" t="b">
            <v>0</v>
          </cell>
          <cell r="DJ138" t="b">
            <v>0</v>
          </cell>
          <cell r="DL138" t="b">
            <v>0</v>
          </cell>
          <cell r="DN138" t="b">
            <v>0</v>
          </cell>
          <cell r="DP138" t="b">
            <v>0</v>
          </cell>
          <cell r="DV138">
            <v>0</v>
          </cell>
          <cell r="DX138">
            <v>0</v>
          </cell>
          <cell r="DZ138">
            <v>0</v>
          </cell>
          <cell r="EB138">
            <v>0</v>
          </cell>
          <cell r="ED138">
            <v>0</v>
          </cell>
          <cell r="EF138">
            <v>0</v>
          </cell>
          <cell r="EJ138">
            <v>0</v>
          </cell>
          <cell r="EL138">
            <v>0</v>
          </cell>
          <cell r="EN138">
            <v>0</v>
          </cell>
          <cell r="EP138">
            <v>0</v>
          </cell>
          <cell r="ER138">
            <v>0</v>
          </cell>
          <cell r="ET138">
            <v>0</v>
          </cell>
          <cell r="EX138">
            <v>0</v>
          </cell>
          <cell r="EZ138">
            <v>0</v>
          </cell>
          <cell r="FD138">
            <v>0</v>
          </cell>
          <cell r="FF138">
            <v>0</v>
          </cell>
        </row>
        <row r="139">
          <cell r="A139" t="str">
            <v>AMV3</v>
          </cell>
          <cell r="B139" t="str">
            <v>DK-East</v>
          </cell>
          <cell r="G139">
            <v>250</v>
          </cell>
          <cell r="H139">
            <v>330</v>
          </cell>
          <cell r="AK139">
            <v>101</v>
          </cell>
          <cell r="AL139">
            <v>1257.7358490566041</v>
          </cell>
          <cell r="AN139">
            <v>34.979999999999997</v>
          </cell>
          <cell r="AO139">
            <v>39.400000000000006</v>
          </cell>
          <cell r="AP139">
            <v>6212.5</v>
          </cell>
          <cell r="AQ139">
            <v>35</v>
          </cell>
          <cell r="BG139" t="b">
            <v>0</v>
          </cell>
          <cell r="BO139" t="b">
            <v>0</v>
          </cell>
          <cell r="CA139" t="b">
            <v>0</v>
          </cell>
          <cell r="CB139" t="b">
            <v>0</v>
          </cell>
          <cell r="CD139" t="b">
            <v>0</v>
          </cell>
          <cell r="CE139" t="b">
            <v>0</v>
          </cell>
          <cell r="CG139" t="b">
            <v>0</v>
          </cell>
          <cell r="CH139" t="b">
            <v>0</v>
          </cell>
          <cell r="CP139" t="str">
            <v>ECCOAEXC</v>
          </cell>
          <cell r="CT139" t="b">
            <v>0</v>
          </cell>
          <cell r="CV139" t="b">
            <v>0</v>
          </cell>
          <cell r="CX139" t="b">
            <v>0</v>
          </cell>
          <cell r="CZ139" t="b">
            <v>0</v>
          </cell>
          <cell r="DB139" t="b">
            <v>0</v>
          </cell>
          <cell r="DD139" t="b">
            <v>0</v>
          </cell>
          <cell r="DF139" t="b">
            <v>0</v>
          </cell>
          <cell r="DH139" t="b">
            <v>0</v>
          </cell>
          <cell r="DJ139" t="b">
            <v>0</v>
          </cell>
          <cell r="DL139" t="b">
            <v>0</v>
          </cell>
          <cell r="DN139" t="b">
            <v>0</v>
          </cell>
          <cell r="DP139" t="b">
            <v>0</v>
          </cell>
          <cell r="DV139">
            <v>0</v>
          </cell>
          <cell r="DX139">
            <v>0</v>
          </cell>
          <cell r="DZ139">
            <v>0</v>
          </cell>
          <cell r="EB139">
            <v>0</v>
          </cell>
          <cell r="ED139">
            <v>0</v>
          </cell>
          <cell r="EF139">
            <v>0</v>
          </cell>
          <cell r="EJ139">
            <v>0</v>
          </cell>
          <cell r="EL139">
            <v>0</v>
          </cell>
          <cell r="EN139">
            <v>0</v>
          </cell>
          <cell r="EP139">
            <v>0</v>
          </cell>
          <cell r="ER139">
            <v>0</v>
          </cell>
          <cell r="ET139">
            <v>0</v>
          </cell>
          <cell r="EX139">
            <v>0</v>
          </cell>
          <cell r="EZ139">
            <v>0</v>
          </cell>
          <cell r="FD139">
            <v>0</v>
          </cell>
          <cell r="FF139">
            <v>0</v>
          </cell>
        </row>
        <row r="140">
          <cell r="A140" t="str">
            <v>AMV3</v>
          </cell>
          <cell r="B140" t="str">
            <v>DK-East</v>
          </cell>
          <cell r="G140">
            <v>250</v>
          </cell>
          <cell r="H140">
            <v>330</v>
          </cell>
          <cell r="AK140">
            <v>101</v>
          </cell>
          <cell r="AL140">
            <v>1257.7358490566041</v>
          </cell>
          <cell r="AN140">
            <v>34.979999999999997</v>
          </cell>
          <cell r="AO140">
            <v>39.400000000000006</v>
          </cell>
          <cell r="AP140">
            <v>6212.5</v>
          </cell>
          <cell r="AQ140">
            <v>35</v>
          </cell>
          <cell r="BG140" t="b">
            <v>0</v>
          </cell>
          <cell r="BO140" t="b">
            <v>0</v>
          </cell>
          <cell r="CA140" t="b">
            <v>0</v>
          </cell>
          <cell r="CB140" t="b">
            <v>0</v>
          </cell>
          <cell r="CD140" t="b">
            <v>0</v>
          </cell>
          <cell r="CE140" t="b">
            <v>0</v>
          </cell>
          <cell r="CG140" t="b">
            <v>0</v>
          </cell>
          <cell r="CH140" t="b">
            <v>0</v>
          </cell>
          <cell r="CP140" t="str">
            <v>ECCOAEXC</v>
          </cell>
          <cell r="CT140" t="b">
            <v>0</v>
          </cell>
          <cell r="CV140" t="b">
            <v>0</v>
          </cell>
          <cell r="CX140" t="b">
            <v>0</v>
          </cell>
          <cell r="CZ140" t="b">
            <v>0</v>
          </cell>
          <cell r="DB140" t="b">
            <v>0</v>
          </cell>
          <cell r="DD140" t="b">
            <v>0</v>
          </cell>
          <cell r="DF140" t="b">
            <v>0</v>
          </cell>
          <cell r="DH140" t="b">
            <v>0</v>
          </cell>
          <cell r="DJ140" t="b">
            <v>0</v>
          </cell>
          <cell r="DL140" t="b">
            <v>0</v>
          </cell>
          <cell r="DN140" t="b">
            <v>0</v>
          </cell>
          <cell r="DP140" t="b">
            <v>0</v>
          </cell>
          <cell r="DV140">
            <v>0</v>
          </cell>
          <cell r="DX140">
            <v>0</v>
          </cell>
          <cell r="DZ140">
            <v>0</v>
          </cell>
          <cell r="EB140">
            <v>0</v>
          </cell>
          <cell r="ED140">
            <v>0</v>
          </cell>
          <cell r="EF140">
            <v>0</v>
          </cell>
          <cell r="EJ140">
            <v>0</v>
          </cell>
          <cell r="EL140">
            <v>0</v>
          </cell>
          <cell r="EN140">
            <v>0</v>
          </cell>
          <cell r="EP140">
            <v>0</v>
          </cell>
          <cell r="ER140">
            <v>0</v>
          </cell>
          <cell r="ET140">
            <v>0</v>
          </cell>
          <cell r="EX140">
            <v>0</v>
          </cell>
          <cell r="EZ140">
            <v>0</v>
          </cell>
          <cell r="FD140">
            <v>0</v>
          </cell>
          <cell r="FF140">
            <v>0</v>
          </cell>
        </row>
        <row r="141">
          <cell r="A141" t="str">
            <v>AMV3</v>
          </cell>
          <cell r="B141" t="str">
            <v>DK-East</v>
          </cell>
          <cell r="G141">
            <v>250</v>
          </cell>
          <cell r="H141">
            <v>330</v>
          </cell>
          <cell r="AK141">
            <v>101</v>
          </cell>
          <cell r="AL141">
            <v>1257.7358490566041</v>
          </cell>
          <cell r="AN141">
            <v>34.979999999999997</v>
          </cell>
          <cell r="AO141">
            <v>39.400000000000006</v>
          </cell>
          <cell r="AP141">
            <v>6212.5</v>
          </cell>
          <cell r="AQ141">
            <v>35</v>
          </cell>
          <cell r="BG141" t="b">
            <v>0</v>
          </cell>
          <cell r="BO141" t="b">
            <v>0</v>
          </cell>
          <cell r="CA141" t="b">
            <v>0</v>
          </cell>
          <cell r="CB141" t="b">
            <v>0</v>
          </cell>
          <cell r="CD141" t="b">
            <v>0</v>
          </cell>
          <cell r="CE141" t="b">
            <v>0</v>
          </cell>
          <cell r="CG141" t="b">
            <v>0</v>
          </cell>
          <cell r="CH141" t="b">
            <v>0</v>
          </cell>
          <cell r="CP141" t="str">
            <v>ECCOAEXC</v>
          </cell>
          <cell r="CT141" t="b">
            <v>0</v>
          </cell>
          <cell r="CV141" t="b">
            <v>0</v>
          </cell>
          <cell r="CX141" t="b">
            <v>0</v>
          </cell>
          <cell r="CZ141" t="b">
            <v>0</v>
          </cell>
          <cell r="DB141" t="b">
            <v>0</v>
          </cell>
          <cell r="DD141" t="b">
            <v>0</v>
          </cell>
          <cell r="DF141" t="b">
            <v>0</v>
          </cell>
          <cell r="DH141" t="b">
            <v>0</v>
          </cell>
          <cell r="DJ141" t="b">
            <v>0</v>
          </cell>
          <cell r="DL141" t="b">
            <v>0</v>
          </cell>
          <cell r="DN141" t="b">
            <v>0</v>
          </cell>
          <cell r="DP141" t="b">
            <v>0</v>
          </cell>
          <cell r="DV141">
            <v>0</v>
          </cell>
          <cell r="DX141">
            <v>0</v>
          </cell>
          <cell r="DZ141">
            <v>0</v>
          </cell>
          <cell r="EB141">
            <v>0</v>
          </cell>
          <cell r="ED141">
            <v>0</v>
          </cell>
          <cell r="EF141">
            <v>0</v>
          </cell>
          <cell r="EJ141">
            <v>0</v>
          </cell>
          <cell r="EL141">
            <v>0</v>
          </cell>
          <cell r="EN141">
            <v>0</v>
          </cell>
          <cell r="EP141">
            <v>0</v>
          </cell>
          <cell r="ER141">
            <v>0</v>
          </cell>
          <cell r="ET141">
            <v>0</v>
          </cell>
          <cell r="EX141">
            <v>0</v>
          </cell>
          <cell r="EZ141">
            <v>0</v>
          </cell>
          <cell r="FD141">
            <v>0</v>
          </cell>
          <cell r="FF141">
            <v>0</v>
          </cell>
        </row>
        <row r="142">
          <cell r="A142" t="str">
            <v>AMV3</v>
          </cell>
          <cell r="B142" t="str">
            <v>DK-East</v>
          </cell>
          <cell r="G142">
            <v>250</v>
          </cell>
          <cell r="H142">
            <v>330</v>
          </cell>
          <cell r="AK142">
            <v>101</v>
          </cell>
          <cell r="AL142">
            <v>1257.7358490566041</v>
          </cell>
          <cell r="AN142">
            <v>34.979999999999997</v>
          </cell>
          <cell r="AO142">
            <v>39.400000000000006</v>
          </cell>
          <cell r="AP142">
            <v>6212.5</v>
          </cell>
          <cell r="AQ142">
            <v>35</v>
          </cell>
          <cell r="BG142" t="b">
            <v>0</v>
          </cell>
          <cell r="BO142" t="b">
            <v>0</v>
          </cell>
          <cell r="CA142" t="b">
            <v>0</v>
          </cell>
          <cell r="CB142" t="b">
            <v>0</v>
          </cell>
          <cell r="CD142" t="b">
            <v>0</v>
          </cell>
          <cell r="CE142" t="b">
            <v>0</v>
          </cell>
          <cell r="CG142" t="b">
            <v>0</v>
          </cell>
          <cell r="CH142" t="b">
            <v>0</v>
          </cell>
          <cell r="CT142" t="b">
            <v>0</v>
          </cell>
          <cell r="CV142" t="b">
            <v>0</v>
          </cell>
          <cell r="CX142" t="b">
            <v>0</v>
          </cell>
          <cell r="CZ142" t="b">
            <v>0</v>
          </cell>
          <cell r="DB142" t="b">
            <v>0</v>
          </cell>
          <cell r="DD142" t="b">
            <v>0</v>
          </cell>
          <cell r="DF142" t="b">
            <v>0</v>
          </cell>
          <cell r="DH142" t="b">
            <v>0</v>
          </cell>
          <cell r="DJ142" t="b">
            <v>0</v>
          </cell>
          <cell r="DL142" t="b">
            <v>0</v>
          </cell>
          <cell r="DN142" t="b">
            <v>0</v>
          </cell>
          <cell r="DP142" t="b">
            <v>0</v>
          </cell>
          <cell r="DV142">
            <v>0</v>
          </cell>
          <cell r="DX142">
            <v>0</v>
          </cell>
          <cell r="DZ142">
            <v>0</v>
          </cell>
          <cell r="EB142">
            <v>0</v>
          </cell>
          <cell r="ED142">
            <v>0</v>
          </cell>
          <cell r="EF142">
            <v>0</v>
          </cell>
          <cell r="EJ142">
            <v>0</v>
          </cell>
          <cell r="EL142">
            <v>0</v>
          </cell>
          <cell r="EN142">
            <v>0</v>
          </cell>
          <cell r="EP142">
            <v>0</v>
          </cell>
          <cell r="ER142">
            <v>0</v>
          </cell>
          <cell r="ET142">
            <v>0</v>
          </cell>
          <cell r="EX142">
            <v>0</v>
          </cell>
          <cell r="EZ142">
            <v>0</v>
          </cell>
          <cell r="FD142">
            <v>0</v>
          </cell>
          <cell r="FF142">
            <v>0</v>
          </cell>
        </row>
        <row r="143">
          <cell r="A143" t="str">
            <v>AMV3_Renoveret</v>
          </cell>
          <cell r="B143" t="str">
            <v>DK-East</v>
          </cell>
          <cell r="G143">
            <v>300</v>
          </cell>
          <cell r="H143">
            <v>402.14477211796248</v>
          </cell>
          <cell r="AK143">
            <v>127.20000000000002</v>
          </cell>
          <cell r="AL143">
            <v>1608.5790884718501</v>
          </cell>
          <cell r="AN143">
            <v>42.627345844504021</v>
          </cell>
          <cell r="AO143">
            <v>47.280000000000008</v>
          </cell>
          <cell r="AP143">
            <v>7455</v>
          </cell>
          <cell r="AQ143">
            <v>42.000000000000007</v>
          </cell>
          <cell r="BG143" t="b">
            <v>0</v>
          </cell>
          <cell r="BO143" t="b">
            <v>0</v>
          </cell>
          <cell r="CA143" t="b">
            <v>0</v>
          </cell>
          <cell r="CB143" t="b">
            <v>0</v>
          </cell>
          <cell r="CD143" t="b">
            <v>0</v>
          </cell>
          <cell r="CE143" t="b">
            <v>0</v>
          </cell>
          <cell r="CG143" t="b">
            <v>0</v>
          </cell>
          <cell r="CH143" t="b">
            <v>0</v>
          </cell>
          <cell r="CP143" t="str">
            <v>ECXXXEXC</v>
          </cell>
          <cell r="CT143" t="b">
            <v>0</v>
          </cell>
          <cell r="CV143" t="b">
            <v>0</v>
          </cell>
          <cell r="CX143" t="b">
            <v>0</v>
          </cell>
          <cell r="CZ143" t="b">
            <v>0</v>
          </cell>
          <cell r="DB143" t="b">
            <v>0</v>
          </cell>
          <cell r="DD143" t="b">
            <v>0</v>
          </cell>
          <cell r="DF143" t="b">
            <v>0</v>
          </cell>
          <cell r="DH143" t="b">
            <v>0</v>
          </cell>
          <cell r="DJ143" t="b">
            <v>0</v>
          </cell>
          <cell r="DL143" t="b">
            <v>0</v>
          </cell>
          <cell r="DN143" t="b">
            <v>0</v>
          </cell>
          <cell r="DP143" t="b">
            <v>0</v>
          </cell>
          <cell r="DV143">
            <v>0</v>
          </cell>
          <cell r="DX143">
            <v>0</v>
          </cell>
          <cell r="DZ143">
            <v>0</v>
          </cell>
          <cell r="EB143">
            <v>0</v>
          </cell>
          <cell r="ED143">
            <v>0</v>
          </cell>
          <cell r="EF143">
            <v>0</v>
          </cell>
          <cell r="EJ143">
            <v>0</v>
          </cell>
          <cell r="EL143">
            <v>0</v>
          </cell>
          <cell r="EN143">
            <v>0</v>
          </cell>
          <cell r="EP143">
            <v>0</v>
          </cell>
          <cell r="ER143">
            <v>0</v>
          </cell>
          <cell r="ET143">
            <v>0</v>
          </cell>
          <cell r="EX143">
            <v>0</v>
          </cell>
          <cell r="EZ143">
            <v>0</v>
          </cell>
          <cell r="FD143">
            <v>0</v>
          </cell>
          <cell r="FF143">
            <v>0</v>
          </cell>
        </row>
        <row r="144">
          <cell r="A144" t="str">
            <v>AVV1</v>
          </cell>
          <cell r="B144" t="str">
            <v>DK-East</v>
          </cell>
          <cell r="G144">
            <v>250</v>
          </cell>
          <cell r="H144">
            <v>330</v>
          </cell>
          <cell r="AK144">
            <v>99.5</v>
          </cell>
          <cell r="AL144">
            <v>1239.056603773585</v>
          </cell>
          <cell r="AN144">
            <v>34.979999999999997</v>
          </cell>
          <cell r="AO144">
            <v>39.400000000000006</v>
          </cell>
          <cell r="AP144">
            <v>6212.5</v>
          </cell>
          <cell r="AQ144">
            <v>35</v>
          </cell>
          <cell r="BG144" t="b">
            <v>0</v>
          </cell>
          <cell r="BO144" t="b">
            <v>0</v>
          </cell>
          <cell r="CA144" t="b">
            <v>0</v>
          </cell>
          <cell r="CB144" t="b">
            <v>0</v>
          </cell>
          <cell r="CD144" t="b">
            <v>0</v>
          </cell>
          <cell r="CE144" t="b">
            <v>0</v>
          </cell>
          <cell r="CG144" t="b">
            <v>0</v>
          </cell>
          <cell r="CH144" t="b">
            <v>0</v>
          </cell>
          <cell r="CP144" t="str">
            <v>ECCOAEXC</v>
          </cell>
          <cell r="CT144" t="b">
            <v>0</v>
          </cell>
          <cell r="CV144" t="b">
            <v>0</v>
          </cell>
          <cell r="CX144" t="b">
            <v>0</v>
          </cell>
          <cell r="CZ144" t="b">
            <v>0</v>
          </cell>
          <cell r="DB144" t="b">
            <v>0</v>
          </cell>
          <cell r="DD144" t="b">
            <v>0</v>
          </cell>
          <cell r="DF144" t="b">
            <v>0</v>
          </cell>
          <cell r="DH144" t="b">
            <v>0</v>
          </cell>
          <cell r="DJ144" t="b">
            <v>0</v>
          </cell>
          <cell r="DL144" t="b">
            <v>0</v>
          </cell>
          <cell r="DN144" t="b">
            <v>0</v>
          </cell>
          <cell r="DP144" t="b">
            <v>0</v>
          </cell>
          <cell r="DV144">
            <v>0</v>
          </cell>
          <cell r="DX144">
            <v>0</v>
          </cell>
          <cell r="DZ144">
            <v>0</v>
          </cell>
          <cell r="EB144">
            <v>0</v>
          </cell>
          <cell r="ED144">
            <v>0</v>
          </cell>
          <cell r="EF144">
            <v>0</v>
          </cell>
          <cell r="EJ144">
            <v>0</v>
          </cell>
          <cell r="EL144">
            <v>0</v>
          </cell>
          <cell r="EN144">
            <v>0</v>
          </cell>
          <cell r="EP144">
            <v>0</v>
          </cell>
          <cell r="ER144">
            <v>0</v>
          </cell>
          <cell r="ET144">
            <v>0</v>
          </cell>
          <cell r="EX144">
            <v>0</v>
          </cell>
          <cell r="EZ144">
            <v>0</v>
          </cell>
          <cell r="FD144">
            <v>0</v>
          </cell>
          <cell r="FF144">
            <v>0</v>
          </cell>
        </row>
        <row r="145">
          <cell r="A145" t="str">
            <v>AVV1</v>
          </cell>
          <cell r="B145" t="str">
            <v>DK-East</v>
          </cell>
          <cell r="G145">
            <v>249</v>
          </cell>
          <cell r="H145">
            <v>330</v>
          </cell>
          <cell r="AK145">
            <v>99.102000000000004</v>
          </cell>
          <cell r="AL145">
            <v>1239.056603773585</v>
          </cell>
          <cell r="AN145">
            <v>34.979999999999997</v>
          </cell>
          <cell r="AO145">
            <v>39.242400000000004</v>
          </cell>
          <cell r="AP145">
            <v>6187.6500000000005</v>
          </cell>
          <cell r="AQ145">
            <v>34.860000000000007</v>
          </cell>
          <cell r="BG145" t="b">
            <v>0</v>
          </cell>
          <cell r="BO145" t="b">
            <v>0</v>
          </cell>
          <cell r="CA145" t="b">
            <v>0</v>
          </cell>
          <cell r="CB145" t="b">
            <v>0</v>
          </cell>
          <cell r="CD145" t="b">
            <v>0</v>
          </cell>
          <cell r="CE145" t="b">
            <v>0</v>
          </cell>
          <cell r="CG145" t="b">
            <v>0</v>
          </cell>
          <cell r="CH145" t="b">
            <v>0</v>
          </cell>
          <cell r="CP145" t="str">
            <v>ECCOAEXC</v>
          </cell>
          <cell r="CT145" t="b">
            <v>0</v>
          </cell>
          <cell r="CV145" t="b">
            <v>0</v>
          </cell>
          <cell r="CX145" t="b">
            <v>0</v>
          </cell>
          <cell r="CZ145" t="b">
            <v>0</v>
          </cell>
          <cell r="DB145" t="b">
            <v>0</v>
          </cell>
          <cell r="DD145" t="b">
            <v>0</v>
          </cell>
          <cell r="DF145" t="b">
            <v>0</v>
          </cell>
          <cell r="DH145" t="b">
            <v>0</v>
          </cell>
          <cell r="DJ145" t="b">
            <v>0</v>
          </cell>
          <cell r="DL145" t="b">
            <v>0</v>
          </cell>
          <cell r="DN145" t="b">
            <v>0</v>
          </cell>
          <cell r="DP145" t="b">
            <v>0</v>
          </cell>
          <cell r="DV145">
            <v>0</v>
          </cell>
          <cell r="DX145">
            <v>0</v>
          </cell>
          <cell r="DZ145">
            <v>0</v>
          </cell>
          <cell r="EB145">
            <v>0</v>
          </cell>
          <cell r="ED145">
            <v>0</v>
          </cell>
          <cell r="EF145">
            <v>0</v>
          </cell>
          <cell r="EJ145">
            <v>0</v>
          </cell>
          <cell r="EL145">
            <v>0</v>
          </cell>
          <cell r="EN145">
            <v>0</v>
          </cell>
          <cell r="EP145">
            <v>0</v>
          </cell>
          <cell r="ER145">
            <v>0</v>
          </cell>
          <cell r="ET145">
            <v>0</v>
          </cell>
          <cell r="EX145">
            <v>0</v>
          </cell>
          <cell r="EZ145">
            <v>0</v>
          </cell>
          <cell r="FD145">
            <v>0</v>
          </cell>
          <cell r="FF145">
            <v>0</v>
          </cell>
        </row>
        <row r="146">
          <cell r="A146" t="str">
            <v>AVV1</v>
          </cell>
          <cell r="B146" t="str">
            <v>DK-East</v>
          </cell>
          <cell r="G146">
            <v>249</v>
          </cell>
          <cell r="H146">
            <v>330</v>
          </cell>
          <cell r="AK146">
            <v>99.102000000000004</v>
          </cell>
          <cell r="AL146">
            <v>1239.056603773585</v>
          </cell>
          <cell r="AN146">
            <v>34.979999999999997</v>
          </cell>
          <cell r="AO146">
            <v>39.242400000000004</v>
          </cell>
          <cell r="AP146">
            <v>6187.6500000000005</v>
          </cell>
          <cell r="AQ146">
            <v>34.860000000000007</v>
          </cell>
          <cell r="BG146" t="b">
            <v>0</v>
          </cell>
          <cell r="BO146" t="b">
            <v>0</v>
          </cell>
          <cell r="CA146" t="b">
            <v>0</v>
          </cell>
          <cell r="CB146" t="b">
            <v>0</v>
          </cell>
          <cell r="CD146" t="b">
            <v>0</v>
          </cell>
          <cell r="CE146" t="b">
            <v>0</v>
          </cell>
          <cell r="CG146" t="b">
            <v>0</v>
          </cell>
          <cell r="CH146" t="b">
            <v>0</v>
          </cell>
          <cell r="CP146" t="str">
            <v>ECCOAEXC</v>
          </cell>
          <cell r="CT146" t="b">
            <v>0</v>
          </cell>
          <cell r="CV146" t="b">
            <v>0</v>
          </cell>
          <cell r="CX146" t="b">
            <v>0</v>
          </cell>
          <cell r="CZ146" t="b">
            <v>0</v>
          </cell>
          <cell r="DB146" t="b">
            <v>0</v>
          </cell>
          <cell r="DD146" t="b">
            <v>0</v>
          </cell>
          <cell r="DF146" t="b">
            <v>0</v>
          </cell>
          <cell r="DH146" t="b">
            <v>0</v>
          </cell>
          <cell r="DJ146" t="b">
            <v>0</v>
          </cell>
          <cell r="DL146" t="b">
            <v>0</v>
          </cell>
          <cell r="DN146" t="b">
            <v>0</v>
          </cell>
          <cell r="DP146" t="b">
            <v>0</v>
          </cell>
          <cell r="DV146">
            <v>0</v>
          </cell>
          <cell r="DX146">
            <v>0</v>
          </cell>
          <cell r="DZ146">
            <v>0</v>
          </cell>
          <cell r="EB146">
            <v>0</v>
          </cell>
          <cell r="ED146">
            <v>0</v>
          </cell>
          <cell r="EF146">
            <v>0</v>
          </cell>
          <cell r="EJ146">
            <v>0</v>
          </cell>
          <cell r="EL146">
            <v>0</v>
          </cell>
          <cell r="EN146">
            <v>0</v>
          </cell>
          <cell r="EP146">
            <v>0</v>
          </cell>
          <cell r="ER146">
            <v>0</v>
          </cell>
          <cell r="ET146">
            <v>0</v>
          </cell>
          <cell r="EX146">
            <v>0</v>
          </cell>
          <cell r="EZ146">
            <v>0</v>
          </cell>
          <cell r="FD146">
            <v>0</v>
          </cell>
          <cell r="FF146">
            <v>0</v>
          </cell>
        </row>
        <row r="147">
          <cell r="A147" t="str">
            <v>AVV1</v>
          </cell>
          <cell r="B147" t="str">
            <v>DK-East</v>
          </cell>
          <cell r="G147">
            <v>249</v>
          </cell>
          <cell r="H147">
            <v>330</v>
          </cell>
          <cell r="AK147">
            <v>99.102000000000004</v>
          </cell>
          <cell r="AL147">
            <v>1239.056603773585</v>
          </cell>
          <cell r="AN147">
            <v>34.979999999999997</v>
          </cell>
          <cell r="AO147">
            <v>39.242400000000004</v>
          </cell>
          <cell r="AP147">
            <v>6187.6500000000005</v>
          </cell>
          <cell r="AQ147">
            <v>34.860000000000007</v>
          </cell>
          <cell r="BG147" t="b">
            <v>0</v>
          </cell>
          <cell r="BO147" t="b">
            <v>0</v>
          </cell>
          <cell r="CA147" t="b">
            <v>0</v>
          </cell>
          <cell r="CB147" t="b">
            <v>0</v>
          </cell>
          <cell r="CD147" t="b">
            <v>0</v>
          </cell>
          <cell r="CE147" t="b">
            <v>0</v>
          </cell>
          <cell r="CG147" t="b">
            <v>0</v>
          </cell>
          <cell r="CH147" t="b">
            <v>0</v>
          </cell>
          <cell r="CP147" t="str">
            <v>ECCOAEXC</v>
          </cell>
          <cell r="CT147" t="b">
            <v>0</v>
          </cell>
          <cell r="CV147" t="b">
            <v>0</v>
          </cell>
          <cell r="CX147" t="b">
            <v>0</v>
          </cell>
          <cell r="CZ147" t="b">
            <v>0</v>
          </cell>
          <cell r="DB147" t="b">
            <v>0</v>
          </cell>
          <cell r="DD147" t="b">
            <v>0</v>
          </cell>
          <cell r="DF147" t="b">
            <v>0</v>
          </cell>
          <cell r="DH147" t="b">
            <v>0</v>
          </cell>
          <cell r="DJ147" t="b">
            <v>0</v>
          </cell>
          <cell r="DL147" t="b">
            <v>0</v>
          </cell>
          <cell r="DN147" t="b">
            <v>0</v>
          </cell>
          <cell r="DP147" t="b">
            <v>0</v>
          </cell>
          <cell r="DV147">
            <v>0</v>
          </cell>
          <cell r="DX147">
            <v>0</v>
          </cell>
          <cell r="DZ147">
            <v>0</v>
          </cell>
          <cell r="EB147">
            <v>0</v>
          </cell>
          <cell r="ED147">
            <v>0</v>
          </cell>
          <cell r="EF147">
            <v>0</v>
          </cell>
          <cell r="EJ147">
            <v>0</v>
          </cell>
          <cell r="EL147">
            <v>0</v>
          </cell>
          <cell r="EN147">
            <v>0</v>
          </cell>
          <cell r="EP147">
            <v>0</v>
          </cell>
          <cell r="ER147">
            <v>0</v>
          </cell>
          <cell r="ET147">
            <v>0</v>
          </cell>
          <cell r="EX147">
            <v>0</v>
          </cell>
          <cell r="EZ147">
            <v>0</v>
          </cell>
          <cell r="FD147">
            <v>0</v>
          </cell>
          <cell r="FF147">
            <v>0</v>
          </cell>
        </row>
        <row r="148">
          <cell r="A148" t="str">
            <v>AVV1</v>
          </cell>
          <cell r="B148" t="str">
            <v>DK-East</v>
          </cell>
          <cell r="G148">
            <v>249</v>
          </cell>
          <cell r="H148">
            <v>330</v>
          </cell>
          <cell r="AK148">
            <v>99.102000000000004</v>
          </cell>
          <cell r="AL148">
            <v>1239.056603773585</v>
          </cell>
          <cell r="AN148">
            <v>34.979999999999997</v>
          </cell>
          <cell r="AO148">
            <v>39.242400000000004</v>
          </cell>
          <cell r="AP148">
            <v>6187.6500000000005</v>
          </cell>
          <cell r="AQ148">
            <v>34.860000000000007</v>
          </cell>
          <cell r="BG148" t="b">
            <v>0</v>
          </cell>
          <cell r="BO148" t="b">
            <v>0</v>
          </cell>
          <cell r="CA148" t="b">
            <v>0</v>
          </cell>
          <cell r="CB148" t="b">
            <v>0</v>
          </cell>
          <cell r="CD148" t="b">
            <v>0</v>
          </cell>
          <cell r="CE148" t="b">
            <v>0</v>
          </cell>
          <cell r="CG148" t="b">
            <v>0</v>
          </cell>
          <cell r="CH148" t="b">
            <v>0</v>
          </cell>
          <cell r="CT148" t="b">
            <v>0</v>
          </cell>
          <cell r="CV148" t="b">
            <v>0</v>
          </cell>
          <cell r="CX148" t="b">
            <v>0</v>
          </cell>
          <cell r="CZ148" t="b">
            <v>0</v>
          </cell>
          <cell r="DB148" t="b">
            <v>0</v>
          </cell>
          <cell r="DD148" t="b">
            <v>0</v>
          </cell>
          <cell r="DF148" t="b">
            <v>0</v>
          </cell>
          <cell r="DH148" t="b">
            <v>0</v>
          </cell>
          <cell r="DJ148" t="b">
            <v>0</v>
          </cell>
          <cell r="DL148" t="b">
            <v>0</v>
          </cell>
          <cell r="DN148" t="b">
            <v>0</v>
          </cell>
          <cell r="DP148" t="b">
            <v>0</v>
          </cell>
          <cell r="DV148">
            <v>0</v>
          </cell>
          <cell r="DX148">
            <v>0</v>
          </cell>
          <cell r="DZ148">
            <v>0</v>
          </cell>
          <cell r="EB148">
            <v>0</v>
          </cell>
          <cell r="ED148">
            <v>0</v>
          </cell>
          <cell r="EF148">
            <v>0</v>
          </cell>
          <cell r="EJ148">
            <v>0</v>
          </cell>
          <cell r="EL148">
            <v>0</v>
          </cell>
          <cell r="EN148">
            <v>0</v>
          </cell>
          <cell r="EP148">
            <v>0</v>
          </cell>
          <cell r="ER148">
            <v>0</v>
          </cell>
          <cell r="ET148">
            <v>0</v>
          </cell>
          <cell r="EX148">
            <v>0</v>
          </cell>
          <cell r="EZ148">
            <v>0</v>
          </cell>
          <cell r="FD148">
            <v>0</v>
          </cell>
          <cell r="FF148">
            <v>0</v>
          </cell>
        </row>
        <row r="149">
          <cell r="A149" t="str">
            <v>AVV1_Renoveret</v>
          </cell>
          <cell r="B149" t="str">
            <v>DK-East</v>
          </cell>
          <cell r="G149">
            <v>300</v>
          </cell>
          <cell r="H149">
            <v>402.14477211796248</v>
          </cell>
          <cell r="AK149">
            <v>125.4</v>
          </cell>
          <cell r="AL149">
            <v>1585.8161768425314</v>
          </cell>
          <cell r="AN149">
            <v>42.627345844504021</v>
          </cell>
          <cell r="AO149">
            <v>47.280000000000008</v>
          </cell>
          <cell r="AP149">
            <v>7455</v>
          </cell>
          <cell r="AQ149">
            <v>42.000000000000007</v>
          </cell>
          <cell r="BG149" t="b">
            <v>0</v>
          </cell>
          <cell r="BO149" t="b">
            <v>0</v>
          </cell>
          <cell r="CA149" t="b">
            <v>0</v>
          </cell>
          <cell r="CB149" t="b">
            <v>0</v>
          </cell>
          <cell r="CD149" t="b">
            <v>0</v>
          </cell>
          <cell r="CE149" t="b">
            <v>0</v>
          </cell>
          <cell r="CG149" t="b">
            <v>0</v>
          </cell>
          <cell r="CH149" t="b">
            <v>0</v>
          </cell>
          <cell r="CP149" t="str">
            <v>ECXXXEXC</v>
          </cell>
          <cell r="CT149" t="b">
            <v>0</v>
          </cell>
          <cell r="CV149" t="b">
            <v>0</v>
          </cell>
          <cell r="CX149" t="b">
            <v>0</v>
          </cell>
          <cell r="CZ149" t="b">
            <v>0</v>
          </cell>
          <cell r="DB149" t="b">
            <v>0</v>
          </cell>
          <cell r="DD149" t="b">
            <v>0</v>
          </cell>
          <cell r="DF149" t="b">
            <v>0</v>
          </cell>
          <cell r="DH149" t="b">
            <v>0</v>
          </cell>
          <cell r="DJ149" t="b">
            <v>0</v>
          </cell>
          <cell r="DL149" t="b">
            <v>0</v>
          </cell>
          <cell r="DN149" t="b">
            <v>0</v>
          </cell>
          <cell r="DP149" t="b">
            <v>0</v>
          </cell>
          <cell r="DV149">
            <v>0</v>
          </cell>
          <cell r="DX149">
            <v>0</v>
          </cell>
          <cell r="DZ149">
            <v>0</v>
          </cell>
          <cell r="EB149">
            <v>0</v>
          </cell>
          <cell r="ED149">
            <v>0</v>
          </cell>
          <cell r="EF149">
            <v>0</v>
          </cell>
          <cell r="EJ149">
            <v>0</v>
          </cell>
          <cell r="EL149">
            <v>0</v>
          </cell>
          <cell r="EN149">
            <v>0</v>
          </cell>
          <cell r="EP149">
            <v>0</v>
          </cell>
          <cell r="ER149">
            <v>0</v>
          </cell>
          <cell r="ET149">
            <v>0</v>
          </cell>
          <cell r="EX149">
            <v>0</v>
          </cell>
          <cell r="EZ149">
            <v>0</v>
          </cell>
          <cell r="FD149">
            <v>0</v>
          </cell>
          <cell r="FF149">
            <v>0</v>
          </cell>
        </row>
        <row r="150">
          <cell r="A150" t="str">
            <v>AVV2</v>
          </cell>
          <cell r="B150" t="str">
            <v>DK-East</v>
          </cell>
          <cell r="G150">
            <v>503</v>
          </cell>
          <cell r="H150">
            <v>520</v>
          </cell>
          <cell r="AK150">
            <v>222.82900000000001</v>
          </cell>
          <cell r="AL150">
            <v>1535.7333333333336</v>
          </cell>
          <cell r="AN150">
            <v>78</v>
          </cell>
          <cell r="AO150">
            <v>258.36487134187638</v>
          </cell>
          <cell r="AP150">
            <v>11317.5</v>
          </cell>
          <cell r="AQ150">
            <v>70.42</v>
          </cell>
          <cell r="BG150" t="b">
            <v>0</v>
          </cell>
          <cell r="BO150" t="b">
            <v>0</v>
          </cell>
          <cell r="CA150" t="b">
            <v>0</v>
          </cell>
          <cell r="CB150" t="b">
            <v>0</v>
          </cell>
          <cell r="CD150" t="b">
            <v>0</v>
          </cell>
          <cell r="CE150" t="b">
            <v>0</v>
          </cell>
          <cell r="CG150" t="b">
            <v>0</v>
          </cell>
          <cell r="CH150" t="b">
            <v>0</v>
          </cell>
          <cell r="CP150" t="str">
            <v>ECGASEXC</v>
          </cell>
          <cell r="CT150" t="b">
            <v>0</v>
          </cell>
          <cell r="CV150" t="b">
            <v>0</v>
          </cell>
          <cell r="CX150" t="b">
            <v>0</v>
          </cell>
          <cell r="CZ150" t="b">
            <v>0</v>
          </cell>
          <cell r="DB150" t="b">
            <v>0</v>
          </cell>
          <cell r="DD150" t="b">
            <v>0</v>
          </cell>
          <cell r="DF150" t="b">
            <v>0</v>
          </cell>
          <cell r="DH150" t="b">
            <v>0</v>
          </cell>
          <cell r="DJ150" t="b">
            <v>0</v>
          </cell>
          <cell r="DL150" t="b">
            <v>0</v>
          </cell>
          <cell r="DN150" t="b">
            <v>0</v>
          </cell>
          <cell r="DP150" t="b">
            <v>0</v>
          </cell>
          <cell r="DV150">
            <v>0</v>
          </cell>
          <cell r="DX150">
            <v>0</v>
          </cell>
          <cell r="DZ150">
            <v>0</v>
          </cell>
          <cell r="EB150">
            <v>0</v>
          </cell>
          <cell r="ED150">
            <v>0</v>
          </cell>
          <cell r="EF150">
            <v>0</v>
          </cell>
          <cell r="EJ150">
            <v>0</v>
          </cell>
          <cell r="EL150">
            <v>0</v>
          </cell>
          <cell r="EN150">
            <v>0</v>
          </cell>
          <cell r="EP150">
            <v>0</v>
          </cell>
          <cell r="ER150">
            <v>0</v>
          </cell>
          <cell r="ET150">
            <v>0</v>
          </cell>
          <cell r="EX150">
            <v>0</v>
          </cell>
          <cell r="EZ150">
            <v>0</v>
          </cell>
          <cell r="FD150">
            <v>0</v>
          </cell>
          <cell r="FF150">
            <v>0</v>
          </cell>
        </row>
        <row r="151">
          <cell r="A151" t="str">
            <v>AVV2</v>
          </cell>
          <cell r="B151" t="str">
            <v>DK-East</v>
          </cell>
          <cell r="G151">
            <v>560</v>
          </cell>
          <cell r="H151">
            <v>570</v>
          </cell>
          <cell r="AK151">
            <v>248.08</v>
          </cell>
          <cell r="AL151">
            <v>1683.4</v>
          </cell>
          <cell r="AN151">
            <v>85.5</v>
          </cell>
          <cell r="AO151">
            <v>284.67479910825205</v>
          </cell>
          <cell r="AP151">
            <v>11536</v>
          </cell>
          <cell r="AQ151">
            <v>78.400000000000006</v>
          </cell>
          <cell r="BG151" t="b">
            <v>0</v>
          </cell>
          <cell r="BO151" t="b">
            <v>0</v>
          </cell>
          <cell r="CA151" t="b">
            <v>0</v>
          </cell>
          <cell r="CB151" t="b">
            <v>0</v>
          </cell>
          <cell r="CD151" t="b">
            <v>0</v>
          </cell>
          <cell r="CE151" t="b">
            <v>0</v>
          </cell>
          <cell r="CG151" t="b">
            <v>0</v>
          </cell>
          <cell r="CH151" t="b">
            <v>0</v>
          </cell>
          <cell r="CP151" t="str">
            <v>ECGASEXC</v>
          </cell>
          <cell r="CT151" t="b">
            <v>0</v>
          </cell>
          <cell r="CV151" t="b">
            <v>0</v>
          </cell>
          <cell r="CX151" t="b">
            <v>0</v>
          </cell>
          <cell r="CZ151" t="b">
            <v>0</v>
          </cell>
          <cell r="DB151" t="b">
            <v>0</v>
          </cell>
          <cell r="DD151" t="b">
            <v>0</v>
          </cell>
          <cell r="DF151" t="b">
            <v>0</v>
          </cell>
          <cell r="DH151" t="b">
            <v>0</v>
          </cell>
          <cell r="DJ151" t="b">
            <v>0</v>
          </cell>
          <cell r="DL151" t="b">
            <v>0</v>
          </cell>
          <cell r="DN151" t="b">
            <v>0</v>
          </cell>
          <cell r="DP151" t="b">
            <v>0</v>
          </cell>
          <cell r="DV151">
            <v>0</v>
          </cell>
          <cell r="DX151">
            <v>0</v>
          </cell>
          <cell r="DZ151">
            <v>0</v>
          </cell>
          <cell r="EB151">
            <v>0</v>
          </cell>
          <cell r="ED151">
            <v>0</v>
          </cell>
          <cell r="EF151">
            <v>0</v>
          </cell>
          <cell r="EJ151">
            <v>0</v>
          </cell>
          <cell r="EL151">
            <v>0</v>
          </cell>
          <cell r="EN151">
            <v>0</v>
          </cell>
          <cell r="EP151">
            <v>0</v>
          </cell>
          <cell r="ER151">
            <v>0</v>
          </cell>
          <cell r="ET151">
            <v>0</v>
          </cell>
          <cell r="EX151">
            <v>0</v>
          </cell>
          <cell r="EZ151">
            <v>0</v>
          </cell>
          <cell r="FD151">
            <v>0</v>
          </cell>
          <cell r="FF151">
            <v>0</v>
          </cell>
        </row>
        <row r="152">
          <cell r="A152" t="str">
            <v>AVV2</v>
          </cell>
          <cell r="B152" t="str">
            <v>DK-East</v>
          </cell>
          <cell r="G152">
            <v>560</v>
          </cell>
          <cell r="H152">
            <v>570</v>
          </cell>
          <cell r="AK152">
            <v>248.08</v>
          </cell>
          <cell r="AL152">
            <v>1683.4</v>
          </cell>
          <cell r="AN152">
            <v>85.5</v>
          </cell>
          <cell r="AO152">
            <v>280.19479910825203</v>
          </cell>
          <cell r="AP152">
            <v>11760</v>
          </cell>
          <cell r="AQ152">
            <v>78.400000000000006</v>
          </cell>
          <cell r="BG152" t="b">
            <v>0</v>
          </cell>
          <cell r="BO152" t="b">
            <v>0</v>
          </cell>
          <cell r="CA152" t="b">
            <v>0</v>
          </cell>
          <cell r="CB152" t="b">
            <v>0</v>
          </cell>
          <cell r="CD152" t="b">
            <v>0</v>
          </cell>
          <cell r="CE152" t="b">
            <v>0</v>
          </cell>
          <cell r="CG152" t="b">
            <v>0</v>
          </cell>
          <cell r="CH152" t="b">
            <v>0</v>
          </cell>
          <cell r="CP152" t="str">
            <v>ECGASEXC</v>
          </cell>
          <cell r="CT152" t="b">
            <v>0</v>
          </cell>
          <cell r="CV152" t="b">
            <v>0</v>
          </cell>
          <cell r="CX152" t="b">
            <v>0</v>
          </cell>
          <cell r="CZ152" t="b">
            <v>0</v>
          </cell>
          <cell r="DB152" t="b">
            <v>0</v>
          </cell>
          <cell r="DD152" t="b">
            <v>0</v>
          </cell>
          <cell r="DF152" t="b">
            <v>0</v>
          </cell>
          <cell r="DH152" t="b">
            <v>0</v>
          </cell>
          <cell r="DJ152" t="b">
            <v>0</v>
          </cell>
          <cell r="DL152" t="b">
            <v>0</v>
          </cell>
          <cell r="DN152" t="b">
            <v>0</v>
          </cell>
          <cell r="DP152" t="b">
            <v>0</v>
          </cell>
          <cell r="DV152">
            <v>0</v>
          </cell>
          <cell r="DX152">
            <v>0</v>
          </cell>
          <cell r="DZ152">
            <v>0</v>
          </cell>
          <cell r="EB152">
            <v>0</v>
          </cell>
          <cell r="ED152">
            <v>0</v>
          </cell>
          <cell r="EF152">
            <v>0</v>
          </cell>
          <cell r="EJ152">
            <v>0</v>
          </cell>
          <cell r="EL152">
            <v>0</v>
          </cell>
          <cell r="EN152">
            <v>0</v>
          </cell>
          <cell r="EP152">
            <v>0</v>
          </cell>
          <cell r="ER152">
            <v>0</v>
          </cell>
          <cell r="ET152">
            <v>0</v>
          </cell>
          <cell r="EX152">
            <v>0</v>
          </cell>
          <cell r="EZ152">
            <v>0</v>
          </cell>
          <cell r="FD152">
            <v>0</v>
          </cell>
          <cell r="FF152">
            <v>0</v>
          </cell>
        </row>
        <row r="153">
          <cell r="A153" t="str">
            <v>AVV2</v>
          </cell>
          <cell r="B153" t="str">
            <v>DK-East</v>
          </cell>
          <cell r="G153">
            <v>560</v>
          </cell>
          <cell r="H153">
            <v>570</v>
          </cell>
          <cell r="AK153">
            <v>248.08</v>
          </cell>
          <cell r="AL153">
            <v>1683.4</v>
          </cell>
          <cell r="AN153">
            <v>85.5</v>
          </cell>
          <cell r="AO153">
            <v>280.19479910825203</v>
          </cell>
          <cell r="AP153">
            <v>11760</v>
          </cell>
          <cell r="AQ153">
            <v>78.400000000000006</v>
          </cell>
          <cell r="BG153" t="b">
            <v>0</v>
          </cell>
          <cell r="BO153" t="b">
            <v>0</v>
          </cell>
          <cell r="CA153" t="b">
            <v>0</v>
          </cell>
          <cell r="CB153" t="b">
            <v>0</v>
          </cell>
          <cell r="CD153" t="b">
            <v>0</v>
          </cell>
          <cell r="CE153" t="b">
            <v>0</v>
          </cell>
          <cell r="CG153" t="b">
            <v>0</v>
          </cell>
          <cell r="CH153" t="b">
            <v>0</v>
          </cell>
          <cell r="CP153" t="str">
            <v>ECFL2EXC</v>
          </cell>
          <cell r="CT153" t="b">
            <v>0</v>
          </cell>
          <cell r="CV153" t="b">
            <v>0</v>
          </cell>
          <cell r="CX153" t="b">
            <v>0</v>
          </cell>
          <cell r="CZ153" t="b">
            <v>0</v>
          </cell>
          <cell r="DB153" t="b">
            <v>0</v>
          </cell>
          <cell r="DD153" t="b">
            <v>0</v>
          </cell>
          <cell r="DF153" t="b">
            <v>0</v>
          </cell>
          <cell r="DH153" t="b">
            <v>0</v>
          </cell>
          <cell r="DJ153" t="b">
            <v>0</v>
          </cell>
          <cell r="DL153" t="b">
            <v>0</v>
          </cell>
          <cell r="DN153" t="b">
            <v>0</v>
          </cell>
          <cell r="DP153" t="b">
            <v>0</v>
          </cell>
          <cell r="DV153">
            <v>0</v>
          </cell>
          <cell r="DX153">
            <v>0</v>
          </cell>
          <cell r="DZ153">
            <v>0</v>
          </cell>
          <cell r="EB153">
            <v>0</v>
          </cell>
          <cell r="ED153">
            <v>0</v>
          </cell>
          <cell r="EF153">
            <v>0</v>
          </cell>
          <cell r="EJ153">
            <v>0</v>
          </cell>
          <cell r="EL153">
            <v>0</v>
          </cell>
          <cell r="EN153">
            <v>0</v>
          </cell>
          <cell r="EP153">
            <v>0</v>
          </cell>
          <cell r="ER153">
            <v>0</v>
          </cell>
          <cell r="ET153">
            <v>0</v>
          </cell>
          <cell r="EX153">
            <v>0</v>
          </cell>
          <cell r="EZ153">
            <v>0</v>
          </cell>
          <cell r="FD153">
            <v>0</v>
          </cell>
          <cell r="FF153">
            <v>0</v>
          </cell>
        </row>
        <row r="154">
          <cell r="A154" t="str">
            <v>AVV2</v>
          </cell>
          <cell r="B154" t="str">
            <v>DK-East</v>
          </cell>
          <cell r="G154">
            <v>560</v>
          </cell>
          <cell r="H154">
            <v>570</v>
          </cell>
          <cell r="AK154">
            <v>248.08</v>
          </cell>
          <cell r="AL154">
            <v>1683.4</v>
          </cell>
          <cell r="AN154">
            <v>85.5</v>
          </cell>
          <cell r="AO154">
            <v>280.19479910825203</v>
          </cell>
          <cell r="AP154">
            <v>11760</v>
          </cell>
          <cell r="AQ154">
            <v>78.400000000000006</v>
          </cell>
          <cell r="BG154" t="b">
            <v>0</v>
          </cell>
          <cell r="BO154" t="b">
            <v>0</v>
          </cell>
          <cell r="CA154" t="b">
            <v>0</v>
          </cell>
          <cell r="CB154" t="b">
            <v>0</v>
          </cell>
          <cell r="CD154" t="b">
            <v>0</v>
          </cell>
          <cell r="CE154" t="b">
            <v>0</v>
          </cell>
          <cell r="CG154" t="b">
            <v>0</v>
          </cell>
          <cell r="CH154" t="b">
            <v>0</v>
          </cell>
          <cell r="CT154" t="b">
            <v>0</v>
          </cell>
          <cell r="CV154" t="b">
            <v>0</v>
          </cell>
          <cell r="CX154" t="b">
            <v>0</v>
          </cell>
          <cell r="CZ154" t="b">
            <v>0</v>
          </cell>
          <cell r="DB154" t="b">
            <v>0</v>
          </cell>
          <cell r="DD154" t="b">
            <v>0</v>
          </cell>
          <cell r="DF154" t="b">
            <v>0</v>
          </cell>
          <cell r="DH154" t="b">
            <v>0</v>
          </cell>
          <cell r="DJ154" t="b">
            <v>0</v>
          </cell>
          <cell r="DL154" t="b">
            <v>0</v>
          </cell>
          <cell r="DN154" t="b">
            <v>0</v>
          </cell>
          <cell r="DP154" t="b">
            <v>0</v>
          </cell>
          <cell r="DV154">
            <v>0</v>
          </cell>
          <cell r="DX154">
            <v>0</v>
          </cell>
          <cell r="DZ154">
            <v>0</v>
          </cell>
          <cell r="EB154">
            <v>0</v>
          </cell>
          <cell r="ED154">
            <v>0</v>
          </cell>
          <cell r="EF154">
            <v>0</v>
          </cell>
          <cell r="EJ154">
            <v>0</v>
          </cell>
          <cell r="EL154">
            <v>0</v>
          </cell>
          <cell r="EN154">
            <v>0</v>
          </cell>
          <cell r="EP154">
            <v>0</v>
          </cell>
          <cell r="ER154">
            <v>0</v>
          </cell>
          <cell r="ET154">
            <v>0</v>
          </cell>
          <cell r="EX154">
            <v>0</v>
          </cell>
          <cell r="EZ154">
            <v>0</v>
          </cell>
          <cell r="FD154">
            <v>0</v>
          </cell>
          <cell r="FF154">
            <v>0</v>
          </cell>
        </row>
        <row r="155">
          <cell r="A155" t="str">
            <v>AVV2</v>
          </cell>
          <cell r="B155" t="str">
            <v>DK-East</v>
          </cell>
          <cell r="G155">
            <v>560</v>
          </cell>
          <cell r="H155">
            <v>570</v>
          </cell>
          <cell r="AK155">
            <v>248.08</v>
          </cell>
          <cell r="AL155">
            <v>1683.4</v>
          </cell>
          <cell r="AN155">
            <v>85.5</v>
          </cell>
          <cell r="AO155">
            <v>280.19479910825203</v>
          </cell>
          <cell r="AP155">
            <v>11760</v>
          </cell>
          <cell r="AQ155">
            <v>78.400000000000006</v>
          </cell>
          <cell r="BG155" t="b">
            <v>0</v>
          </cell>
          <cell r="BO155" t="b">
            <v>0</v>
          </cell>
          <cell r="CA155" t="b">
            <v>0</v>
          </cell>
          <cell r="CB155" t="b">
            <v>0</v>
          </cell>
          <cell r="CD155" t="b">
            <v>0</v>
          </cell>
          <cell r="CE155" t="b">
            <v>0</v>
          </cell>
          <cell r="CG155" t="b">
            <v>0</v>
          </cell>
          <cell r="CH155" t="b">
            <v>0</v>
          </cell>
          <cell r="CT155" t="b">
            <v>0</v>
          </cell>
          <cell r="CV155" t="b">
            <v>0</v>
          </cell>
          <cell r="CX155" t="b">
            <v>0</v>
          </cell>
          <cell r="CZ155" t="b">
            <v>0</v>
          </cell>
          <cell r="DB155" t="b">
            <v>0</v>
          </cell>
          <cell r="DD155" t="b">
            <v>0</v>
          </cell>
          <cell r="DF155" t="b">
            <v>0</v>
          </cell>
          <cell r="DH155" t="b">
            <v>0</v>
          </cell>
          <cell r="DJ155" t="b">
            <v>0</v>
          </cell>
          <cell r="DL155" t="b">
            <v>0</v>
          </cell>
          <cell r="DN155" t="b">
            <v>0</v>
          </cell>
          <cell r="DP155" t="b">
            <v>0</v>
          </cell>
          <cell r="DV155">
            <v>0</v>
          </cell>
          <cell r="DX155">
            <v>0</v>
          </cell>
          <cell r="DZ155">
            <v>0</v>
          </cell>
          <cell r="EB155">
            <v>0</v>
          </cell>
          <cell r="ED155">
            <v>0</v>
          </cell>
          <cell r="EF155">
            <v>0</v>
          </cell>
          <cell r="EJ155">
            <v>0</v>
          </cell>
          <cell r="EL155">
            <v>0</v>
          </cell>
          <cell r="EN155">
            <v>0</v>
          </cell>
          <cell r="EP155">
            <v>0</v>
          </cell>
          <cell r="ER155">
            <v>0</v>
          </cell>
          <cell r="ET155">
            <v>0</v>
          </cell>
          <cell r="EX155">
            <v>0</v>
          </cell>
          <cell r="EZ155">
            <v>0</v>
          </cell>
          <cell r="FD155">
            <v>0</v>
          </cell>
          <cell r="FF155">
            <v>0</v>
          </cell>
        </row>
        <row r="156">
          <cell r="A156" t="str">
            <v>HCV7vand</v>
          </cell>
          <cell r="B156" t="str">
            <v>DK-East</v>
          </cell>
          <cell r="G156">
            <v>44</v>
          </cell>
          <cell r="H156">
            <v>91</v>
          </cell>
          <cell r="AK156">
            <v>12.32</v>
          </cell>
          <cell r="AL156">
            <v>52.69727272727274</v>
          </cell>
          <cell r="AN156">
            <v>0</v>
          </cell>
          <cell r="AO156">
            <v>6.934400000000001</v>
          </cell>
          <cell r="AP156">
            <v>1093.4000000000001</v>
          </cell>
          <cell r="AQ156">
            <v>6.16</v>
          </cell>
          <cell r="BG156" t="b">
            <v>0</v>
          </cell>
          <cell r="BO156" t="b">
            <v>0</v>
          </cell>
          <cell r="CA156" t="b">
            <v>0</v>
          </cell>
          <cell r="CB156" t="b">
            <v>0</v>
          </cell>
          <cell r="CD156" t="b">
            <v>0</v>
          </cell>
          <cell r="CE156" t="b">
            <v>0</v>
          </cell>
          <cell r="CG156" t="b">
            <v>0</v>
          </cell>
          <cell r="CH156" t="b">
            <v>0</v>
          </cell>
          <cell r="CP156" t="str">
            <v>ECCOABPC</v>
          </cell>
          <cell r="CT156" t="b">
            <v>0</v>
          </cell>
          <cell r="CV156" t="b">
            <v>0</v>
          </cell>
          <cell r="CX156" t="b">
            <v>0</v>
          </cell>
          <cell r="CZ156" t="b">
            <v>0</v>
          </cell>
          <cell r="DB156" t="b">
            <v>0</v>
          </cell>
          <cell r="DD156" t="b">
            <v>0</v>
          </cell>
          <cell r="DF156" t="b">
            <v>0</v>
          </cell>
          <cell r="DH156" t="b">
            <v>0</v>
          </cell>
          <cell r="DJ156" t="b">
            <v>0</v>
          </cell>
          <cell r="DL156" t="b">
            <v>0</v>
          </cell>
          <cell r="DN156" t="b">
            <v>0</v>
          </cell>
          <cell r="DP156" t="b">
            <v>0</v>
          </cell>
          <cell r="DV156">
            <v>0</v>
          </cell>
          <cell r="DX156">
            <v>0</v>
          </cell>
          <cell r="DZ156">
            <v>0</v>
          </cell>
          <cell r="EB156">
            <v>0</v>
          </cell>
          <cell r="ED156">
            <v>0</v>
          </cell>
          <cell r="EF156">
            <v>0</v>
          </cell>
          <cell r="EJ156">
            <v>0</v>
          </cell>
          <cell r="EL156">
            <v>0</v>
          </cell>
          <cell r="EN156">
            <v>0</v>
          </cell>
          <cell r="EP156">
            <v>0</v>
          </cell>
          <cell r="ER156">
            <v>0</v>
          </cell>
          <cell r="ET156">
            <v>0</v>
          </cell>
          <cell r="EX156">
            <v>0</v>
          </cell>
          <cell r="EZ156">
            <v>0</v>
          </cell>
          <cell r="FD156">
            <v>0</v>
          </cell>
          <cell r="FF156">
            <v>0</v>
          </cell>
        </row>
        <row r="157">
          <cell r="A157" t="str">
            <v>HCV7vand</v>
          </cell>
          <cell r="B157" t="str">
            <v>DK-East</v>
          </cell>
          <cell r="G157">
            <v>88</v>
          </cell>
          <cell r="H157">
            <v>182</v>
          </cell>
          <cell r="AK157">
            <v>24.64</v>
          </cell>
          <cell r="AL157">
            <v>105.39454545454548</v>
          </cell>
          <cell r="AN157">
            <v>0</v>
          </cell>
          <cell r="AO157">
            <v>78.7332225768792</v>
          </cell>
          <cell r="AP157">
            <v>1320</v>
          </cell>
          <cell r="AQ157">
            <v>12.32</v>
          </cell>
          <cell r="BG157" t="b">
            <v>0</v>
          </cell>
          <cell r="BO157" t="b">
            <v>0</v>
          </cell>
          <cell r="CA157" t="b">
            <v>0</v>
          </cell>
          <cell r="CB157" t="b">
            <v>0</v>
          </cell>
          <cell r="CD157" t="b">
            <v>0</v>
          </cell>
          <cell r="CE157" t="b">
            <v>0</v>
          </cell>
          <cell r="CG157" t="b">
            <v>0</v>
          </cell>
          <cell r="CH157" t="b">
            <v>0</v>
          </cell>
          <cell r="CP157" t="str">
            <v>ECGASBPC</v>
          </cell>
          <cell r="CT157" t="b">
            <v>0</v>
          </cell>
          <cell r="CV157" t="b">
            <v>0</v>
          </cell>
          <cell r="CX157" t="b">
            <v>0</v>
          </cell>
          <cell r="CZ157" t="b">
            <v>0</v>
          </cell>
          <cell r="DB157" t="b">
            <v>0</v>
          </cell>
          <cell r="DD157" t="b">
            <v>0</v>
          </cell>
          <cell r="DF157" t="b">
            <v>0</v>
          </cell>
          <cell r="DH157" t="b">
            <v>0</v>
          </cell>
          <cell r="DJ157" t="b">
            <v>0</v>
          </cell>
          <cell r="DL157" t="b">
            <v>0</v>
          </cell>
          <cell r="DN157" t="b">
            <v>0</v>
          </cell>
          <cell r="DP157" t="b">
            <v>0</v>
          </cell>
          <cell r="DV157">
            <v>0</v>
          </cell>
          <cell r="DX157">
            <v>0</v>
          </cell>
          <cell r="DZ157">
            <v>0</v>
          </cell>
          <cell r="EB157">
            <v>0</v>
          </cell>
          <cell r="ED157">
            <v>0</v>
          </cell>
          <cell r="EF157">
            <v>0</v>
          </cell>
          <cell r="EJ157">
            <v>0</v>
          </cell>
          <cell r="EL157">
            <v>0</v>
          </cell>
          <cell r="EN157">
            <v>0</v>
          </cell>
          <cell r="EP157">
            <v>0</v>
          </cell>
          <cell r="ER157">
            <v>0</v>
          </cell>
          <cell r="ET157">
            <v>0</v>
          </cell>
          <cell r="EX157">
            <v>0</v>
          </cell>
          <cell r="EZ157">
            <v>0</v>
          </cell>
          <cell r="FD157">
            <v>0</v>
          </cell>
          <cell r="FF157">
            <v>0</v>
          </cell>
        </row>
        <row r="158">
          <cell r="A158" t="str">
            <v>HCV7vand</v>
          </cell>
          <cell r="B158" t="str">
            <v>DK-East</v>
          </cell>
          <cell r="G158">
            <v>88</v>
          </cell>
          <cell r="H158">
            <v>182</v>
          </cell>
          <cell r="AK158">
            <v>24.64</v>
          </cell>
          <cell r="AL158">
            <v>105.39454545454548</v>
          </cell>
          <cell r="AN158">
            <v>0</v>
          </cell>
          <cell r="AO158">
            <v>78.7332225768792</v>
          </cell>
          <cell r="AP158">
            <v>1320</v>
          </cell>
          <cell r="AQ158">
            <v>12.32</v>
          </cell>
          <cell r="BG158" t="b">
            <v>0</v>
          </cell>
          <cell r="BO158" t="b">
            <v>0</v>
          </cell>
          <cell r="CA158" t="b">
            <v>0</v>
          </cell>
          <cell r="CB158" t="b">
            <v>0</v>
          </cell>
          <cell r="CD158" t="b">
            <v>0</v>
          </cell>
          <cell r="CE158" t="b">
            <v>0</v>
          </cell>
          <cell r="CG158" t="b">
            <v>0</v>
          </cell>
          <cell r="CH158" t="b">
            <v>0</v>
          </cell>
          <cell r="CP158" t="str">
            <v>ECGASBPC</v>
          </cell>
          <cell r="CT158" t="b">
            <v>0</v>
          </cell>
          <cell r="CV158" t="b">
            <v>0</v>
          </cell>
          <cell r="CX158" t="b">
            <v>0</v>
          </cell>
          <cell r="CZ158" t="b">
            <v>0</v>
          </cell>
          <cell r="DB158" t="b">
            <v>0</v>
          </cell>
          <cell r="DD158" t="b">
            <v>0</v>
          </cell>
          <cell r="DF158" t="b">
            <v>0</v>
          </cell>
          <cell r="DH158" t="b">
            <v>0</v>
          </cell>
          <cell r="DJ158" t="b">
            <v>0</v>
          </cell>
          <cell r="DL158" t="b">
            <v>0</v>
          </cell>
          <cell r="DN158" t="b">
            <v>0</v>
          </cell>
          <cell r="DP158" t="b">
            <v>0</v>
          </cell>
          <cell r="DV158">
            <v>0</v>
          </cell>
          <cell r="DX158">
            <v>0</v>
          </cell>
          <cell r="DZ158">
            <v>0</v>
          </cell>
          <cell r="EB158">
            <v>0</v>
          </cell>
          <cell r="ED158">
            <v>0</v>
          </cell>
          <cell r="EF158">
            <v>0</v>
          </cell>
          <cell r="EJ158">
            <v>0</v>
          </cell>
          <cell r="EL158">
            <v>0</v>
          </cell>
          <cell r="EN158">
            <v>0</v>
          </cell>
          <cell r="EP158">
            <v>0</v>
          </cell>
          <cell r="ER158">
            <v>0</v>
          </cell>
          <cell r="ET158">
            <v>0</v>
          </cell>
          <cell r="EX158">
            <v>0</v>
          </cell>
          <cell r="EZ158">
            <v>0</v>
          </cell>
          <cell r="FD158">
            <v>0</v>
          </cell>
          <cell r="FF158">
            <v>0</v>
          </cell>
        </row>
        <row r="159">
          <cell r="A159" t="str">
            <v>HCV7vand</v>
          </cell>
          <cell r="B159" t="str">
            <v>DK-East</v>
          </cell>
          <cell r="G159">
            <v>88</v>
          </cell>
          <cell r="H159">
            <v>182</v>
          </cell>
          <cell r="AK159">
            <v>24.64</v>
          </cell>
          <cell r="AL159">
            <v>105.39454545454548</v>
          </cell>
          <cell r="AN159">
            <v>0</v>
          </cell>
          <cell r="AO159">
            <v>78.7332225768792</v>
          </cell>
          <cell r="AP159">
            <v>1320</v>
          </cell>
          <cell r="AQ159">
            <v>12.32</v>
          </cell>
          <cell r="BG159" t="b">
            <v>0</v>
          </cell>
          <cell r="BO159" t="b">
            <v>0</v>
          </cell>
          <cell r="CA159" t="b">
            <v>0</v>
          </cell>
          <cell r="CB159" t="b">
            <v>0</v>
          </cell>
          <cell r="CD159" t="b">
            <v>0</v>
          </cell>
          <cell r="CE159" t="b">
            <v>0</v>
          </cell>
          <cell r="CG159" t="b">
            <v>0</v>
          </cell>
          <cell r="CH159" t="b">
            <v>0</v>
          </cell>
          <cell r="CT159" t="b">
            <v>0</v>
          </cell>
          <cell r="CV159" t="b">
            <v>0</v>
          </cell>
          <cell r="CX159" t="b">
            <v>0</v>
          </cell>
          <cell r="CZ159" t="b">
            <v>0</v>
          </cell>
          <cell r="DB159" t="b">
            <v>0</v>
          </cell>
          <cell r="DD159" t="b">
            <v>0</v>
          </cell>
          <cell r="DF159" t="b">
            <v>0</v>
          </cell>
          <cell r="DH159" t="b">
            <v>0</v>
          </cell>
          <cell r="DJ159" t="b">
            <v>0</v>
          </cell>
          <cell r="DL159" t="b">
            <v>0</v>
          </cell>
          <cell r="DN159" t="b">
            <v>0</v>
          </cell>
          <cell r="DP159" t="b">
            <v>0</v>
          </cell>
          <cell r="DV159">
            <v>0</v>
          </cell>
          <cell r="DX159">
            <v>0</v>
          </cell>
          <cell r="DZ159">
            <v>0</v>
          </cell>
          <cell r="EB159">
            <v>0</v>
          </cell>
          <cell r="ED159">
            <v>0</v>
          </cell>
          <cell r="EF159">
            <v>0</v>
          </cell>
          <cell r="EJ159">
            <v>0</v>
          </cell>
          <cell r="EL159">
            <v>0</v>
          </cell>
          <cell r="EN159">
            <v>0</v>
          </cell>
          <cell r="EP159">
            <v>0</v>
          </cell>
          <cell r="ER159">
            <v>0</v>
          </cell>
          <cell r="ET159">
            <v>0</v>
          </cell>
          <cell r="EX159">
            <v>0</v>
          </cell>
          <cell r="EZ159">
            <v>0</v>
          </cell>
          <cell r="FD159">
            <v>0</v>
          </cell>
          <cell r="FF159">
            <v>0</v>
          </cell>
        </row>
        <row r="160">
          <cell r="A160" t="str">
            <v>KedlerKBHvand</v>
          </cell>
          <cell r="B160" t="str">
            <v>DK-East</v>
          </cell>
          <cell r="G160">
            <v>0</v>
          </cell>
          <cell r="H160">
            <v>900</v>
          </cell>
          <cell r="AK160">
            <v>0</v>
          </cell>
          <cell r="AL160">
            <v>781.2</v>
          </cell>
          <cell r="AN160">
            <v>0</v>
          </cell>
          <cell r="AO160">
            <v>2.3399999999999997E-2</v>
          </cell>
          <cell r="AP160">
            <v>10750.5</v>
          </cell>
          <cell r="AQ160">
            <v>0</v>
          </cell>
          <cell r="BG160" t="b">
            <v>0</v>
          </cell>
          <cell r="BO160" t="b">
            <v>0</v>
          </cell>
          <cell r="CA160" t="b">
            <v>0</v>
          </cell>
          <cell r="CB160" t="b">
            <v>0</v>
          </cell>
          <cell r="CD160" t="b">
            <v>0</v>
          </cell>
          <cell r="CE160" t="b">
            <v>0</v>
          </cell>
          <cell r="CG160" t="b">
            <v>0</v>
          </cell>
          <cell r="CH160" t="b">
            <v>0</v>
          </cell>
          <cell r="CP160" t="str">
            <v>EHDSLBOC</v>
          </cell>
          <cell r="CT160" t="b">
            <v>0</v>
          </cell>
          <cell r="CV160" t="b">
            <v>0</v>
          </cell>
          <cell r="CX160" t="b">
            <v>0</v>
          </cell>
          <cell r="CZ160" t="b">
            <v>0</v>
          </cell>
          <cell r="DB160" t="b">
            <v>0</v>
          </cell>
          <cell r="DD160" t="b">
            <v>0</v>
          </cell>
          <cell r="DF160" t="b">
            <v>0</v>
          </cell>
          <cell r="DH160" t="b">
            <v>0</v>
          </cell>
          <cell r="DJ160" t="b">
            <v>0</v>
          </cell>
          <cell r="DL160" t="b">
            <v>0</v>
          </cell>
          <cell r="DN160" t="b">
            <v>0</v>
          </cell>
          <cell r="DP160" t="b">
            <v>0</v>
          </cell>
          <cell r="DV160">
            <v>0</v>
          </cell>
          <cell r="DX160">
            <v>0</v>
          </cell>
          <cell r="DZ160">
            <v>0</v>
          </cell>
          <cell r="EB160">
            <v>0</v>
          </cell>
          <cell r="ED160">
            <v>0</v>
          </cell>
          <cell r="EF160">
            <v>0</v>
          </cell>
          <cell r="EJ160">
            <v>0</v>
          </cell>
          <cell r="EL160">
            <v>0</v>
          </cell>
          <cell r="EN160">
            <v>0</v>
          </cell>
          <cell r="EP160">
            <v>0</v>
          </cell>
          <cell r="ER160">
            <v>0</v>
          </cell>
          <cell r="ET160">
            <v>0</v>
          </cell>
          <cell r="EX160">
            <v>0</v>
          </cell>
          <cell r="EZ160">
            <v>0</v>
          </cell>
          <cell r="FD160">
            <v>0</v>
          </cell>
          <cell r="FF160">
            <v>0</v>
          </cell>
        </row>
        <row r="161">
          <cell r="A161" t="str">
            <v>KedlerKBHvand</v>
          </cell>
          <cell r="B161" t="str">
            <v>DK-East</v>
          </cell>
          <cell r="G161">
            <v>0</v>
          </cell>
          <cell r="H161">
            <v>2095</v>
          </cell>
          <cell r="AK161">
            <v>0</v>
          </cell>
          <cell r="AL161">
            <v>1818.46</v>
          </cell>
          <cell r="AN161">
            <v>0</v>
          </cell>
          <cell r="AO161">
            <v>5.4469999999999998E-2</v>
          </cell>
          <cell r="AP161">
            <v>25024.775000000001</v>
          </cell>
          <cell r="AQ161">
            <v>0</v>
          </cell>
          <cell r="BG161" t="b">
            <v>0</v>
          </cell>
          <cell r="BO161" t="b">
            <v>0</v>
          </cell>
          <cell r="CA161" t="b">
            <v>0</v>
          </cell>
          <cell r="CB161" t="b">
            <v>0</v>
          </cell>
          <cell r="CD161" t="b">
            <v>0</v>
          </cell>
          <cell r="CE161" t="b">
            <v>0</v>
          </cell>
          <cell r="CG161" t="b">
            <v>0</v>
          </cell>
          <cell r="CH161" t="b">
            <v>0</v>
          </cell>
          <cell r="CP161" t="str">
            <v>EHDSLBOC</v>
          </cell>
          <cell r="CT161" t="b">
            <v>0</v>
          </cell>
          <cell r="CV161" t="b">
            <v>0</v>
          </cell>
          <cell r="CX161" t="b">
            <v>0</v>
          </cell>
          <cell r="CZ161" t="b">
            <v>0</v>
          </cell>
          <cell r="DB161" t="b">
            <v>0</v>
          </cell>
          <cell r="DD161" t="b">
            <v>0</v>
          </cell>
          <cell r="DF161" t="b">
            <v>0</v>
          </cell>
          <cell r="DH161" t="b">
            <v>0</v>
          </cell>
          <cell r="DJ161" t="b">
            <v>0</v>
          </cell>
          <cell r="DL161" t="b">
            <v>0</v>
          </cell>
          <cell r="DN161" t="b">
            <v>0</v>
          </cell>
          <cell r="DP161" t="b">
            <v>0</v>
          </cell>
          <cell r="DV161">
            <v>0</v>
          </cell>
          <cell r="DX161">
            <v>0</v>
          </cell>
          <cell r="DZ161">
            <v>0</v>
          </cell>
          <cell r="EB161">
            <v>0</v>
          </cell>
          <cell r="ED161">
            <v>0</v>
          </cell>
          <cell r="EF161">
            <v>0</v>
          </cell>
          <cell r="EJ161">
            <v>0</v>
          </cell>
          <cell r="EL161">
            <v>0</v>
          </cell>
          <cell r="EN161">
            <v>0</v>
          </cell>
          <cell r="EP161">
            <v>0</v>
          </cell>
          <cell r="ER161">
            <v>0</v>
          </cell>
          <cell r="ET161">
            <v>0</v>
          </cell>
          <cell r="EX161">
            <v>0</v>
          </cell>
          <cell r="EZ161">
            <v>0</v>
          </cell>
          <cell r="FD161">
            <v>0</v>
          </cell>
          <cell r="FF161">
            <v>0</v>
          </cell>
        </row>
        <row r="162">
          <cell r="A162" t="str">
            <v>VarmelagerKBHvand</v>
          </cell>
          <cell r="B162" t="str">
            <v>DK-East</v>
          </cell>
          <cell r="G162">
            <v>0</v>
          </cell>
          <cell r="H162">
            <v>222.22222222222223</v>
          </cell>
          <cell r="AK162">
            <v>0</v>
          </cell>
          <cell r="AL162">
            <v>0</v>
          </cell>
          <cell r="AN162">
            <v>0</v>
          </cell>
          <cell r="AO162">
            <v>0</v>
          </cell>
          <cell r="AP162">
            <v>0</v>
          </cell>
          <cell r="AQ162">
            <v>0</v>
          </cell>
          <cell r="BG162" t="b">
            <v>0</v>
          </cell>
          <cell r="BO162" t="b">
            <v>0</v>
          </cell>
          <cell r="CA162" t="b">
            <v>0</v>
          </cell>
          <cell r="CB162" t="b">
            <v>0</v>
          </cell>
          <cell r="CD162" t="b">
            <v>0</v>
          </cell>
          <cell r="CE162" t="b">
            <v>0</v>
          </cell>
          <cell r="CG162" t="b">
            <v>0</v>
          </cell>
          <cell r="CH162" t="b">
            <v>0</v>
          </cell>
          <cell r="CP162">
            <v>0</v>
          </cell>
          <cell r="CT162" t="b">
            <v>0</v>
          </cell>
          <cell r="CV162" t="b">
            <v>0</v>
          </cell>
          <cell r="CX162" t="b">
            <v>0</v>
          </cell>
          <cell r="CZ162" t="b">
            <v>0</v>
          </cell>
          <cell r="DB162" t="b">
            <v>0</v>
          </cell>
          <cell r="DD162" t="b">
            <v>0</v>
          </cell>
          <cell r="DF162" t="b">
            <v>0</v>
          </cell>
          <cell r="DH162" t="b">
            <v>0</v>
          </cell>
          <cell r="DJ162" t="b">
            <v>0</v>
          </cell>
          <cell r="DL162" t="b">
            <v>0</v>
          </cell>
          <cell r="DN162" t="b">
            <v>0</v>
          </cell>
          <cell r="DP162" t="b">
            <v>0</v>
          </cell>
          <cell r="DV162">
            <v>0</v>
          </cell>
          <cell r="DX162">
            <v>0</v>
          </cell>
          <cell r="DZ162">
            <v>0</v>
          </cell>
          <cell r="EB162">
            <v>0</v>
          </cell>
          <cell r="ED162">
            <v>0</v>
          </cell>
          <cell r="EF162">
            <v>0</v>
          </cell>
          <cell r="EJ162">
            <v>0</v>
          </cell>
          <cell r="EL162">
            <v>0</v>
          </cell>
          <cell r="EN162">
            <v>0</v>
          </cell>
          <cell r="EP162">
            <v>0</v>
          </cell>
          <cell r="ER162">
            <v>0</v>
          </cell>
          <cell r="ET162">
            <v>0</v>
          </cell>
          <cell r="EX162">
            <v>0</v>
          </cell>
          <cell r="EZ162">
            <v>0</v>
          </cell>
          <cell r="FD162">
            <v>0</v>
          </cell>
          <cell r="FF162">
            <v>0</v>
          </cell>
        </row>
        <row r="163">
          <cell r="A163" t="str">
            <v>ElkedelKBHvand</v>
          </cell>
          <cell r="B163" t="str">
            <v>DK-East</v>
          </cell>
          <cell r="G163" t="e">
            <v>#REF!</v>
          </cell>
          <cell r="H163" t="e">
            <v>#REF!</v>
          </cell>
          <cell r="AK163">
            <v>0</v>
          </cell>
          <cell r="AL163">
            <v>0</v>
          </cell>
          <cell r="AN163">
            <v>0</v>
          </cell>
          <cell r="AO163">
            <v>0</v>
          </cell>
          <cell r="AP163">
            <v>0</v>
          </cell>
          <cell r="AQ163">
            <v>0</v>
          </cell>
          <cell r="BG163" t="b">
            <v>0</v>
          </cell>
          <cell r="BO163" t="b">
            <v>0</v>
          </cell>
          <cell r="CA163" t="b">
            <v>0</v>
          </cell>
          <cell r="CB163" t="b">
            <v>0</v>
          </cell>
          <cell r="CD163" t="b">
            <v>0</v>
          </cell>
          <cell r="CE163" t="b">
            <v>0</v>
          </cell>
          <cell r="CG163" t="b">
            <v>0</v>
          </cell>
          <cell r="CH163" t="b">
            <v>0</v>
          </cell>
          <cell r="CP163">
            <v>0</v>
          </cell>
          <cell r="CT163" t="b">
            <v>0</v>
          </cell>
          <cell r="CV163" t="b">
            <v>0</v>
          </cell>
          <cell r="CX163" t="b">
            <v>0</v>
          </cell>
          <cell r="CZ163" t="b">
            <v>0</v>
          </cell>
          <cell r="DB163" t="b">
            <v>0</v>
          </cell>
          <cell r="DD163" t="b">
            <v>0</v>
          </cell>
          <cell r="DF163" t="b">
            <v>0</v>
          </cell>
          <cell r="DH163" t="b">
            <v>0</v>
          </cell>
          <cell r="DJ163" t="b">
            <v>0</v>
          </cell>
          <cell r="DL163" t="b">
            <v>0</v>
          </cell>
          <cell r="DN163" t="b">
            <v>0</v>
          </cell>
          <cell r="DP163" t="b">
            <v>0</v>
          </cell>
          <cell r="DV163">
            <v>0</v>
          </cell>
          <cell r="DX163">
            <v>0</v>
          </cell>
          <cell r="DZ163">
            <v>0</v>
          </cell>
          <cell r="EB163">
            <v>0</v>
          </cell>
          <cell r="ED163">
            <v>0</v>
          </cell>
          <cell r="EF163">
            <v>0</v>
          </cell>
          <cell r="EJ163">
            <v>0</v>
          </cell>
          <cell r="EL163">
            <v>0</v>
          </cell>
          <cell r="EN163">
            <v>0</v>
          </cell>
          <cell r="EP163">
            <v>0</v>
          </cell>
          <cell r="ER163">
            <v>0</v>
          </cell>
          <cell r="ET163">
            <v>0</v>
          </cell>
          <cell r="EX163">
            <v>0</v>
          </cell>
          <cell r="EZ163">
            <v>0</v>
          </cell>
          <cell r="FD163">
            <v>0</v>
          </cell>
          <cell r="FF163">
            <v>0</v>
          </cell>
        </row>
        <row r="164">
          <cell r="A164" t="str">
            <v>KedlerVordingborgGO</v>
          </cell>
          <cell r="B164" t="str">
            <v>DK-East</v>
          </cell>
          <cell r="G164">
            <v>0</v>
          </cell>
          <cell r="H164">
            <v>15</v>
          </cell>
          <cell r="AK164">
            <v>0</v>
          </cell>
          <cell r="AL164">
            <v>12.705</v>
          </cell>
          <cell r="AN164">
            <v>0</v>
          </cell>
          <cell r="AO164">
            <v>0</v>
          </cell>
          <cell r="AP164">
            <v>162</v>
          </cell>
          <cell r="AQ164">
            <v>0</v>
          </cell>
          <cell r="BG164" t="b">
            <v>0</v>
          </cell>
          <cell r="BO164" t="b">
            <v>0</v>
          </cell>
          <cell r="CA164" t="b">
            <v>0</v>
          </cell>
          <cell r="CB164" t="b">
            <v>0</v>
          </cell>
          <cell r="CD164" t="b">
            <v>0</v>
          </cell>
          <cell r="CE164" t="b">
            <v>0</v>
          </cell>
          <cell r="CG164" t="b">
            <v>0</v>
          </cell>
          <cell r="CH164" t="b">
            <v>0</v>
          </cell>
          <cell r="CP164" t="str">
            <v>EHDSLBOD</v>
          </cell>
          <cell r="CT164" t="b">
            <v>0</v>
          </cell>
          <cell r="CV164" t="b">
            <v>0</v>
          </cell>
          <cell r="CX164" t="b">
            <v>0</v>
          </cell>
          <cell r="CZ164" t="b">
            <v>0</v>
          </cell>
          <cell r="DB164" t="b">
            <v>0</v>
          </cell>
          <cell r="DD164" t="b">
            <v>0</v>
          </cell>
          <cell r="DF164" t="b">
            <v>0</v>
          </cell>
          <cell r="DH164" t="b">
            <v>0</v>
          </cell>
          <cell r="DJ164" t="b">
            <v>0</v>
          </cell>
          <cell r="DL164" t="b">
            <v>0</v>
          </cell>
          <cell r="DN164" t="b">
            <v>0</v>
          </cell>
          <cell r="DP164" t="b">
            <v>0</v>
          </cell>
          <cell r="DV164">
            <v>0</v>
          </cell>
          <cell r="DX164">
            <v>0</v>
          </cell>
          <cell r="DZ164">
            <v>0</v>
          </cell>
          <cell r="EB164">
            <v>0</v>
          </cell>
          <cell r="ED164">
            <v>0</v>
          </cell>
          <cell r="EF164">
            <v>0</v>
          </cell>
          <cell r="EJ164">
            <v>0</v>
          </cell>
          <cell r="EL164">
            <v>0</v>
          </cell>
          <cell r="EN164">
            <v>0</v>
          </cell>
          <cell r="EP164">
            <v>0</v>
          </cell>
          <cell r="ER164">
            <v>0</v>
          </cell>
          <cell r="ET164">
            <v>0</v>
          </cell>
          <cell r="EX164">
            <v>0</v>
          </cell>
          <cell r="EZ164">
            <v>0</v>
          </cell>
          <cell r="FD164">
            <v>0</v>
          </cell>
          <cell r="FF164">
            <v>0</v>
          </cell>
        </row>
        <row r="165">
          <cell r="A165" t="str">
            <v>KedlerVordingborgGO</v>
          </cell>
          <cell r="B165" t="str">
            <v>DK-East</v>
          </cell>
          <cell r="G165">
            <v>0</v>
          </cell>
          <cell r="H165">
            <v>15</v>
          </cell>
          <cell r="AK165">
            <v>0</v>
          </cell>
          <cell r="AL165">
            <v>12.705</v>
          </cell>
          <cell r="AN165">
            <v>0</v>
          </cell>
          <cell r="AO165">
            <v>0</v>
          </cell>
          <cell r="AP165">
            <v>162</v>
          </cell>
          <cell r="AQ165">
            <v>0</v>
          </cell>
          <cell r="BG165" t="b">
            <v>0</v>
          </cell>
          <cell r="BO165" t="b">
            <v>0</v>
          </cell>
          <cell r="CA165" t="b">
            <v>0</v>
          </cell>
          <cell r="CB165" t="b">
            <v>0</v>
          </cell>
          <cell r="CD165" t="b">
            <v>0</v>
          </cell>
          <cell r="CE165" t="b">
            <v>0</v>
          </cell>
          <cell r="CG165" t="b">
            <v>0</v>
          </cell>
          <cell r="CH165" t="b">
            <v>0</v>
          </cell>
          <cell r="CP165" t="str">
            <v>EHDSLBOD</v>
          </cell>
          <cell r="CT165" t="b">
            <v>0</v>
          </cell>
          <cell r="CV165" t="b">
            <v>0</v>
          </cell>
          <cell r="CX165" t="b">
            <v>0</v>
          </cell>
          <cell r="CZ165" t="b">
            <v>0</v>
          </cell>
          <cell r="DB165" t="b">
            <v>0</v>
          </cell>
          <cell r="DD165" t="b">
            <v>0</v>
          </cell>
          <cell r="DF165" t="b">
            <v>0</v>
          </cell>
          <cell r="DH165" t="b">
            <v>0</v>
          </cell>
          <cell r="DJ165" t="b">
            <v>0</v>
          </cell>
          <cell r="DL165" t="b">
            <v>0</v>
          </cell>
          <cell r="DN165" t="b">
            <v>0</v>
          </cell>
          <cell r="DP165" t="b">
            <v>0</v>
          </cell>
          <cell r="DV165">
            <v>0</v>
          </cell>
          <cell r="DX165">
            <v>0</v>
          </cell>
          <cell r="DZ165">
            <v>0</v>
          </cell>
          <cell r="EB165">
            <v>0</v>
          </cell>
          <cell r="ED165">
            <v>0</v>
          </cell>
          <cell r="EF165">
            <v>0</v>
          </cell>
          <cell r="EJ165">
            <v>0</v>
          </cell>
          <cell r="EL165">
            <v>0</v>
          </cell>
          <cell r="EN165">
            <v>0</v>
          </cell>
          <cell r="EP165">
            <v>0</v>
          </cell>
          <cell r="ER165">
            <v>0</v>
          </cell>
          <cell r="ET165">
            <v>0</v>
          </cell>
          <cell r="EX165">
            <v>0</v>
          </cell>
          <cell r="EZ165">
            <v>0</v>
          </cell>
          <cell r="FD165">
            <v>0</v>
          </cell>
          <cell r="FF165">
            <v>0</v>
          </cell>
        </row>
        <row r="166">
          <cell r="A166" t="str">
            <v>KedlerVordingborgNG</v>
          </cell>
          <cell r="B166" t="str">
            <v>DK-East</v>
          </cell>
          <cell r="G166">
            <v>0</v>
          </cell>
          <cell r="H166">
            <v>10</v>
          </cell>
          <cell r="AK166">
            <v>0</v>
          </cell>
          <cell r="AL166">
            <v>10.199999999999999</v>
          </cell>
          <cell r="AN166">
            <v>0</v>
          </cell>
          <cell r="AO166">
            <v>0</v>
          </cell>
          <cell r="AP166">
            <v>108</v>
          </cell>
          <cell r="AQ166">
            <v>0</v>
          </cell>
          <cell r="BG166" t="b">
            <v>0</v>
          </cell>
          <cell r="BO166" t="b">
            <v>0</v>
          </cell>
          <cell r="CA166" t="b">
            <v>0</v>
          </cell>
          <cell r="CB166" t="b">
            <v>0</v>
          </cell>
          <cell r="CD166" t="b">
            <v>0</v>
          </cell>
          <cell r="CE166" t="b">
            <v>0</v>
          </cell>
          <cell r="CG166" t="b">
            <v>0</v>
          </cell>
          <cell r="CH166" t="b">
            <v>0</v>
          </cell>
          <cell r="CP166" t="str">
            <v>EHGASBOD</v>
          </cell>
          <cell r="CT166" t="b">
            <v>0</v>
          </cell>
          <cell r="CV166" t="b">
            <v>0</v>
          </cell>
          <cell r="CX166" t="b">
            <v>0</v>
          </cell>
          <cell r="CZ166" t="b">
            <v>0</v>
          </cell>
          <cell r="DB166" t="b">
            <v>0</v>
          </cell>
          <cell r="DD166" t="b">
            <v>0</v>
          </cell>
          <cell r="DF166" t="b">
            <v>0</v>
          </cell>
          <cell r="DH166" t="b">
            <v>0</v>
          </cell>
          <cell r="DJ166" t="b">
            <v>0</v>
          </cell>
          <cell r="DL166" t="b">
            <v>0</v>
          </cell>
          <cell r="DN166" t="b">
            <v>0</v>
          </cell>
          <cell r="DP166" t="b">
            <v>0</v>
          </cell>
          <cell r="DV166">
            <v>0</v>
          </cell>
          <cell r="DX166">
            <v>0</v>
          </cell>
          <cell r="DZ166">
            <v>0</v>
          </cell>
          <cell r="EB166">
            <v>0</v>
          </cell>
          <cell r="ED166">
            <v>0</v>
          </cell>
          <cell r="EF166">
            <v>0</v>
          </cell>
          <cell r="EJ166">
            <v>0</v>
          </cell>
          <cell r="EL166">
            <v>0</v>
          </cell>
          <cell r="EN166">
            <v>0</v>
          </cell>
          <cell r="EP166">
            <v>0</v>
          </cell>
          <cell r="ER166">
            <v>0</v>
          </cell>
          <cell r="ET166">
            <v>0</v>
          </cell>
          <cell r="EX166">
            <v>0</v>
          </cell>
          <cell r="EZ166">
            <v>0</v>
          </cell>
          <cell r="FD166">
            <v>0</v>
          </cell>
          <cell r="FF166">
            <v>0</v>
          </cell>
        </row>
        <row r="167">
          <cell r="A167" t="str">
            <v>KedlerVordingborgNG</v>
          </cell>
          <cell r="B167" t="str">
            <v>DK-East</v>
          </cell>
          <cell r="G167">
            <v>0</v>
          </cell>
          <cell r="H167">
            <v>10</v>
          </cell>
          <cell r="AK167">
            <v>0</v>
          </cell>
          <cell r="AL167">
            <v>10.199999999999999</v>
          </cell>
          <cell r="AN167">
            <v>0</v>
          </cell>
          <cell r="AO167">
            <v>0</v>
          </cell>
          <cell r="AP167">
            <v>108</v>
          </cell>
          <cell r="AQ167">
            <v>0</v>
          </cell>
          <cell r="BG167" t="b">
            <v>0</v>
          </cell>
          <cell r="BO167" t="b">
            <v>0</v>
          </cell>
          <cell r="CA167" t="b">
            <v>0</v>
          </cell>
          <cell r="CB167" t="b">
            <v>0</v>
          </cell>
          <cell r="CD167" t="b">
            <v>0</v>
          </cell>
          <cell r="CE167" t="b">
            <v>0</v>
          </cell>
          <cell r="CG167" t="b">
            <v>0</v>
          </cell>
          <cell r="CH167" t="b">
            <v>0</v>
          </cell>
          <cell r="CP167" t="str">
            <v>EHGASBOD</v>
          </cell>
          <cell r="CT167" t="b">
            <v>0</v>
          </cell>
          <cell r="CV167" t="b">
            <v>0</v>
          </cell>
          <cell r="CX167" t="b">
            <v>0</v>
          </cell>
          <cell r="CZ167" t="b">
            <v>0</v>
          </cell>
          <cell r="DB167" t="b">
            <v>0</v>
          </cell>
          <cell r="DD167" t="b">
            <v>0</v>
          </cell>
          <cell r="DF167" t="b">
            <v>0</v>
          </cell>
          <cell r="DH167" t="b">
            <v>0</v>
          </cell>
          <cell r="DJ167" t="b">
            <v>0</v>
          </cell>
          <cell r="DL167" t="b">
            <v>0</v>
          </cell>
          <cell r="DN167" t="b">
            <v>0</v>
          </cell>
          <cell r="DP167" t="b">
            <v>0</v>
          </cell>
          <cell r="DV167">
            <v>0</v>
          </cell>
          <cell r="DX167">
            <v>0</v>
          </cell>
          <cell r="DZ167">
            <v>0</v>
          </cell>
          <cell r="EB167">
            <v>0</v>
          </cell>
          <cell r="ED167">
            <v>0</v>
          </cell>
          <cell r="EF167">
            <v>0</v>
          </cell>
          <cell r="EJ167">
            <v>0</v>
          </cell>
          <cell r="EL167">
            <v>0</v>
          </cell>
          <cell r="EN167">
            <v>0</v>
          </cell>
          <cell r="EP167">
            <v>0</v>
          </cell>
          <cell r="ER167">
            <v>0</v>
          </cell>
          <cell r="ET167">
            <v>0</v>
          </cell>
          <cell r="EX167">
            <v>0</v>
          </cell>
          <cell r="EZ167">
            <v>0</v>
          </cell>
          <cell r="FD167">
            <v>0</v>
          </cell>
          <cell r="FF167">
            <v>0</v>
          </cell>
        </row>
        <row r="168">
          <cell r="A168" t="str">
            <v>MAV12</v>
          </cell>
          <cell r="B168" t="str">
            <v>DK-East</v>
          </cell>
          <cell r="G168">
            <v>9</v>
          </cell>
          <cell r="H168">
            <v>24.657534246575342</v>
          </cell>
          <cell r="AK168">
            <v>1.9710000000000001</v>
          </cell>
          <cell r="AL168">
            <v>14.794520547945202</v>
          </cell>
          <cell r="AN168">
            <v>0</v>
          </cell>
          <cell r="AO168">
            <v>2.5200000000000005</v>
          </cell>
          <cell r="AP168">
            <v>405</v>
          </cell>
          <cell r="AQ168">
            <v>1.2600000000000002</v>
          </cell>
          <cell r="BG168" t="b">
            <v>0</v>
          </cell>
          <cell r="BO168" t="b">
            <v>0</v>
          </cell>
          <cell r="CA168" t="b">
            <v>0</v>
          </cell>
          <cell r="CB168" t="b">
            <v>0</v>
          </cell>
          <cell r="CD168" t="b">
            <v>0</v>
          </cell>
          <cell r="CE168" t="b">
            <v>0</v>
          </cell>
          <cell r="CG168" t="b">
            <v>0</v>
          </cell>
          <cell r="CH168" t="b">
            <v>0</v>
          </cell>
          <cell r="CP168" t="str">
            <v>ECSTRBPD</v>
          </cell>
          <cell r="CT168" t="b">
            <v>0</v>
          </cell>
          <cell r="CV168" t="b">
            <v>0</v>
          </cell>
          <cell r="CX168" t="b">
            <v>0</v>
          </cell>
          <cell r="CZ168" t="b">
            <v>0</v>
          </cell>
          <cell r="DB168" t="b">
            <v>0</v>
          </cell>
          <cell r="DD168" t="b">
            <v>0</v>
          </cell>
          <cell r="DF168" t="b">
            <v>0</v>
          </cell>
          <cell r="DH168" t="b">
            <v>0</v>
          </cell>
          <cell r="DJ168" t="b">
            <v>0</v>
          </cell>
          <cell r="DL168" t="b">
            <v>0</v>
          </cell>
          <cell r="DN168" t="b">
            <v>0</v>
          </cell>
          <cell r="DP168" t="b">
            <v>0</v>
          </cell>
          <cell r="DV168">
            <v>0</v>
          </cell>
          <cell r="DX168">
            <v>0</v>
          </cell>
          <cell r="DZ168">
            <v>0</v>
          </cell>
          <cell r="EB168">
            <v>0</v>
          </cell>
          <cell r="ED168">
            <v>0</v>
          </cell>
          <cell r="EF168">
            <v>0</v>
          </cell>
          <cell r="EJ168">
            <v>0</v>
          </cell>
          <cell r="EL168">
            <v>0</v>
          </cell>
          <cell r="EN168">
            <v>0</v>
          </cell>
          <cell r="EP168">
            <v>0</v>
          </cell>
          <cell r="ER168">
            <v>0</v>
          </cell>
          <cell r="ET168">
            <v>0</v>
          </cell>
          <cell r="EX168">
            <v>0</v>
          </cell>
          <cell r="EZ168">
            <v>0</v>
          </cell>
          <cell r="FD168">
            <v>0</v>
          </cell>
          <cell r="FF168">
            <v>0</v>
          </cell>
        </row>
        <row r="169">
          <cell r="A169" t="str">
            <v>MAV12</v>
          </cell>
          <cell r="B169" t="str">
            <v>DK-East</v>
          </cell>
          <cell r="G169">
            <v>9</v>
          </cell>
          <cell r="H169">
            <v>24.657534246575342</v>
          </cell>
          <cell r="AK169">
            <v>1.9710000000000001</v>
          </cell>
          <cell r="AL169">
            <v>14.794520547945202</v>
          </cell>
          <cell r="AN169">
            <v>0</v>
          </cell>
          <cell r="AO169">
            <v>2.5200000000000005</v>
          </cell>
          <cell r="AP169">
            <v>405</v>
          </cell>
          <cell r="AQ169">
            <v>1.2600000000000002</v>
          </cell>
          <cell r="BG169" t="b">
            <v>0</v>
          </cell>
          <cell r="BO169" t="b">
            <v>0</v>
          </cell>
          <cell r="CA169" t="b">
            <v>0</v>
          </cell>
          <cell r="CB169" t="b">
            <v>0</v>
          </cell>
          <cell r="CD169" t="b">
            <v>0</v>
          </cell>
          <cell r="CE169" t="b">
            <v>0</v>
          </cell>
          <cell r="CG169" t="b">
            <v>0</v>
          </cell>
          <cell r="CH169" t="b">
            <v>0</v>
          </cell>
          <cell r="CP169" t="str">
            <v>ECSTRBPD</v>
          </cell>
          <cell r="CT169" t="b">
            <v>0</v>
          </cell>
          <cell r="CV169" t="b">
            <v>0</v>
          </cell>
          <cell r="CX169" t="b">
            <v>0</v>
          </cell>
          <cell r="CZ169" t="b">
            <v>0</v>
          </cell>
          <cell r="DB169" t="b">
            <v>0</v>
          </cell>
          <cell r="DD169" t="b">
            <v>0</v>
          </cell>
          <cell r="DF169" t="b">
            <v>0</v>
          </cell>
          <cell r="DH169" t="b">
            <v>0</v>
          </cell>
          <cell r="DJ169" t="b">
            <v>0</v>
          </cell>
          <cell r="DL169" t="b">
            <v>0</v>
          </cell>
          <cell r="DN169" t="b">
            <v>0</v>
          </cell>
          <cell r="DP169" t="b">
            <v>0</v>
          </cell>
          <cell r="DV169">
            <v>0</v>
          </cell>
          <cell r="DX169">
            <v>0</v>
          </cell>
          <cell r="DZ169">
            <v>0</v>
          </cell>
          <cell r="EB169">
            <v>0</v>
          </cell>
          <cell r="ED169">
            <v>0</v>
          </cell>
          <cell r="EF169">
            <v>0</v>
          </cell>
          <cell r="EJ169">
            <v>0</v>
          </cell>
          <cell r="EL169">
            <v>0</v>
          </cell>
          <cell r="EN169">
            <v>0</v>
          </cell>
          <cell r="EP169">
            <v>0</v>
          </cell>
          <cell r="ER169">
            <v>0</v>
          </cell>
          <cell r="ET169">
            <v>0</v>
          </cell>
          <cell r="EX169">
            <v>0</v>
          </cell>
          <cell r="EZ169">
            <v>0</v>
          </cell>
          <cell r="FD169">
            <v>0</v>
          </cell>
          <cell r="FF169">
            <v>0</v>
          </cell>
        </row>
        <row r="170">
          <cell r="A170" t="str">
            <v>MAV13</v>
          </cell>
          <cell r="B170" t="str">
            <v>DK-East</v>
          </cell>
          <cell r="G170">
            <v>18</v>
          </cell>
          <cell r="H170">
            <v>25.568181818181817</v>
          </cell>
          <cell r="AK170">
            <v>7.0920000000000005</v>
          </cell>
          <cell r="AL170">
            <v>67.159090909090921</v>
          </cell>
          <cell r="AN170">
            <v>3.8352272727272725</v>
          </cell>
          <cell r="AO170">
            <v>5.0400000000000009</v>
          </cell>
          <cell r="AP170">
            <v>810</v>
          </cell>
          <cell r="AQ170">
            <v>2.5200000000000005</v>
          </cell>
          <cell r="BG170" t="b">
            <v>0</v>
          </cell>
          <cell r="BO170" t="b">
            <v>0</v>
          </cell>
          <cell r="CA170" t="b">
            <v>0</v>
          </cell>
          <cell r="CB170" t="b">
            <v>0</v>
          </cell>
          <cell r="CD170" t="b">
            <v>0</v>
          </cell>
          <cell r="CE170" t="b">
            <v>0</v>
          </cell>
          <cell r="CG170" t="b">
            <v>0</v>
          </cell>
          <cell r="CH170" t="b">
            <v>0</v>
          </cell>
          <cell r="CP170" t="str">
            <v>ECSTREXD</v>
          </cell>
          <cell r="CT170" t="b">
            <v>0</v>
          </cell>
          <cell r="CV170" t="b">
            <v>0</v>
          </cell>
          <cell r="CX170" t="b">
            <v>0</v>
          </cell>
          <cell r="CZ170" t="b">
            <v>0</v>
          </cell>
          <cell r="DB170" t="b">
            <v>0</v>
          </cell>
          <cell r="DD170" t="b">
            <v>0</v>
          </cell>
          <cell r="DF170" t="b">
            <v>0</v>
          </cell>
          <cell r="DH170" t="b">
            <v>0</v>
          </cell>
          <cell r="DJ170" t="b">
            <v>0</v>
          </cell>
          <cell r="DL170" t="b">
            <v>0</v>
          </cell>
          <cell r="DN170" t="b">
            <v>0</v>
          </cell>
          <cell r="DP170" t="b">
            <v>0</v>
          </cell>
          <cell r="DV170">
            <v>0</v>
          </cell>
          <cell r="DX170">
            <v>0</v>
          </cell>
          <cell r="DZ170">
            <v>0</v>
          </cell>
          <cell r="EB170">
            <v>0</v>
          </cell>
          <cell r="ED170">
            <v>0</v>
          </cell>
          <cell r="EF170">
            <v>0</v>
          </cell>
          <cell r="EJ170">
            <v>0</v>
          </cell>
          <cell r="EL170">
            <v>0</v>
          </cell>
          <cell r="EN170">
            <v>0</v>
          </cell>
          <cell r="EP170">
            <v>0</v>
          </cell>
          <cell r="ER170">
            <v>0</v>
          </cell>
          <cell r="ET170">
            <v>0</v>
          </cell>
          <cell r="EX170">
            <v>0</v>
          </cell>
          <cell r="EZ170">
            <v>0</v>
          </cell>
          <cell r="FD170">
            <v>0</v>
          </cell>
          <cell r="FF170">
            <v>0</v>
          </cell>
        </row>
        <row r="171">
          <cell r="A171" t="str">
            <v>VarmelagerVordingborg</v>
          </cell>
          <cell r="B171" t="str">
            <v>DK-East</v>
          </cell>
          <cell r="G171">
            <v>0</v>
          </cell>
          <cell r="H171">
            <v>20.25</v>
          </cell>
          <cell r="AK171">
            <v>0</v>
          </cell>
          <cell r="AL171">
            <v>0</v>
          </cell>
          <cell r="AN171">
            <v>0</v>
          </cell>
          <cell r="AO171">
            <v>0</v>
          </cell>
          <cell r="AP171">
            <v>0</v>
          </cell>
          <cell r="AQ171">
            <v>0</v>
          </cell>
          <cell r="BG171" t="b">
            <v>0</v>
          </cell>
          <cell r="BO171" t="b">
            <v>0</v>
          </cell>
          <cell r="CA171" t="b">
            <v>0</v>
          </cell>
          <cell r="CB171" t="b">
            <v>0</v>
          </cell>
          <cell r="CD171" t="b">
            <v>0</v>
          </cell>
          <cell r="CE171" t="b">
            <v>0</v>
          </cell>
          <cell r="CG171" t="b">
            <v>0</v>
          </cell>
          <cell r="CH171" t="b">
            <v>0</v>
          </cell>
          <cell r="CP171">
            <v>0</v>
          </cell>
          <cell r="CT171" t="b">
            <v>0</v>
          </cell>
          <cell r="CV171" t="b">
            <v>0</v>
          </cell>
          <cell r="CX171" t="b">
            <v>0</v>
          </cell>
          <cell r="CZ171" t="b">
            <v>0</v>
          </cell>
          <cell r="DB171" t="b">
            <v>0</v>
          </cell>
          <cell r="DD171" t="b">
            <v>0</v>
          </cell>
          <cell r="DF171" t="b">
            <v>0</v>
          </cell>
          <cell r="DH171" t="b">
            <v>0</v>
          </cell>
          <cell r="DJ171" t="b">
            <v>0</v>
          </cell>
          <cell r="DL171" t="b">
            <v>0</v>
          </cell>
          <cell r="DN171" t="b">
            <v>0</v>
          </cell>
          <cell r="DP171" t="b">
            <v>0</v>
          </cell>
          <cell r="DV171">
            <v>0</v>
          </cell>
          <cell r="DX171">
            <v>0</v>
          </cell>
          <cell r="DZ171">
            <v>0</v>
          </cell>
          <cell r="EB171">
            <v>0</v>
          </cell>
          <cell r="ED171">
            <v>0</v>
          </cell>
          <cell r="EF171">
            <v>0</v>
          </cell>
          <cell r="EJ171">
            <v>0</v>
          </cell>
          <cell r="EL171">
            <v>0</v>
          </cell>
          <cell r="EN171">
            <v>0</v>
          </cell>
          <cell r="EP171">
            <v>0</v>
          </cell>
          <cell r="ER171">
            <v>0</v>
          </cell>
          <cell r="ET171">
            <v>0</v>
          </cell>
          <cell r="EX171">
            <v>0</v>
          </cell>
          <cell r="EZ171">
            <v>0</v>
          </cell>
          <cell r="FD171">
            <v>0</v>
          </cell>
          <cell r="FF171">
            <v>0</v>
          </cell>
        </row>
        <row r="172">
          <cell r="A172" t="str">
            <v>ElkedelVordingborg</v>
          </cell>
          <cell r="B172" t="str">
            <v>DK-East</v>
          </cell>
          <cell r="G172">
            <v>-10</v>
          </cell>
          <cell r="H172">
            <v>10</v>
          </cell>
          <cell r="AK172">
            <v>-10</v>
          </cell>
          <cell r="AL172">
            <v>0</v>
          </cell>
          <cell r="AN172">
            <v>0</v>
          </cell>
          <cell r="AO172">
            <v>0</v>
          </cell>
          <cell r="AP172">
            <v>0</v>
          </cell>
          <cell r="AQ172">
            <v>0</v>
          </cell>
          <cell r="BG172" t="b">
            <v>0</v>
          </cell>
          <cell r="BO172" t="b">
            <v>0</v>
          </cell>
          <cell r="CA172" t="b">
            <v>0</v>
          </cell>
          <cell r="CB172" t="b">
            <v>0</v>
          </cell>
          <cell r="CD172" t="b">
            <v>0</v>
          </cell>
          <cell r="CE172" t="b">
            <v>0</v>
          </cell>
          <cell r="CG172" t="b">
            <v>0</v>
          </cell>
          <cell r="CH172" t="b">
            <v>0</v>
          </cell>
          <cell r="CP172">
            <v>0</v>
          </cell>
          <cell r="CT172" t="b">
            <v>0</v>
          </cell>
          <cell r="CV172" t="b">
            <v>0</v>
          </cell>
          <cell r="CX172" t="b">
            <v>0</v>
          </cell>
          <cell r="CZ172" t="b">
            <v>0</v>
          </cell>
          <cell r="DB172" t="b">
            <v>0</v>
          </cell>
          <cell r="DD172" t="b">
            <v>0</v>
          </cell>
          <cell r="DF172" t="b">
            <v>0</v>
          </cell>
          <cell r="DH172" t="b">
            <v>0</v>
          </cell>
          <cell r="DJ172" t="b">
            <v>0</v>
          </cell>
          <cell r="DL172" t="b">
            <v>0</v>
          </cell>
          <cell r="DN172" t="b">
            <v>0</v>
          </cell>
          <cell r="DP172" t="b">
            <v>0</v>
          </cell>
          <cell r="DV172">
            <v>0</v>
          </cell>
          <cell r="DX172">
            <v>0</v>
          </cell>
          <cell r="DZ172">
            <v>0</v>
          </cell>
          <cell r="EB172">
            <v>0</v>
          </cell>
          <cell r="ED172">
            <v>0</v>
          </cell>
          <cell r="EF172">
            <v>0</v>
          </cell>
          <cell r="EJ172">
            <v>0</v>
          </cell>
          <cell r="EL172">
            <v>0</v>
          </cell>
          <cell r="EN172">
            <v>0</v>
          </cell>
          <cell r="EP172">
            <v>0</v>
          </cell>
          <cell r="ER172">
            <v>0</v>
          </cell>
          <cell r="ET172">
            <v>0</v>
          </cell>
          <cell r="EX172">
            <v>0</v>
          </cell>
          <cell r="EZ172">
            <v>0</v>
          </cell>
          <cell r="FD172">
            <v>0</v>
          </cell>
          <cell r="FF172">
            <v>0</v>
          </cell>
        </row>
        <row r="173">
          <cell r="A173" t="str">
            <v>KedlerNykøbing-Falster</v>
          </cell>
          <cell r="B173" t="str">
            <v>DK-East</v>
          </cell>
          <cell r="G173">
            <v>0</v>
          </cell>
          <cell r="H173">
            <v>79</v>
          </cell>
          <cell r="AK173">
            <v>0</v>
          </cell>
          <cell r="AL173">
            <v>74.733999999999995</v>
          </cell>
          <cell r="AN173">
            <v>0</v>
          </cell>
          <cell r="AO173">
            <v>0</v>
          </cell>
          <cell r="AP173">
            <v>1248.2</v>
          </cell>
          <cell r="AQ173">
            <v>0</v>
          </cell>
          <cell r="BG173" t="b">
            <v>0</v>
          </cell>
          <cell r="BO173" t="b">
            <v>0</v>
          </cell>
          <cell r="CA173" t="b">
            <v>0</v>
          </cell>
          <cell r="CB173" t="b">
            <v>0</v>
          </cell>
          <cell r="CD173" t="b">
            <v>0</v>
          </cell>
          <cell r="CE173" t="b">
            <v>0</v>
          </cell>
          <cell r="CG173" t="b">
            <v>0</v>
          </cell>
          <cell r="CH173" t="b">
            <v>0</v>
          </cell>
          <cell r="CP173" t="str">
            <v>EHHFOBOD</v>
          </cell>
          <cell r="CT173" t="b">
            <v>0</v>
          </cell>
          <cell r="CV173" t="b">
            <v>0</v>
          </cell>
          <cell r="CX173" t="b">
            <v>0</v>
          </cell>
          <cell r="CZ173" t="b">
            <v>0</v>
          </cell>
          <cell r="DB173" t="b">
            <v>0</v>
          </cell>
          <cell r="DD173" t="b">
            <v>0</v>
          </cell>
          <cell r="DF173" t="b">
            <v>0</v>
          </cell>
          <cell r="DH173" t="b">
            <v>0</v>
          </cell>
          <cell r="DJ173" t="b">
            <v>0</v>
          </cell>
          <cell r="DL173" t="b">
            <v>0</v>
          </cell>
          <cell r="DN173" t="b">
            <v>0</v>
          </cell>
          <cell r="DP173" t="b">
            <v>0</v>
          </cell>
          <cell r="DV173">
            <v>0</v>
          </cell>
          <cell r="DX173">
            <v>0</v>
          </cell>
          <cell r="DZ173">
            <v>0</v>
          </cell>
          <cell r="EB173">
            <v>0</v>
          </cell>
          <cell r="ED173">
            <v>0</v>
          </cell>
          <cell r="EF173">
            <v>0</v>
          </cell>
          <cell r="EJ173">
            <v>0</v>
          </cell>
          <cell r="EL173">
            <v>0</v>
          </cell>
          <cell r="EN173">
            <v>0</v>
          </cell>
          <cell r="EP173">
            <v>0</v>
          </cell>
          <cell r="ER173">
            <v>0</v>
          </cell>
          <cell r="ET173">
            <v>0</v>
          </cell>
          <cell r="EX173">
            <v>0</v>
          </cell>
          <cell r="EZ173">
            <v>0</v>
          </cell>
          <cell r="FD173">
            <v>0</v>
          </cell>
          <cell r="FF173">
            <v>0</v>
          </cell>
        </row>
        <row r="174">
          <cell r="A174" t="str">
            <v>KedlerNykøbing-Falster</v>
          </cell>
          <cell r="B174" t="str">
            <v>DK-East</v>
          </cell>
          <cell r="G174">
            <v>0</v>
          </cell>
          <cell r="H174">
            <v>79</v>
          </cell>
          <cell r="AK174">
            <v>0</v>
          </cell>
          <cell r="AL174">
            <v>74.733999999999995</v>
          </cell>
          <cell r="AN174">
            <v>0</v>
          </cell>
          <cell r="AO174">
            <v>0</v>
          </cell>
          <cell r="AP174">
            <v>1248.2</v>
          </cell>
          <cell r="AQ174">
            <v>0</v>
          </cell>
          <cell r="BG174" t="b">
            <v>0</v>
          </cell>
          <cell r="BO174" t="b">
            <v>0</v>
          </cell>
          <cell r="CA174" t="b">
            <v>0</v>
          </cell>
          <cell r="CB174" t="b">
            <v>0</v>
          </cell>
          <cell r="CD174" t="b">
            <v>0</v>
          </cell>
          <cell r="CE174" t="b">
            <v>0</v>
          </cell>
          <cell r="CG174" t="b">
            <v>0</v>
          </cell>
          <cell r="CH174" t="b">
            <v>0</v>
          </cell>
          <cell r="CP174" t="str">
            <v>EHHFOBOD</v>
          </cell>
          <cell r="CT174" t="b">
            <v>0</v>
          </cell>
          <cell r="CV174" t="b">
            <v>0</v>
          </cell>
          <cell r="CX174" t="b">
            <v>0</v>
          </cell>
          <cell r="CZ174" t="b">
            <v>0</v>
          </cell>
          <cell r="DB174" t="b">
            <v>0</v>
          </cell>
          <cell r="DD174" t="b">
            <v>0</v>
          </cell>
          <cell r="DF174" t="b">
            <v>0</v>
          </cell>
          <cell r="DH174" t="b">
            <v>0</v>
          </cell>
          <cell r="DJ174" t="b">
            <v>0</v>
          </cell>
          <cell r="DL174" t="b">
            <v>0</v>
          </cell>
          <cell r="DN174" t="b">
            <v>0</v>
          </cell>
          <cell r="DP174" t="b">
            <v>0</v>
          </cell>
          <cell r="DV174">
            <v>0</v>
          </cell>
          <cell r="DX174">
            <v>0</v>
          </cell>
          <cell r="DZ174">
            <v>0</v>
          </cell>
          <cell r="EB174">
            <v>0</v>
          </cell>
          <cell r="ED174">
            <v>0</v>
          </cell>
          <cell r="EF174">
            <v>0</v>
          </cell>
          <cell r="EJ174">
            <v>0</v>
          </cell>
          <cell r="EL174">
            <v>0</v>
          </cell>
          <cell r="EN174">
            <v>0</v>
          </cell>
          <cell r="EP174">
            <v>0</v>
          </cell>
          <cell r="ER174">
            <v>0</v>
          </cell>
          <cell r="ET174">
            <v>0</v>
          </cell>
          <cell r="EX174">
            <v>0</v>
          </cell>
          <cell r="EZ174">
            <v>0</v>
          </cell>
          <cell r="FD174">
            <v>0</v>
          </cell>
          <cell r="FF174">
            <v>0</v>
          </cell>
        </row>
        <row r="175">
          <cell r="A175" t="str">
            <v>Nykøbing-Falster_Forbrænding</v>
          </cell>
          <cell r="B175" t="str">
            <v>DK-East</v>
          </cell>
          <cell r="G175">
            <v>0</v>
          </cell>
          <cell r="H175">
            <v>0.15</v>
          </cell>
          <cell r="AK175">
            <v>0</v>
          </cell>
          <cell r="AL175">
            <v>0.12</v>
          </cell>
          <cell r="AN175">
            <v>0</v>
          </cell>
          <cell r="AO175">
            <v>2.9700000000000001E-2</v>
          </cell>
          <cell r="AP175">
            <v>0</v>
          </cell>
          <cell r="AQ175">
            <v>1.0500000000000001E-2</v>
          </cell>
          <cell r="BG175" t="b">
            <v>0</v>
          </cell>
          <cell r="BO175" t="b">
            <v>0</v>
          </cell>
          <cell r="CA175" t="b">
            <v>0</v>
          </cell>
          <cell r="CB175" t="b">
            <v>0</v>
          </cell>
          <cell r="CD175" t="b">
            <v>0</v>
          </cell>
          <cell r="CE175" t="b">
            <v>0</v>
          </cell>
          <cell r="CG175" t="b">
            <v>0</v>
          </cell>
          <cell r="CH175" t="b">
            <v>0</v>
          </cell>
          <cell r="CP175" t="str">
            <v>EHWSTBOD</v>
          </cell>
          <cell r="CT175" t="b">
            <v>0</v>
          </cell>
          <cell r="CV175" t="b">
            <v>0</v>
          </cell>
          <cell r="CX175" t="b">
            <v>0</v>
          </cell>
          <cell r="CZ175" t="b">
            <v>0</v>
          </cell>
          <cell r="DB175" t="b">
            <v>0</v>
          </cell>
          <cell r="DD175" t="b">
            <v>0</v>
          </cell>
          <cell r="DF175" t="b">
            <v>0</v>
          </cell>
          <cell r="DH175" t="b">
            <v>0</v>
          </cell>
          <cell r="DJ175" t="b">
            <v>0</v>
          </cell>
          <cell r="DL175" t="b">
            <v>0</v>
          </cell>
          <cell r="DN175" t="b">
            <v>0</v>
          </cell>
          <cell r="DP175" t="b">
            <v>0</v>
          </cell>
          <cell r="DV175">
            <v>0</v>
          </cell>
          <cell r="DX175">
            <v>0</v>
          </cell>
          <cell r="DZ175">
            <v>0</v>
          </cell>
          <cell r="EB175">
            <v>0</v>
          </cell>
          <cell r="ED175">
            <v>0</v>
          </cell>
          <cell r="EF175">
            <v>0</v>
          </cell>
          <cell r="EJ175">
            <v>0</v>
          </cell>
          <cell r="EL175">
            <v>0</v>
          </cell>
          <cell r="EN175">
            <v>0</v>
          </cell>
          <cell r="EP175">
            <v>0</v>
          </cell>
          <cell r="ER175">
            <v>0</v>
          </cell>
          <cell r="ET175">
            <v>0</v>
          </cell>
          <cell r="EX175">
            <v>0</v>
          </cell>
          <cell r="EZ175">
            <v>0</v>
          </cell>
          <cell r="FD175">
            <v>0</v>
          </cell>
          <cell r="FF175">
            <v>0</v>
          </cell>
        </row>
        <row r="176">
          <cell r="A176" t="str">
            <v>Nykøbing-Falster_KV</v>
          </cell>
          <cell r="B176" t="str">
            <v>DK-East</v>
          </cell>
          <cell r="G176">
            <v>6</v>
          </cell>
          <cell r="H176">
            <v>15.189873417721518</v>
          </cell>
          <cell r="AK176">
            <v>1.1520000000000001</v>
          </cell>
          <cell r="AL176">
            <v>7.3834321422848896</v>
          </cell>
          <cell r="AN176">
            <v>0</v>
          </cell>
          <cell r="AO176">
            <v>11.934900000000001</v>
          </cell>
          <cell r="AP176">
            <v>0</v>
          </cell>
          <cell r="AQ176">
            <v>0.54</v>
          </cell>
          <cell r="BG176" t="b">
            <v>0</v>
          </cell>
          <cell r="BO176" t="b">
            <v>0</v>
          </cell>
          <cell r="CA176" t="b">
            <v>0</v>
          </cell>
          <cell r="CB176" t="b">
            <v>0</v>
          </cell>
          <cell r="CD176" t="b">
            <v>0</v>
          </cell>
          <cell r="CE176" t="b">
            <v>0</v>
          </cell>
          <cell r="CG176" t="b">
            <v>0</v>
          </cell>
          <cell r="CH176" t="b">
            <v>0</v>
          </cell>
          <cell r="CP176" t="str">
            <v>ECWSTBPD</v>
          </cell>
          <cell r="CT176" t="b">
            <v>0</v>
          </cell>
          <cell r="CV176" t="b">
            <v>0</v>
          </cell>
          <cell r="CX176" t="b">
            <v>0</v>
          </cell>
          <cell r="CZ176" t="b">
            <v>0</v>
          </cell>
          <cell r="DB176" t="b">
            <v>0</v>
          </cell>
          <cell r="DD176" t="b">
            <v>0</v>
          </cell>
          <cell r="DF176" t="b">
            <v>0</v>
          </cell>
          <cell r="DH176" t="b">
            <v>0</v>
          </cell>
          <cell r="DJ176" t="b">
            <v>0</v>
          </cell>
          <cell r="DL176" t="b">
            <v>0</v>
          </cell>
          <cell r="DN176" t="b">
            <v>0</v>
          </cell>
          <cell r="DP176" t="b">
            <v>0</v>
          </cell>
          <cell r="DV176">
            <v>0</v>
          </cell>
          <cell r="DX176">
            <v>0</v>
          </cell>
          <cell r="DZ176">
            <v>0</v>
          </cell>
          <cell r="EB176">
            <v>0</v>
          </cell>
          <cell r="ED176">
            <v>0</v>
          </cell>
          <cell r="EF176">
            <v>0</v>
          </cell>
          <cell r="EJ176">
            <v>0</v>
          </cell>
          <cell r="EL176">
            <v>0</v>
          </cell>
          <cell r="EN176">
            <v>0</v>
          </cell>
          <cell r="EP176">
            <v>0</v>
          </cell>
          <cell r="ER176">
            <v>0</v>
          </cell>
          <cell r="ET176">
            <v>0</v>
          </cell>
          <cell r="EX176">
            <v>0</v>
          </cell>
          <cell r="EZ176">
            <v>0</v>
          </cell>
          <cell r="FD176">
            <v>0</v>
          </cell>
          <cell r="FF176">
            <v>0</v>
          </cell>
        </row>
        <row r="177">
          <cell r="A177" t="str">
            <v>Nykøbing-Falster_KV</v>
          </cell>
          <cell r="B177" t="str">
            <v>DK-East</v>
          </cell>
          <cell r="G177">
            <v>6</v>
          </cell>
          <cell r="H177">
            <v>15.189873417721518</v>
          </cell>
          <cell r="AK177">
            <v>1.1520000000000001</v>
          </cell>
          <cell r="AL177">
            <v>7.3834321422848896</v>
          </cell>
          <cell r="AN177">
            <v>0</v>
          </cell>
          <cell r="AO177">
            <v>11.496839999999999</v>
          </cell>
          <cell r="AP177">
            <v>0</v>
          </cell>
          <cell r="AQ177">
            <v>0.54</v>
          </cell>
          <cell r="BG177" t="b">
            <v>0</v>
          </cell>
          <cell r="BO177" t="b">
            <v>0</v>
          </cell>
          <cell r="CA177" t="b">
            <v>0</v>
          </cell>
          <cell r="CB177" t="b">
            <v>0</v>
          </cell>
          <cell r="CD177" t="b">
            <v>0</v>
          </cell>
          <cell r="CE177" t="b">
            <v>0</v>
          </cell>
          <cell r="CG177" t="b">
            <v>0</v>
          </cell>
          <cell r="CH177" t="b">
            <v>0</v>
          </cell>
          <cell r="CP177" t="str">
            <v>ECWSTBPD</v>
          </cell>
          <cell r="CT177" t="b">
            <v>0</v>
          </cell>
          <cell r="CV177" t="b">
            <v>0</v>
          </cell>
          <cell r="CX177" t="b">
            <v>0</v>
          </cell>
          <cell r="CZ177" t="b">
            <v>0</v>
          </cell>
          <cell r="DB177" t="b">
            <v>0</v>
          </cell>
          <cell r="DD177" t="b">
            <v>0</v>
          </cell>
          <cell r="DF177" t="b">
            <v>0</v>
          </cell>
          <cell r="DH177" t="b">
            <v>0</v>
          </cell>
          <cell r="DJ177" t="b">
            <v>0</v>
          </cell>
          <cell r="DL177" t="b">
            <v>0</v>
          </cell>
          <cell r="DN177" t="b">
            <v>0</v>
          </cell>
          <cell r="DP177" t="b">
            <v>0</v>
          </cell>
          <cell r="DV177">
            <v>0</v>
          </cell>
          <cell r="DX177">
            <v>0</v>
          </cell>
          <cell r="DZ177">
            <v>0</v>
          </cell>
          <cell r="EB177">
            <v>0</v>
          </cell>
          <cell r="ED177">
            <v>0</v>
          </cell>
          <cell r="EF177">
            <v>0</v>
          </cell>
          <cell r="EJ177">
            <v>0</v>
          </cell>
          <cell r="EL177">
            <v>0</v>
          </cell>
          <cell r="EN177">
            <v>0</v>
          </cell>
          <cell r="EP177">
            <v>0</v>
          </cell>
          <cell r="ER177">
            <v>0</v>
          </cell>
          <cell r="ET177">
            <v>0</v>
          </cell>
          <cell r="EX177">
            <v>0</v>
          </cell>
          <cell r="EZ177">
            <v>0</v>
          </cell>
          <cell r="FD177">
            <v>0</v>
          </cell>
          <cell r="FF177">
            <v>0</v>
          </cell>
        </row>
        <row r="178">
          <cell r="A178" t="str">
            <v>Nykøbing-Falster_KV</v>
          </cell>
          <cell r="B178" t="str">
            <v>DK-East</v>
          </cell>
          <cell r="G178">
            <v>6</v>
          </cell>
          <cell r="H178">
            <v>15.189873417721518</v>
          </cell>
          <cell r="AK178">
            <v>1.1520000000000001</v>
          </cell>
          <cell r="AL178">
            <v>7.3834321422848896</v>
          </cell>
          <cell r="AN178">
            <v>0</v>
          </cell>
          <cell r="AO178">
            <v>11.309100000000001</v>
          </cell>
          <cell r="AP178">
            <v>0</v>
          </cell>
          <cell r="AQ178">
            <v>0.54</v>
          </cell>
          <cell r="BG178" t="b">
            <v>0</v>
          </cell>
          <cell r="BO178" t="b">
            <v>0</v>
          </cell>
          <cell r="CA178" t="b">
            <v>0</v>
          </cell>
          <cell r="CB178" t="b">
            <v>0</v>
          </cell>
          <cell r="CD178" t="b">
            <v>0</v>
          </cell>
          <cell r="CE178" t="b">
            <v>0</v>
          </cell>
          <cell r="CG178" t="b">
            <v>0</v>
          </cell>
          <cell r="CH178" t="b">
            <v>0</v>
          </cell>
          <cell r="CP178" t="str">
            <v>ECWSTBPD</v>
          </cell>
          <cell r="CT178" t="b">
            <v>0</v>
          </cell>
          <cell r="CV178" t="b">
            <v>0</v>
          </cell>
          <cell r="CX178" t="b">
            <v>0</v>
          </cell>
          <cell r="CZ178" t="b">
            <v>0</v>
          </cell>
          <cell r="DB178" t="b">
            <v>0</v>
          </cell>
          <cell r="DD178" t="b">
            <v>0</v>
          </cell>
          <cell r="DF178" t="b">
            <v>0</v>
          </cell>
          <cell r="DH178" t="b">
            <v>0</v>
          </cell>
          <cell r="DJ178" t="b">
            <v>0</v>
          </cell>
          <cell r="DL178" t="b">
            <v>0</v>
          </cell>
          <cell r="DN178" t="b">
            <v>0</v>
          </cell>
          <cell r="DP178" t="b">
            <v>0</v>
          </cell>
          <cell r="DV178">
            <v>0</v>
          </cell>
          <cell r="DX178">
            <v>0</v>
          </cell>
          <cell r="DZ178">
            <v>0</v>
          </cell>
          <cell r="EB178">
            <v>0</v>
          </cell>
          <cell r="ED178">
            <v>0</v>
          </cell>
          <cell r="EF178">
            <v>0</v>
          </cell>
          <cell r="EJ178">
            <v>0</v>
          </cell>
          <cell r="EL178">
            <v>0</v>
          </cell>
          <cell r="EN178">
            <v>0</v>
          </cell>
          <cell r="EP178">
            <v>0</v>
          </cell>
          <cell r="ER178">
            <v>0</v>
          </cell>
          <cell r="ET178">
            <v>0</v>
          </cell>
          <cell r="EX178">
            <v>0</v>
          </cell>
          <cell r="EZ178">
            <v>0</v>
          </cell>
          <cell r="FD178">
            <v>0</v>
          </cell>
          <cell r="FF178">
            <v>0</v>
          </cell>
        </row>
        <row r="179">
          <cell r="A179" t="str">
            <v>Nykøbing-Falster_KV</v>
          </cell>
          <cell r="B179" t="str">
            <v>DK-East</v>
          </cell>
          <cell r="G179">
            <v>6</v>
          </cell>
          <cell r="H179">
            <v>15.189873417721518</v>
          </cell>
          <cell r="AK179">
            <v>1.1520000000000001</v>
          </cell>
          <cell r="AL179">
            <v>7.3834321422848896</v>
          </cell>
          <cell r="AN179">
            <v>0</v>
          </cell>
          <cell r="AO179">
            <v>11.121360000000001</v>
          </cell>
          <cell r="AP179">
            <v>0</v>
          </cell>
          <cell r="AQ179">
            <v>0.54</v>
          </cell>
          <cell r="BG179" t="b">
            <v>0</v>
          </cell>
          <cell r="BO179" t="b">
            <v>0</v>
          </cell>
          <cell r="CA179" t="b">
            <v>0</v>
          </cell>
          <cell r="CB179" t="b">
            <v>0</v>
          </cell>
          <cell r="CD179" t="b">
            <v>0</v>
          </cell>
          <cell r="CE179" t="b">
            <v>0</v>
          </cell>
          <cell r="CG179" t="b">
            <v>0</v>
          </cell>
          <cell r="CH179" t="b">
            <v>0</v>
          </cell>
          <cell r="CT179" t="b">
            <v>0</v>
          </cell>
          <cell r="CV179" t="b">
            <v>0</v>
          </cell>
          <cell r="CX179" t="b">
            <v>0</v>
          </cell>
          <cell r="CZ179" t="b">
            <v>0</v>
          </cell>
          <cell r="DB179" t="b">
            <v>0</v>
          </cell>
          <cell r="DD179" t="b">
            <v>0</v>
          </cell>
          <cell r="DF179" t="b">
            <v>0</v>
          </cell>
          <cell r="DH179" t="b">
            <v>0</v>
          </cell>
          <cell r="DJ179" t="b">
            <v>0</v>
          </cell>
          <cell r="DL179" t="b">
            <v>0</v>
          </cell>
          <cell r="DN179" t="b">
            <v>0</v>
          </cell>
          <cell r="DP179" t="b">
            <v>0</v>
          </cell>
          <cell r="DV179">
            <v>0</v>
          </cell>
          <cell r="DX179">
            <v>0</v>
          </cell>
          <cell r="DZ179">
            <v>0</v>
          </cell>
          <cell r="EB179">
            <v>0</v>
          </cell>
          <cell r="ED179">
            <v>0</v>
          </cell>
          <cell r="EF179">
            <v>0</v>
          </cell>
          <cell r="EJ179">
            <v>0</v>
          </cell>
          <cell r="EL179">
            <v>0</v>
          </cell>
          <cell r="EN179">
            <v>0</v>
          </cell>
          <cell r="EP179">
            <v>0</v>
          </cell>
          <cell r="ER179">
            <v>0</v>
          </cell>
          <cell r="ET179">
            <v>0</v>
          </cell>
          <cell r="EX179">
            <v>0</v>
          </cell>
          <cell r="EZ179">
            <v>0</v>
          </cell>
          <cell r="FD179">
            <v>0</v>
          </cell>
          <cell r="FF179">
            <v>0</v>
          </cell>
        </row>
        <row r="180">
          <cell r="A180" t="str">
            <v>Nykøbing-Falster_KV2</v>
          </cell>
          <cell r="B180" t="str">
            <v>DK-East</v>
          </cell>
          <cell r="G180">
            <v>6.591549295774648</v>
          </cell>
          <cell r="H180">
            <v>18</v>
          </cell>
          <cell r="AK180">
            <v>1.628112676056338</v>
          </cell>
          <cell r="AL180">
            <v>12.141</v>
          </cell>
          <cell r="AN180">
            <v>0</v>
          </cell>
          <cell r="AO180">
            <v>7.6461971830985913</v>
          </cell>
          <cell r="AP180">
            <v>0</v>
          </cell>
          <cell r="AQ180">
            <v>0.46140845070422531</v>
          </cell>
          <cell r="BG180" t="b">
            <v>0</v>
          </cell>
          <cell r="BO180" t="b">
            <v>0</v>
          </cell>
          <cell r="CA180" t="b">
            <v>0</v>
          </cell>
          <cell r="CB180" t="b">
            <v>0</v>
          </cell>
          <cell r="CD180" t="b">
            <v>0</v>
          </cell>
          <cell r="CE180" t="b">
            <v>0</v>
          </cell>
          <cell r="CG180" t="b">
            <v>0</v>
          </cell>
          <cell r="CH180" t="b">
            <v>0</v>
          </cell>
          <cell r="CP180" t="str">
            <v>ECWSTBPD</v>
          </cell>
          <cell r="CT180" t="b">
            <v>0</v>
          </cell>
          <cell r="CV180" t="b">
            <v>0</v>
          </cell>
          <cell r="CX180" t="b">
            <v>0</v>
          </cell>
          <cell r="CZ180" t="b">
            <v>0</v>
          </cell>
          <cell r="DB180" t="b">
            <v>0</v>
          </cell>
          <cell r="DD180" t="b">
            <v>0</v>
          </cell>
          <cell r="DF180" t="b">
            <v>0</v>
          </cell>
          <cell r="DH180" t="b">
            <v>0</v>
          </cell>
          <cell r="DJ180" t="b">
            <v>0</v>
          </cell>
          <cell r="DL180" t="b">
            <v>0</v>
          </cell>
          <cell r="DN180" t="b">
            <v>0</v>
          </cell>
          <cell r="DP180" t="b">
            <v>0</v>
          </cell>
          <cell r="DV180">
            <v>0</v>
          </cell>
          <cell r="DX180">
            <v>0</v>
          </cell>
          <cell r="DZ180">
            <v>0</v>
          </cell>
          <cell r="EB180">
            <v>0</v>
          </cell>
          <cell r="ED180">
            <v>0</v>
          </cell>
          <cell r="EF180">
            <v>0</v>
          </cell>
          <cell r="EJ180">
            <v>0</v>
          </cell>
          <cell r="EL180">
            <v>0</v>
          </cell>
          <cell r="EN180">
            <v>0</v>
          </cell>
          <cell r="EP180">
            <v>0</v>
          </cell>
          <cell r="ER180">
            <v>0</v>
          </cell>
          <cell r="ET180">
            <v>0</v>
          </cell>
          <cell r="EX180">
            <v>0</v>
          </cell>
          <cell r="EZ180">
            <v>0</v>
          </cell>
          <cell r="FD180">
            <v>0</v>
          </cell>
          <cell r="FF180">
            <v>0</v>
          </cell>
        </row>
        <row r="181">
          <cell r="A181" t="str">
            <v>IndustriyHeatNykøbing-Falster</v>
          </cell>
          <cell r="B181" t="str">
            <v>DK-East</v>
          </cell>
          <cell r="G181">
            <v>0</v>
          </cell>
          <cell r="H181">
            <v>1.1708533205843643</v>
          </cell>
          <cell r="N181">
            <v>7.3670090931168204</v>
          </cell>
          <cell r="AK181">
            <v>0</v>
          </cell>
          <cell r="AL181">
            <v>0</v>
          </cell>
          <cell r="AN181">
            <v>0</v>
          </cell>
          <cell r="AO181">
            <v>0</v>
          </cell>
          <cell r="AP181">
            <v>0</v>
          </cell>
          <cell r="AQ181">
            <v>0</v>
          </cell>
          <cell r="BG181" t="b">
            <v>0</v>
          </cell>
          <cell r="BO181" t="b">
            <v>0</v>
          </cell>
          <cell r="CA181" t="b">
            <v>0</v>
          </cell>
          <cell r="CB181" t="b">
            <v>0</v>
          </cell>
          <cell r="CD181" t="b">
            <v>0</v>
          </cell>
          <cell r="CE181" t="b">
            <v>0</v>
          </cell>
          <cell r="CG181" t="b">
            <v>0</v>
          </cell>
          <cell r="CH181" t="b">
            <v>0</v>
          </cell>
          <cell r="CP181">
            <v>0</v>
          </cell>
          <cell r="CT181" t="b">
            <v>0</v>
          </cell>
          <cell r="CV181" t="b">
            <v>0</v>
          </cell>
          <cell r="CX181" t="b">
            <v>0</v>
          </cell>
          <cell r="CZ181" t="b">
            <v>0</v>
          </cell>
          <cell r="DB181" t="b">
            <v>0</v>
          </cell>
          <cell r="DD181" t="b">
            <v>0</v>
          </cell>
          <cell r="DF181" t="b">
            <v>0</v>
          </cell>
          <cell r="DH181" t="b">
            <v>0</v>
          </cell>
          <cell r="DJ181" t="b">
            <v>0</v>
          </cell>
          <cell r="DL181" t="b">
            <v>0</v>
          </cell>
          <cell r="DN181" t="b">
            <v>0</v>
          </cell>
          <cell r="DP181" t="b">
            <v>0</v>
          </cell>
          <cell r="DV181">
            <v>0</v>
          </cell>
          <cell r="DX181">
            <v>0</v>
          </cell>
          <cell r="DZ181">
            <v>0</v>
          </cell>
          <cell r="EB181">
            <v>0</v>
          </cell>
          <cell r="ED181">
            <v>0</v>
          </cell>
          <cell r="EF181">
            <v>0</v>
          </cell>
          <cell r="EJ181">
            <v>0</v>
          </cell>
          <cell r="EL181">
            <v>0</v>
          </cell>
          <cell r="EN181">
            <v>0</v>
          </cell>
          <cell r="EP181">
            <v>0</v>
          </cell>
          <cell r="ER181">
            <v>0</v>
          </cell>
          <cell r="ET181">
            <v>0</v>
          </cell>
          <cell r="EX181">
            <v>0</v>
          </cell>
          <cell r="EZ181">
            <v>0</v>
          </cell>
          <cell r="FD181">
            <v>0</v>
          </cell>
          <cell r="FF181">
            <v>0</v>
          </cell>
        </row>
        <row r="182">
          <cell r="A182" t="str">
            <v>IndustriyHeatNykøbing-Falster</v>
          </cell>
          <cell r="B182" t="str">
            <v>DK-East</v>
          </cell>
          <cell r="G182">
            <v>0</v>
          </cell>
          <cell r="H182">
            <v>1.1753475206256001</v>
          </cell>
          <cell r="N182">
            <v>7.3952865997762753</v>
          </cell>
          <cell r="AK182">
            <v>0</v>
          </cell>
          <cell r="AL182">
            <v>0</v>
          </cell>
          <cell r="AN182">
            <v>0</v>
          </cell>
          <cell r="AO182">
            <v>0</v>
          </cell>
          <cell r="AP182">
            <v>0</v>
          </cell>
          <cell r="AQ182">
            <v>0</v>
          </cell>
          <cell r="BG182" t="b">
            <v>0</v>
          </cell>
          <cell r="BO182" t="b">
            <v>0</v>
          </cell>
          <cell r="CA182" t="b">
            <v>0</v>
          </cell>
          <cell r="CB182" t="b">
            <v>0</v>
          </cell>
          <cell r="CD182" t="b">
            <v>0</v>
          </cell>
          <cell r="CE182" t="b">
            <v>0</v>
          </cell>
          <cell r="CG182" t="b">
            <v>0</v>
          </cell>
          <cell r="CH182" t="b">
            <v>0</v>
          </cell>
          <cell r="CP182">
            <v>0</v>
          </cell>
          <cell r="CT182" t="b">
            <v>0</v>
          </cell>
          <cell r="CV182" t="b">
            <v>0</v>
          </cell>
          <cell r="CX182" t="b">
            <v>0</v>
          </cell>
          <cell r="CZ182" t="b">
            <v>0</v>
          </cell>
          <cell r="DB182" t="b">
            <v>0</v>
          </cell>
          <cell r="DD182" t="b">
            <v>0</v>
          </cell>
          <cell r="DF182" t="b">
            <v>0</v>
          </cell>
          <cell r="DH182" t="b">
            <v>0</v>
          </cell>
          <cell r="DJ182" t="b">
            <v>0</v>
          </cell>
          <cell r="DL182" t="b">
            <v>0</v>
          </cell>
          <cell r="DN182" t="b">
            <v>0</v>
          </cell>
          <cell r="DP182" t="b">
            <v>0</v>
          </cell>
          <cell r="DV182">
            <v>0</v>
          </cell>
          <cell r="DX182">
            <v>0</v>
          </cell>
          <cell r="DZ182">
            <v>0</v>
          </cell>
          <cell r="EB182">
            <v>0</v>
          </cell>
          <cell r="ED182">
            <v>0</v>
          </cell>
          <cell r="EF182">
            <v>0</v>
          </cell>
          <cell r="EJ182">
            <v>0</v>
          </cell>
          <cell r="EL182">
            <v>0</v>
          </cell>
          <cell r="EN182">
            <v>0</v>
          </cell>
          <cell r="EP182">
            <v>0</v>
          </cell>
          <cell r="ER182">
            <v>0</v>
          </cell>
          <cell r="ET182">
            <v>0</v>
          </cell>
          <cell r="EX182">
            <v>0</v>
          </cell>
          <cell r="EZ182">
            <v>0</v>
          </cell>
          <cell r="FD182">
            <v>0</v>
          </cell>
          <cell r="FF182">
            <v>0</v>
          </cell>
        </row>
        <row r="183">
          <cell r="A183" t="str">
            <v>ElkedelNykøbing-F</v>
          </cell>
          <cell r="B183" t="str">
            <v>DK-East</v>
          </cell>
          <cell r="G183" t="e">
            <v>#VALUE!</v>
          </cell>
          <cell r="H183">
            <v>3.7974683544303796</v>
          </cell>
          <cell r="AK183">
            <v>0</v>
          </cell>
          <cell r="AL183">
            <v>0</v>
          </cell>
          <cell r="AN183">
            <v>0</v>
          </cell>
          <cell r="AO183">
            <v>0</v>
          </cell>
          <cell r="AP183">
            <v>0</v>
          </cell>
          <cell r="AQ183">
            <v>0</v>
          </cell>
          <cell r="BG183" t="b">
            <v>0</v>
          </cell>
          <cell r="BO183" t="b">
            <v>0</v>
          </cell>
          <cell r="CA183" t="b">
            <v>0</v>
          </cell>
          <cell r="CB183" t="b">
            <v>0</v>
          </cell>
          <cell r="CD183" t="b">
            <v>0</v>
          </cell>
          <cell r="CE183" t="b">
            <v>0</v>
          </cell>
          <cell r="CG183" t="b">
            <v>0</v>
          </cell>
          <cell r="CH183" t="b">
            <v>0</v>
          </cell>
          <cell r="CP183">
            <v>0</v>
          </cell>
          <cell r="CT183" t="b">
            <v>0</v>
          </cell>
          <cell r="CV183" t="b">
            <v>0</v>
          </cell>
          <cell r="CX183" t="b">
            <v>0</v>
          </cell>
          <cell r="CZ183" t="b">
            <v>0</v>
          </cell>
          <cell r="DB183" t="b">
            <v>0</v>
          </cell>
          <cell r="DD183" t="b">
            <v>0</v>
          </cell>
          <cell r="DF183" t="b">
            <v>0</v>
          </cell>
          <cell r="DH183" t="b">
            <v>0</v>
          </cell>
          <cell r="DJ183" t="b">
            <v>0</v>
          </cell>
          <cell r="DL183" t="b">
            <v>0</v>
          </cell>
          <cell r="DN183" t="b">
            <v>0</v>
          </cell>
          <cell r="DP183" t="b">
            <v>0</v>
          </cell>
          <cell r="DV183">
            <v>0</v>
          </cell>
          <cell r="DX183">
            <v>0</v>
          </cell>
          <cell r="DZ183">
            <v>0</v>
          </cell>
          <cell r="EB183">
            <v>0</v>
          </cell>
          <cell r="ED183">
            <v>0</v>
          </cell>
          <cell r="EF183">
            <v>0</v>
          </cell>
          <cell r="EJ183">
            <v>0</v>
          </cell>
          <cell r="EL183">
            <v>0</v>
          </cell>
          <cell r="EN183">
            <v>0</v>
          </cell>
          <cell r="EP183">
            <v>0</v>
          </cell>
          <cell r="ER183">
            <v>0</v>
          </cell>
          <cell r="ET183">
            <v>0</v>
          </cell>
          <cell r="EX183">
            <v>0</v>
          </cell>
          <cell r="EZ183">
            <v>0</v>
          </cell>
          <cell r="FD183">
            <v>0</v>
          </cell>
          <cell r="FF183">
            <v>0</v>
          </cell>
        </row>
        <row r="184">
          <cell r="A184" t="str">
            <v>KedlerNæstved</v>
          </cell>
          <cell r="B184" t="str">
            <v>DK-East</v>
          </cell>
          <cell r="G184">
            <v>0</v>
          </cell>
          <cell r="H184">
            <v>133</v>
          </cell>
          <cell r="AK184">
            <v>0</v>
          </cell>
          <cell r="AL184">
            <v>126.35</v>
          </cell>
          <cell r="AN184">
            <v>0</v>
          </cell>
          <cell r="AO184">
            <v>0</v>
          </cell>
          <cell r="AP184">
            <v>1436.4</v>
          </cell>
          <cell r="AQ184">
            <v>0</v>
          </cell>
          <cell r="BG184" t="b">
            <v>0</v>
          </cell>
          <cell r="BO184" t="b">
            <v>0</v>
          </cell>
          <cell r="CA184" t="b">
            <v>0</v>
          </cell>
          <cell r="CB184" t="b">
            <v>0</v>
          </cell>
          <cell r="CD184" t="b">
            <v>0</v>
          </cell>
          <cell r="CE184" t="b">
            <v>0</v>
          </cell>
          <cell r="CG184" t="b">
            <v>0</v>
          </cell>
          <cell r="CH184" t="b">
            <v>0</v>
          </cell>
          <cell r="CP184" t="str">
            <v>EHGASBOD</v>
          </cell>
          <cell r="CT184" t="b">
            <v>0</v>
          </cell>
          <cell r="CV184" t="b">
            <v>0</v>
          </cell>
          <cell r="CX184" t="b">
            <v>0</v>
          </cell>
          <cell r="CZ184" t="b">
            <v>0</v>
          </cell>
          <cell r="DB184" t="b">
            <v>0</v>
          </cell>
          <cell r="DD184" t="b">
            <v>0</v>
          </cell>
          <cell r="DF184" t="b">
            <v>0</v>
          </cell>
          <cell r="DH184" t="b">
            <v>0</v>
          </cell>
          <cell r="DJ184" t="b">
            <v>0</v>
          </cell>
          <cell r="DL184" t="b">
            <v>0</v>
          </cell>
          <cell r="DN184" t="b">
            <v>0</v>
          </cell>
          <cell r="DP184" t="b">
            <v>0</v>
          </cell>
          <cell r="DV184">
            <v>0</v>
          </cell>
          <cell r="DX184">
            <v>0</v>
          </cell>
          <cell r="DZ184">
            <v>0</v>
          </cell>
          <cell r="EB184">
            <v>0</v>
          </cell>
          <cell r="ED184">
            <v>0</v>
          </cell>
          <cell r="EF184">
            <v>0</v>
          </cell>
          <cell r="EJ184">
            <v>0</v>
          </cell>
          <cell r="EL184">
            <v>0</v>
          </cell>
          <cell r="EN184">
            <v>0</v>
          </cell>
          <cell r="EP184">
            <v>0</v>
          </cell>
          <cell r="ER184">
            <v>0</v>
          </cell>
          <cell r="ET184">
            <v>0</v>
          </cell>
          <cell r="EX184">
            <v>0</v>
          </cell>
          <cell r="EZ184">
            <v>0</v>
          </cell>
          <cell r="FD184">
            <v>0</v>
          </cell>
          <cell r="FF184">
            <v>0</v>
          </cell>
        </row>
        <row r="185">
          <cell r="A185" t="str">
            <v>KedlerNæstved</v>
          </cell>
          <cell r="B185" t="str">
            <v>DK-East</v>
          </cell>
          <cell r="G185">
            <v>0</v>
          </cell>
          <cell r="H185">
            <v>133</v>
          </cell>
          <cell r="AK185">
            <v>0</v>
          </cell>
          <cell r="AL185">
            <v>126.35</v>
          </cell>
          <cell r="AN185">
            <v>0</v>
          </cell>
          <cell r="AO185">
            <v>0</v>
          </cell>
          <cell r="AP185">
            <v>1436.4</v>
          </cell>
          <cell r="AQ185">
            <v>0</v>
          </cell>
          <cell r="BG185" t="b">
            <v>0</v>
          </cell>
          <cell r="BO185" t="b">
            <v>0</v>
          </cell>
          <cell r="CA185" t="b">
            <v>0</v>
          </cell>
          <cell r="CB185" t="b">
            <v>0</v>
          </cell>
          <cell r="CD185" t="b">
            <v>0</v>
          </cell>
          <cell r="CE185" t="b">
            <v>0</v>
          </cell>
          <cell r="CG185" t="b">
            <v>0</v>
          </cell>
          <cell r="CH185" t="b">
            <v>0</v>
          </cell>
          <cell r="CP185" t="str">
            <v>EHGASBOD</v>
          </cell>
          <cell r="CT185" t="b">
            <v>0</v>
          </cell>
          <cell r="CV185" t="b">
            <v>0</v>
          </cell>
          <cell r="CX185" t="b">
            <v>0</v>
          </cell>
          <cell r="CZ185" t="b">
            <v>0</v>
          </cell>
          <cell r="DB185" t="b">
            <v>0</v>
          </cell>
          <cell r="DD185" t="b">
            <v>0</v>
          </cell>
          <cell r="DF185" t="b">
            <v>0</v>
          </cell>
          <cell r="DH185" t="b">
            <v>0</v>
          </cell>
          <cell r="DJ185" t="b">
            <v>0</v>
          </cell>
          <cell r="DL185" t="b">
            <v>0</v>
          </cell>
          <cell r="DN185" t="b">
            <v>0</v>
          </cell>
          <cell r="DP185" t="b">
            <v>0</v>
          </cell>
          <cell r="DV185">
            <v>0</v>
          </cell>
          <cell r="DX185">
            <v>0</v>
          </cell>
          <cell r="DZ185">
            <v>0</v>
          </cell>
          <cell r="EB185">
            <v>0</v>
          </cell>
          <cell r="ED185">
            <v>0</v>
          </cell>
          <cell r="EF185">
            <v>0</v>
          </cell>
          <cell r="EJ185">
            <v>0</v>
          </cell>
          <cell r="EL185">
            <v>0</v>
          </cell>
          <cell r="EN185">
            <v>0</v>
          </cell>
          <cell r="EP185">
            <v>0</v>
          </cell>
          <cell r="ER185">
            <v>0</v>
          </cell>
          <cell r="ET185">
            <v>0</v>
          </cell>
          <cell r="EX185">
            <v>0</v>
          </cell>
          <cell r="EZ185">
            <v>0</v>
          </cell>
          <cell r="FD185">
            <v>0</v>
          </cell>
          <cell r="FF185">
            <v>0</v>
          </cell>
        </row>
        <row r="186">
          <cell r="A186" t="str">
            <v>IndustryHeatNæstved</v>
          </cell>
          <cell r="B186" t="str">
            <v>DK-East</v>
          </cell>
          <cell r="G186">
            <v>0</v>
          </cell>
          <cell r="H186">
            <v>0.30899332253190559</v>
          </cell>
          <cell r="N186">
            <v>1.9441859853707499</v>
          </cell>
          <cell r="AK186">
            <v>0</v>
          </cell>
          <cell r="AL186">
            <v>0</v>
          </cell>
          <cell r="AN186">
            <v>0</v>
          </cell>
          <cell r="AO186">
            <v>0</v>
          </cell>
          <cell r="AP186">
            <v>0</v>
          </cell>
          <cell r="AQ186">
            <v>0</v>
          </cell>
          <cell r="BG186" t="b">
            <v>0</v>
          </cell>
          <cell r="BO186" t="b">
            <v>0</v>
          </cell>
          <cell r="CA186" t="b">
            <v>0</v>
          </cell>
          <cell r="CB186" t="b">
            <v>0</v>
          </cell>
          <cell r="CD186" t="b">
            <v>0</v>
          </cell>
          <cell r="CE186" t="b">
            <v>0</v>
          </cell>
          <cell r="CG186" t="b">
            <v>0</v>
          </cell>
          <cell r="CH186" t="b">
            <v>0</v>
          </cell>
          <cell r="CP186">
            <v>0</v>
          </cell>
          <cell r="CT186" t="b">
            <v>0</v>
          </cell>
          <cell r="CV186" t="b">
            <v>0</v>
          </cell>
          <cell r="CX186" t="b">
            <v>0</v>
          </cell>
          <cell r="CZ186" t="b">
            <v>0</v>
          </cell>
          <cell r="DB186" t="b">
            <v>0</v>
          </cell>
          <cell r="DD186" t="b">
            <v>0</v>
          </cell>
          <cell r="DF186" t="b">
            <v>0</v>
          </cell>
          <cell r="DH186" t="b">
            <v>0</v>
          </cell>
          <cell r="DJ186" t="b">
            <v>0</v>
          </cell>
          <cell r="DL186" t="b">
            <v>0</v>
          </cell>
          <cell r="DN186" t="b">
            <v>0</v>
          </cell>
          <cell r="DP186" t="b">
            <v>0</v>
          </cell>
          <cell r="DV186">
            <v>0</v>
          </cell>
          <cell r="DX186">
            <v>0</v>
          </cell>
          <cell r="DZ186">
            <v>0</v>
          </cell>
          <cell r="EB186">
            <v>0</v>
          </cell>
          <cell r="ED186">
            <v>0</v>
          </cell>
          <cell r="EF186">
            <v>0</v>
          </cell>
          <cell r="EJ186">
            <v>0</v>
          </cell>
          <cell r="EL186">
            <v>0</v>
          </cell>
          <cell r="EN186">
            <v>0</v>
          </cell>
          <cell r="EP186">
            <v>0</v>
          </cell>
          <cell r="ER186">
            <v>0</v>
          </cell>
          <cell r="ET186">
            <v>0</v>
          </cell>
          <cell r="EX186">
            <v>0</v>
          </cell>
          <cell r="EZ186">
            <v>0</v>
          </cell>
          <cell r="FD186">
            <v>0</v>
          </cell>
          <cell r="FF186">
            <v>0</v>
          </cell>
        </row>
        <row r="187">
          <cell r="A187" t="str">
            <v>IndustryHeatNæstved</v>
          </cell>
          <cell r="B187" t="str">
            <v>DK-East</v>
          </cell>
          <cell r="G187">
            <v>0</v>
          </cell>
          <cell r="H187">
            <v>0.31017936161848503</v>
          </cell>
          <cell r="N187">
            <v>1.9516485433035076</v>
          </cell>
          <cell r="AK187">
            <v>0</v>
          </cell>
          <cell r="AL187">
            <v>0</v>
          </cell>
          <cell r="AN187">
            <v>0</v>
          </cell>
          <cell r="AO187">
            <v>0</v>
          </cell>
          <cell r="AP187">
            <v>0</v>
          </cell>
          <cell r="AQ187">
            <v>0</v>
          </cell>
          <cell r="BG187" t="b">
            <v>0</v>
          </cell>
          <cell r="BO187" t="b">
            <v>0</v>
          </cell>
          <cell r="CA187" t="b">
            <v>0</v>
          </cell>
          <cell r="CB187" t="b">
            <v>0</v>
          </cell>
          <cell r="CD187" t="b">
            <v>0</v>
          </cell>
          <cell r="CE187" t="b">
            <v>0</v>
          </cell>
          <cell r="CG187" t="b">
            <v>0</v>
          </cell>
          <cell r="CH187" t="b">
            <v>0</v>
          </cell>
          <cell r="CP187">
            <v>0</v>
          </cell>
          <cell r="CT187" t="b">
            <v>0</v>
          </cell>
          <cell r="CV187" t="b">
            <v>0</v>
          </cell>
          <cell r="CX187" t="b">
            <v>0</v>
          </cell>
          <cell r="CZ187" t="b">
            <v>0</v>
          </cell>
          <cell r="DB187" t="b">
            <v>0</v>
          </cell>
          <cell r="DD187" t="b">
            <v>0</v>
          </cell>
          <cell r="DF187" t="b">
            <v>0</v>
          </cell>
          <cell r="DH187" t="b">
            <v>0</v>
          </cell>
          <cell r="DJ187" t="b">
            <v>0</v>
          </cell>
          <cell r="DL187" t="b">
            <v>0</v>
          </cell>
          <cell r="DN187" t="b">
            <v>0</v>
          </cell>
          <cell r="DP187" t="b">
            <v>0</v>
          </cell>
          <cell r="DV187">
            <v>0</v>
          </cell>
          <cell r="DX187">
            <v>0</v>
          </cell>
          <cell r="DZ187">
            <v>0</v>
          </cell>
          <cell r="EB187">
            <v>0</v>
          </cell>
          <cell r="ED187">
            <v>0</v>
          </cell>
          <cell r="EF187">
            <v>0</v>
          </cell>
          <cell r="EJ187">
            <v>0</v>
          </cell>
          <cell r="EL187">
            <v>0</v>
          </cell>
          <cell r="EN187">
            <v>0</v>
          </cell>
          <cell r="EP187">
            <v>0</v>
          </cell>
          <cell r="ER187">
            <v>0</v>
          </cell>
          <cell r="ET187">
            <v>0</v>
          </cell>
          <cell r="EX187">
            <v>0</v>
          </cell>
          <cell r="EZ187">
            <v>0</v>
          </cell>
          <cell r="FD187">
            <v>0</v>
          </cell>
          <cell r="FF187">
            <v>0</v>
          </cell>
        </row>
        <row r="188">
          <cell r="A188" t="str">
            <v>Næstved1</v>
          </cell>
          <cell r="B188" t="str">
            <v>DK-East</v>
          </cell>
          <cell r="G188">
            <v>26.692204000000004</v>
          </cell>
          <cell r="H188">
            <v>48.268000000000001</v>
          </cell>
          <cell r="AK188">
            <v>8.2745832400000019</v>
          </cell>
          <cell r="AL188">
            <v>27.058010849909582</v>
          </cell>
          <cell r="AN188">
            <v>0</v>
          </cell>
          <cell r="AO188">
            <v>15.481478320000001</v>
          </cell>
          <cell r="AP188">
            <v>1601.5322400000002</v>
          </cell>
          <cell r="AQ188">
            <v>3.7369085600000007</v>
          </cell>
          <cell r="BG188" t="b">
            <v>0</v>
          </cell>
          <cell r="BO188" t="b">
            <v>0</v>
          </cell>
          <cell r="CA188" t="b">
            <v>0</v>
          </cell>
          <cell r="CB188" t="b">
            <v>0</v>
          </cell>
          <cell r="CD188" t="b">
            <v>0</v>
          </cell>
          <cell r="CE188" t="b">
            <v>0</v>
          </cell>
          <cell r="CG188" t="b">
            <v>0</v>
          </cell>
          <cell r="CH188" t="b">
            <v>0</v>
          </cell>
          <cell r="CP188" t="str">
            <v>ECGWABPD</v>
          </cell>
          <cell r="CT188" t="b">
            <v>0</v>
          </cell>
          <cell r="CV188" t="b">
            <v>0</v>
          </cell>
          <cell r="CX188" t="b">
            <v>0</v>
          </cell>
          <cell r="CZ188" t="b">
            <v>0</v>
          </cell>
          <cell r="DB188" t="b">
            <v>0</v>
          </cell>
          <cell r="DD188" t="b">
            <v>0</v>
          </cell>
          <cell r="DF188" t="b">
            <v>0</v>
          </cell>
          <cell r="DH188" t="b">
            <v>0</v>
          </cell>
          <cell r="DJ188" t="b">
            <v>0</v>
          </cell>
          <cell r="DL188" t="b">
            <v>0</v>
          </cell>
          <cell r="DN188" t="b">
            <v>0</v>
          </cell>
          <cell r="DP188" t="b">
            <v>0</v>
          </cell>
          <cell r="DV188">
            <v>0</v>
          </cell>
          <cell r="DX188">
            <v>0</v>
          </cell>
          <cell r="DZ188">
            <v>0</v>
          </cell>
          <cell r="EB188">
            <v>0</v>
          </cell>
          <cell r="ED188">
            <v>0</v>
          </cell>
          <cell r="EF188">
            <v>0</v>
          </cell>
          <cell r="EJ188">
            <v>0</v>
          </cell>
          <cell r="EL188">
            <v>0</v>
          </cell>
          <cell r="EN188">
            <v>0</v>
          </cell>
          <cell r="EP188">
            <v>0</v>
          </cell>
          <cell r="ER188">
            <v>0</v>
          </cell>
          <cell r="ET188">
            <v>0</v>
          </cell>
          <cell r="EX188">
            <v>0</v>
          </cell>
          <cell r="EZ188">
            <v>0</v>
          </cell>
          <cell r="FD188">
            <v>0</v>
          </cell>
          <cell r="FF188">
            <v>0</v>
          </cell>
        </row>
        <row r="189">
          <cell r="A189" t="str">
            <v>Næstved2</v>
          </cell>
          <cell r="B189" t="str">
            <v>DK-East</v>
          </cell>
          <cell r="G189">
            <v>7.7</v>
          </cell>
          <cell r="H189">
            <v>28.731343283582088</v>
          </cell>
          <cell r="AK189">
            <v>1.2242999999999999</v>
          </cell>
          <cell r="AL189">
            <v>17.045834261528178</v>
          </cell>
          <cell r="AN189">
            <v>0</v>
          </cell>
          <cell r="AO189">
            <v>15.075521999999999</v>
          </cell>
          <cell r="AP189">
            <v>0</v>
          </cell>
          <cell r="AQ189">
            <v>0.69299999999999995</v>
          </cell>
          <cell r="BG189" t="b">
            <v>0</v>
          </cell>
          <cell r="BO189" t="b">
            <v>0</v>
          </cell>
          <cell r="CA189" t="b">
            <v>0</v>
          </cell>
          <cell r="CB189" t="b">
            <v>0</v>
          </cell>
          <cell r="CD189" t="b">
            <v>0</v>
          </cell>
          <cell r="CE189" t="b">
            <v>0</v>
          </cell>
          <cell r="CG189" t="b">
            <v>0</v>
          </cell>
          <cell r="CH189" t="b">
            <v>0</v>
          </cell>
          <cell r="CP189" t="str">
            <v>ECWSTBPD</v>
          </cell>
          <cell r="CT189" t="b">
            <v>0</v>
          </cell>
          <cell r="CV189" t="b">
            <v>0</v>
          </cell>
          <cell r="CX189" t="b">
            <v>0</v>
          </cell>
          <cell r="CZ189" t="b">
            <v>0</v>
          </cell>
          <cell r="DB189" t="b">
            <v>0</v>
          </cell>
          <cell r="DD189" t="b">
            <v>0</v>
          </cell>
          <cell r="DF189" t="b">
            <v>0</v>
          </cell>
          <cell r="DH189" t="b">
            <v>0</v>
          </cell>
          <cell r="DJ189" t="b">
            <v>0</v>
          </cell>
          <cell r="DL189" t="b">
            <v>0</v>
          </cell>
          <cell r="DN189" t="b">
            <v>0</v>
          </cell>
          <cell r="DP189" t="b">
            <v>0</v>
          </cell>
          <cell r="DV189">
            <v>0</v>
          </cell>
          <cell r="DX189">
            <v>0</v>
          </cell>
          <cell r="DZ189">
            <v>0</v>
          </cell>
          <cell r="EB189">
            <v>0</v>
          </cell>
          <cell r="ED189">
            <v>0</v>
          </cell>
          <cell r="EF189">
            <v>0</v>
          </cell>
          <cell r="EJ189">
            <v>0</v>
          </cell>
          <cell r="EL189">
            <v>0</v>
          </cell>
          <cell r="EN189">
            <v>0</v>
          </cell>
          <cell r="EP189">
            <v>0</v>
          </cell>
          <cell r="ER189">
            <v>0</v>
          </cell>
          <cell r="ET189">
            <v>0</v>
          </cell>
          <cell r="EX189">
            <v>0</v>
          </cell>
          <cell r="EZ189">
            <v>0</v>
          </cell>
          <cell r="FD189">
            <v>0</v>
          </cell>
          <cell r="FF189">
            <v>0</v>
          </cell>
        </row>
        <row r="190">
          <cell r="A190" t="str">
            <v>Næstved2</v>
          </cell>
          <cell r="B190" t="str">
            <v>DK-East</v>
          </cell>
          <cell r="G190">
            <v>7.7</v>
          </cell>
          <cell r="H190">
            <v>28.731343283582088</v>
          </cell>
          <cell r="AK190">
            <v>1.2242999999999999</v>
          </cell>
          <cell r="AL190">
            <v>17.045834261528178</v>
          </cell>
          <cell r="AN190">
            <v>0</v>
          </cell>
          <cell r="AO190">
            <v>14.914900000000001</v>
          </cell>
          <cell r="AP190">
            <v>0</v>
          </cell>
          <cell r="AQ190">
            <v>0.69299999999999995</v>
          </cell>
          <cell r="BG190" t="b">
            <v>0</v>
          </cell>
          <cell r="BO190" t="b">
            <v>0</v>
          </cell>
          <cell r="CA190" t="b">
            <v>0</v>
          </cell>
          <cell r="CB190" t="b">
            <v>0</v>
          </cell>
          <cell r="CD190" t="b">
            <v>0</v>
          </cell>
          <cell r="CE190" t="b">
            <v>0</v>
          </cell>
          <cell r="CG190" t="b">
            <v>0</v>
          </cell>
          <cell r="CH190" t="b">
            <v>0</v>
          </cell>
          <cell r="CP190" t="str">
            <v>ECWSTBPD</v>
          </cell>
          <cell r="CT190" t="b">
            <v>0</v>
          </cell>
          <cell r="CV190" t="b">
            <v>0</v>
          </cell>
          <cell r="CX190" t="b">
            <v>0</v>
          </cell>
          <cell r="CZ190" t="b">
            <v>0</v>
          </cell>
          <cell r="DB190" t="b">
            <v>0</v>
          </cell>
          <cell r="DD190" t="b">
            <v>0</v>
          </cell>
          <cell r="DF190" t="b">
            <v>0</v>
          </cell>
          <cell r="DH190" t="b">
            <v>0</v>
          </cell>
          <cell r="DJ190" t="b">
            <v>0</v>
          </cell>
          <cell r="DL190" t="b">
            <v>0</v>
          </cell>
          <cell r="DN190" t="b">
            <v>0</v>
          </cell>
          <cell r="DP190" t="b">
            <v>0</v>
          </cell>
          <cell r="DV190">
            <v>0</v>
          </cell>
          <cell r="DX190">
            <v>0</v>
          </cell>
          <cell r="DZ190">
            <v>0</v>
          </cell>
          <cell r="EB190">
            <v>0</v>
          </cell>
          <cell r="ED190">
            <v>0</v>
          </cell>
          <cell r="EF190">
            <v>0</v>
          </cell>
          <cell r="EJ190">
            <v>0</v>
          </cell>
          <cell r="EL190">
            <v>0</v>
          </cell>
          <cell r="EN190">
            <v>0</v>
          </cell>
          <cell r="EP190">
            <v>0</v>
          </cell>
          <cell r="ER190">
            <v>0</v>
          </cell>
          <cell r="ET190">
            <v>0</v>
          </cell>
          <cell r="EX190">
            <v>0</v>
          </cell>
          <cell r="EZ190">
            <v>0</v>
          </cell>
          <cell r="FD190">
            <v>0</v>
          </cell>
          <cell r="FF190">
            <v>0</v>
          </cell>
        </row>
        <row r="191">
          <cell r="A191" t="str">
            <v>Næstved2</v>
          </cell>
          <cell r="B191" t="str">
            <v>DK-East</v>
          </cell>
          <cell r="G191">
            <v>7.7</v>
          </cell>
          <cell r="H191">
            <v>28.731343283582088</v>
          </cell>
          <cell r="AK191">
            <v>1.2242999999999999</v>
          </cell>
          <cell r="AL191">
            <v>17.045834261528178</v>
          </cell>
          <cell r="AN191">
            <v>0</v>
          </cell>
          <cell r="AO191">
            <v>14.513345000000001</v>
          </cell>
          <cell r="AP191">
            <v>0</v>
          </cell>
          <cell r="AQ191">
            <v>0.69299999999999995</v>
          </cell>
          <cell r="BG191" t="b">
            <v>0</v>
          </cell>
          <cell r="BO191" t="b">
            <v>0</v>
          </cell>
          <cell r="CA191" t="b">
            <v>0</v>
          </cell>
          <cell r="CB191" t="b">
            <v>0</v>
          </cell>
          <cell r="CD191" t="b">
            <v>0</v>
          </cell>
          <cell r="CE191" t="b">
            <v>0</v>
          </cell>
          <cell r="CG191" t="b">
            <v>0</v>
          </cell>
          <cell r="CH191" t="b">
            <v>0</v>
          </cell>
          <cell r="CP191" t="str">
            <v>ECWSTBPD</v>
          </cell>
          <cell r="CT191" t="b">
            <v>0</v>
          </cell>
          <cell r="CV191" t="b">
            <v>0</v>
          </cell>
          <cell r="CX191" t="b">
            <v>0</v>
          </cell>
          <cell r="CZ191" t="b">
            <v>0</v>
          </cell>
          <cell r="DB191" t="b">
            <v>0</v>
          </cell>
          <cell r="DD191" t="b">
            <v>0</v>
          </cell>
          <cell r="DF191" t="b">
            <v>0</v>
          </cell>
          <cell r="DH191" t="b">
            <v>0</v>
          </cell>
          <cell r="DJ191" t="b">
            <v>0</v>
          </cell>
          <cell r="DL191" t="b">
            <v>0</v>
          </cell>
          <cell r="DN191" t="b">
            <v>0</v>
          </cell>
          <cell r="DP191" t="b">
            <v>0</v>
          </cell>
          <cell r="DV191">
            <v>0</v>
          </cell>
          <cell r="DX191">
            <v>0</v>
          </cell>
          <cell r="DZ191">
            <v>0</v>
          </cell>
          <cell r="EB191">
            <v>0</v>
          </cell>
          <cell r="ED191">
            <v>0</v>
          </cell>
          <cell r="EF191">
            <v>0</v>
          </cell>
          <cell r="EJ191">
            <v>0</v>
          </cell>
          <cell r="EL191">
            <v>0</v>
          </cell>
          <cell r="EN191">
            <v>0</v>
          </cell>
          <cell r="EP191">
            <v>0</v>
          </cell>
          <cell r="ER191">
            <v>0</v>
          </cell>
          <cell r="ET191">
            <v>0</v>
          </cell>
          <cell r="EX191">
            <v>0</v>
          </cell>
          <cell r="EZ191">
            <v>0</v>
          </cell>
          <cell r="FD191">
            <v>0</v>
          </cell>
          <cell r="FF191">
            <v>0</v>
          </cell>
        </row>
        <row r="192">
          <cell r="A192" t="str">
            <v>Næstved2</v>
          </cell>
          <cell r="B192" t="str">
            <v>DK-East</v>
          </cell>
          <cell r="G192">
            <v>7.7</v>
          </cell>
          <cell r="H192">
            <v>28.731343283582088</v>
          </cell>
          <cell r="AK192">
            <v>1.2242999999999999</v>
          </cell>
          <cell r="AL192">
            <v>17.045834261528178</v>
          </cell>
          <cell r="AN192">
            <v>0</v>
          </cell>
          <cell r="AO192">
            <v>14.272412000000001</v>
          </cell>
          <cell r="AP192">
            <v>0</v>
          </cell>
          <cell r="AQ192">
            <v>0.69299999999999995</v>
          </cell>
          <cell r="BG192" t="b">
            <v>0</v>
          </cell>
          <cell r="BO192" t="b">
            <v>0</v>
          </cell>
          <cell r="CA192" t="b">
            <v>0</v>
          </cell>
          <cell r="CB192" t="b">
            <v>0</v>
          </cell>
          <cell r="CD192" t="b">
            <v>0</v>
          </cell>
          <cell r="CE192" t="b">
            <v>0</v>
          </cell>
          <cell r="CG192" t="b">
            <v>0</v>
          </cell>
          <cell r="CH192" t="b">
            <v>0</v>
          </cell>
          <cell r="CT192" t="b">
            <v>0</v>
          </cell>
          <cell r="CV192" t="b">
            <v>0</v>
          </cell>
          <cell r="CX192" t="b">
            <v>0</v>
          </cell>
          <cell r="CZ192" t="b">
            <v>0</v>
          </cell>
          <cell r="DB192" t="b">
            <v>0</v>
          </cell>
          <cell r="DD192" t="b">
            <v>0</v>
          </cell>
          <cell r="DF192" t="b">
            <v>0</v>
          </cell>
          <cell r="DH192" t="b">
            <v>0</v>
          </cell>
          <cell r="DJ192" t="b">
            <v>0</v>
          </cell>
          <cell r="DL192" t="b">
            <v>0</v>
          </cell>
          <cell r="DN192" t="b">
            <v>0</v>
          </cell>
          <cell r="DP192" t="b">
            <v>0</v>
          </cell>
          <cell r="DV192">
            <v>0</v>
          </cell>
          <cell r="DX192">
            <v>0</v>
          </cell>
          <cell r="DZ192">
            <v>0</v>
          </cell>
          <cell r="EB192">
            <v>0</v>
          </cell>
          <cell r="ED192">
            <v>0</v>
          </cell>
          <cell r="EF192">
            <v>0</v>
          </cell>
          <cell r="EJ192">
            <v>0</v>
          </cell>
          <cell r="EL192">
            <v>0</v>
          </cell>
          <cell r="EN192">
            <v>0</v>
          </cell>
          <cell r="EP192">
            <v>0</v>
          </cell>
          <cell r="ER192">
            <v>0</v>
          </cell>
          <cell r="ET192">
            <v>0</v>
          </cell>
          <cell r="EX192">
            <v>0</v>
          </cell>
          <cell r="EZ192">
            <v>0</v>
          </cell>
          <cell r="FD192">
            <v>0</v>
          </cell>
          <cell r="FF192">
            <v>0</v>
          </cell>
        </row>
        <row r="193">
          <cell r="A193" t="str">
            <v>Næstved3</v>
          </cell>
          <cell r="B193" t="str">
            <v>DK-East</v>
          </cell>
          <cell r="G193">
            <v>14.28169014084507</v>
          </cell>
          <cell r="H193">
            <v>39</v>
          </cell>
          <cell r="AK193">
            <v>3.5275774647887324</v>
          </cell>
          <cell r="AL193">
            <v>26.305499999999999</v>
          </cell>
          <cell r="AN193">
            <v>0</v>
          </cell>
          <cell r="AO193">
            <v>16.566760563380281</v>
          </cell>
          <cell r="AP193">
            <v>0</v>
          </cell>
          <cell r="AQ193">
            <v>0.99971830985915477</v>
          </cell>
          <cell r="BG193" t="b">
            <v>0</v>
          </cell>
          <cell r="BO193" t="b">
            <v>0</v>
          </cell>
          <cell r="CA193" t="b">
            <v>0</v>
          </cell>
          <cell r="CB193" t="b">
            <v>0</v>
          </cell>
          <cell r="CD193" t="b">
            <v>0</v>
          </cell>
          <cell r="CE193" t="b">
            <v>0</v>
          </cell>
          <cell r="CG193" t="b">
            <v>0</v>
          </cell>
          <cell r="CH193" t="b">
            <v>0</v>
          </cell>
          <cell r="CP193" t="str">
            <v>ECWSTBPD</v>
          </cell>
          <cell r="CT193" t="b">
            <v>0</v>
          </cell>
          <cell r="CV193" t="b">
            <v>0</v>
          </cell>
          <cell r="CX193" t="b">
            <v>0</v>
          </cell>
          <cell r="CZ193" t="b">
            <v>0</v>
          </cell>
          <cell r="DB193" t="b">
            <v>0</v>
          </cell>
          <cell r="DD193" t="b">
            <v>0</v>
          </cell>
          <cell r="DF193" t="b">
            <v>0</v>
          </cell>
          <cell r="DH193" t="b">
            <v>0</v>
          </cell>
          <cell r="DJ193" t="b">
            <v>0</v>
          </cell>
          <cell r="DL193" t="b">
            <v>0</v>
          </cell>
          <cell r="DN193" t="b">
            <v>0</v>
          </cell>
          <cell r="DP193" t="b">
            <v>0</v>
          </cell>
          <cell r="DV193">
            <v>0</v>
          </cell>
          <cell r="DX193">
            <v>0</v>
          </cell>
          <cell r="DZ193">
            <v>0</v>
          </cell>
          <cell r="EB193">
            <v>0</v>
          </cell>
          <cell r="ED193">
            <v>0</v>
          </cell>
          <cell r="EF193">
            <v>0</v>
          </cell>
          <cell r="EJ193">
            <v>0</v>
          </cell>
          <cell r="EL193">
            <v>0</v>
          </cell>
          <cell r="EN193">
            <v>0</v>
          </cell>
          <cell r="EP193">
            <v>0</v>
          </cell>
          <cell r="ER193">
            <v>0</v>
          </cell>
          <cell r="ET193">
            <v>0</v>
          </cell>
          <cell r="EX193">
            <v>0</v>
          </cell>
          <cell r="EZ193">
            <v>0</v>
          </cell>
          <cell r="FD193">
            <v>0</v>
          </cell>
          <cell r="FF193">
            <v>0</v>
          </cell>
        </row>
        <row r="194">
          <cell r="A194" t="str">
            <v>Fasan</v>
          </cell>
          <cell r="B194" t="str">
            <v>DK-East</v>
          </cell>
          <cell r="G194">
            <v>0</v>
          </cell>
          <cell r="H194">
            <v>21</v>
          </cell>
          <cell r="AK194">
            <v>0</v>
          </cell>
          <cell r="AL194">
            <v>16.8</v>
          </cell>
          <cell r="AN194">
            <v>0</v>
          </cell>
          <cell r="AO194">
            <v>4.1580000000000004</v>
          </cell>
          <cell r="AP194">
            <v>0</v>
          </cell>
          <cell r="AQ194">
            <v>1.4700000000000002</v>
          </cell>
          <cell r="BG194" t="b">
            <v>0</v>
          </cell>
          <cell r="BO194" t="b">
            <v>0</v>
          </cell>
          <cell r="CA194" t="b">
            <v>0</v>
          </cell>
          <cell r="CB194" t="b">
            <v>0</v>
          </cell>
          <cell r="CD194" t="b">
            <v>0</v>
          </cell>
          <cell r="CE194" t="b">
            <v>0</v>
          </cell>
          <cell r="CG194" t="b">
            <v>0</v>
          </cell>
          <cell r="CH194" t="b">
            <v>0</v>
          </cell>
          <cell r="CP194" t="str">
            <v>EHWSTBOD</v>
          </cell>
          <cell r="CT194" t="b">
            <v>0</v>
          </cell>
          <cell r="CV194" t="b">
            <v>0</v>
          </cell>
          <cell r="CX194" t="b">
            <v>0</v>
          </cell>
          <cell r="CZ194" t="b">
            <v>0</v>
          </cell>
          <cell r="DB194" t="b">
            <v>0</v>
          </cell>
          <cell r="DD194" t="b">
            <v>0</v>
          </cell>
          <cell r="DF194" t="b">
            <v>0</v>
          </cell>
          <cell r="DH194" t="b">
            <v>0</v>
          </cell>
          <cell r="DJ194" t="b">
            <v>0</v>
          </cell>
          <cell r="DL194" t="b">
            <v>0</v>
          </cell>
          <cell r="DN194" t="b">
            <v>0</v>
          </cell>
          <cell r="DP194" t="b">
            <v>0</v>
          </cell>
          <cell r="DV194">
            <v>0</v>
          </cell>
          <cell r="DX194">
            <v>0</v>
          </cell>
          <cell r="DZ194">
            <v>0</v>
          </cell>
          <cell r="EB194">
            <v>0</v>
          </cell>
          <cell r="ED194">
            <v>0</v>
          </cell>
          <cell r="EF194">
            <v>0</v>
          </cell>
          <cell r="EJ194">
            <v>0</v>
          </cell>
          <cell r="EL194">
            <v>0</v>
          </cell>
          <cell r="EN194">
            <v>0</v>
          </cell>
          <cell r="EP194">
            <v>0</v>
          </cell>
          <cell r="ER194">
            <v>0</v>
          </cell>
          <cell r="ET194">
            <v>0</v>
          </cell>
          <cell r="EX194">
            <v>0</v>
          </cell>
          <cell r="EZ194">
            <v>0</v>
          </cell>
          <cell r="FD194">
            <v>0</v>
          </cell>
          <cell r="FF194">
            <v>0</v>
          </cell>
        </row>
        <row r="195">
          <cell r="A195" t="str">
            <v>Fasan2</v>
          </cell>
          <cell r="B195" t="str">
            <v>DK-East</v>
          </cell>
          <cell r="G195">
            <v>0</v>
          </cell>
          <cell r="H195">
            <v>10</v>
          </cell>
          <cell r="AK195">
            <v>0</v>
          </cell>
          <cell r="AL195">
            <v>8</v>
          </cell>
          <cell r="AN195">
            <v>0</v>
          </cell>
          <cell r="AO195">
            <v>1.98</v>
          </cell>
          <cell r="AP195">
            <v>0</v>
          </cell>
          <cell r="AQ195">
            <v>0.70000000000000007</v>
          </cell>
          <cell r="BG195" t="b">
            <v>0</v>
          </cell>
          <cell r="BO195" t="b">
            <v>0</v>
          </cell>
          <cell r="CA195" t="b">
            <v>0</v>
          </cell>
          <cell r="CB195" t="b">
            <v>0</v>
          </cell>
          <cell r="CD195" t="b">
            <v>0</v>
          </cell>
          <cell r="CE195" t="b">
            <v>0</v>
          </cell>
          <cell r="CG195" t="b">
            <v>0</v>
          </cell>
          <cell r="CH195" t="b">
            <v>0</v>
          </cell>
          <cell r="CP195" t="str">
            <v>EHWSTBOD</v>
          </cell>
          <cell r="CT195" t="b">
            <v>0</v>
          </cell>
          <cell r="CV195" t="b">
            <v>0</v>
          </cell>
          <cell r="CX195" t="b">
            <v>0</v>
          </cell>
          <cell r="CZ195" t="b">
            <v>0</v>
          </cell>
          <cell r="DB195" t="b">
            <v>0</v>
          </cell>
          <cell r="DD195" t="b">
            <v>0</v>
          </cell>
          <cell r="DF195" t="b">
            <v>0</v>
          </cell>
          <cell r="DH195" t="b">
            <v>0</v>
          </cell>
          <cell r="DJ195" t="b">
            <v>0</v>
          </cell>
          <cell r="DL195" t="b">
            <v>0</v>
          </cell>
          <cell r="DN195" t="b">
            <v>0</v>
          </cell>
          <cell r="DP195" t="b">
            <v>0</v>
          </cell>
          <cell r="DV195">
            <v>0</v>
          </cell>
          <cell r="DX195">
            <v>0</v>
          </cell>
          <cell r="DZ195">
            <v>0</v>
          </cell>
          <cell r="EB195">
            <v>0</v>
          </cell>
          <cell r="ED195">
            <v>0</v>
          </cell>
          <cell r="EF195">
            <v>0</v>
          </cell>
          <cell r="EJ195">
            <v>0</v>
          </cell>
          <cell r="EL195">
            <v>0</v>
          </cell>
          <cell r="EN195">
            <v>0</v>
          </cell>
          <cell r="EP195">
            <v>0</v>
          </cell>
          <cell r="ER195">
            <v>0</v>
          </cell>
          <cell r="ET195">
            <v>0</v>
          </cell>
          <cell r="EX195">
            <v>0</v>
          </cell>
          <cell r="EZ195">
            <v>0</v>
          </cell>
          <cell r="FD195">
            <v>0</v>
          </cell>
          <cell r="FF195">
            <v>0</v>
          </cell>
        </row>
        <row r="196">
          <cell r="A196" t="str">
            <v>VarmelagerNæstved</v>
          </cell>
          <cell r="B196" t="str">
            <v>DK-East</v>
          </cell>
          <cell r="G196">
            <v>0</v>
          </cell>
          <cell r="H196">
            <v>24.75</v>
          </cell>
          <cell r="AK196">
            <v>0</v>
          </cell>
          <cell r="AL196">
            <v>0</v>
          </cell>
          <cell r="AN196">
            <v>0</v>
          </cell>
          <cell r="AO196">
            <v>0</v>
          </cell>
          <cell r="AP196">
            <v>0</v>
          </cell>
          <cell r="AQ196">
            <v>0</v>
          </cell>
          <cell r="BG196" t="b">
            <v>0</v>
          </cell>
          <cell r="BO196" t="b">
            <v>0</v>
          </cell>
          <cell r="CA196" t="b">
            <v>0</v>
          </cell>
          <cell r="CB196" t="b">
            <v>0</v>
          </cell>
          <cell r="CD196" t="b">
            <v>0</v>
          </cell>
          <cell r="CE196" t="b">
            <v>0</v>
          </cell>
          <cell r="CG196" t="b">
            <v>0</v>
          </cell>
          <cell r="CH196" t="b">
            <v>0</v>
          </cell>
          <cell r="CP196">
            <v>0</v>
          </cell>
          <cell r="CT196" t="b">
            <v>0</v>
          </cell>
          <cell r="CV196" t="b">
            <v>0</v>
          </cell>
          <cell r="CX196" t="b">
            <v>0</v>
          </cell>
          <cell r="CZ196" t="b">
            <v>0</v>
          </cell>
          <cell r="DB196" t="b">
            <v>0</v>
          </cell>
          <cell r="DD196" t="b">
            <v>0</v>
          </cell>
          <cell r="DF196" t="b">
            <v>0</v>
          </cell>
          <cell r="DH196" t="b">
            <v>0</v>
          </cell>
          <cell r="DJ196" t="b">
            <v>0</v>
          </cell>
          <cell r="DL196" t="b">
            <v>0</v>
          </cell>
          <cell r="DN196" t="b">
            <v>0</v>
          </cell>
          <cell r="DP196" t="b">
            <v>0</v>
          </cell>
          <cell r="DV196">
            <v>0</v>
          </cell>
          <cell r="DX196">
            <v>0</v>
          </cell>
          <cell r="DZ196">
            <v>0</v>
          </cell>
          <cell r="EB196">
            <v>0</v>
          </cell>
          <cell r="ED196">
            <v>0</v>
          </cell>
          <cell r="EF196">
            <v>0</v>
          </cell>
          <cell r="EJ196">
            <v>0</v>
          </cell>
          <cell r="EL196">
            <v>0</v>
          </cell>
          <cell r="EN196">
            <v>0</v>
          </cell>
          <cell r="EP196">
            <v>0</v>
          </cell>
          <cell r="ER196">
            <v>0</v>
          </cell>
          <cell r="ET196">
            <v>0</v>
          </cell>
          <cell r="EX196">
            <v>0</v>
          </cell>
          <cell r="EZ196">
            <v>0</v>
          </cell>
          <cell r="FD196">
            <v>0</v>
          </cell>
          <cell r="FF196">
            <v>0</v>
          </cell>
        </row>
        <row r="197">
          <cell r="A197" t="str">
            <v>ElkedelNæstved</v>
          </cell>
          <cell r="B197" t="str">
            <v>DK-East</v>
          </cell>
          <cell r="G197" t="e">
            <v>#VALUE!</v>
          </cell>
          <cell r="H197">
            <v>7.1828358208955221</v>
          </cell>
          <cell r="AK197">
            <v>0</v>
          </cell>
          <cell r="AL197">
            <v>0</v>
          </cell>
          <cell r="AN197">
            <v>0</v>
          </cell>
          <cell r="AO197">
            <v>0</v>
          </cell>
          <cell r="AP197">
            <v>0</v>
          </cell>
          <cell r="AQ197">
            <v>0</v>
          </cell>
          <cell r="BG197" t="b">
            <v>0</v>
          </cell>
          <cell r="BO197" t="b">
            <v>0</v>
          </cell>
          <cell r="CA197" t="b">
            <v>0</v>
          </cell>
          <cell r="CB197" t="b">
            <v>0</v>
          </cell>
          <cell r="CD197" t="b">
            <v>0</v>
          </cell>
          <cell r="CE197" t="b">
            <v>0</v>
          </cell>
          <cell r="CG197" t="b">
            <v>0</v>
          </cell>
          <cell r="CH197" t="b">
            <v>0</v>
          </cell>
          <cell r="CP197">
            <v>0</v>
          </cell>
          <cell r="CT197" t="b">
            <v>0</v>
          </cell>
          <cell r="CV197" t="b">
            <v>0</v>
          </cell>
          <cell r="CX197" t="b">
            <v>0</v>
          </cell>
          <cell r="CZ197" t="b">
            <v>0</v>
          </cell>
          <cell r="DB197" t="b">
            <v>0</v>
          </cell>
          <cell r="DD197" t="b">
            <v>0</v>
          </cell>
          <cell r="DF197" t="b">
            <v>0</v>
          </cell>
          <cell r="DH197" t="b">
            <v>0</v>
          </cell>
          <cell r="DJ197" t="b">
            <v>0</v>
          </cell>
          <cell r="DL197" t="b">
            <v>0</v>
          </cell>
          <cell r="DN197" t="b">
            <v>0</v>
          </cell>
          <cell r="DP197" t="b">
            <v>0</v>
          </cell>
          <cell r="DV197">
            <v>0</v>
          </cell>
          <cell r="DX197">
            <v>0</v>
          </cell>
          <cell r="DZ197">
            <v>0</v>
          </cell>
          <cell r="EB197">
            <v>0</v>
          </cell>
          <cell r="ED197">
            <v>0</v>
          </cell>
          <cell r="EF197">
            <v>0</v>
          </cell>
          <cell r="EJ197">
            <v>0</v>
          </cell>
          <cell r="EL197">
            <v>0</v>
          </cell>
          <cell r="EN197">
            <v>0</v>
          </cell>
          <cell r="EP197">
            <v>0</v>
          </cell>
          <cell r="ER197">
            <v>0</v>
          </cell>
          <cell r="ET197">
            <v>0</v>
          </cell>
          <cell r="EX197">
            <v>0</v>
          </cell>
          <cell r="EZ197">
            <v>0</v>
          </cell>
          <cell r="FD197">
            <v>0</v>
          </cell>
          <cell r="FF197">
            <v>0</v>
          </cell>
        </row>
        <row r="198">
          <cell r="A198" t="str">
            <v>KedlerSlagelse</v>
          </cell>
          <cell r="B198" t="str">
            <v>DK-East</v>
          </cell>
          <cell r="G198">
            <v>0</v>
          </cell>
          <cell r="H198">
            <v>77.2</v>
          </cell>
          <cell r="AK198">
            <v>0</v>
          </cell>
          <cell r="AL198">
            <v>69.48</v>
          </cell>
          <cell r="AN198">
            <v>0</v>
          </cell>
          <cell r="AO198">
            <v>0</v>
          </cell>
          <cell r="AP198">
            <v>833.7600000000001</v>
          </cell>
          <cell r="AQ198">
            <v>0</v>
          </cell>
          <cell r="BG198" t="b">
            <v>0</v>
          </cell>
          <cell r="BO198" t="b">
            <v>0</v>
          </cell>
          <cell r="CA198" t="b">
            <v>0</v>
          </cell>
          <cell r="CB198" t="b">
            <v>0</v>
          </cell>
          <cell r="CD198" t="b">
            <v>0</v>
          </cell>
          <cell r="CE198" t="b">
            <v>0</v>
          </cell>
          <cell r="CG198" t="b">
            <v>0</v>
          </cell>
          <cell r="CH198" t="b">
            <v>0</v>
          </cell>
          <cell r="CP198" t="str">
            <v>EHGASBOD</v>
          </cell>
          <cell r="CT198" t="b">
            <v>0</v>
          </cell>
          <cell r="CV198" t="b">
            <v>0</v>
          </cell>
          <cell r="CX198" t="b">
            <v>0</v>
          </cell>
          <cell r="CZ198" t="b">
            <v>0</v>
          </cell>
          <cell r="DB198" t="b">
            <v>0</v>
          </cell>
          <cell r="DD198" t="b">
            <v>0</v>
          </cell>
          <cell r="DF198" t="b">
            <v>0</v>
          </cell>
          <cell r="DH198" t="b">
            <v>0</v>
          </cell>
          <cell r="DJ198" t="b">
            <v>0</v>
          </cell>
          <cell r="DL198" t="b">
            <v>0</v>
          </cell>
          <cell r="DN198" t="b">
            <v>0</v>
          </cell>
          <cell r="DP198" t="b">
            <v>0</v>
          </cell>
          <cell r="DV198">
            <v>0</v>
          </cell>
          <cell r="DX198">
            <v>0</v>
          </cell>
          <cell r="DZ198">
            <v>0</v>
          </cell>
          <cell r="EB198">
            <v>0</v>
          </cell>
          <cell r="ED198">
            <v>0</v>
          </cell>
          <cell r="EF198">
            <v>0</v>
          </cell>
          <cell r="EJ198">
            <v>0</v>
          </cell>
          <cell r="EL198">
            <v>0</v>
          </cell>
          <cell r="EN198">
            <v>0</v>
          </cell>
          <cell r="EP198">
            <v>0</v>
          </cell>
          <cell r="ER198">
            <v>0</v>
          </cell>
          <cell r="ET198">
            <v>0</v>
          </cell>
          <cell r="EX198">
            <v>0</v>
          </cell>
          <cell r="EZ198">
            <v>0</v>
          </cell>
          <cell r="FD198">
            <v>0</v>
          </cell>
          <cell r="FF198">
            <v>0</v>
          </cell>
        </row>
        <row r="199">
          <cell r="A199" t="str">
            <v>KedlerSlagelse</v>
          </cell>
          <cell r="B199" t="str">
            <v>DK-East</v>
          </cell>
          <cell r="G199">
            <v>0</v>
          </cell>
          <cell r="H199">
            <v>77.2</v>
          </cell>
          <cell r="AK199">
            <v>0</v>
          </cell>
          <cell r="AL199">
            <v>69.48</v>
          </cell>
          <cell r="AN199">
            <v>0</v>
          </cell>
          <cell r="AO199">
            <v>0</v>
          </cell>
          <cell r="AP199">
            <v>833.7600000000001</v>
          </cell>
          <cell r="AQ199">
            <v>0</v>
          </cell>
          <cell r="BG199" t="b">
            <v>0</v>
          </cell>
          <cell r="BO199" t="b">
            <v>0</v>
          </cell>
          <cell r="CA199" t="b">
            <v>0</v>
          </cell>
          <cell r="CB199" t="b">
            <v>0</v>
          </cell>
          <cell r="CD199" t="b">
            <v>0</v>
          </cell>
          <cell r="CE199" t="b">
            <v>0</v>
          </cell>
          <cell r="CG199" t="b">
            <v>0</v>
          </cell>
          <cell r="CH199" t="b">
            <v>0</v>
          </cell>
          <cell r="CP199" t="str">
            <v>EHGASBOD</v>
          </cell>
          <cell r="CT199" t="b">
            <v>0</v>
          </cell>
          <cell r="CV199" t="b">
            <v>0</v>
          </cell>
          <cell r="CX199" t="b">
            <v>0</v>
          </cell>
          <cell r="CZ199" t="b">
            <v>0</v>
          </cell>
          <cell r="DB199" t="b">
            <v>0</v>
          </cell>
          <cell r="DD199" t="b">
            <v>0</v>
          </cell>
          <cell r="DF199" t="b">
            <v>0</v>
          </cell>
          <cell r="DH199" t="b">
            <v>0</v>
          </cell>
          <cell r="DJ199" t="b">
            <v>0</v>
          </cell>
          <cell r="DL199" t="b">
            <v>0</v>
          </cell>
          <cell r="DN199" t="b">
            <v>0</v>
          </cell>
          <cell r="DP199" t="b">
            <v>0</v>
          </cell>
          <cell r="DV199">
            <v>0</v>
          </cell>
          <cell r="DX199">
            <v>0</v>
          </cell>
          <cell r="DZ199">
            <v>0</v>
          </cell>
          <cell r="EB199">
            <v>0</v>
          </cell>
          <cell r="ED199">
            <v>0</v>
          </cell>
          <cell r="EF199">
            <v>0</v>
          </cell>
          <cell r="EJ199">
            <v>0</v>
          </cell>
          <cell r="EL199">
            <v>0</v>
          </cell>
          <cell r="EN199">
            <v>0</v>
          </cell>
          <cell r="EP199">
            <v>0</v>
          </cell>
          <cell r="ER199">
            <v>0</v>
          </cell>
          <cell r="ET199">
            <v>0</v>
          </cell>
          <cell r="EX199">
            <v>0</v>
          </cell>
          <cell r="EZ199">
            <v>0</v>
          </cell>
          <cell r="FD199">
            <v>0</v>
          </cell>
          <cell r="FF199">
            <v>0</v>
          </cell>
        </row>
        <row r="200">
          <cell r="A200" t="str">
            <v>Slagelse1</v>
          </cell>
          <cell r="B200" t="str">
            <v>DK-East</v>
          </cell>
          <cell r="G200">
            <v>10.7</v>
          </cell>
          <cell r="H200">
            <v>35.081967213114751</v>
          </cell>
          <cell r="AK200">
            <v>2.2576999999999998</v>
          </cell>
          <cell r="AL200">
            <v>24.269819940876108</v>
          </cell>
          <cell r="AN200">
            <v>0</v>
          </cell>
          <cell r="AO200">
            <v>7.2759999999999989</v>
          </cell>
          <cell r="AP200">
            <v>802.5</v>
          </cell>
          <cell r="AQ200">
            <v>1.498</v>
          </cell>
          <cell r="BG200" t="b">
            <v>0</v>
          </cell>
          <cell r="BO200" t="b">
            <v>0</v>
          </cell>
          <cell r="CA200" t="b">
            <v>0</v>
          </cell>
          <cell r="CB200" t="b">
            <v>0</v>
          </cell>
          <cell r="CD200" t="b">
            <v>0</v>
          </cell>
          <cell r="CE200" t="b">
            <v>0</v>
          </cell>
          <cell r="CG200" t="b">
            <v>0</v>
          </cell>
          <cell r="CH200" t="b">
            <v>0</v>
          </cell>
          <cell r="CP200" t="str">
            <v>ECWASBPD</v>
          </cell>
          <cell r="CT200" t="b">
            <v>0</v>
          </cell>
          <cell r="CV200" t="b">
            <v>0</v>
          </cell>
          <cell r="CX200" t="b">
            <v>0</v>
          </cell>
          <cell r="CZ200" t="b">
            <v>0</v>
          </cell>
          <cell r="DB200" t="b">
            <v>0</v>
          </cell>
          <cell r="DD200" t="b">
            <v>0</v>
          </cell>
          <cell r="DF200" t="b">
            <v>0</v>
          </cell>
          <cell r="DH200" t="b">
            <v>0</v>
          </cell>
          <cell r="DJ200" t="b">
            <v>0</v>
          </cell>
          <cell r="DL200" t="b">
            <v>0</v>
          </cell>
          <cell r="DN200" t="b">
            <v>0</v>
          </cell>
          <cell r="DP200" t="b">
            <v>0</v>
          </cell>
          <cell r="DV200">
            <v>0</v>
          </cell>
          <cell r="DX200">
            <v>0</v>
          </cell>
          <cell r="DZ200">
            <v>0</v>
          </cell>
          <cell r="EB200">
            <v>0</v>
          </cell>
          <cell r="ED200">
            <v>0</v>
          </cell>
          <cell r="EF200">
            <v>0</v>
          </cell>
          <cell r="EJ200">
            <v>0</v>
          </cell>
          <cell r="EL200">
            <v>0</v>
          </cell>
          <cell r="EN200">
            <v>0</v>
          </cell>
          <cell r="EP200">
            <v>0</v>
          </cell>
          <cell r="ER200">
            <v>0</v>
          </cell>
          <cell r="ET200">
            <v>0</v>
          </cell>
          <cell r="EX200">
            <v>0</v>
          </cell>
          <cell r="EZ200">
            <v>0</v>
          </cell>
          <cell r="FD200">
            <v>0</v>
          </cell>
          <cell r="FF200">
            <v>0</v>
          </cell>
        </row>
        <row r="201">
          <cell r="A201" t="str">
            <v>Slagelse1</v>
          </cell>
          <cell r="B201" t="str">
            <v>DK-East</v>
          </cell>
          <cell r="G201">
            <v>10.7</v>
          </cell>
          <cell r="H201">
            <v>35.081967213114751</v>
          </cell>
          <cell r="AK201">
            <v>2.2576999999999998</v>
          </cell>
          <cell r="AL201">
            <v>24.269819940876108</v>
          </cell>
          <cell r="AN201">
            <v>0</v>
          </cell>
          <cell r="AO201">
            <v>7.2759999999999989</v>
          </cell>
          <cell r="AP201">
            <v>802.5</v>
          </cell>
          <cell r="AQ201">
            <v>1.498</v>
          </cell>
          <cell r="BG201" t="b">
            <v>0</v>
          </cell>
          <cell r="BO201" t="b">
            <v>0</v>
          </cell>
          <cell r="CA201" t="b">
            <v>0</v>
          </cell>
          <cell r="CB201" t="b">
            <v>0</v>
          </cell>
          <cell r="CD201" t="b">
            <v>0</v>
          </cell>
          <cell r="CE201" t="b">
            <v>0</v>
          </cell>
          <cell r="CG201" t="b">
            <v>0</v>
          </cell>
          <cell r="CH201" t="b">
            <v>0</v>
          </cell>
          <cell r="CP201" t="str">
            <v>ECWASBPD</v>
          </cell>
          <cell r="CT201" t="b">
            <v>0</v>
          </cell>
          <cell r="CV201" t="b">
            <v>0</v>
          </cell>
          <cell r="CX201" t="b">
            <v>0</v>
          </cell>
          <cell r="CZ201" t="b">
            <v>0</v>
          </cell>
          <cell r="DB201" t="b">
            <v>0</v>
          </cell>
          <cell r="DD201" t="b">
            <v>0</v>
          </cell>
          <cell r="DF201" t="b">
            <v>0</v>
          </cell>
          <cell r="DH201" t="b">
            <v>0</v>
          </cell>
          <cell r="DJ201" t="b">
            <v>0</v>
          </cell>
          <cell r="DL201" t="b">
            <v>0</v>
          </cell>
          <cell r="DN201" t="b">
            <v>0</v>
          </cell>
          <cell r="DP201" t="b">
            <v>0</v>
          </cell>
          <cell r="DV201">
            <v>0</v>
          </cell>
          <cell r="DX201">
            <v>0</v>
          </cell>
          <cell r="DZ201">
            <v>0</v>
          </cell>
          <cell r="EB201">
            <v>0</v>
          </cell>
          <cell r="ED201">
            <v>0</v>
          </cell>
          <cell r="EF201">
            <v>0</v>
          </cell>
          <cell r="EJ201">
            <v>0</v>
          </cell>
          <cell r="EL201">
            <v>0</v>
          </cell>
          <cell r="EN201">
            <v>0</v>
          </cell>
          <cell r="EP201">
            <v>0</v>
          </cell>
          <cell r="ER201">
            <v>0</v>
          </cell>
          <cell r="ET201">
            <v>0</v>
          </cell>
          <cell r="EX201">
            <v>0</v>
          </cell>
          <cell r="EZ201">
            <v>0</v>
          </cell>
          <cell r="FD201">
            <v>0</v>
          </cell>
          <cell r="FF201">
            <v>0</v>
          </cell>
        </row>
        <row r="202">
          <cell r="A202" t="str">
            <v>Slagelse1</v>
          </cell>
          <cell r="B202" t="str">
            <v>DK-East</v>
          </cell>
          <cell r="G202">
            <v>10.7</v>
          </cell>
          <cell r="H202">
            <v>35.081967213114751</v>
          </cell>
          <cell r="AK202">
            <v>2.2576999999999998</v>
          </cell>
          <cell r="AL202">
            <v>24.269819940876108</v>
          </cell>
          <cell r="AN202">
            <v>0</v>
          </cell>
          <cell r="AO202">
            <v>7.2759999999999989</v>
          </cell>
          <cell r="AP202">
            <v>802.5</v>
          </cell>
          <cell r="AQ202">
            <v>1.498</v>
          </cell>
          <cell r="BG202" t="b">
            <v>0</v>
          </cell>
          <cell r="BO202" t="b">
            <v>0</v>
          </cell>
          <cell r="CA202" t="b">
            <v>0</v>
          </cell>
          <cell r="CB202" t="b">
            <v>0</v>
          </cell>
          <cell r="CD202" t="b">
            <v>0</v>
          </cell>
          <cell r="CE202" t="b">
            <v>0</v>
          </cell>
          <cell r="CG202" t="b">
            <v>0</v>
          </cell>
          <cell r="CH202" t="b">
            <v>0</v>
          </cell>
          <cell r="CP202" t="str">
            <v>ECWASBPD</v>
          </cell>
          <cell r="CT202" t="b">
            <v>0</v>
          </cell>
          <cell r="CV202" t="b">
            <v>0</v>
          </cell>
          <cell r="CX202" t="b">
            <v>0</v>
          </cell>
          <cell r="CZ202" t="b">
            <v>0</v>
          </cell>
          <cell r="DB202" t="b">
            <v>0</v>
          </cell>
          <cell r="DD202" t="b">
            <v>0</v>
          </cell>
          <cell r="DF202" t="b">
            <v>0</v>
          </cell>
          <cell r="DH202" t="b">
            <v>0</v>
          </cell>
          <cell r="DJ202" t="b">
            <v>0</v>
          </cell>
          <cell r="DL202" t="b">
            <v>0</v>
          </cell>
          <cell r="DN202" t="b">
            <v>0</v>
          </cell>
          <cell r="DP202" t="b">
            <v>0</v>
          </cell>
          <cell r="DV202">
            <v>0</v>
          </cell>
          <cell r="DX202">
            <v>0</v>
          </cell>
          <cell r="DZ202">
            <v>0</v>
          </cell>
          <cell r="EB202">
            <v>0</v>
          </cell>
          <cell r="ED202">
            <v>0</v>
          </cell>
          <cell r="EF202">
            <v>0</v>
          </cell>
          <cell r="EJ202">
            <v>0</v>
          </cell>
          <cell r="EL202">
            <v>0</v>
          </cell>
          <cell r="EN202">
            <v>0</v>
          </cell>
          <cell r="EP202">
            <v>0</v>
          </cell>
          <cell r="ER202">
            <v>0</v>
          </cell>
          <cell r="ET202">
            <v>0</v>
          </cell>
          <cell r="EX202">
            <v>0</v>
          </cell>
          <cell r="EZ202">
            <v>0</v>
          </cell>
          <cell r="FD202">
            <v>0</v>
          </cell>
          <cell r="FF202">
            <v>0</v>
          </cell>
        </row>
        <row r="203">
          <cell r="A203" t="str">
            <v>Slagelse1</v>
          </cell>
          <cell r="B203" t="str">
            <v>DK-East</v>
          </cell>
          <cell r="G203">
            <v>10.7</v>
          </cell>
          <cell r="H203">
            <v>35.081967213114751</v>
          </cell>
          <cell r="AK203">
            <v>2.2576999999999998</v>
          </cell>
          <cell r="AL203">
            <v>24.269819940876108</v>
          </cell>
          <cell r="AN203">
            <v>0</v>
          </cell>
          <cell r="AO203">
            <v>7.2759999999999989</v>
          </cell>
          <cell r="AP203">
            <v>802.5</v>
          </cell>
          <cell r="AQ203">
            <v>1.498</v>
          </cell>
          <cell r="BG203" t="b">
            <v>0</v>
          </cell>
          <cell r="BO203" t="b">
            <v>0</v>
          </cell>
          <cell r="CA203" t="b">
            <v>0</v>
          </cell>
          <cell r="CB203" t="b">
            <v>0</v>
          </cell>
          <cell r="CD203" t="b">
            <v>0</v>
          </cell>
          <cell r="CE203" t="b">
            <v>0</v>
          </cell>
          <cell r="CG203" t="b">
            <v>0</v>
          </cell>
          <cell r="CH203" t="b">
            <v>0</v>
          </cell>
          <cell r="CT203" t="b">
            <v>0</v>
          </cell>
          <cell r="CV203" t="b">
            <v>0</v>
          </cell>
          <cell r="CX203" t="b">
            <v>0</v>
          </cell>
          <cell r="CZ203" t="b">
            <v>0</v>
          </cell>
          <cell r="DB203" t="b">
            <v>0</v>
          </cell>
          <cell r="DD203" t="b">
            <v>0</v>
          </cell>
          <cell r="DF203" t="b">
            <v>0</v>
          </cell>
          <cell r="DH203" t="b">
            <v>0</v>
          </cell>
          <cell r="DJ203" t="b">
            <v>0</v>
          </cell>
          <cell r="DL203" t="b">
            <v>0</v>
          </cell>
          <cell r="DN203" t="b">
            <v>0</v>
          </cell>
          <cell r="DP203" t="b">
            <v>0</v>
          </cell>
          <cell r="DV203">
            <v>0</v>
          </cell>
          <cell r="DX203">
            <v>0</v>
          </cell>
          <cell r="DZ203">
            <v>0</v>
          </cell>
          <cell r="EB203">
            <v>0</v>
          </cell>
          <cell r="ED203">
            <v>0</v>
          </cell>
          <cell r="EF203">
            <v>0</v>
          </cell>
          <cell r="EJ203">
            <v>0</v>
          </cell>
          <cell r="EL203">
            <v>0</v>
          </cell>
          <cell r="EN203">
            <v>0</v>
          </cell>
          <cell r="EP203">
            <v>0</v>
          </cell>
          <cell r="ER203">
            <v>0</v>
          </cell>
          <cell r="ET203">
            <v>0</v>
          </cell>
          <cell r="EX203">
            <v>0</v>
          </cell>
          <cell r="EZ203">
            <v>0</v>
          </cell>
          <cell r="FD203">
            <v>0</v>
          </cell>
          <cell r="FF203">
            <v>0</v>
          </cell>
        </row>
        <row r="204">
          <cell r="A204" t="str">
            <v>Slagelse2</v>
          </cell>
          <cell r="B204" t="str">
            <v>DK-East</v>
          </cell>
          <cell r="G204">
            <v>12.6</v>
          </cell>
          <cell r="H204">
            <v>28</v>
          </cell>
          <cell r="AK204">
            <v>3.4020000000000001</v>
          </cell>
          <cell r="AL204">
            <v>16.8</v>
          </cell>
          <cell r="AN204">
            <v>0</v>
          </cell>
          <cell r="AO204">
            <v>8.5679999999999996</v>
          </cell>
          <cell r="AP204">
            <v>945</v>
          </cell>
          <cell r="AQ204">
            <v>1.764</v>
          </cell>
          <cell r="BG204" t="b">
            <v>0</v>
          </cell>
          <cell r="BO204" t="b">
            <v>0</v>
          </cell>
          <cell r="CA204" t="b">
            <v>0</v>
          </cell>
          <cell r="CB204" t="b">
            <v>0</v>
          </cell>
          <cell r="CD204" t="b">
            <v>0</v>
          </cell>
          <cell r="CE204" t="b">
            <v>0</v>
          </cell>
          <cell r="CG204" t="b">
            <v>0</v>
          </cell>
          <cell r="CH204" t="b">
            <v>0</v>
          </cell>
          <cell r="CP204" t="str">
            <v>ECWASBPD</v>
          </cell>
          <cell r="CT204" t="b">
            <v>0</v>
          </cell>
          <cell r="CV204" t="b">
            <v>0</v>
          </cell>
          <cell r="CX204" t="b">
            <v>0</v>
          </cell>
          <cell r="CZ204" t="b">
            <v>0</v>
          </cell>
          <cell r="DB204" t="b">
            <v>0</v>
          </cell>
          <cell r="DD204" t="b">
            <v>0</v>
          </cell>
          <cell r="DF204" t="b">
            <v>0</v>
          </cell>
          <cell r="DH204" t="b">
            <v>0</v>
          </cell>
          <cell r="DJ204" t="b">
            <v>0</v>
          </cell>
          <cell r="DL204" t="b">
            <v>0</v>
          </cell>
          <cell r="DN204" t="b">
            <v>0</v>
          </cell>
          <cell r="DP204" t="b">
            <v>0</v>
          </cell>
          <cell r="DV204">
            <v>0</v>
          </cell>
          <cell r="DX204">
            <v>0</v>
          </cell>
          <cell r="DZ204">
            <v>0</v>
          </cell>
          <cell r="EB204">
            <v>0</v>
          </cell>
          <cell r="ED204">
            <v>0</v>
          </cell>
          <cell r="EF204">
            <v>0</v>
          </cell>
          <cell r="EJ204">
            <v>0</v>
          </cell>
          <cell r="EL204">
            <v>0</v>
          </cell>
          <cell r="EN204">
            <v>0</v>
          </cell>
          <cell r="EP204">
            <v>0</v>
          </cell>
          <cell r="ER204">
            <v>0</v>
          </cell>
          <cell r="ET204">
            <v>0</v>
          </cell>
          <cell r="EX204">
            <v>0</v>
          </cell>
          <cell r="EZ204">
            <v>0</v>
          </cell>
          <cell r="FD204">
            <v>0</v>
          </cell>
          <cell r="FF204">
            <v>0</v>
          </cell>
        </row>
        <row r="205">
          <cell r="A205" t="str">
            <v>KAVO_kedel1</v>
          </cell>
          <cell r="B205" t="str">
            <v>DK-East</v>
          </cell>
          <cell r="G205">
            <v>0</v>
          </cell>
          <cell r="H205">
            <v>15.6</v>
          </cell>
          <cell r="AK205">
            <v>0</v>
          </cell>
          <cell r="AL205">
            <v>12.48</v>
          </cell>
          <cell r="AN205">
            <v>0</v>
          </cell>
          <cell r="AO205">
            <v>3.0888</v>
          </cell>
          <cell r="AP205">
            <v>0</v>
          </cell>
          <cell r="AQ205">
            <v>1.0920000000000001</v>
          </cell>
          <cell r="BG205" t="b">
            <v>0</v>
          </cell>
          <cell r="BO205" t="b">
            <v>0</v>
          </cell>
          <cell r="CA205" t="b">
            <v>0</v>
          </cell>
          <cell r="CB205" t="b">
            <v>0</v>
          </cell>
          <cell r="CD205" t="b">
            <v>0</v>
          </cell>
          <cell r="CE205" t="b">
            <v>0</v>
          </cell>
          <cell r="CG205" t="b">
            <v>0</v>
          </cell>
          <cell r="CH205" t="b">
            <v>0</v>
          </cell>
          <cell r="CP205" t="str">
            <v>EHWSTBOD</v>
          </cell>
          <cell r="CT205" t="b">
            <v>0</v>
          </cell>
          <cell r="CV205" t="b">
            <v>0</v>
          </cell>
          <cell r="CX205" t="b">
            <v>0</v>
          </cell>
          <cell r="CZ205" t="b">
            <v>0</v>
          </cell>
          <cell r="DB205" t="b">
            <v>0</v>
          </cell>
          <cell r="DD205" t="b">
            <v>0</v>
          </cell>
          <cell r="DF205" t="b">
            <v>0</v>
          </cell>
          <cell r="DH205" t="b">
            <v>0</v>
          </cell>
          <cell r="DJ205" t="b">
            <v>0</v>
          </cell>
          <cell r="DL205" t="b">
            <v>0</v>
          </cell>
          <cell r="DN205" t="b">
            <v>0</v>
          </cell>
          <cell r="DP205" t="b">
            <v>0</v>
          </cell>
          <cell r="DV205">
            <v>0</v>
          </cell>
          <cell r="DX205">
            <v>0</v>
          </cell>
          <cell r="DZ205">
            <v>0</v>
          </cell>
          <cell r="EB205">
            <v>0</v>
          </cell>
          <cell r="ED205">
            <v>0</v>
          </cell>
          <cell r="EF205">
            <v>0</v>
          </cell>
          <cell r="EJ205">
            <v>0</v>
          </cell>
          <cell r="EL205">
            <v>0</v>
          </cell>
          <cell r="EN205">
            <v>0</v>
          </cell>
          <cell r="EP205">
            <v>0</v>
          </cell>
          <cell r="ER205">
            <v>0</v>
          </cell>
          <cell r="ET205">
            <v>0</v>
          </cell>
          <cell r="EX205">
            <v>0</v>
          </cell>
          <cell r="EZ205">
            <v>0</v>
          </cell>
          <cell r="FD205">
            <v>0</v>
          </cell>
          <cell r="FF205">
            <v>0</v>
          </cell>
        </row>
        <row r="206">
          <cell r="A206" t="str">
            <v>KAVO_Kedel2</v>
          </cell>
          <cell r="B206" t="str">
            <v>DK-East</v>
          </cell>
          <cell r="G206">
            <v>0</v>
          </cell>
          <cell r="H206">
            <v>6.0499999999999998E-2</v>
          </cell>
          <cell r="AK206">
            <v>0</v>
          </cell>
          <cell r="AL206">
            <v>4.8399999999999999E-2</v>
          </cell>
          <cell r="AN206">
            <v>0</v>
          </cell>
          <cell r="AO206">
            <v>1.1979E-2</v>
          </cell>
          <cell r="AP206">
            <v>0</v>
          </cell>
          <cell r="AQ206">
            <v>4.235E-3</v>
          </cell>
          <cell r="BG206" t="b">
            <v>0</v>
          </cell>
          <cell r="BO206" t="b">
            <v>0</v>
          </cell>
          <cell r="CA206" t="b">
            <v>0</v>
          </cell>
          <cell r="CB206" t="b">
            <v>0</v>
          </cell>
          <cell r="CD206" t="b">
            <v>0</v>
          </cell>
          <cell r="CE206" t="b">
            <v>0</v>
          </cell>
          <cell r="CG206" t="b">
            <v>0</v>
          </cell>
          <cell r="CH206" t="b">
            <v>0</v>
          </cell>
          <cell r="CP206" t="str">
            <v>EHWSTBOD</v>
          </cell>
          <cell r="CT206" t="b">
            <v>0</v>
          </cell>
          <cell r="CV206" t="b">
            <v>0</v>
          </cell>
          <cell r="CX206" t="b">
            <v>0</v>
          </cell>
          <cell r="CZ206" t="b">
            <v>0</v>
          </cell>
          <cell r="DB206" t="b">
            <v>0</v>
          </cell>
          <cell r="DD206" t="b">
            <v>0</v>
          </cell>
          <cell r="DF206" t="b">
            <v>0</v>
          </cell>
          <cell r="DH206" t="b">
            <v>0</v>
          </cell>
          <cell r="DJ206" t="b">
            <v>0</v>
          </cell>
          <cell r="DL206" t="b">
            <v>0</v>
          </cell>
          <cell r="DN206" t="b">
            <v>0</v>
          </cell>
          <cell r="DP206" t="b">
            <v>0</v>
          </cell>
          <cell r="DV206">
            <v>0</v>
          </cell>
          <cell r="DX206">
            <v>0</v>
          </cell>
          <cell r="DZ206">
            <v>0</v>
          </cell>
          <cell r="EB206">
            <v>0</v>
          </cell>
          <cell r="ED206">
            <v>0</v>
          </cell>
          <cell r="EF206">
            <v>0</v>
          </cell>
          <cell r="EJ206">
            <v>0</v>
          </cell>
          <cell r="EL206">
            <v>0</v>
          </cell>
          <cell r="EN206">
            <v>0</v>
          </cell>
          <cell r="EP206">
            <v>0</v>
          </cell>
          <cell r="ER206">
            <v>0</v>
          </cell>
          <cell r="ET206">
            <v>0</v>
          </cell>
          <cell r="EX206">
            <v>0</v>
          </cell>
          <cell r="EZ206">
            <v>0</v>
          </cell>
          <cell r="FD206">
            <v>0</v>
          </cell>
          <cell r="FF206">
            <v>0</v>
          </cell>
        </row>
        <row r="207">
          <cell r="A207" t="str">
            <v>VarmelagerSlagelse</v>
          </cell>
          <cell r="B207" t="str">
            <v>DK-East</v>
          </cell>
          <cell r="G207">
            <v>0</v>
          </cell>
          <cell r="H207">
            <v>15.75</v>
          </cell>
          <cell r="AK207">
            <v>0</v>
          </cell>
          <cell r="AL207">
            <v>0</v>
          </cell>
          <cell r="AN207">
            <v>0</v>
          </cell>
          <cell r="AO207">
            <v>0</v>
          </cell>
          <cell r="AP207">
            <v>0</v>
          </cell>
          <cell r="AQ207">
            <v>0</v>
          </cell>
          <cell r="BG207" t="b">
            <v>0</v>
          </cell>
          <cell r="BO207" t="b">
            <v>0</v>
          </cell>
          <cell r="CA207" t="b">
            <v>0</v>
          </cell>
          <cell r="CB207" t="b">
            <v>0</v>
          </cell>
          <cell r="CD207" t="b">
            <v>0</v>
          </cell>
          <cell r="CE207" t="b">
            <v>0</v>
          </cell>
          <cell r="CG207" t="b">
            <v>0</v>
          </cell>
          <cell r="CH207" t="b">
            <v>0</v>
          </cell>
          <cell r="CP207">
            <v>0</v>
          </cell>
          <cell r="CT207" t="b">
            <v>0</v>
          </cell>
          <cell r="CV207" t="b">
            <v>0</v>
          </cell>
          <cell r="CX207" t="b">
            <v>0</v>
          </cell>
          <cell r="CZ207" t="b">
            <v>0</v>
          </cell>
          <cell r="DB207" t="b">
            <v>0</v>
          </cell>
          <cell r="DD207" t="b">
            <v>0</v>
          </cell>
          <cell r="DF207" t="b">
            <v>0</v>
          </cell>
          <cell r="DH207" t="b">
            <v>0</v>
          </cell>
          <cell r="DJ207" t="b">
            <v>0</v>
          </cell>
          <cell r="DL207" t="b">
            <v>0</v>
          </cell>
          <cell r="DN207" t="b">
            <v>0</v>
          </cell>
          <cell r="DP207" t="b">
            <v>0</v>
          </cell>
          <cell r="DV207">
            <v>0</v>
          </cell>
          <cell r="DX207">
            <v>0</v>
          </cell>
          <cell r="DZ207">
            <v>0</v>
          </cell>
          <cell r="EB207">
            <v>0</v>
          </cell>
          <cell r="ED207">
            <v>0</v>
          </cell>
          <cell r="EF207">
            <v>0</v>
          </cell>
          <cell r="EJ207">
            <v>0</v>
          </cell>
          <cell r="EL207">
            <v>0</v>
          </cell>
          <cell r="EN207">
            <v>0</v>
          </cell>
          <cell r="EP207">
            <v>0</v>
          </cell>
          <cell r="ER207">
            <v>0</v>
          </cell>
          <cell r="ET207">
            <v>0</v>
          </cell>
          <cell r="EX207">
            <v>0</v>
          </cell>
          <cell r="EZ207">
            <v>0</v>
          </cell>
          <cell r="FD207">
            <v>0</v>
          </cell>
          <cell r="FF207">
            <v>0</v>
          </cell>
        </row>
        <row r="208">
          <cell r="A208" t="str">
            <v>ElkedelSlagelse</v>
          </cell>
          <cell r="B208" t="str">
            <v>DK-East</v>
          </cell>
          <cell r="G208" t="e">
            <v>#VALUE!</v>
          </cell>
          <cell r="H208">
            <v>8.7704918032786878</v>
          </cell>
          <cell r="AK208">
            <v>0</v>
          </cell>
          <cell r="AL208">
            <v>0</v>
          </cell>
          <cell r="AN208">
            <v>0</v>
          </cell>
          <cell r="AO208">
            <v>0</v>
          </cell>
          <cell r="AP208">
            <v>0</v>
          </cell>
          <cell r="AQ208">
            <v>0</v>
          </cell>
          <cell r="BG208" t="b">
            <v>0</v>
          </cell>
          <cell r="BO208" t="b">
            <v>0</v>
          </cell>
          <cell r="CA208" t="b">
            <v>0</v>
          </cell>
          <cell r="CB208" t="b">
            <v>0</v>
          </cell>
          <cell r="CD208" t="b">
            <v>0</v>
          </cell>
          <cell r="CE208" t="b">
            <v>0</v>
          </cell>
          <cell r="CG208" t="b">
            <v>0</v>
          </cell>
          <cell r="CH208" t="b">
            <v>0</v>
          </cell>
          <cell r="CP208">
            <v>0</v>
          </cell>
          <cell r="CT208" t="b">
            <v>0</v>
          </cell>
          <cell r="CV208" t="b">
            <v>0</v>
          </cell>
          <cell r="CX208" t="b">
            <v>0</v>
          </cell>
          <cell r="CZ208" t="b">
            <v>0</v>
          </cell>
          <cell r="DB208" t="b">
            <v>0</v>
          </cell>
          <cell r="DD208" t="b">
            <v>0</v>
          </cell>
          <cell r="DF208" t="b">
            <v>0</v>
          </cell>
          <cell r="DH208" t="b">
            <v>0</v>
          </cell>
          <cell r="DJ208" t="b">
            <v>0</v>
          </cell>
          <cell r="DL208" t="b">
            <v>0</v>
          </cell>
          <cell r="DN208" t="b">
            <v>0</v>
          </cell>
          <cell r="DP208" t="b">
            <v>0</v>
          </cell>
          <cell r="DV208">
            <v>0</v>
          </cell>
          <cell r="DX208">
            <v>0</v>
          </cell>
          <cell r="DZ208">
            <v>0</v>
          </cell>
          <cell r="EB208">
            <v>0</v>
          </cell>
          <cell r="ED208">
            <v>0</v>
          </cell>
          <cell r="EF208">
            <v>0</v>
          </cell>
          <cell r="EJ208">
            <v>0</v>
          </cell>
          <cell r="EL208">
            <v>0</v>
          </cell>
          <cell r="EN208">
            <v>0</v>
          </cell>
          <cell r="EP208">
            <v>0</v>
          </cell>
          <cell r="ER208">
            <v>0</v>
          </cell>
          <cell r="ET208">
            <v>0</v>
          </cell>
          <cell r="EX208">
            <v>0</v>
          </cell>
          <cell r="EZ208">
            <v>0</v>
          </cell>
          <cell r="FD208">
            <v>0</v>
          </cell>
          <cell r="FF208">
            <v>0</v>
          </cell>
        </row>
        <row r="209">
          <cell r="A209" t="str">
            <v>KedlerRønne</v>
          </cell>
          <cell r="B209" t="str">
            <v>DK-East</v>
          </cell>
          <cell r="G209">
            <v>0</v>
          </cell>
          <cell r="H209">
            <v>44.6</v>
          </cell>
          <cell r="AK209">
            <v>0</v>
          </cell>
          <cell r="AL209">
            <v>39.249754178957716</v>
          </cell>
          <cell r="AN209">
            <v>0</v>
          </cell>
          <cell r="AO209">
            <v>0</v>
          </cell>
          <cell r="AP209">
            <v>481.68000000000006</v>
          </cell>
          <cell r="AQ209">
            <v>0</v>
          </cell>
          <cell r="BG209" t="b">
            <v>0</v>
          </cell>
          <cell r="BO209" t="b">
            <v>0</v>
          </cell>
          <cell r="CA209" t="b">
            <v>0</v>
          </cell>
          <cell r="CB209" t="b">
            <v>0</v>
          </cell>
          <cell r="CD209" t="b">
            <v>0</v>
          </cell>
          <cell r="CE209" t="b">
            <v>0</v>
          </cell>
          <cell r="CG209" t="b">
            <v>0</v>
          </cell>
          <cell r="CH209" t="b">
            <v>0</v>
          </cell>
          <cell r="CP209" t="str">
            <v>EHDSLBOD</v>
          </cell>
          <cell r="CT209" t="b">
            <v>0</v>
          </cell>
          <cell r="CV209" t="b">
            <v>0</v>
          </cell>
          <cell r="CX209" t="b">
            <v>0</v>
          </cell>
          <cell r="CZ209" t="b">
            <v>0</v>
          </cell>
          <cell r="DB209" t="b">
            <v>0</v>
          </cell>
          <cell r="DD209" t="b">
            <v>0</v>
          </cell>
          <cell r="DF209" t="b">
            <v>0</v>
          </cell>
          <cell r="DH209" t="b">
            <v>0</v>
          </cell>
          <cell r="DJ209" t="b">
            <v>0</v>
          </cell>
          <cell r="DL209" t="b">
            <v>0</v>
          </cell>
          <cell r="DN209" t="b">
            <v>0</v>
          </cell>
          <cell r="DP209" t="b">
            <v>0</v>
          </cell>
          <cell r="DV209">
            <v>0</v>
          </cell>
          <cell r="DX209">
            <v>0</v>
          </cell>
          <cell r="DZ209">
            <v>0</v>
          </cell>
          <cell r="EB209">
            <v>0</v>
          </cell>
          <cell r="ED209">
            <v>0</v>
          </cell>
          <cell r="EF209">
            <v>0</v>
          </cell>
          <cell r="EJ209">
            <v>0</v>
          </cell>
          <cell r="EL209">
            <v>0</v>
          </cell>
          <cell r="EN209">
            <v>0</v>
          </cell>
          <cell r="EP209">
            <v>0</v>
          </cell>
          <cell r="ER209">
            <v>0</v>
          </cell>
          <cell r="ET209">
            <v>0</v>
          </cell>
          <cell r="EX209">
            <v>0</v>
          </cell>
          <cell r="EZ209">
            <v>0</v>
          </cell>
          <cell r="FD209">
            <v>0</v>
          </cell>
          <cell r="FF209">
            <v>0</v>
          </cell>
        </row>
        <row r="210">
          <cell r="A210" t="str">
            <v>KedlerRønne</v>
          </cell>
          <cell r="B210" t="str">
            <v>DK-East</v>
          </cell>
          <cell r="G210">
            <v>0</v>
          </cell>
          <cell r="H210">
            <v>44.6</v>
          </cell>
          <cell r="AK210">
            <v>0</v>
          </cell>
          <cell r="AL210">
            <v>39.249754178957716</v>
          </cell>
          <cell r="AN210">
            <v>0</v>
          </cell>
          <cell r="AO210">
            <v>0</v>
          </cell>
          <cell r="AP210">
            <v>481.68000000000006</v>
          </cell>
          <cell r="AQ210">
            <v>0</v>
          </cell>
          <cell r="BG210" t="b">
            <v>0</v>
          </cell>
          <cell r="BO210" t="b">
            <v>0</v>
          </cell>
          <cell r="CA210" t="b">
            <v>0</v>
          </cell>
          <cell r="CB210" t="b">
            <v>0</v>
          </cell>
          <cell r="CD210" t="b">
            <v>0</v>
          </cell>
          <cell r="CE210" t="b">
            <v>0</v>
          </cell>
          <cell r="CG210" t="b">
            <v>0</v>
          </cell>
          <cell r="CH210" t="b">
            <v>0</v>
          </cell>
          <cell r="CP210" t="str">
            <v>EHDSLBOD</v>
          </cell>
          <cell r="CT210" t="b">
            <v>0</v>
          </cell>
          <cell r="CV210" t="b">
            <v>0</v>
          </cell>
          <cell r="CX210" t="b">
            <v>0</v>
          </cell>
          <cell r="CZ210" t="b">
            <v>0</v>
          </cell>
          <cell r="DB210" t="b">
            <v>0</v>
          </cell>
          <cell r="DD210" t="b">
            <v>0</v>
          </cell>
          <cell r="DF210" t="b">
            <v>0</v>
          </cell>
          <cell r="DH210" t="b">
            <v>0</v>
          </cell>
          <cell r="DJ210" t="b">
            <v>0</v>
          </cell>
          <cell r="DL210" t="b">
            <v>0</v>
          </cell>
          <cell r="DN210" t="b">
            <v>0</v>
          </cell>
          <cell r="DP210" t="b">
            <v>0</v>
          </cell>
          <cell r="DV210">
            <v>0</v>
          </cell>
          <cell r="DX210">
            <v>0</v>
          </cell>
          <cell r="DZ210">
            <v>0</v>
          </cell>
          <cell r="EB210">
            <v>0</v>
          </cell>
          <cell r="ED210">
            <v>0</v>
          </cell>
          <cell r="EF210">
            <v>0</v>
          </cell>
          <cell r="EJ210">
            <v>0</v>
          </cell>
          <cell r="EL210">
            <v>0</v>
          </cell>
          <cell r="EN210">
            <v>0</v>
          </cell>
          <cell r="EP210">
            <v>0</v>
          </cell>
          <cell r="ER210">
            <v>0</v>
          </cell>
          <cell r="ET210">
            <v>0</v>
          </cell>
          <cell r="EX210">
            <v>0</v>
          </cell>
          <cell r="EZ210">
            <v>0</v>
          </cell>
          <cell r="FD210">
            <v>0</v>
          </cell>
          <cell r="FF210">
            <v>0</v>
          </cell>
        </row>
        <row r="211">
          <cell r="A211" t="str">
            <v>BOFA</v>
          </cell>
          <cell r="B211" t="str">
            <v>DK-East</v>
          </cell>
          <cell r="G211">
            <v>0</v>
          </cell>
          <cell r="H211">
            <v>5</v>
          </cell>
          <cell r="AK211">
            <v>0</v>
          </cell>
          <cell r="AL211">
            <v>3.9550000000000001</v>
          </cell>
          <cell r="AN211">
            <v>0</v>
          </cell>
          <cell r="AO211">
            <v>0.99</v>
          </cell>
          <cell r="AP211">
            <v>0</v>
          </cell>
          <cell r="AQ211">
            <v>0.35000000000000003</v>
          </cell>
          <cell r="BG211" t="b">
            <v>0</v>
          </cell>
          <cell r="BO211" t="b">
            <v>0</v>
          </cell>
          <cell r="CA211" t="b">
            <v>0</v>
          </cell>
          <cell r="CB211" t="b">
            <v>0</v>
          </cell>
          <cell r="CD211" t="b">
            <v>0</v>
          </cell>
          <cell r="CE211" t="b">
            <v>0</v>
          </cell>
          <cell r="CG211" t="b">
            <v>0</v>
          </cell>
          <cell r="CH211" t="b">
            <v>0</v>
          </cell>
          <cell r="CP211" t="str">
            <v>EHWSTBOD</v>
          </cell>
          <cell r="CT211" t="b">
            <v>0</v>
          </cell>
          <cell r="CV211" t="b">
            <v>0</v>
          </cell>
          <cell r="CX211" t="b">
            <v>0</v>
          </cell>
          <cell r="CZ211" t="b">
            <v>0</v>
          </cell>
          <cell r="DB211" t="b">
            <v>0</v>
          </cell>
          <cell r="DD211" t="b">
            <v>0</v>
          </cell>
          <cell r="DF211" t="b">
            <v>0</v>
          </cell>
          <cell r="DH211" t="b">
            <v>0</v>
          </cell>
          <cell r="DJ211" t="b">
            <v>0</v>
          </cell>
          <cell r="DL211" t="b">
            <v>0</v>
          </cell>
          <cell r="DN211" t="b">
            <v>0</v>
          </cell>
          <cell r="DP211" t="b">
            <v>0</v>
          </cell>
          <cell r="DV211">
            <v>0</v>
          </cell>
          <cell r="DX211">
            <v>0</v>
          </cell>
          <cell r="DZ211">
            <v>0</v>
          </cell>
          <cell r="EB211">
            <v>0</v>
          </cell>
          <cell r="ED211">
            <v>0</v>
          </cell>
          <cell r="EF211">
            <v>0</v>
          </cell>
          <cell r="EJ211">
            <v>0</v>
          </cell>
          <cell r="EL211">
            <v>0</v>
          </cell>
          <cell r="EN211">
            <v>0</v>
          </cell>
          <cell r="EP211">
            <v>0</v>
          </cell>
          <cell r="ER211">
            <v>0</v>
          </cell>
          <cell r="ET211">
            <v>0</v>
          </cell>
          <cell r="EX211">
            <v>0</v>
          </cell>
          <cell r="EZ211">
            <v>0</v>
          </cell>
          <cell r="FD211">
            <v>0</v>
          </cell>
          <cell r="FF211">
            <v>0</v>
          </cell>
        </row>
        <row r="212">
          <cell r="A212" t="str">
            <v>BOFA</v>
          </cell>
          <cell r="B212" t="str">
            <v>DK-East</v>
          </cell>
          <cell r="G212">
            <v>0</v>
          </cell>
          <cell r="H212">
            <v>5</v>
          </cell>
          <cell r="AK212">
            <v>0</v>
          </cell>
          <cell r="AL212">
            <v>3.9550000000000001</v>
          </cell>
          <cell r="AN212">
            <v>0</v>
          </cell>
          <cell r="AO212">
            <v>0.99</v>
          </cell>
          <cell r="AP212">
            <v>0</v>
          </cell>
          <cell r="AQ212">
            <v>0.35000000000000003</v>
          </cell>
          <cell r="BG212" t="b">
            <v>0</v>
          </cell>
          <cell r="BO212" t="b">
            <v>0</v>
          </cell>
          <cell r="CA212" t="b">
            <v>0</v>
          </cell>
          <cell r="CB212" t="b">
            <v>0</v>
          </cell>
          <cell r="CD212" t="b">
            <v>0</v>
          </cell>
          <cell r="CE212" t="b">
            <v>0</v>
          </cell>
          <cell r="CG212" t="b">
            <v>0</v>
          </cell>
          <cell r="CH212" t="b">
            <v>0</v>
          </cell>
          <cell r="CP212" t="str">
            <v>EHWSTBOD</v>
          </cell>
          <cell r="CT212" t="b">
            <v>0</v>
          </cell>
          <cell r="CV212" t="b">
            <v>0</v>
          </cell>
          <cell r="CX212" t="b">
            <v>0</v>
          </cell>
          <cell r="CZ212" t="b">
            <v>0</v>
          </cell>
          <cell r="DB212" t="b">
            <v>0</v>
          </cell>
          <cell r="DD212" t="b">
            <v>0</v>
          </cell>
          <cell r="DF212" t="b">
            <v>0</v>
          </cell>
          <cell r="DH212" t="b">
            <v>0</v>
          </cell>
          <cell r="DJ212" t="b">
            <v>0</v>
          </cell>
          <cell r="DL212" t="b">
            <v>0</v>
          </cell>
          <cell r="DN212" t="b">
            <v>0</v>
          </cell>
          <cell r="DP212" t="b">
            <v>0</v>
          </cell>
          <cell r="DV212">
            <v>0</v>
          </cell>
          <cell r="DX212">
            <v>0</v>
          </cell>
          <cell r="DZ212">
            <v>0</v>
          </cell>
          <cell r="EB212">
            <v>0</v>
          </cell>
          <cell r="ED212">
            <v>0</v>
          </cell>
          <cell r="EF212">
            <v>0</v>
          </cell>
          <cell r="EJ212">
            <v>0</v>
          </cell>
          <cell r="EL212">
            <v>0</v>
          </cell>
          <cell r="EN212">
            <v>0</v>
          </cell>
          <cell r="EP212">
            <v>0</v>
          </cell>
          <cell r="ER212">
            <v>0</v>
          </cell>
          <cell r="ET212">
            <v>0</v>
          </cell>
          <cell r="EX212">
            <v>0</v>
          </cell>
          <cell r="EZ212">
            <v>0</v>
          </cell>
          <cell r="FD212">
            <v>0</v>
          </cell>
          <cell r="FF212">
            <v>0</v>
          </cell>
        </row>
        <row r="213">
          <cell r="A213" t="str">
            <v>ØKR1-4</v>
          </cell>
          <cell r="B213" t="str">
            <v>DK-East</v>
          </cell>
          <cell r="G213">
            <v>23.5</v>
          </cell>
          <cell r="H213">
            <v>60</v>
          </cell>
          <cell r="AK213">
            <v>5.1347500000000004</v>
          </cell>
          <cell r="AL213">
            <v>93.642857142857139</v>
          </cell>
          <cell r="AN213">
            <v>8.4</v>
          </cell>
          <cell r="AO213">
            <v>1.8800000000000001</v>
          </cell>
          <cell r="AP213">
            <v>470</v>
          </cell>
          <cell r="AQ213">
            <v>4.4649999999999999</v>
          </cell>
          <cell r="BG213" t="b">
            <v>0</v>
          </cell>
          <cell r="BO213" t="b">
            <v>0</v>
          </cell>
          <cell r="CA213" t="b">
            <v>0</v>
          </cell>
          <cell r="CB213" t="b">
            <v>0</v>
          </cell>
          <cell r="CD213" t="b">
            <v>0</v>
          </cell>
          <cell r="CE213" t="b">
            <v>0</v>
          </cell>
          <cell r="CG213" t="b">
            <v>0</v>
          </cell>
          <cell r="CH213" t="b">
            <v>0</v>
          </cell>
          <cell r="CP213" t="str">
            <v>ECHFOEXD</v>
          </cell>
          <cell r="CT213" t="b">
            <v>0</v>
          </cell>
          <cell r="CV213" t="b">
            <v>0</v>
          </cell>
          <cell r="CX213" t="b">
            <v>0</v>
          </cell>
          <cell r="CZ213" t="b">
            <v>0</v>
          </cell>
          <cell r="DB213" t="b">
            <v>0</v>
          </cell>
          <cell r="DD213" t="b">
            <v>0</v>
          </cell>
          <cell r="DF213" t="b">
            <v>0</v>
          </cell>
          <cell r="DH213" t="b">
            <v>0</v>
          </cell>
          <cell r="DJ213" t="b">
            <v>0</v>
          </cell>
          <cell r="DL213" t="b">
            <v>0</v>
          </cell>
          <cell r="DN213" t="b">
            <v>0</v>
          </cell>
          <cell r="DP213" t="b">
            <v>0</v>
          </cell>
          <cell r="DV213">
            <v>0</v>
          </cell>
          <cell r="DX213">
            <v>0</v>
          </cell>
          <cell r="DZ213">
            <v>0</v>
          </cell>
          <cell r="EB213">
            <v>0</v>
          </cell>
          <cell r="ED213">
            <v>0</v>
          </cell>
          <cell r="EF213">
            <v>0</v>
          </cell>
          <cell r="EJ213">
            <v>0</v>
          </cell>
          <cell r="EL213">
            <v>0</v>
          </cell>
          <cell r="EN213">
            <v>0</v>
          </cell>
          <cell r="EP213">
            <v>0</v>
          </cell>
          <cell r="ER213">
            <v>0</v>
          </cell>
          <cell r="ET213">
            <v>0</v>
          </cell>
          <cell r="EX213">
            <v>0</v>
          </cell>
          <cell r="EZ213">
            <v>0</v>
          </cell>
          <cell r="FD213">
            <v>0</v>
          </cell>
          <cell r="FF213">
            <v>0</v>
          </cell>
        </row>
        <row r="214">
          <cell r="A214" t="str">
            <v>ØKR1-4</v>
          </cell>
          <cell r="B214" t="str">
            <v>DK-East</v>
          </cell>
          <cell r="G214">
            <v>23.5</v>
          </cell>
          <cell r="H214">
            <v>60</v>
          </cell>
          <cell r="AK214">
            <v>5.1347500000000004</v>
          </cell>
          <cell r="AL214">
            <v>93.642857142857139</v>
          </cell>
          <cell r="AN214">
            <v>8.4</v>
          </cell>
          <cell r="AO214">
            <v>1.8800000000000001</v>
          </cell>
          <cell r="AP214">
            <v>470</v>
          </cell>
          <cell r="AQ214">
            <v>4.4649999999999999</v>
          </cell>
          <cell r="BG214" t="b">
            <v>0</v>
          </cell>
          <cell r="BO214" t="b">
            <v>0</v>
          </cell>
          <cell r="CA214" t="b">
            <v>0</v>
          </cell>
          <cell r="CB214" t="b">
            <v>0</v>
          </cell>
          <cell r="CD214" t="b">
            <v>0</v>
          </cell>
          <cell r="CE214" t="b">
            <v>0</v>
          </cell>
          <cell r="CG214" t="b">
            <v>0</v>
          </cell>
          <cell r="CH214" t="b">
            <v>0</v>
          </cell>
          <cell r="CP214" t="str">
            <v>ECHFOEXD</v>
          </cell>
          <cell r="CT214" t="b">
            <v>0</v>
          </cell>
          <cell r="CV214" t="b">
            <v>0</v>
          </cell>
          <cell r="CX214" t="b">
            <v>0</v>
          </cell>
          <cell r="CZ214" t="b">
            <v>0</v>
          </cell>
          <cell r="DB214" t="b">
            <v>0</v>
          </cell>
          <cell r="DD214" t="b">
            <v>0</v>
          </cell>
          <cell r="DF214" t="b">
            <v>0</v>
          </cell>
          <cell r="DH214" t="b">
            <v>0</v>
          </cell>
          <cell r="DJ214" t="b">
            <v>0</v>
          </cell>
          <cell r="DL214" t="b">
            <v>0</v>
          </cell>
          <cell r="DN214" t="b">
            <v>0</v>
          </cell>
          <cell r="DP214" t="b">
            <v>0</v>
          </cell>
          <cell r="DV214">
            <v>0</v>
          </cell>
          <cell r="DX214">
            <v>0</v>
          </cell>
          <cell r="DZ214">
            <v>0</v>
          </cell>
          <cell r="EB214">
            <v>0</v>
          </cell>
          <cell r="ED214">
            <v>0</v>
          </cell>
          <cell r="EF214">
            <v>0</v>
          </cell>
          <cell r="EJ214">
            <v>0</v>
          </cell>
          <cell r="EL214">
            <v>0</v>
          </cell>
          <cell r="EN214">
            <v>0</v>
          </cell>
          <cell r="EP214">
            <v>0</v>
          </cell>
          <cell r="ER214">
            <v>0</v>
          </cell>
          <cell r="ET214">
            <v>0</v>
          </cell>
          <cell r="EX214">
            <v>0</v>
          </cell>
          <cell r="EZ214">
            <v>0</v>
          </cell>
          <cell r="FD214">
            <v>0</v>
          </cell>
          <cell r="FF214">
            <v>0</v>
          </cell>
        </row>
        <row r="215">
          <cell r="A215" t="str">
            <v>ØKR6</v>
          </cell>
          <cell r="B215" t="str">
            <v>DK-East</v>
          </cell>
          <cell r="G215">
            <v>37</v>
          </cell>
          <cell r="H215">
            <v>35</v>
          </cell>
          <cell r="AK215">
            <v>10.988999999999999</v>
          </cell>
          <cell r="AL215">
            <v>69.3</v>
          </cell>
          <cell r="AN215">
            <v>5.25</v>
          </cell>
          <cell r="AO215">
            <v>5.8312000000000008</v>
          </cell>
          <cell r="AP215">
            <v>919.45</v>
          </cell>
          <cell r="AQ215">
            <v>5.1800000000000006</v>
          </cell>
          <cell r="BG215" t="b">
            <v>0</v>
          </cell>
          <cell r="BO215" t="b">
            <v>0</v>
          </cell>
          <cell r="CA215" t="b">
            <v>0</v>
          </cell>
          <cell r="CB215" t="b">
            <v>0</v>
          </cell>
          <cell r="CD215" t="b">
            <v>0</v>
          </cell>
          <cell r="CE215" t="b">
            <v>0</v>
          </cell>
          <cell r="CG215" t="b">
            <v>0</v>
          </cell>
          <cell r="CH215" t="b">
            <v>0</v>
          </cell>
          <cell r="CP215" t="str">
            <v>ECCOAEXD</v>
          </cell>
          <cell r="CT215" t="b">
            <v>0</v>
          </cell>
          <cell r="CV215" t="b">
            <v>0</v>
          </cell>
          <cell r="CX215" t="b">
            <v>0</v>
          </cell>
          <cell r="CZ215" t="b">
            <v>0</v>
          </cell>
          <cell r="DB215" t="b">
            <v>0</v>
          </cell>
          <cell r="DD215" t="b">
            <v>0</v>
          </cell>
          <cell r="DF215" t="b">
            <v>0</v>
          </cell>
          <cell r="DH215" t="b">
            <v>0</v>
          </cell>
          <cell r="DJ215" t="b">
            <v>0</v>
          </cell>
          <cell r="DL215" t="b">
            <v>0</v>
          </cell>
          <cell r="DN215" t="b">
            <v>0</v>
          </cell>
          <cell r="DP215" t="b">
            <v>0</v>
          </cell>
          <cell r="DV215">
            <v>0</v>
          </cell>
          <cell r="DX215">
            <v>0</v>
          </cell>
          <cell r="DZ215">
            <v>0</v>
          </cell>
          <cell r="EB215">
            <v>0</v>
          </cell>
          <cell r="ED215">
            <v>0</v>
          </cell>
          <cell r="EF215">
            <v>0</v>
          </cell>
          <cell r="EJ215">
            <v>0</v>
          </cell>
          <cell r="EL215">
            <v>0</v>
          </cell>
          <cell r="EN215">
            <v>0</v>
          </cell>
          <cell r="EP215">
            <v>0</v>
          </cell>
          <cell r="ER215">
            <v>0</v>
          </cell>
          <cell r="ET215">
            <v>0</v>
          </cell>
          <cell r="EX215">
            <v>0</v>
          </cell>
          <cell r="EZ215">
            <v>0</v>
          </cell>
          <cell r="FD215">
            <v>0</v>
          </cell>
          <cell r="FF215">
            <v>0</v>
          </cell>
        </row>
        <row r="216">
          <cell r="A216" t="str">
            <v>ØKR6</v>
          </cell>
          <cell r="B216" t="str">
            <v>DK-East</v>
          </cell>
          <cell r="G216">
            <v>37</v>
          </cell>
          <cell r="H216">
            <v>35</v>
          </cell>
          <cell r="AK216">
            <v>10.988999999999999</v>
          </cell>
          <cell r="AL216">
            <v>69.3</v>
          </cell>
          <cell r="AN216">
            <v>5.25</v>
          </cell>
          <cell r="AO216">
            <v>5.8312000000000008</v>
          </cell>
          <cell r="AP216">
            <v>919.45</v>
          </cell>
          <cell r="AQ216">
            <v>5.1800000000000006</v>
          </cell>
          <cell r="BG216" t="b">
            <v>0</v>
          </cell>
          <cell r="BO216" t="b">
            <v>0</v>
          </cell>
          <cell r="CA216" t="b">
            <v>0</v>
          </cell>
          <cell r="CB216" t="b">
            <v>0</v>
          </cell>
          <cell r="CD216" t="b">
            <v>0</v>
          </cell>
          <cell r="CE216" t="b">
            <v>0</v>
          </cell>
          <cell r="CG216" t="b">
            <v>0</v>
          </cell>
          <cell r="CH216" t="b">
            <v>0</v>
          </cell>
          <cell r="CP216" t="str">
            <v>ECCOAEXD</v>
          </cell>
          <cell r="CT216" t="b">
            <v>0</v>
          </cell>
          <cell r="CV216" t="b">
            <v>0</v>
          </cell>
          <cell r="CX216" t="b">
            <v>0</v>
          </cell>
          <cell r="CZ216" t="b">
            <v>0</v>
          </cell>
          <cell r="DB216" t="b">
            <v>0</v>
          </cell>
          <cell r="DD216" t="b">
            <v>0</v>
          </cell>
          <cell r="DF216" t="b">
            <v>0</v>
          </cell>
          <cell r="DH216" t="b">
            <v>0</v>
          </cell>
          <cell r="DJ216" t="b">
            <v>0</v>
          </cell>
          <cell r="DL216" t="b">
            <v>0</v>
          </cell>
          <cell r="DN216" t="b">
            <v>0</v>
          </cell>
          <cell r="DP216" t="b">
            <v>0</v>
          </cell>
          <cell r="DV216">
            <v>0</v>
          </cell>
          <cell r="DX216">
            <v>0</v>
          </cell>
          <cell r="DZ216">
            <v>0</v>
          </cell>
          <cell r="EB216">
            <v>0</v>
          </cell>
          <cell r="ED216">
            <v>0</v>
          </cell>
          <cell r="EF216">
            <v>0</v>
          </cell>
          <cell r="EJ216">
            <v>0</v>
          </cell>
          <cell r="EL216">
            <v>0</v>
          </cell>
          <cell r="EN216">
            <v>0</v>
          </cell>
          <cell r="EP216">
            <v>0</v>
          </cell>
          <cell r="ER216">
            <v>0</v>
          </cell>
          <cell r="ET216">
            <v>0</v>
          </cell>
          <cell r="EX216">
            <v>0</v>
          </cell>
          <cell r="EZ216">
            <v>0</v>
          </cell>
          <cell r="FD216">
            <v>0</v>
          </cell>
          <cell r="FF216">
            <v>0</v>
          </cell>
        </row>
        <row r="217">
          <cell r="A217" t="str">
            <v>ØKR6</v>
          </cell>
          <cell r="B217" t="str">
            <v>DK-East</v>
          </cell>
          <cell r="G217">
            <v>37</v>
          </cell>
          <cell r="H217">
            <v>35</v>
          </cell>
          <cell r="AK217">
            <v>10.988999999999999</v>
          </cell>
          <cell r="AL217">
            <v>69.3</v>
          </cell>
          <cell r="AN217">
            <v>5.25</v>
          </cell>
          <cell r="AO217">
            <v>5.8312000000000008</v>
          </cell>
          <cell r="AP217">
            <v>919.45</v>
          </cell>
          <cell r="AQ217">
            <v>5.1800000000000006</v>
          </cell>
          <cell r="BG217" t="b">
            <v>0</v>
          </cell>
          <cell r="BO217" t="b">
            <v>0</v>
          </cell>
          <cell r="CA217" t="b">
            <v>0</v>
          </cell>
          <cell r="CB217" t="b">
            <v>0</v>
          </cell>
          <cell r="CD217" t="b">
            <v>0</v>
          </cell>
          <cell r="CE217" t="b">
            <v>0</v>
          </cell>
          <cell r="CG217" t="b">
            <v>0</v>
          </cell>
          <cell r="CH217" t="b">
            <v>0</v>
          </cell>
          <cell r="CP217" t="str">
            <v>ECCOAEXD</v>
          </cell>
          <cell r="CT217" t="b">
            <v>0</v>
          </cell>
          <cell r="CV217" t="b">
            <v>0</v>
          </cell>
          <cell r="CX217" t="b">
            <v>0</v>
          </cell>
          <cell r="CZ217" t="b">
            <v>0</v>
          </cell>
          <cell r="DB217" t="b">
            <v>0</v>
          </cell>
          <cell r="DD217" t="b">
            <v>0</v>
          </cell>
          <cell r="DF217" t="b">
            <v>0</v>
          </cell>
          <cell r="DH217" t="b">
            <v>0</v>
          </cell>
          <cell r="DJ217" t="b">
            <v>0</v>
          </cell>
          <cell r="DL217" t="b">
            <v>0</v>
          </cell>
          <cell r="DN217" t="b">
            <v>0</v>
          </cell>
          <cell r="DP217" t="b">
            <v>0</v>
          </cell>
          <cell r="DV217">
            <v>0</v>
          </cell>
          <cell r="DX217">
            <v>0</v>
          </cell>
          <cell r="DZ217">
            <v>0</v>
          </cell>
          <cell r="EB217">
            <v>0</v>
          </cell>
          <cell r="ED217">
            <v>0</v>
          </cell>
          <cell r="EF217">
            <v>0</v>
          </cell>
          <cell r="EJ217">
            <v>0</v>
          </cell>
          <cell r="EL217">
            <v>0</v>
          </cell>
          <cell r="EN217">
            <v>0</v>
          </cell>
          <cell r="EP217">
            <v>0</v>
          </cell>
          <cell r="ER217">
            <v>0</v>
          </cell>
          <cell r="ET217">
            <v>0</v>
          </cell>
          <cell r="EX217">
            <v>0</v>
          </cell>
          <cell r="EZ217">
            <v>0</v>
          </cell>
          <cell r="FD217">
            <v>0</v>
          </cell>
          <cell r="FF217">
            <v>0</v>
          </cell>
        </row>
        <row r="218">
          <cell r="A218" t="str">
            <v>ØKR6</v>
          </cell>
          <cell r="B218" t="str">
            <v>DK-East</v>
          </cell>
          <cell r="G218">
            <v>37</v>
          </cell>
          <cell r="H218">
            <v>35</v>
          </cell>
          <cell r="AK218">
            <v>10.988999999999999</v>
          </cell>
          <cell r="AL218">
            <v>69.3</v>
          </cell>
          <cell r="AN218">
            <v>5.25</v>
          </cell>
          <cell r="AO218">
            <v>5.8312000000000008</v>
          </cell>
          <cell r="AP218">
            <v>919.45</v>
          </cell>
          <cell r="AQ218">
            <v>5.1800000000000006</v>
          </cell>
          <cell r="BG218" t="b">
            <v>0</v>
          </cell>
          <cell r="BO218" t="b">
            <v>0</v>
          </cell>
          <cell r="CA218" t="b">
            <v>0</v>
          </cell>
          <cell r="CB218" t="b">
            <v>0</v>
          </cell>
          <cell r="CD218" t="b">
            <v>0</v>
          </cell>
          <cell r="CE218" t="b">
            <v>0</v>
          </cell>
          <cell r="CG218" t="b">
            <v>0</v>
          </cell>
          <cell r="CH218" t="b">
            <v>0</v>
          </cell>
          <cell r="CT218" t="b">
            <v>0</v>
          </cell>
          <cell r="CV218" t="b">
            <v>0</v>
          </cell>
          <cell r="CX218" t="b">
            <v>0</v>
          </cell>
          <cell r="CZ218" t="b">
            <v>0</v>
          </cell>
          <cell r="DB218" t="b">
            <v>0</v>
          </cell>
          <cell r="DD218" t="b">
            <v>0</v>
          </cell>
          <cell r="DF218" t="b">
            <v>0</v>
          </cell>
          <cell r="DH218" t="b">
            <v>0</v>
          </cell>
          <cell r="DJ218" t="b">
            <v>0</v>
          </cell>
          <cell r="DL218" t="b">
            <v>0</v>
          </cell>
          <cell r="DN218" t="b">
            <v>0</v>
          </cell>
          <cell r="DP218" t="b">
            <v>0</v>
          </cell>
          <cell r="DV218">
            <v>0</v>
          </cell>
          <cell r="DX218">
            <v>0</v>
          </cell>
          <cell r="DZ218">
            <v>0</v>
          </cell>
          <cell r="EB218">
            <v>0</v>
          </cell>
          <cell r="ED218">
            <v>0</v>
          </cell>
          <cell r="EF218">
            <v>0</v>
          </cell>
          <cell r="EJ218">
            <v>0</v>
          </cell>
          <cell r="EL218">
            <v>0</v>
          </cell>
          <cell r="EN218">
            <v>0</v>
          </cell>
          <cell r="EP218">
            <v>0</v>
          </cell>
          <cell r="ER218">
            <v>0</v>
          </cell>
          <cell r="ET218">
            <v>0</v>
          </cell>
          <cell r="EX218">
            <v>0</v>
          </cell>
          <cell r="EZ218">
            <v>0</v>
          </cell>
          <cell r="FD218">
            <v>0</v>
          </cell>
          <cell r="FF218">
            <v>0</v>
          </cell>
        </row>
        <row r="219">
          <cell r="A219" t="str">
            <v>ØKR7</v>
          </cell>
          <cell r="B219" t="str">
            <v>DK-East</v>
          </cell>
          <cell r="G219">
            <v>29.75</v>
          </cell>
          <cell r="H219">
            <v>35</v>
          </cell>
          <cell r="AK219">
            <v>11.9</v>
          </cell>
          <cell r="AL219">
            <v>16.47058823529412</v>
          </cell>
          <cell r="AN219">
            <v>0</v>
          </cell>
          <cell r="AO219">
            <v>5.131875</v>
          </cell>
          <cell r="AP219">
            <v>714</v>
          </cell>
          <cell r="AQ219">
            <v>4.165</v>
          </cell>
          <cell r="BG219" t="b">
            <v>0</v>
          </cell>
          <cell r="BO219" t="b">
            <v>0</v>
          </cell>
          <cell r="CA219" t="b">
            <v>0</v>
          </cell>
          <cell r="CB219" t="b">
            <v>0</v>
          </cell>
          <cell r="CD219" t="b">
            <v>0</v>
          </cell>
          <cell r="CE219" t="b">
            <v>0</v>
          </cell>
          <cell r="CG219" t="b">
            <v>0</v>
          </cell>
          <cell r="CH219" t="b">
            <v>0</v>
          </cell>
          <cell r="CP219" t="str">
            <v>ECXXXBPD</v>
          </cell>
          <cell r="CT219" t="b">
            <v>0</v>
          </cell>
          <cell r="CV219" t="b">
            <v>0</v>
          </cell>
          <cell r="CX219" t="b">
            <v>0</v>
          </cell>
          <cell r="CZ219" t="b">
            <v>0</v>
          </cell>
          <cell r="DB219" t="b">
            <v>0</v>
          </cell>
          <cell r="DD219" t="b">
            <v>0</v>
          </cell>
          <cell r="DF219" t="b">
            <v>0</v>
          </cell>
          <cell r="DH219" t="b">
            <v>0</v>
          </cell>
          <cell r="DJ219" t="b">
            <v>0</v>
          </cell>
          <cell r="DL219" t="b">
            <v>0</v>
          </cell>
          <cell r="DN219" t="b">
            <v>0</v>
          </cell>
          <cell r="DP219" t="b">
            <v>0</v>
          </cell>
          <cell r="DV219">
            <v>0</v>
          </cell>
          <cell r="DX219">
            <v>0</v>
          </cell>
          <cell r="DZ219">
            <v>0</v>
          </cell>
          <cell r="EB219">
            <v>0</v>
          </cell>
          <cell r="ED219">
            <v>0</v>
          </cell>
          <cell r="EF219">
            <v>0</v>
          </cell>
          <cell r="EJ219">
            <v>0</v>
          </cell>
          <cell r="EL219">
            <v>0</v>
          </cell>
          <cell r="EN219">
            <v>0</v>
          </cell>
          <cell r="EP219">
            <v>0</v>
          </cell>
          <cell r="ER219">
            <v>0</v>
          </cell>
          <cell r="ET219">
            <v>0</v>
          </cell>
          <cell r="EX219">
            <v>0</v>
          </cell>
          <cell r="EZ219">
            <v>0</v>
          </cell>
          <cell r="FD219">
            <v>0</v>
          </cell>
          <cell r="FF219">
            <v>0</v>
          </cell>
        </row>
        <row r="220">
          <cell r="A220" t="str">
            <v>ElkedelRønne</v>
          </cell>
          <cell r="B220" t="str">
            <v>DK-East</v>
          </cell>
          <cell r="G220" t="e">
            <v>#VALUE!</v>
          </cell>
          <cell r="H220">
            <v>8.75</v>
          </cell>
          <cell r="AK220">
            <v>0</v>
          </cell>
          <cell r="AL220">
            <v>0</v>
          </cell>
          <cell r="AN220">
            <v>0</v>
          </cell>
          <cell r="AO220">
            <v>0</v>
          </cell>
          <cell r="AP220">
            <v>0</v>
          </cell>
          <cell r="AQ220">
            <v>0</v>
          </cell>
          <cell r="BG220" t="b">
            <v>0</v>
          </cell>
          <cell r="BO220" t="b">
            <v>0</v>
          </cell>
          <cell r="CA220" t="b">
            <v>0</v>
          </cell>
          <cell r="CB220" t="b">
            <v>0</v>
          </cell>
          <cell r="CD220" t="b">
            <v>0</v>
          </cell>
          <cell r="CE220" t="b">
            <v>0</v>
          </cell>
          <cell r="CG220" t="b">
            <v>0</v>
          </cell>
          <cell r="CH220" t="b">
            <v>0</v>
          </cell>
          <cell r="CP220">
            <v>0</v>
          </cell>
          <cell r="CT220" t="b">
            <v>0</v>
          </cell>
          <cell r="CV220" t="b">
            <v>0</v>
          </cell>
          <cell r="CX220" t="b">
            <v>0</v>
          </cell>
          <cell r="CZ220" t="b">
            <v>0</v>
          </cell>
          <cell r="DB220" t="b">
            <v>0</v>
          </cell>
          <cell r="DD220" t="b">
            <v>0</v>
          </cell>
          <cell r="DF220" t="b">
            <v>0</v>
          </cell>
          <cell r="DH220" t="b">
            <v>0</v>
          </cell>
          <cell r="DJ220" t="b">
            <v>0</v>
          </cell>
          <cell r="DL220" t="b">
            <v>0</v>
          </cell>
          <cell r="DN220" t="b">
            <v>0</v>
          </cell>
          <cell r="DP220" t="b">
            <v>0</v>
          </cell>
          <cell r="DV220">
            <v>0</v>
          </cell>
          <cell r="DX220">
            <v>0</v>
          </cell>
          <cell r="DZ220">
            <v>0</v>
          </cell>
          <cell r="EB220">
            <v>0</v>
          </cell>
          <cell r="ED220">
            <v>0</v>
          </cell>
          <cell r="EF220">
            <v>0</v>
          </cell>
          <cell r="EJ220">
            <v>0</v>
          </cell>
          <cell r="EL220">
            <v>0</v>
          </cell>
          <cell r="EN220">
            <v>0</v>
          </cell>
          <cell r="EP220">
            <v>0</v>
          </cell>
          <cell r="ER220">
            <v>0</v>
          </cell>
          <cell r="ET220">
            <v>0</v>
          </cell>
          <cell r="EX220">
            <v>0</v>
          </cell>
          <cell r="EZ220">
            <v>0</v>
          </cell>
          <cell r="FD220">
            <v>0</v>
          </cell>
          <cell r="FF220">
            <v>0</v>
          </cell>
        </row>
        <row r="221">
          <cell r="A221" t="str">
            <v>ØKR5</v>
          </cell>
          <cell r="B221" t="str">
            <v>DK-East</v>
          </cell>
          <cell r="G221">
            <v>23.5</v>
          </cell>
          <cell r="H221">
            <v>0</v>
          </cell>
          <cell r="AK221">
            <v>5.875</v>
          </cell>
          <cell r="AL221">
            <v>0</v>
          </cell>
          <cell r="AN221">
            <v>0</v>
          </cell>
          <cell r="AO221">
            <v>1.8800000000000001</v>
          </cell>
          <cell r="AP221">
            <v>470</v>
          </cell>
          <cell r="AQ221">
            <v>3.2900000000000005</v>
          </cell>
          <cell r="BG221" t="b">
            <v>0</v>
          </cell>
          <cell r="BO221" t="b">
            <v>0</v>
          </cell>
          <cell r="CA221" t="b">
            <v>0</v>
          </cell>
          <cell r="CB221" t="b">
            <v>0</v>
          </cell>
          <cell r="CD221" t="b">
            <v>0</v>
          </cell>
          <cell r="CE221" t="b">
            <v>0</v>
          </cell>
          <cell r="CG221" t="b">
            <v>0</v>
          </cell>
          <cell r="CH221" t="b">
            <v>0</v>
          </cell>
          <cell r="CP221" t="str">
            <v>ETHFOSTM</v>
          </cell>
          <cell r="CT221" t="b">
            <v>0</v>
          </cell>
          <cell r="CV221" t="b">
            <v>0</v>
          </cell>
          <cell r="CX221" t="b">
            <v>0</v>
          </cell>
          <cell r="CZ221" t="b">
            <v>0</v>
          </cell>
          <cell r="DB221" t="b">
            <v>0</v>
          </cell>
          <cell r="DD221" t="b">
            <v>0</v>
          </cell>
          <cell r="DF221" t="b">
            <v>0</v>
          </cell>
          <cell r="DH221" t="b">
            <v>0</v>
          </cell>
          <cell r="DJ221" t="b">
            <v>0</v>
          </cell>
          <cell r="DL221" t="b">
            <v>0</v>
          </cell>
          <cell r="DN221" t="b">
            <v>0</v>
          </cell>
          <cell r="DP221" t="b">
            <v>0</v>
          </cell>
          <cell r="DV221">
            <v>0</v>
          </cell>
          <cell r="DX221">
            <v>0</v>
          </cell>
          <cell r="DZ221">
            <v>0</v>
          </cell>
          <cell r="EB221">
            <v>0</v>
          </cell>
          <cell r="ED221">
            <v>0</v>
          </cell>
          <cell r="EF221">
            <v>0</v>
          </cell>
          <cell r="EJ221">
            <v>0</v>
          </cell>
          <cell r="EL221">
            <v>0</v>
          </cell>
          <cell r="EN221">
            <v>0</v>
          </cell>
          <cell r="EP221">
            <v>0</v>
          </cell>
          <cell r="ER221">
            <v>0</v>
          </cell>
          <cell r="ET221">
            <v>0</v>
          </cell>
          <cell r="EX221">
            <v>0</v>
          </cell>
          <cell r="EZ221">
            <v>0</v>
          </cell>
          <cell r="FD221">
            <v>0</v>
          </cell>
          <cell r="FF221">
            <v>0</v>
          </cell>
        </row>
        <row r="222">
          <cell r="A222" t="str">
            <v>ØKR5</v>
          </cell>
          <cell r="B222" t="str">
            <v>DK-East</v>
          </cell>
          <cell r="G222">
            <v>23.5</v>
          </cell>
          <cell r="H222">
            <v>0</v>
          </cell>
          <cell r="AK222">
            <v>5.875</v>
          </cell>
          <cell r="AL222">
            <v>0</v>
          </cell>
          <cell r="AN222">
            <v>0</v>
          </cell>
          <cell r="AO222">
            <v>1.8800000000000001</v>
          </cell>
          <cell r="AP222">
            <v>470</v>
          </cell>
          <cell r="AQ222">
            <v>3.2900000000000005</v>
          </cell>
          <cell r="BG222" t="b">
            <v>0</v>
          </cell>
          <cell r="BO222" t="b">
            <v>0</v>
          </cell>
          <cell r="CA222" t="b">
            <v>0</v>
          </cell>
          <cell r="CB222" t="b">
            <v>0</v>
          </cell>
          <cell r="CD222" t="b">
            <v>0</v>
          </cell>
          <cell r="CE222" t="b">
            <v>0</v>
          </cell>
          <cell r="CG222" t="b">
            <v>0</v>
          </cell>
          <cell r="CH222" t="b">
            <v>0</v>
          </cell>
          <cell r="CP222" t="str">
            <v>ETHFOSTM</v>
          </cell>
          <cell r="CT222" t="b">
            <v>0</v>
          </cell>
          <cell r="CV222" t="b">
            <v>0</v>
          </cell>
          <cell r="CX222" t="b">
            <v>0</v>
          </cell>
          <cell r="CZ222" t="b">
            <v>0</v>
          </cell>
          <cell r="DB222" t="b">
            <v>0</v>
          </cell>
          <cell r="DD222" t="b">
            <v>0</v>
          </cell>
          <cell r="DF222" t="b">
            <v>0</v>
          </cell>
          <cell r="DH222" t="b">
            <v>0</v>
          </cell>
          <cell r="DJ222" t="b">
            <v>0</v>
          </cell>
          <cell r="DL222" t="b">
            <v>0</v>
          </cell>
          <cell r="DN222" t="b">
            <v>0</v>
          </cell>
          <cell r="DP222" t="b">
            <v>0</v>
          </cell>
          <cell r="DV222">
            <v>0</v>
          </cell>
          <cell r="DX222">
            <v>0</v>
          </cell>
          <cell r="DZ222">
            <v>0</v>
          </cell>
          <cell r="EB222">
            <v>0</v>
          </cell>
          <cell r="ED222">
            <v>0</v>
          </cell>
          <cell r="EF222">
            <v>0</v>
          </cell>
          <cell r="EJ222">
            <v>0</v>
          </cell>
          <cell r="EL222">
            <v>0</v>
          </cell>
          <cell r="EN222">
            <v>0</v>
          </cell>
          <cell r="EP222">
            <v>0</v>
          </cell>
          <cell r="ER222">
            <v>0</v>
          </cell>
          <cell r="ET222">
            <v>0</v>
          </cell>
          <cell r="EX222">
            <v>0</v>
          </cell>
          <cell r="EZ222">
            <v>0</v>
          </cell>
          <cell r="FD222">
            <v>0</v>
          </cell>
          <cell r="FF222">
            <v>0</v>
          </cell>
        </row>
        <row r="223">
          <cell r="A223" t="str">
            <v>ØKRdiesel</v>
          </cell>
          <cell r="B223" t="str">
            <v>DK-East</v>
          </cell>
          <cell r="G223">
            <v>19</v>
          </cell>
          <cell r="H223">
            <v>0</v>
          </cell>
          <cell r="AK223">
            <v>5.3769999999999998</v>
          </cell>
          <cell r="AL223">
            <v>0</v>
          </cell>
          <cell r="AN223">
            <v>0</v>
          </cell>
          <cell r="AO223">
            <v>1.52</v>
          </cell>
          <cell r="AP223">
            <v>665</v>
          </cell>
          <cell r="AQ223">
            <v>1.9000000000000001</v>
          </cell>
          <cell r="BG223" t="b">
            <v>0</v>
          </cell>
          <cell r="BO223" t="b">
            <v>0</v>
          </cell>
          <cell r="CA223" t="b">
            <v>0</v>
          </cell>
          <cell r="CB223" t="b">
            <v>0</v>
          </cell>
          <cell r="CD223" t="b">
            <v>0</v>
          </cell>
          <cell r="CE223" t="b">
            <v>0</v>
          </cell>
          <cell r="CG223" t="b">
            <v>0</v>
          </cell>
          <cell r="CH223" t="b">
            <v>0</v>
          </cell>
          <cell r="CP223" t="str">
            <v>ETHFOENG</v>
          </cell>
          <cell r="CT223" t="b">
            <v>0</v>
          </cell>
          <cell r="CV223" t="b">
            <v>0</v>
          </cell>
          <cell r="CX223" t="b">
            <v>0</v>
          </cell>
          <cell r="CZ223" t="b">
            <v>0</v>
          </cell>
          <cell r="DB223" t="b">
            <v>0</v>
          </cell>
          <cell r="DD223" t="b">
            <v>0</v>
          </cell>
          <cell r="DF223" t="b">
            <v>0</v>
          </cell>
          <cell r="DH223" t="b">
            <v>0</v>
          </cell>
          <cell r="DJ223" t="b">
            <v>0</v>
          </cell>
          <cell r="DL223" t="b">
            <v>0</v>
          </cell>
          <cell r="DN223" t="b">
            <v>0</v>
          </cell>
          <cell r="DP223" t="b">
            <v>0</v>
          </cell>
          <cell r="DV223">
            <v>0</v>
          </cell>
          <cell r="DX223">
            <v>0</v>
          </cell>
          <cell r="DZ223">
            <v>0</v>
          </cell>
          <cell r="EB223">
            <v>0</v>
          </cell>
          <cell r="ED223">
            <v>0</v>
          </cell>
          <cell r="EF223">
            <v>0</v>
          </cell>
          <cell r="EJ223">
            <v>0</v>
          </cell>
          <cell r="EL223">
            <v>0</v>
          </cell>
          <cell r="EN223">
            <v>0</v>
          </cell>
          <cell r="EP223">
            <v>0</v>
          </cell>
          <cell r="ER223">
            <v>0</v>
          </cell>
          <cell r="ET223">
            <v>0</v>
          </cell>
          <cell r="EX223">
            <v>0</v>
          </cell>
          <cell r="EZ223">
            <v>0</v>
          </cell>
          <cell r="FD223">
            <v>0</v>
          </cell>
          <cell r="FF223">
            <v>0</v>
          </cell>
        </row>
        <row r="224">
          <cell r="A224" t="str">
            <v>ØKRdiesel</v>
          </cell>
          <cell r="B224" t="str">
            <v>DK-East</v>
          </cell>
          <cell r="G224">
            <v>19</v>
          </cell>
          <cell r="H224">
            <v>0</v>
          </cell>
          <cell r="AK224">
            <v>5.3769999999999998</v>
          </cell>
          <cell r="AL224">
            <v>0</v>
          </cell>
          <cell r="AN224">
            <v>0</v>
          </cell>
          <cell r="AO224">
            <v>1.52</v>
          </cell>
          <cell r="AP224">
            <v>665</v>
          </cell>
          <cell r="AQ224">
            <v>1.9000000000000001</v>
          </cell>
          <cell r="BG224" t="b">
            <v>0</v>
          </cell>
          <cell r="BO224" t="b">
            <v>0</v>
          </cell>
          <cell r="CA224" t="b">
            <v>0</v>
          </cell>
          <cell r="CB224" t="b">
            <v>0</v>
          </cell>
          <cell r="CD224" t="b">
            <v>0</v>
          </cell>
          <cell r="CE224" t="b">
            <v>0</v>
          </cell>
          <cell r="CG224" t="b">
            <v>0</v>
          </cell>
          <cell r="CH224" t="b">
            <v>0</v>
          </cell>
          <cell r="CP224" t="str">
            <v>ETHFOENG</v>
          </cell>
          <cell r="CT224" t="b">
            <v>0</v>
          </cell>
          <cell r="CV224" t="b">
            <v>0</v>
          </cell>
          <cell r="CX224" t="b">
            <v>0</v>
          </cell>
          <cell r="CZ224" t="b">
            <v>0</v>
          </cell>
          <cell r="DB224" t="b">
            <v>0</v>
          </cell>
          <cell r="DD224" t="b">
            <v>0</v>
          </cell>
          <cell r="DF224" t="b">
            <v>0</v>
          </cell>
          <cell r="DH224" t="b">
            <v>0</v>
          </cell>
          <cell r="DJ224" t="b">
            <v>0</v>
          </cell>
          <cell r="DL224" t="b">
            <v>0</v>
          </cell>
          <cell r="DN224" t="b">
            <v>0</v>
          </cell>
          <cell r="DP224" t="b">
            <v>0</v>
          </cell>
          <cell r="DV224">
            <v>0</v>
          </cell>
          <cell r="DX224">
            <v>0</v>
          </cell>
          <cell r="DZ224">
            <v>0</v>
          </cell>
          <cell r="EB224">
            <v>0</v>
          </cell>
          <cell r="ED224">
            <v>0</v>
          </cell>
          <cell r="EF224">
            <v>0</v>
          </cell>
          <cell r="EJ224">
            <v>0</v>
          </cell>
          <cell r="EL224">
            <v>0</v>
          </cell>
          <cell r="EN224">
            <v>0</v>
          </cell>
          <cell r="EP224">
            <v>0</v>
          </cell>
          <cell r="ER224">
            <v>0</v>
          </cell>
          <cell r="ET224">
            <v>0</v>
          </cell>
          <cell r="EX224">
            <v>0</v>
          </cell>
          <cell r="EZ224">
            <v>0</v>
          </cell>
          <cell r="FD224">
            <v>0</v>
          </cell>
          <cell r="FF224">
            <v>0</v>
          </cell>
        </row>
        <row r="225">
          <cell r="A225" t="str">
            <v>ØKRdiesel</v>
          </cell>
          <cell r="B225" t="str">
            <v>DK-East</v>
          </cell>
          <cell r="G225">
            <v>15</v>
          </cell>
          <cell r="H225">
            <v>0</v>
          </cell>
          <cell r="AK225">
            <v>5.2725</v>
          </cell>
          <cell r="AL225">
            <v>0</v>
          </cell>
          <cell r="AN225">
            <v>0</v>
          </cell>
          <cell r="AO225">
            <v>1.2</v>
          </cell>
          <cell r="AP225">
            <v>525</v>
          </cell>
          <cell r="AQ225">
            <v>1.5</v>
          </cell>
          <cell r="BG225" t="b">
            <v>0</v>
          </cell>
          <cell r="BO225" t="b">
            <v>0</v>
          </cell>
          <cell r="CA225" t="b">
            <v>0</v>
          </cell>
          <cell r="CB225" t="b">
            <v>0</v>
          </cell>
          <cell r="CD225" t="b">
            <v>0</v>
          </cell>
          <cell r="CE225" t="b">
            <v>0</v>
          </cell>
          <cell r="CG225" t="b">
            <v>0</v>
          </cell>
          <cell r="CH225" t="b">
            <v>0</v>
          </cell>
          <cell r="CP225" t="str">
            <v>ETHFOENG</v>
          </cell>
          <cell r="CT225" t="b">
            <v>0</v>
          </cell>
          <cell r="CV225" t="b">
            <v>0</v>
          </cell>
          <cell r="CX225" t="b">
            <v>0</v>
          </cell>
          <cell r="CZ225" t="b">
            <v>0</v>
          </cell>
          <cell r="DB225" t="b">
            <v>0</v>
          </cell>
          <cell r="DD225" t="b">
            <v>0</v>
          </cell>
          <cell r="DF225" t="b">
            <v>0</v>
          </cell>
          <cell r="DH225" t="b">
            <v>0</v>
          </cell>
          <cell r="DJ225" t="b">
            <v>0</v>
          </cell>
          <cell r="DL225" t="b">
            <v>0</v>
          </cell>
          <cell r="DN225" t="b">
            <v>0</v>
          </cell>
          <cell r="DP225" t="b">
            <v>0</v>
          </cell>
          <cell r="DV225">
            <v>0</v>
          </cell>
          <cell r="DX225">
            <v>0</v>
          </cell>
          <cell r="DZ225">
            <v>0</v>
          </cell>
          <cell r="EB225">
            <v>0</v>
          </cell>
          <cell r="ED225">
            <v>0</v>
          </cell>
          <cell r="EF225">
            <v>0</v>
          </cell>
          <cell r="EJ225">
            <v>0</v>
          </cell>
          <cell r="EL225">
            <v>0</v>
          </cell>
          <cell r="EN225">
            <v>0</v>
          </cell>
          <cell r="EP225">
            <v>0</v>
          </cell>
          <cell r="ER225">
            <v>0</v>
          </cell>
          <cell r="ET225">
            <v>0</v>
          </cell>
          <cell r="EX225">
            <v>0</v>
          </cell>
          <cell r="EZ225">
            <v>0</v>
          </cell>
          <cell r="FD225">
            <v>0</v>
          </cell>
          <cell r="FF225">
            <v>0</v>
          </cell>
        </row>
        <row r="226">
          <cell r="A226" t="str">
            <v>KYV21</v>
          </cell>
          <cell r="B226" t="str">
            <v>DK-East</v>
          </cell>
          <cell r="G226">
            <v>260</v>
          </cell>
          <cell r="H226">
            <v>0</v>
          </cell>
          <cell r="AK226">
            <v>54.339999999999996</v>
          </cell>
          <cell r="AL226">
            <v>0</v>
          </cell>
          <cell r="AN226">
            <v>0</v>
          </cell>
          <cell r="AO226">
            <v>20.8</v>
          </cell>
          <cell r="AP226">
            <v>5200</v>
          </cell>
          <cell r="AQ226">
            <v>36.400000000000006</v>
          </cell>
          <cell r="BG226" t="b">
            <v>0</v>
          </cell>
          <cell r="BO226" t="b">
            <v>0</v>
          </cell>
          <cell r="CA226" t="b">
            <v>0</v>
          </cell>
          <cell r="CB226" t="b">
            <v>0</v>
          </cell>
          <cell r="CD226" t="b">
            <v>0</v>
          </cell>
          <cell r="CE226" t="b">
            <v>0</v>
          </cell>
          <cell r="CG226" t="b">
            <v>0</v>
          </cell>
          <cell r="CH226" t="b">
            <v>0</v>
          </cell>
          <cell r="CP226" t="str">
            <v>ETHFOSTM</v>
          </cell>
          <cell r="CT226" t="b">
            <v>0</v>
          </cell>
          <cell r="CV226" t="b">
            <v>0</v>
          </cell>
          <cell r="CX226" t="b">
            <v>0</v>
          </cell>
          <cell r="CZ226" t="b">
            <v>0</v>
          </cell>
          <cell r="DB226" t="b">
            <v>0</v>
          </cell>
          <cell r="DD226" t="b">
            <v>0</v>
          </cell>
          <cell r="DF226" t="b">
            <v>0</v>
          </cell>
          <cell r="DH226" t="b">
            <v>0</v>
          </cell>
          <cell r="DJ226" t="b">
            <v>0</v>
          </cell>
          <cell r="DL226" t="b">
            <v>0</v>
          </cell>
          <cell r="DN226" t="b">
            <v>0</v>
          </cell>
          <cell r="DP226" t="b">
            <v>0</v>
          </cell>
          <cell r="DV226">
            <v>0</v>
          </cell>
          <cell r="DX226">
            <v>0</v>
          </cell>
          <cell r="DZ226">
            <v>0</v>
          </cell>
          <cell r="EB226">
            <v>0</v>
          </cell>
          <cell r="ED226">
            <v>0</v>
          </cell>
          <cell r="EF226">
            <v>0</v>
          </cell>
          <cell r="EJ226">
            <v>0</v>
          </cell>
          <cell r="EL226">
            <v>0</v>
          </cell>
          <cell r="EN226">
            <v>0</v>
          </cell>
          <cell r="EP226">
            <v>0</v>
          </cell>
          <cell r="ER226">
            <v>0</v>
          </cell>
          <cell r="ET226">
            <v>0</v>
          </cell>
          <cell r="EX226">
            <v>0</v>
          </cell>
          <cell r="EZ226">
            <v>0</v>
          </cell>
          <cell r="FD226">
            <v>0</v>
          </cell>
          <cell r="FF226">
            <v>0</v>
          </cell>
        </row>
        <row r="227">
          <cell r="A227" t="str">
            <v>KYV21</v>
          </cell>
          <cell r="B227" t="str">
            <v>DK-East</v>
          </cell>
          <cell r="G227">
            <v>260</v>
          </cell>
          <cell r="H227">
            <v>0</v>
          </cell>
          <cell r="AK227">
            <v>54.339999999999996</v>
          </cell>
          <cell r="AL227">
            <v>0</v>
          </cell>
          <cell r="AN227">
            <v>0</v>
          </cell>
          <cell r="AO227">
            <v>20.8</v>
          </cell>
          <cell r="AP227">
            <v>5200</v>
          </cell>
          <cell r="AQ227">
            <v>36.400000000000006</v>
          </cell>
          <cell r="BG227" t="b">
            <v>0</v>
          </cell>
          <cell r="BO227" t="b">
            <v>0</v>
          </cell>
          <cell r="CA227" t="b">
            <v>0</v>
          </cell>
          <cell r="CB227" t="b">
            <v>0</v>
          </cell>
          <cell r="CD227" t="b">
            <v>0</v>
          </cell>
          <cell r="CE227" t="b">
            <v>0</v>
          </cell>
          <cell r="CG227" t="b">
            <v>0</v>
          </cell>
          <cell r="CH227" t="b">
            <v>0</v>
          </cell>
          <cell r="CP227" t="str">
            <v>ETHFOSTM</v>
          </cell>
          <cell r="CT227" t="b">
            <v>0</v>
          </cell>
          <cell r="CV227" t="b">
            <v>0</v>
          </cell>
          <cell r="CX227" t="b">
            <v>0</v>
          </cell>
          <cell r="CZ227" t="b">
            <v>0</v>
          </cell>
          <cell r="DB227" t="b">
            <v>0</v>
          </cell>
          <cell r="DD227" t="b">
            <v>0</v>
          </cell>
          <cell r="DF227" t="b">
            <v>0</v>
          </cell>
          <cell r="DH227" t="b">
            <v>0</v>
          </cell>
          <cell r="DJ227" t="b">
            <v>0</v>
          </cell>
          <cell r="DL227" t="b">
            <v>0</v>
          </cell>
          <cell r="DN227" t="b">
            <v>0</v>
          </cell>
          <cell r="DP227" t="b">
            <v>0</v>
          </cell>
          <cell r="DV227">
            <v>0</v>
          </cell>
          <cell r="DX227">
            <v>0</v>
          </cell>
          <cell r="DZ227">
            <v>0</v>
          </cell>
          <cell r="EB227">
            <v>0</v>
          </cell>
          <cell r="ED227">
            <v>0</v>
          </cell>
          <cell r="EF227">
            <v>0</v>
          </cell>
          <cell r="EJ227">
            <v>0</v>
          </cell>
          <cell r="EL227">
            <v>0</v>
          </cell>
          <cell r="EN227">
            <v>0</v>
          </cell>
          <cell r="EP227">
            <v>0</v>
          </cell>
          <cell r="ER227">
            <v>0</v>
          </cell>
          <cell r="ET227">
            <v>0</v>
          </cell>
          <cell r="EX227">
            <v>0</v>
          </cell>
          <cell r="EZ227">
            <v>0</v>
          </cell>
          <cell r="FD227">
            <v>0</v>
          </cell>
          <cell r="FF227">
            <v>0</v>
          </cell>
        </row>
        <row r="228">
          <cell r="A228" t="str">
            <v>KYV22</v>
          </cell>
          <cell r="B228" t="str">
            <v>DK-East</v>
          </cell>
          <cell r="G228">
            <v>260</v>
          </cell>
          <cell r="H228">
            <v>0</v>
          </cell>
          <cell r="AK228">
            <v>67.34</v>
          </cell>
          <cell r="AL228">
            <v>0</v>
          </cell>
          <cell r="AN228">
            <v>0</v>
          </cell>
          <cell r="AO228">
            <v>20.8</v>
          </cell>
          <cell r="AP228">
            <v>5200</v>
          </cell>
          <cell r="AQ228">
            <v>36.400000000000006</v>
          </cell>
          <cell r="BG228" t="b">
            <v>0</v>
          </cell>
          <cell r="BO228" t="b">
            <v>0</v>
          </cell>
          <cell r="CA228" t="b">
            <v>0</v>
          </cell>
          <cell r="CB228" t="b">
            <v>0</v>
          </cell>
          <cell r="CD228" t="b">
            <v>0</v>
          </cell>
          <cell r="CE228" t="b">
            <v>0</v>
          </cell>
          <cell r="CG228" t="b">
            <v>0</v>
          </cell>
          <cell r="CH228" t="b">
            <v>0</v>
          </cell>
          <cell r="CP228" t="str">
            <v>ETHFOSTM</v>
          </cell>
          <cell r="CT228" t="b">
            <v>0</v>
          </cell>
          <cell r="CV228" t="b">
            <v>0</v>
          </cell>
          <cell r="CX228" t="b">
            <v>0</v>
          </cell>
          <cell r="CZ228" t="b">
            <v>0</v>
          </cell>
          <cell r="DB228" t="b">
            <v>0</v>
          </cell>
          <cell r="DD228" t="b">
            <v>0</v>
          </cell>
          <cell r="DF228" t="b">
            <v>0</v>
          </cell>
          <cell r="DH228" t="b">
            <v>0</v>
          </cell>
          <cell r="DJ228" t="b">
            <v>0</v>
          </cell>
          <cell r="DL228" t="b">
            <v>0</v>
          </cell>
          <cell r="DN228" t="b">
            <v>0</v>
          </cell>
          <cell r="DP228" t="b">
            <v>0</v>
          </cell>
          <cell r="DV228">
            <v>0</v>
          </cell>
          <cell r="DX228">
            <v>0</v>
          </cell>
          <cell r="DZ228">
            <v>0</v>
          </cell>
          <cell r="EB228">
            <v>0</v>
          </cell>
          <cell r="ED228">
            <v>0</v>
          </cell>
          <cell r="EF228">
            <v>0</v>
          </cell>
          <cell r="EJ228">
            <v>0</v>
          </cell>
          <cell r="EL228">
            <v>0</v>
          </cell>
          <cell r="EN228">
            <v>0</v>
          </cell>
          <cell r="EP228">
            <v>0</v>
          </cell>
          <cell r="ER228">
            <v>0</v>
          </cell>
          <cell r="ET228">
            <v>0</v>
          </cell>
          <cell r="EX228">
            <v>0</v>
          </cell>
          <cell r="EZ228">
            <v>0</v>
          </cell>
          <cell r="FD228">
            <v>0</v>
          </cell>
          <cell r="FF228">
            <v>0</v>
          </cell>
        </row>
        <row r="229">
          <cell r="A229" t="str">
            <v>KYV22</v>
          </cell>
          <cell r="B229" t="str">
            <v>DK-East</v>
          </cell>
          <cell r="G229">
            <v>260</v>
          </cell>
          <cell r="H229">
            <v>0</v>
          </cell>
          <cell r="AK229">
            <v>67.34</v>
          </cell>
          <cell r="AL229">
            <v>0</v>
          </cell>
          <cell r="AN229">
            <v>0</v>
          </cell>
          <cell r="AO229">
            <v>20.8</v>
          </cell>
          <cell r="AP229">
            <v>5200</v>
          </cell>
          <cell r="AQ229">
            <v>36.400000000000006</v>
          </cell>
          <cell r="BG229" t="b">
            <v>0</v>
          </cell>
          <cell r="BO229" t="b">
            <v>0</v>
          </cell>
          <cell r="CA229" t="b">
            <v>0</v>
          </cell>
          <cell r="CB229" t="b">
            <v>0</v>
          </cell>
          <cell r="CD229" t="b">
            <v>0</v>
          </cell>
          <cell r="CE229" t="b">
            <v>0</v>
          </cell>
          <cell r="CG229" t="b">
            <v>0</v>
          </cell>
          <cell r="CH229" t="b">
            <v>0</v>
          </cell>
          <cell r="CP229" t="str">
            <v>ETHFOSTM</v>
          </cell>
          <cell r="CT229" t="b">
            <v>0</v>
          </cell>
          <cell r="CV229" t="b">
            <v>0</v>
          </cell>
          <cell r="CX229" t="b">
            <v>0</v>
          </cell>
          <cell r="CZ229" t="b">
            <v>0</v>
          </cell>
          <cell r="DB229" t="b">
            <v>0</v>
          </cell>
          <cell r="DD229" t="b">
            <v>0</v>
          </cell>
          <cell r="DF229" t="b">
            <v>0</v>
          </cell>
          <cell r="DH229" t="b">
            <v>0</v>
          </cell>
          <cell r="DJ229" t="b">
            <v>0</v>
          </cell>
          <cell r="DL229" t="b">
            <v>0</v>
          </cell>
          <cell r="DN229" t="b">
            <v>0</v>
          </cell>
          <cell r="DP229" t="b">
            <v>0</v>
          </cell>
          <cell r="DV229">
            <v>0</v>
          </cell>
          <cell r="DX229">
            <v>0</v>
          </cell>
          <cell r="DZ229">
            <v>0</v>
          </cell>
          <cell r="EB229">
            <v>0</v>
          </cell>
          <cell r="ED229">
            <v>0</v>
          </cell>
          <cell r="EF229">
            <v>0</v>
          </cell>
          <cell r="EJ229">
            <v>0</v>
          </cell>
          <cell r="EL229">
            <v>0</v>
          </cell>
          <cell r="EN229">
            <v>0</v>
          </cell>
          <cell r="EP229">
            <v>0</v>
          </cell>
          <cell r="ER229">
            <v>0</v>
          </cell>
          <cell r="ET229">
            <v>0</v>
          </cell>
          <cell r="EX229">
            <v>0</v>
          </cell>
          <cell r="EZ229">
            <v>0</v>
          </cell>
          <cell r="FD229">
            <v>0</v>
          </cell>
          <cell r="FF229">
            <v>0</v>
          </cell>
        </row>
        <row r="230">
          <cell r="A230" t="str">
            <v>KYV41</v>
          </cell>
          <cell r="B230" t="str">
            <v>DK-East</v>
          </cell>
          <cell r="G230">
            <v>18</v>
          </cell>
          <cell r="H230">
            <v>0</v>
          </cell>
          <cell r="AK230">
            <v>5.9039999999999999</v>
          </cell>
          <cell r="AL230">
            <v>0</v>
          </cell>
          <cell r="AN230">
            <v>0</v>
          </cell>
          <cell r="AO230">
            <v>1.44</v>
          </cell>
          <cell r="AP230">
            <v>630</v>
          </cell>
          <cell r="AQ230">
            <v>1.8</v>
          </cell>
          <cell r="BG230" t="b">
            <v>0</v>
          </cell>
          <cell r="BO230" t="b">
            <v>0</v>
          </cell>
          <cell r="CA230" t="b">
            <v>0</v>
          </cell>
          <cell r="CB230" t="b">
            <v>0</v>
          </cell>
          <cell r="CD230" t="b">
            <v>0</v>
          </cell>
          <cell r="CE230" t="b">
            <v>0</v>
          </cell>
          <cell r="CG230" t="b">
            <v>0</v>
          </cell>
          <cell r="CH230" t="b">
            <v>0</v>
          </cell>
          <cell r="CP230" t="str">
            <v>ETHFOENG</v>
          </cell>
          <cell r="CT230" t="b">
            <v>0</v>
          </cell>
          <cell r="CV230" t="b">
            <v>0</v>
          </cell>
          <cell r="CX230" t="b">
            <v>0</v>
          </cell>
          <cell r="CZ230" t="b">
            <v>0</v>
          </cell>
          <cell r="DB230" t="b">
            <v>0</v>
          </cell>
          <cell r="DD230" t="b">
            <v>0</v>
          </cell>
          <cell r="DF230" t="b">
            <v>0</v>
          </cell>
          <cell r="DH230" t="b">
            <v>0</v>
          </cell>
          <cell r="DJ230" t="b">
            <v>0</v>
          </cell>
          <cell r="DL230" t="b">
            <v>0</v>
          </cell>
          <cell r="DN230" t="b">
            <v>0</v>
          </cell>
          <cell r="DP230" t="b">
            <v>0</v>
          </cell>
          <cell r="DV230">
            <v>0</v>
          </cell>
          <cell r="DX230">
            <v>0</v>
          </cell>
          <cell r="DZ230">
            <v>0</v>
          </cell>
          <cell r="EB230">
            <v>0</v>
          </cell>
          <cell r="ED230">
            <v>0</v>
          </cell>
          <cell r="EF230">
            <v>0</v>
          </cell>
          <cell r="EJ230">
            <v>0</v>
          </cell>
          <cell r="EL230">
            <v>0</v>
          </cell>
          <cell r="EN230">
            <v>0</v>
          </cell>
          <cell r="EP230">
            <v>0</v>
          </cell>
          <cell r="ER230">
            <v>0</v>
          </cell>
          <cell r="ET230">
            <v>0</v>
          </cell>
          <cell r="EX230">
            <v>0</v>
          </cell>
          <cell r="EZ230">
            <v>0</v>
          </cell>
          <cell r="FD230">
            <v>0</v>
          </cell>
          <cell r="FF230">
            <v>0</v>
          </cell>
        </row>
        <row r="231">
          <cell r="A231" t="str">
            <v>KYV41</v>
          </cell>
          <cell r="B231" t="str">
            <v>DK-East</v>
          </cell>
          <cell r="G231">
            <v>18</v>
          </cell>
          <cell r="H231">
            <v>0</v>
          </cell>
          <cell r="AK231">
            <v>5.9039999999999999</v>
          </cell>
          <cell r="AL231">
            <v>0</v>
          </cell>
          <cell r="AN231">
            <v>0</v>
          </cell>
          <cell r="AO231">
            <v>1.44</v>
          </cell>
          <cell r="AP231">
            <v>630</v>
          </cell>
          <cell r="AQ231">
            <v>1.8</v>
          </cell>
          <cell r="BG231" t="b">
            <v>0</v>
          </cell>
          <cell r="BO231" t="b">
            <v>0</v>
          </cell>
          <cell r="CA231" t="b">
            <v>0</v>
          </cell>
          <cell r="CB231" t="b">
            <v>0</v>
          </cell>
          <cell r="CD231" t="b">
            <v>0</v>
          </cell>
          <cell r="CE231" t="b">
            <v>0</v>
          </cell>
          <cell r="CG231" t="b">
            <v>0</v>
          </cell>
          <cell r="CH231" t="b">
            <v>0</v>
          </cell>
          <cell r="CP231" t="str">
            <v>ETHFOENG</v>
          </cell>
          <cell r="CT231" t="b">
            <v>0</v>
          </cell>
          <cell r="CV231" t="b">
            <v>0</v>
          </cell>
          <cell r="CX231" t="b">
            <v>0</v>
          </cell>
          <cell r="CZ231" t="b">
            <v>0</v>
          </cell>
          <cell r="DB231" t="b">
            <v>0</v>
          </cell>
          <cell r="DD231" t="b">
            <v>0</v>
          </cell>
          <cell r="DF231" t="b">
            <v>0</v>
          </cell>
          <cell r="DH231" t="b">
            <v>0</v>
          </cell>
          <cell r="DJ231" t="b">
            <v>0</v>
          </cell>
          <cell r="DL231" t="b">
            <v>0</v>
          </cell>
          <cell r="DN231" t="b">
            <v>0</v>
          </cell>
          <cell r="DP231" t="b">
            <v>0</v>
          </cell>
          <cell r="DV231">
            <v>0</v>
          </cell>
          <cell r="DX231">
            <v>0</v>
          </cell>
          <cell r="DZ231">
            <v>0</v>
          </cell>
          <cell r="EB231">
            <v>0</v>
          </cell>
          <cell r="ED231">
            <v>0</v>
          </cell>
          <cell r="EF231">
            <v>0</v>
          </cell>
          <cell r="EJ231">
            <v>0</v>
          </cell>
          <cell r="EL231">
            <v>0</v>
          </cell>
          <cell r="EN231">
            <v>0</v>
          </cell>
          <cell r="EP231">
            <v>0</v>
          </cell>
          <cell r="ER231">
            <v>0</v>
          </cell>
          <cell r="ET231">
            <v>0</v>
          </cell>
          <cell r="EX231">
            <v>0</v>
          </cell>
          <cell r="EZ231">
            <v>0</v>
          </cell>
          <cell r="FD231">
            <v>0</v>
          </cell>
          <cell r="FF231">
            <v>0</v>
          </cell>
        </row>
        <row r="232">
          <cell r="A232" t="str">
            <v>KYV51-52</v>
          </cell>
          <cell r="B232" t="str">
            <v>DK-East</v>
          </cell>
          <cell r="G232">
            <v>126</v>
          </cell>
          <cell r="H232">
            <v>0</v>
          </cell>
          <cell r="AK232">
            <v>21.923999999999999</v>
          </cell>
          <cell r="AL232">
            <v>0</v>
          </cell>
          <cell r="AN232">
            <v>0</v>
          </cell>
          <cell r="AO232">
            <v>5.04</v>
          </cell>
          <cell r="AP232">
            <v>1890</v>
          </cell>
          <cell r="AQ232">
            <v>10.08</v>
          </cell>
          <cell r="BG232" t="b">
            <v>0</v>
          </cell>
          <cell r="BO232" t="b">
            <v>0</v>
          </cell>
          <cell r="CA232" t="b">
            <v>0</v>
          </cell>
          <cell r="CB232" t="b">
            <v>0</v>
          </cell>
          <cell r="CD232" t="b">
            <v>0</v>
          </cell>
          <cell r="CE232" t="b">
            <v>0</v>
          </cell>
          <cell r="CG232" t="b">
            <v>0</v>
          </cell>
          <cell r="CH232" t="b">
            <v>0</v>
          </cell>
          <cell r="CP232" t="str">
            <v>ETHFOGTR</v>
          </cell>
          <cell r="CT232" t="b">
            <v>0</v>
          </cell>
          <cell r="CV232" t="b">
            <v>0</v>
          </cell>
          <cell r="CX232" t="b">
            <v>0</v>
          </cell>
          <cell r="CZ232" t="b">
            <v>0</v>
          </cell>
          <cell r="DB232" t="b">
            <v>0</v>
          </cell>
          <cell r="DD232" t="b">
            <v>0</v>
          </cell>
          <cell r="DF232" t="b">
            <v>0</v>
          </cell>
          <cell r="DH232" t="b">
            <v>0</v>
          </cell>
          <cell r="DJ232" t="b">
            <v>0</v>
          </cell>
          <cell r="DL232" t="b">
            <v>0</v>
          </cell>
          <cell r="DN232" t="b">
            <v>0</v>
          </cell>
          <cell r="DP232" t="b">
            <v>0</v>
          </cell>
          <cell r="DV232">
            <v>0</v>
          </cell>
          <cell r="DX232">
            <v>0</v>
          </cell>
          <cell r="DZ232">
            <v>0</v>
          </cell>
          <cell r="EB232">
            <v>0</v>
          </cell>
          <cell r="ED232">
            <v>0</v>
          </cell>
          <cell r="EF232">
            <v>0</v>
          </cell>
          <cell r="EJ232">
            <v>0</v>
          </cell>
          <cell r="EL232">
            <v>0</v>
          </cell>
          <cell r="EN232">
            <v>0</v>
          </cell>
          <cell r="EP232">
            <v>0</v>
          </cell>
          <cell r="ER232">
            <v>0</v>
          </cell>
          <cell r="ET232">
            <v>0</v>
          </cell>
          <cell r="EX232">
            <v>0</v>
          </cell>
          <cell r="EZ232">
            <v>0</v>
          </cell>
          <cell r="FD232">
            <v>0</v>
          </cell>
          <cell r="FF232">
            <v>0</v>
          </cell>
        </row>
        <row r="233">
          <cell r="A233" t="str">
            <v>KYV51-52</v>
          </cell>
          <cell r="B233" t="str">
            <v>DK-East</v>
          </cell>
          <cell r="G233">
            <v>126</v>
          </cell>
          <cell r="H233">
            <v>0</v>
          </cell>
          <cell r="AK233">
            <v>21.923999999999999</v>
          </cell>
          <cell r="AL233">
            <v>0</v>
          </cell>
          <cell r="AN233">
            <v>0</v>
          </cell>
          <cell r="AO233">
            <v>5.04</v>
          </cell>
          <cell r="AP233">
            <v>1890</v>
          </cell>
          <cell r="AQ233">
            <v>10.08</v>
          </cell>
          <cell r="BG233" t="b">
            <v>0</v>
          </cell>
          <cell r="BO233" t="b">
            <v>0</v>
          </cell>
          <cell r="CA233" t="b">
            <v>0</v>
          </cell>
          <cell r="CB233" t="b">
            <v>0</v>
          </cell>
          <cell r="CD233" t="b">
            <v>0</v>
          </cell>
          <cell r="CE233" t="b">
            <v>0</v>
          </cell>
          <cell r="CG233" t="b">
            <v>0</v>
          </cell>
          <cell r="CH233" t="b">
            <v>0</v>
          </cell>
          <cell r="CP233" t="str">
            <v>ETHFOGTR</v>
          </cell>
          <cell r="CT233" t="b">
            <v>0</v>
          </cell>
          <cell r="CV233" t="b">
            <v>0</v>
          </cell>
          <cell r="CX233" t="b">
            <v>0</v>
          </cell>
          <cell r="CZ233" t="b">
            <v>0</v>
          </cell>
          <cell r="DB233" t="b">
            <v>0</v>
          </cell>
          <cell r="DD233" t="b">
            <v>0</v>
          </cell>
          <cell r="DF233" t="b">
            <v>0</v>
          </cell>
          <cell r="DH233" t="b">
            <v>0</v>
          </cell>
          <cell r="DJ233" t="b">
            <v>0</v>
          </cell>
          <cell r="DL233" t="b">
            <v>0</v>
          </cell>
          <cell r="DN233" t="b">
            <v>0</v>
          </cell>
          <cell r="DP233" t="b">
            <v>0</v>
          </cell>
          <cell r="DV233">
            <v>0</v>
          </cell>
          <cell r="DX233">
            <v>0</v>
          </cell>
          <cell r="DZ233">
            <v>0</v>
          </cell>
          <cell r="EB233">
            <v>0</v>
          </cell>
          <cell r="ED233">
            <v>0</v>
          </cell>
          <cell r="EF233">
            <v>0</v>
          </cell>
          <cell r="EJ233">
            <v>0</v>
          </cell>
          <cell r="EL233">
            <v>0</v>
          </cell>
          <cell r="EN233">
            <v>0</v>
          </cell>
          <cell r="EP233">
            <v>0</v>
          </cell>
          <cell r="ER233">
            <v>0</v>
          </cell>
          <cell r="ET233">
            <v>0</v>
          </cell>
          <cell r="EX233">
            <v>0</v>
          </cell>
          <cell r="EZ233">
            <v>0</v>
          </cell>
          <cell r="FD233">
            <v>0</v>
          </cell>
          <cell r="FF233">
            <v>0</v>
          </cell>
        </row>
        <row r="234">
          <cell r="A234" t="str">
            <v>MAV31</v>
          </cell>
          <cell r="B234" t="str">
            <v>DK-East</v>
          </cell>
          <cell r="G234">
            <v>70</v>
          </cell>
          <cell r="H234">
            <v>0</v>
          </cell>
          <cell r="AK234">
            <v>12.389999999999999</v>
          </cell>
          <cell r="AL234">
            <v>0</v>
          </cell>
          <cell r="AN234">
            <v>0</v>
          </cell>
          <cell r="AO234">
            <v>2.8000000000000003</v>
          </cell>
          <cell r="AP234">
            <v>1050</v>
          </cell>
          <cell r="AQ234">
            <v>5.6000000000000005</v>
          </cell>
          <cell r="BG234" t="b">
            <v>0</v>
          </cell>
          <cell r="BO234" t="b">
            <v>0</v>
          </cell>
          <cell r="CA234" t="b">
            <v>0</v>
          </cell>
          <cell r="CB234" t="b">
            <v>0</v>
          </cell>
          <cell r="CD234" t="b">
            <v>0</v>
          </cell>
          <cell r="CE234" t="b">
            <v>0</v>
          </cell>
          <cell r="CG234" t="b">
            <v>0</v>
          </cell>
          <cell r="CH234" t="b">
            <v>0</v>
          </cell>
          <cell r="CP234" t="str">
            <v>ETHFOGTR</v>
          </cell>
          <cell r="CT234" t="b">
            <v>0</v>
          </cell>
          <cell r="CV234" t="b">
            <v>0</v>
          </cell>
          <cell r="CX234" t="b">
            <v>0</v>
          </cell>
          <cell r="CZ234" t="b">
            <v>0</v>
          </cell>
          <cell r="DB234" t="b">
            <v>0</v>
          </cell>
          <cell r="DD234" t="b">
            <v>0</v>
          </cell>
          <cell r="DF234" t="b">
            <v>0</v>
          </cell>
          <cell r="DH234" t="b">
            <v>0</v>
          </cell>
          <cell r="DJ234" t="b">
            <v>0</v>
          </cell>
          <cell r="DL234" t="b">
            <v>0</v>
          </cell>
          <cell r="DN234" t="b">
            <v>0</v>
          </cell>
          <cell r="DP234" t="b">
            <v>0</v>
          </cell>
          <cell r="DV234">
            <v>0</v>
          </cell>
          <cell r="DX234">
            <v>0</v>
          </cell>
          <cell r="DZ234">
            <v>0</v>
          </cell>
          <cell r="EB234">
            <v>0</v>
          </cell>
          <cell r="ED234">
            <v>0</v>
          </cell>
          <cell r="EF234">
            <v>0</v>
          </cell>
          <cell r="EJ234">
            <v>0</v>
          </cell>
          <cell r="EL234">
            <v>0</v>
          </cell>
          <cell r="EN234">
            <v>0</v>
          </cell>
          <cell r="EP234">
            <v>0</v>
          </cell>
          <cell r="ER234">
            <v>0</v>
          </cell>
          <cell r="ET234">
            <v>0</v>
          </cell>
          <cell r="EX234">
            <v>0</v>
          </cell>
          <cell r="EZ234">
            <v>0</v>
          </cell>
          <cell r="FD234">
            <v>0</v>
          </cell>
          <cell r="FF234">
            <v>0</v>
          </cell>
        </row>
        <row r="235">
          <cell r="A235" t="str">
            <v>MAV31</v>
          </cell>
          <cell r="B235" t="str">
            <v>DK-East</v>
          </cell>
          <cell r="G235">
            <v>70</v>
          </cell>
          <cell r="H235">
            <v>0</v>
          </cell>
          <cell r="AK235">
            <v>12.389999999999999</v>
          </cell>
          <cell r="AL235">
            <v>0</v>
          </cell>
          <cell r="AN235">
            <v>0</v>
          </cell>
          <cell r="AO235">
            <v>2.8000000000000003</v>
          </cell>
          <cell r="AP235">
            <v>1050</v>
          </cell>
          <cell r="AQ235">
            <v>5.6000000000000005</v>
          </cell>
          <cell r="BG235" t="b">
            <v>0</v>
          </cell>
          <cell r="BO235" t="b">
            <v>0</v>
          </cell>
          <cell r="CA235" t="b">
            <v>0</v>
          </cell>
          <cell r="CB235" t="b">
            <v>0</v>
          </cell>
          <cell r="CD235" t="b">
            <v>0</v>
          </cell>
          <cell r="CE235" t="b">
            <v>0</v>
          </cell>
          <cell r="CG235" t="b">
            <v>0</v>
          </cell>
          <cell r="CH235" t="b">
            <v>0</v>
          </cell>
          <cell r="CP235" t="str">
            <v>ETHFOGTR</v>
          </cell>
          <cell r="CT235" t="b">
            <v>0</v>
          </cell>
          <cell r="CV235" t="b">
            <v>0</v>
          </cell>
          <cell r="CX235" t="b">
            <v>0</v>
          </cell>
          <cell r="CZ235" t="b">
            <v>0</v>
          </cell>
          <cell r="DB235" t="b">
            <v>0</v>
          </cell>
          <cell r="DD235" t="b">
            <v>0</v>
          </cell>
          <cell r="DF235" t="b">
            <v>0</v>
          </cell>
          <cell r="DH235" t="b">
            <v>0</v>
          </cell>
          <cell r="DJ235" t="b">
            <v>0</v>
          </cell>
          <cell r="DL235" t="b">
            <v>0</v>
          </cell>
          <cell r="DN235" t="b">
            <v>0</v>
          </cell>
          <cell r="DP235" t="b">
            <v>0</v>
          </cell>
          <cell r="DV235">
            <v>0</v>
          </cell>
          <cell r="DX235">
            <v>0</v>
          </cell>
          <cell r="DZ235">
            <v>0</v>
          </cell>
          <cell r="EB235">
            <v>0</v>
          </cell>
          <cell r="ED235">
            <v>0</v>
          </cell>
          <cell r="EF235">
            <v>0</v>
          </cell>
          <cell r="EJ235">
            <v>0</v>
          </cell>
          <cell r="EL235">
            <v>0</v>
          </cell>
          <cell r="EN235">
            <v>0</v>
          </cell>
          <cell r="EP235">
            <v>0</v>
          </cell>
          <cell r="ER235">
            <v>0</v>
          </cell>
          <cell r="ET235">
            <v>0</v>
          </cell>
          <cell r="EX235">
            <v>0</v>
          </cell>
          <cell r="EZ235">
            <v>0</v>
          </cell>
          <cell r="FD235">
            <v>0</v>
          </cell>
          <cell r="FF235">
            <v>0</v>
          </cell>
        </row>
        <row r="236">
          <cell r="A236" t="str">
            <v>MAV32</v>
          </cell>
          <cell r="B236" t="str">
            <v>DK-East</v>
          </cell>
          <cell r="G236">
            <v>100</v>
          </cell>
          <cell r="H236">
            <v>0</v>
          </cell>
          <cell r="AK236">
            <v>35</v>
          </cell>
          <cell r="AL236">
            <v>0</v>
          </cell>
          <cell r="AN236">
            <v>0</v>
          </cell>
          <cell r="AO236">
            <v>4</v>
          </cell>
          <cell r="AP236">
            <v>1500</v>
          </cell>
          <cell r="AQ236">
            <v>8</v>
          </cell>
          <cell r="BG236" t="b">
            <v>0</v>
          </cell>
          <cell r="BO236" t="b">
            <v>0</v>
          </cell>
          <cell r="CA236" t="b">
            <v>0</v>
          </cell>
          <cell r="CB236" t="b">
            <v>0</v>
          </cell>
          <cell r="CD236" t="b">
            <v>0</v>
          </cell>
          <cell r="CE236" t="b">
            <v>0</v>
          </cell>
          <cell r="CG236" t="b">
            <v>0</v>
          </cell>
          <cell r="CH236" t="b">
            <v>0</v>
          </cell>
          <cell r="CP236" t="str">
            <v>ETHFOGTR</v>
          </cell>
          <cell r="CT236" t="b">
            <v>0</v>
          </cell>
          <cell r="CV236" t="b">
            <v>0</v>
          </cell>
          <cell r="CX236" t="b">
            <v>0</v>
          </cell>
          <cell r="CZ236" t="b">
            <v>0</v>
          </cell>
          <cell r="DB236" t="b">
            <v>0</v>
          </cell>
          <cell r="DD236" t="b">
            <v>0</v>
          </cell>
          <cell r="DF236" t="b">
            <v>0</v>
          </cell>
          <cell r="DH236" t="b">
            <v>0</v>
          </cell>
          <cell r="DJ236" t="b">
            <v>0</v>
          </cell>
          <cell r="DL236" t="b">
            <v>0</v>
          </cell>
          <cell r="DN236" t="b">
            <v>0</v>
          </cell>
          <cell r="DP236" t="b">
            <v>0</v>
          </cell>
          <cell r="DV236">
            <v>0</v>
          </cell>
          <cell r="DX236">
            <v>0</v>
          </cell>
          <cell r="DZ236">
            <v>0</v>
          </cell>
          <cell r="EB236">
            <v>0</v>
          </cell>
          <cell r="ED236">
            <v>0</v>
          </cell>
          <cell r="EF236">
            <v>0</v>
          </cell>
          <cell r="EJ236">
            <v>0</v>
          </cell>
          <cell r="EL236">
            <v>0</v>
          </cell>
          <cell r="EN236">
            <v>0</v>
          </cell>
          <cell r="EP236">
            <v>0</v>
          </cell>
          <cell r="ER236">
            <v>0</v>
          </cell>
          <cell r="ET236">
            <v>0</v>
          </cell>
          <cell r="EX236">
            <v>0</v>
          </cell>
          <cell r="EZ236">
            <v>0</v>
          </cell>
          <cell r="FD236">
            <v>0</v>
          </cell>
          <cell r="FF236">
            <v>0</v>
          </cell>
        </row>
        <row r="237">
          <cell r="A237" t="str">
            <v>STV1</v>
          </cell>
          <cell r="B237" t="str">
            <v>DK-East</v>
          </cell>
          <cell r="G237">
            <v>143</v>
          </cell>
          <cell r="H237">
            <v>0</v>
          </cell>
          <cell r="AK237">
            <v>51.336999999999996</v>
          </cell>
          <cell r="AL237">
            <v>0</v>
          </cell>
          <cell r="AN237">
            <v>0</v>
          </cell>
          <cell r="AO237">
            <v>22.536800000000003</v>
          </cell>
          <cell r="AP237">
            <v>3553.55</v>
          </cell>
          <cell r="AQ237">
            <v>20.020000000000003</v>
          </cell>
          <cell r="BG237" t="b">
            <v>0</v>
          </cell>
          <cell r="BO237" t="b">
            <v>0</v>
          </cell>
          <cell r="CA237" t="b">
            <v>0</v>
          </cell>
          <cell r="CB237" t="b">
            <v>0</v>
          </cell>
          <cell r="CD237" t="b">
            <v>0</v>
          </cell>
          <cell r="CE237" t="b">
            <v>0</v>
          </cell>
          <cell r="CG237" t="b">
            <v>0</v>
          </cell>
          <cell r="CH237" t="b">
            <v>0</v>
          </cell>
          <cell r="CP237" t="str">
            <v>ETCOASTM</v>
          </cell>
          <cell r="CT237" t="b">
            <v>0</v>
          </cell>
          <cell r="CV237" t="b">
            <v>0</v>
          </cell>
          <cell r="CX237" t="b">
            <v>0</v>
          </cell>
          <cell r="CZ237" t="b">
            <v>0</v>
          </cell>
          <cell r="DB237" t="b">
            <v>0</v>
          </cell>
          <cell r="DD237" t="b">
            <v>0</v>
          </cell>
          <cell r="DF237" t="b">
            <v>0</v>
          </cell>
          <cell r="DH237" t="b">
            <v>0</v>
          </cell>
          <cell r="DJ237" t="b">
            <v>0</v>
          </cell>
          <cell r="DL237" t="b">
            <v>0</v>
          </cell>
          <cell r="DN237" t="b">
            <v>0</v>
          </cell>
          <cell r="DP237" t="b">
            <v>0</v>
          </cell>
          <cell r="DV237">
            <v>0</v>
          </cell>
          <cell r="DX237">
            <v>0</v>
          </cell>
          <cell r="DZ237">
            <v>0</v>
          </cell>
          <cell r="EB237">
            <v>0</v>
          </cell>
          <cell r="ED237">
            <v>0</v>
          </cell>
          <cell r="EF237">
            <v>0</v>
          </cell>
          <cell r="EJ237">
            <v>0</v>
          </cell>
          <cell r="EL237">
            <v>0</v>
          </cell>
          <cell r="EN237">
            <v>0</v>
          </cell>
          <cell r="EP237">
            <v>0</v>
          </cell>
          <cell r="ER237">
            <v>0</v>
          </cell>
          <cell r="ET237">
            <v>0</v>
          </cell>
          <cell r="EX237">
            <v>0</v>
          </cell>
          <cell r="EZ237">
            <v>0</v>
          </cell>
          <cell r="FD237">
            <v>0</v>
          </cell>
          <cell r="FF237">
            <v>0</v>
          </cell>
        </row>
        <row r="238">
          <cell r="A238" t="str">
            <v>STV1</v>
          </cell>
          <cell r="B238" t="str">
            <v>DK-East</v>
          </cell>
          <cell r="G238">
            <v>143</v>
          </cell>
          <cell r="H238">
            <v>0</v>
          </cell>
          <cell r="AK238">
            <v>51.336999999999996</v>
          </cell>
          <cell r="AL238">
            <v>0</v>
          </cell>
          <cell r="AN238">
            <v>0</v>
          </cell>
          <cell r="AO238">
            <v>22.536800000000003</v>
          </cell>
          <cell r="AP238">
            <v>3553.55</v>
          </cell>
          <cell r="AQ238">
            <v>27.17</v>
          </cell>
          <cell r="BG238" t="b">
            <v>0</v>
          </cell>
          <cell r="BO238" t="b">
            <v>0</v>
          </cell>
          <cell r="CA238" t="b">
            <v>0</v>
          </cell>
          <cell r="CB238" t="b">
            <v>0</v>
          </cell>
          <cell r="CD238" t="b">
            <v>0</v>
          </cell>
          <cell r="CE238" t="b">
            <v>0</v>
          </cell>
          <cell r="CG238" t="b">
            <v>0</v>
          </cell>
          <cell r="CH238" t="b">
            <v>0</v>
          </cell>
          <cell r="CP238" t="str">
            <v>ETCOASTM</v>
          </cell>
          <cell r="CT238" t="b">
            <v>0</v>
          </cell>
          <cell r="CV238" t="b">
            <v>0</v>
          </cell>
          <cell r="CX238" t="b">
            <v>0</v>
          </cell>
          <cell r="CZ238" t="b">
            <v>0</v>
          </cell>
          <cell r="DB238" t="b">
            <v>0</v>
          </cell>
          <cell r="DD238" t="b">
            <v>0</v>
          </cell>
          <cell r="DF238" t="b">
            <v>0</v>
          </cell>
          <cell r="DH238" t="b">
            <v>0</v>
          </cell>
          <cell r="DJ238" t="b">
            <v>0</v>
          </cell>
          <cell r="DL238" t="b">
            <v>0</v>
          </cell>
          <cell r="DN238" t="b">
            <v>0</v>
          </cell>
          <cell r="DP238" t="b">
            <v>0</v>
          </cell>
          <cell r="DV238">
            <v>0</v>
          </cell>
          <cell r="DX238">
            <v>0</v>
          </cell>
          <cell r="DZ238">
            <v>0</v>
          </cell>
          <cell r="EB238">
            <v>0</v>
          </cell>
          <cell r="ED238">
            <v>0</v>
          </cell>
          <cell r="EF238">
            <v>0</v>
          </cell>
          <cell r="EJ238">
            <v>0</v>
          </cell>
          <cell r="EL238">
            <v>0</v>
          </cell>
          <cell r="EN238">
            <v>0</v>
          </cell>
          <cell r="EP238">
            <v>0</v>
          </cell>
          <cell r="ER238">
            <v>0</v>
          </cell>
          <cell r="ET238">
            <v>0</v>
          </cell>
          <cell r="EX238">
            <v>0</v>
          </cell>
          <cell r="EZ238">
            <v>0</v>
          </cell>
          <cell r="FD238">
            <v>0</v>
          </cell>
          <cell r="FF238">
            <v>0</v>
          </cell>
        </row>
        <row r="239">
          <cell r="A239" t="str">
            <v>STV1</v>
          </cell>
          <cell r="B239" t="str">
            <v>DK-East</v>
          </cell>
          <cell r="G239">
            <v>143</v>
          </cell>
          <cell r="H239">
            <v>0</v>
          </cell>
          <cell r="AK239">
            <v>51.336999999999996</v>
          </cell>
          <cell r="AL239">
            <v>0</v>
          </cell>
          <cell r="AN239">
            <v>0</v>
          </cell>
          <cell r="AO239">
            <v>22.536800000000003</v>
          </cell>
          <cell r="AP239">
            <v>3553.55</v>
          </cell>
          <cell r="AQ239">
            <v>27.17</v>
          </cell>
          <cell r="BG239" t="b">
            <v>0</v>
          </cell>
          <cell r="BO239" t="b">
            <v>0</v>
          </cell>
          <cell r="CA239" t="b">
            <v>0</v>
          </cell>
          <cell r="CB239" t="b">
            <v>0</v>
          </cell>
          <cell r="CD239" t="b">
            <v>0</v>
          </cell>
          <cell r="CE239" t="b">
            <v>0</v>
          </cell>
          <cell r="CG239" t="b">
            <v>0</v>
          </cell>
          <cell r="CH239" t="b">
            <v>0</v>
          </cell>
          <cell r="CP239" t="str">
            <v>ETCOASTM</v>
          </cell>
          <cell r="CT239" t="b">
            <v>0</v>
          </cell>
          <cell r="CV239" t="b">
            <v>0</v>
          </cell>
          <cell r="CX239" t="b">
            <v>0</v>
          </cell>
          <cell r="CZ239" t="b">
            <v>0</v>
          </cell>
          <cell r="DB239" t="b">
            <v>0</v>
          </cell>
          <cell r="DD239" t="b">
            <v>0</v>
          </cell>
          <cell r="DF239" t="b">
            <v>0</v>
          </cell>
          <cell r="DH239" t="b">
            <v>0</v>
          </cell>
          <cell r="DJ239" t="b">
            <v>0</v>
          </cell>
          <cell r="DL239" t="b">
            <v>0</v>
          </cell>
          <cell r="DN239" t="b">
            <v>0</v>
          </cell>
          <cell r="DP239" t="b">
            <v>0</v>
          </cell>
          <cell r="DV239">
            <v>0</v>
          </cell>
          <cell r="DX239">
            <v>0</v>
          </cell>
          <cell r="DZ239">
            <v>0</v>
          </cell>
          <cell r="EB239">
            <v>0</v>
          </cell>
          <cell r="ED239">
            <v>0</v>
          </cell>
          <cell r="EF239">
            <v>0</v>
          </cell>
          <cell r="EJ239">
            <v>0</v>
          </cell>
          <cell r="EL239">
            <v>0</v>
          </cell>
          <cell r="EN239">
            <v>0</v>
          </cell>
          <cell r="EP239">
            <v>0</v>
          </cell>
          <cell r="ER239">
            <v>0</v>
          </cell>
          <cell r="ET239">
            <v>0</v>
          </cell>
          <cell r="EX239">
            <v>0</v>
          </cell>
          <cell r="EZ239">
            <v>0</v>
          </cell>
          <cell r="FD239">
            <v>0</v>
          </cell>
          <cell r="FF239">
            <v>0</v>
          </cell>
        </row>
        <row r="240">
          <cell r="A240" t="str">
            <v>STV1</v>
          </cell>
          <cell r="B240" t="str">
            <v>DK-East</v>
          </cell>
          <cell r="G240">
            <v>143</v>
          </cell>
          <cell r="H240">
            <v>0</v>
          </cell>
          <cell r="AK240">
            <v>51.336999999999996</v>
          </cell>
          <cell r="AL240">
            <v>0</v>
          </cell>
          <cell r="AN240">
            <v>0</v>
          </cell>
          <cell r="AO240">
            <v>11.44</v>
          </cell>
          <cell r="AP240">
            <v>2860</v>
          </cell>
          <cell r="AQ240">
            <v>20.020000000000003</v>
          </cell>
          <cell r="BG240" t="b">
            <v>0</v>
          </cell>
          <cell r="BO240" t="b">
            <v>0</v>
          </cell>
          <cell r="CA240" t="b">
            <v>0</v>
          </cell>
          <cell r="CB240" t="b">
            <v>0</v>
          </cell>
          <cell r="CD240" t="b">
            <v>0</v>
          </cell>
          <cell r="CE240" t="b">
            <v>0</v>
          </cell>
          <cell r="CG240" t="b">
            <v>0</v>
          </cell>
          <cell r="CH240" t="b">
            <v>0</v>
          </cell>
          <cell r="CP240" t="str">
            <v>ETHFOSTM</v>
          </cell>
          <cell r="CT240" t="b">
            <v>0</v>
          </cell>
          <cell r="CV240" t="b">
            <v>0</v>
          </cell>
          <cell r="CX240" t="b">
            <v>0</v>
          </cell>
          <cell r="CZ240" t="b">
            <v>0</v>
          </cell>
          <cell r="DB240" t="b">
            <v>0</v>
          </cell>
          <cell r="DD240" t="b">
            <v>0</v>
          </cell>
          <cell r="DF240" t="b">
            <v>0</v>
          </cell>
          <cell r="DH240" t="b">
            <v>0</v>
          </cell>
          <cell r="DJ240" t="b">
            <v>0</v>
          </cell>
          <cell r="DL240" t="b">
            <v>0</v>
          </cell>
          <cell r="DN240" t="b">
            <v>0</v>
          </cell>
          <cell r="DP240" t="b">
            <v>0</v>
          </cell>
          <cell r="DV240">
            <v>0</v>
          </cell>
          <cell r="DX240">
            <v>0</v>
          </cell>
          <cell r="DZ240">
            <v>0</v>
          </cell>
          <cell r="EB240">
            <v>0</v>
          </cell>
          <cell r="ED240">
            <v>0</v>
          </cell>
          <cell r="EF240">
            <v>0</v>
          </cell>
          <cell r="EJ240">
            <v>0</v>
          </cell>
          <cell r="EL240">
            <v>0</v>
          </cell>
          <cell r="EN240">
            <v>0</v>
          </cell>
          <cell r="EP240">
            <v>0</v>
          </cell>
          <cell r="ER240">
            <v>0</v>
          </cell>
          <cell r="ET240">
            <v>0</v>
          </cell>
          <cell r="EX240">
            <v>0</v>
          </cell>
          <cell r="EZ240">
            <v>0</v>
          </cell>
          <cell r="FD240">
            <v>0</v>
          </cell>
          <cell r="FF240">
            <v>0</v>
          </cell>
        </row>
        <row r="241">
          <cell r="A241" t="str">
            <v>STV2</v>
          </cell>
          <cell r="B241" t="str">
            <v>DK-East</v>
          </cell>
          <cell r="G241">
            <v>270</v>
          </cell>
          <cell r="H241">
            <v>0</v>
          </cell>
          <cell r="AK241">
            <v>99.36</v>
          </cell>
          <cell r="AL241">
            <v>0</v>
          </cell>
          <cell r="AN241">
            <v>0</v>
          </cell>
          <cell r="AO241">
            <v>42.552000000000007</v>
          </cell>
          <cell r="AP241">
            <v>6709.5</v>
          </cell>
          <cell r="AQ241">
            <v>37.800000000000004</v>
          </cell>
          <cell r="BG241" t="b">
            <v>0</v>
          </cell>
          <cell r="BO241" t="b">
            <v>0</v>
          </cell>
          <cell r="CA241" t="b">
            <v>0</v>
          </cell>
          <cell r="CB241" t="b">
            <v>0</v>
          </cell>
          <cell r="CD241" t="b">
            <v>0</v>
          </cell>
          <cell r="CE241" t="b">
            <v>0</v>
          </cell>
          <cell r="CG241" t="b">
            <v>0</v>
          </cell>
          <cell r="CH241" t="b">
            <v>0</v>
          </cell>
          <cell r="CP241" t="str">
            <v>ETCOASTM</v>
          </cell>
          <cell r="CT241" t="b">
            <v>0</v>
          </cell>
          <cell r="CV241" t="b">
            <v>0</v>
          </cell>
          <cell r="CX241" t="b">
            <v>0</v>
          </cell>
          <cell r="CZ241" t="b">
            <v>0</v>
          </cell>
          <cell r="DB241" t="b">
            <v>0</v>
          </cell>
          <cell r="DD241" t="b">
            <v>0</v>
          </cell>
          <cell r="DF241" t="b">
            <v>0</v>
          </cell>
          <cell r="DH241" t="b">
            <v>0</v>
          </cell>
          <cell r="DJ241" t="b">
            <v>0</v>
          </cell>
          <cell r="DL241" t="b">
            <v>0</v>
          </cell>
          <cell r="DN241" t="b">
            <v>0</v>
          </cell>
          <cell r="DP241" t="b">
            <v>0</v>
          </cell>
          <cell r="DV241">
            <v>0</v>
          </cell>
          <cell r="DX241">
            <v>0</v>
          </cell>
          <cell r="DZ241">
            <v>0</v>
          </cell>
          <cell r="EB241">
            <v>0</v>
          </cell>
          <cell r="ED241">
            <v>0</v>
          </cell>
          <cell r="EF241">
            <v>0</v>
          </cell>
          <cell r="EJ241">
            <v>0</v>
          </cell>
          <cell r="EL241">
            <v>0</v>
          </cell>
          <cell r="EN241">
            <v>0</v>
          </cell>
          <cell r="EP241">
            <v>0</v>
          </cell>
          <cell r="ER241">
            <v>0</v>
          </cell>
          <cell r="ET241">
            <v>0</v>
          </cell>
          <cell r="EX241">
            <v>0</v>
          </cell>
          <cell r="EZ241">
            <v>0</v>
          </cell>
          <cell r="FD241">
            <v>0</v>
          </cell>
          <cell r="FF241">
            <v>0</v>
          </cell>
        </row>
        <row r="242">
          <cell r="A242" t="str">
            <v>STV2</v>
          </cell>
          <cell r="B242" t="str">
            <v>DK-East</v>
          </cell>
          <cell r="G242">
            <v>270</v>
          </cell>
          <cell r="H242">
            <v>0</v>
          </cell>
          <cell r="AK242">
            <v>99.36</v>
          </cell>
          <cell r="AL242">
            <v>0</v>
          </cell>
          <cell r="AN242">
            <v>0</v>
          </cell>
          <cell r="AO242">
            <v>42.552000000000007</v>
          </cell>
          <cell r="AP242">
            <v>6709.5</v>
          </cell>
          <cell r="AQ242">
            <v>37.800000000000004</v>
          </cell>
          <cell r="BG242" t="b">
            <v>0</v>
          </cell>
          <cell r="BO242" t="b">
            <v>0</v>
          </cell>
          <cell r="CA242" t="b">
            <v>0</v>
          </cell>
          <cell r="CB242" t="b">
            <v>0</v>
          </cell>
          <cell r="CD242" t="b">
            <v>0</v>
          </cell>
          <cell r="CE242" t="b">
            <v>0</v>
          </cell>
          <cell r="CG242" t="b">
            <v>0</v>
          </cell>
          <cell r="CH242" t="b">
            <v>0</v>
          </cell>
          <cell r="CP242" t="str">
            <v>ETCOASTM</v>
          </cell>
          <cell r="CT242" t="b">
            <v>0</v>
          </cell>
          <cell r="CV242" t="b">
            <v>0</v>
          </cell>
          <cell r="CX242" t="b">
            <v>0</v>
          </cell>
          <cell r="CZ242" t="b">
            <v>0</v>
          </cell>
          <cell r="DB242" t="b">
            <v>0</v>
          </cell>
          <cell r="DD242" t="b">
            <v>0</v>
          </cell>
          <cell r="DF242" t="b">
            <v>0</v>
          </cell>
          <cell r="DH242" t="b">
            <v>0</v>
          </cell>
          <cell r="DJ242" t="b">
            <v>0</v>
          </cell>
          <cell r="DL242" t="b">
            <v>0</v>
          </cell>
          <cell r="DN242" t="b">
            <v>0</v>
          </cell>
          <cell r="DP242" t="b">
            <v>0</v>
          </cell>
          <cell r="DV242">
            <v>0</v>
          </cell>
          <cell r="DX242">
            <v>0</v>
          </cell>
          <cell r="DZ242">
            <v>0</v>
          </cell>
          <cell r="EB242">
            <v>0</v>
          </cell>
          <cell r="ED242">
            <v>0</v>
          </cell>
          <cell r="EF242">
            <v>0</v>
          </cell>
          <cell r="EJ242">
            <v>0</v>
          </cell>
          <cell r="EL242">
            <v>0</v>
          </cell>
          <cell r="EN242">
            <v>0</v>
          </cell>
          <cell r="EP242">
            <v>0</v>
          </cell>
          <cell r="ER242">
            <v>0</v>
          </cell>
          <cell r="ET242">
            <v>0</v>
          </cell>
          <cell r="EX242">
            <v>0</v>
          </cell>
          <cell r="EZ242">
            <v>0</v>
          </cell>
          <cell r="FD242">
            <v>0</v>
          </cell>
          <cell r="FF242">
            <v>0</v>
          </cell>
        </row>
        <row r="243">
          <cell r="A243" t="str">
            <v>STV2</v>
          </cell>
          <cell r="B243" t="str">
            <v>DK-East</v>
          </cell>
          <cell r="G243">
            <v>270</v>
          </cell>
          <cell r="H243">
            <v>0</v>
          </cell>
          <cell r="AK243">
            <v>99.36</v>
          </cell>
          <cell r="AL243">
            <v>0</v>
          </cell>
          <cell r="AN243">
            <v>0</v>
          </cell>
          <cell r="AO243">
            <v>42.552000000000007</v>
          </cell>
          <cell r="AP243">
            <v>6709.5</v>
          </cell>
          <cell r="AQ243">
            <v>37.800000000000004</v>
          </cell>
          <cell r="BG243" t="b">
            <v>0</v>
          </cell>
          <cell r="BO243" t="b">
            <v>0</v>
          </cell>
          <cell r="CA243" t="b">
            <v>0</v>
          </cell>
          <cell r="CB243" t="b">
            <v>0</v>
          </cell>
          <cell r="CD243" t="b">
            <v>0</v>
          </cell>
          <cell r="CE243" t="b">
            <v>0</v>
          </cell>
          <cell r="CG243" t="b">
            <v>0</v>
          </cell>
          <cell r="CH243" t="b">
            <v>0</v>
          </cell>
          <cell r="CP243" t="str">
            <v>ETCOASTM</v>
          </cell>
          <cell r="CT243" t="b">
            <v>0</v>
          </cell>
          <cell r="CV243" t="b">
            <v>0</v>
          </cell>
          <cell r="CX243" t="b">
            <v>0</v>
          </cell>
          <cell r="CZ243" t="b">
            <v>0</v>
          </cell>
          <cell r="DB243" t="b">
            <v>0</v>
          </cell>
          <cell r="DD243" t="b">
            <v>0</v>
          </cell>
          <cell r="DF243" t="b">
            <v>0</v>
          </cell>
          <cell r="DH243" t="b">
            <v>0</v>
          </cell>
          <cell r="DJ243" t="b">
            <v>0</v>
          </cell>
          <cell r="DL243" t="b">
            <v>0</v>
          </cell>
          <cell r="DN243" t="b">
            <v>0</v>
          </cell>
          <cell r="DP243" t="b">
            <v>0</v>
          </cell>
          <cell r="DV243">
            <v>0</v>
          </cell>
          <cell r="DX243">
            <v>0</v>
          </cell>
          <cell r="DZ243">
            <v>0</v>
          </cell>
          <cell r="EB243">
            <v>0</v>
          </cell>
          <cell r="ED243">
            <v>0</v>
          </cell>
          <cell r="EF243">
            <v>0</v>
          </cell>
          <cell r="EJ243">
            <v>0</v>
          </cell>
          <cell r="EL243">
            <v>0</v>
          </cell>
          <cell r="EN243">
            <v>0</v>
          </cell>
          <cell r="EP243">
            <v>0</v>
          </cell>
          <cell r="ER243">
            <v>0</v>
          </cell>
          <cell r="ET243">
            <v>0</v>
          </cell>
          <cell r="EX243">
            <v>0</v>
          </cell>
          <cell r="EZ243">
            <v>0</v>
          </cell>
          <cell r="FD243">
            <v>0</v>
          </cell>
          <cell r="FF243">
            <v>0</v>
          </cell>
        </row>
        <row r="244">
          <cell r="A244" t="str">
            <v>STV2</v>
          </cell>
          <cell r="B244" t="str">
            <v>DK-East</v>
          </cell>
          <cell r="G244">
            <v>270</v>
          </cell>
          <cell r="H244">
            <v>0</v>
          </cell>
          <cell r="AK244">
            <v>99.36</v>
          </cell>
          <cell r="AL244">
            <v>0</v>
          </cell>
          <cell r="AN244">
            <v>0</v>
          </cell>
          <cell r="AO244">
            <v>42.552000000000007</v>
          </cell>
          <cell r="AP244">
            <v>6709.5</v>
          </cell>
          <cell r="AQ244">
            <v>51.3</v>
          </cell>
          <cell r="BG244" t="b">
            <v>0</v>
          </cell>
          <cell r="BO244" t="b">
            <v>0</v>
          </cell>
          <cell r="CA244" t="b">
            <v>0</v>
          </cell>
          <cell r="CB244" t="b">
            <v>0</v>
          </cell>
          <cell r="CD244" t="b">
            <v>0</v>
          </cell>
          <cell r="CE244" t="b">
            <v>0</v>
          </cell>
          <cell r="CG244" t="b">
            <v>0</v>
          </cell>
          <cell r="CH244" t="b">
            <v>0</v>
          </cell>
          <cell r="CP244" t="str">
            <v>ETCOASTM</v>
          </cell>
          <cell r="CT244" t="b">
            <v>0</v>
          </cell>
          <cell r="CV244" t="b">
            <v>0</v>
          </cell>
          <cell r="CX244" t="b">
            <v>0</v>
          </cell>
          <cell r="CZ244" t="b">
            <v>0</v>
          </cell>
          <cell r="DB244" t="b">
            <v>0</v>
          </cell>
          <cell r="DD244" t="b">
            <v>0</v>
          </cell>
          <cell r="DF244" t="b">
            <v>0</v>
          </cell>
          <cell r="DH244" t="b">
            <v>0</v>
          </cell>
          <cell r="DJ244" t="b">
            <v>0</v>
          </cell>
          <cell r="DL244" t="b">
            <v>0</v>
          </cell>
          <cell r="DN244" t="b">
            <v>0</v>
          </cell>
          <cell r="DP244" t="b">
            <v>0</v>
          </cell>
          <cell r="DV244">
            <v>0</v>
          </cell>
          <cell r="DX244">
            <v>0</v>
          </cell>
          <cell r="DZ244">
            <v>0</v>
          </cell>
          <cell r="EB244">
            <v>0</v>
          </cell>
          <cell r="ED244">
            <v>0</v>
          </cell>
          <cell r="EF244">
            <v>0</v>
          </cell>
          <cell r="EJ244">
            <v>0</v>
          </cell>
          <cell r="EL244">
            <v>0</v>
          </cell>
          <cell r="EN244">
            <v>0</v>
          </cell>
          <cell r="EP244">
            <v>0</v>
          </cell>
          <cell r="ER244">
            <v>0</v>
          </cell>
          <cell r="ET244">
            <v>0</v>
          </cell>
          <cell r="EX244">
            <v>0</v>
          </cell>
          <cell r="EZ244">
            <v>0</v>
          </cell>
          <cell r="FD244">
            <v>0</v>
          </cell>
          <cell r="FF244">
            <v>0</v>
          </cell>
        </row>
        <row r="245">
          <cell r="A245" t="str">
            <v>STV2</v>
          </cell>
          <cell r="B245" t="str">
            <v>DK-East</v>
          </cell>
          <cell r="G245">
            <v>270</v>
          </cell>
          <cell r="H245">
            <v>0</v>
          </cell>
          <cell r="AK245">
            <v>99.36</v>
          </cell>
          <cell r="AL245">
            <v>0</v>
          </cell>
          <cell r="AN245">
            <v>0</v>
          </cell>
          <cell r="AO245">
            <v>21.6</v>
          </cell>
          <cell r="AP245">
            <v>5400</v>
          </cell>
          <cell r="AQ245">
            <v>51.3</v>
          </cell>
          <cell r="BG245" t="b">
            <v>0</v>
          </cell>
          <cell r="BO245" t="b">
            <v>0</v>
          </cell>
          <cell r="CA245" t="b">
            <v>0</v>
          </cell>
          <cell r="CB245" t="b">
            <v>0</v>
          </cell>
          <cell r="CD245" t="b">
            <v>0</v>
          </cell>
          <cell r="CE245" t="b">
            <v>0</v>
          </cell>
          <cell r="CG245" t="b">
            <v>0</v>
          </cell>
          <cell r="CH245" t="b">
            <v>0</v>
          </cell>
          <cell r="CP245" t="str">
            <v>ETHFOSTM</v>
          </cell>
          <cell r="CT245" t="b">
            <v>0</v>
          </cell>
          <cell r="CV245" t="b">
            <v>0</v>
          </cell>
          <cell r="CX245" t="b">
            <v>0</v>
          </cell>
          <cell r="CZ245" t="b">
            <v>0</v>
          </cell>
          <cell r="DB245" t="b">
            <v>0</v>
          </cell>
          <cell r="DD245" t="b">
            <v>0</v>
          </cell>
          <cell r="DF245" t="b">
            <v>0</v>
          </cell>
          <cell r="DH245" t="b">
            <v>0</v>
          </cell>
          <cell r="DJ245" t="b">
            <v>0</v>
          </cell>
          <cell r="DL245" t="b">
            <v>0</v>
          </cell>
          <cell r="DN245" t="b">
            <v>0</v>
          </cell>
          <cell r="DP245" t="b">
            <v>0</v>
          </cell>
          <cell r="DV245">
            <v>0</v>
          </cell>
          <cell r="DX245">
            <v>0</v>
          </cell>
          <cell r="DZ245">
            <v>0</v>
          </cell>
          <cell r="EB245">
            <v>0</v>
          </cell>
          <cell r="ED245">
            <v>0</v>
          </cell>
          <cell r="EF245">
            <v>0</v>
          </cell>
          <cell r="EJ245">
            <v>0</v>
          </cell>
          <cell r="EL245">
            <v>0</v>
          </cell>
          <cell r="EN245">
            <v>0</v>
          </cell>
          <cell r="EP245">
            <v>0</v>
          </cell>
          <cell r="ER245">
            <v>0</v>
          </cell>
          <cell r="ET245">
            <v>0</v>
          </cell>
          <cell r="EX245">
            <v>0</v>
          </cell>
          <cell r="EZ245">
            <v>0</v>
          </cell>
          <cell r="FD245">
            <v>0</v>
          </cell>
          <cell r="FF245">
            <v>0</v>
          </cell>
        </row>
        <row r="246">
          <cell r="A246" t="str">
            <v>DTU</v>
          </cell>
          <cell r="B246" t="str">
            <v>DK-East</v>
          </cell>
          <cell r="G246">
            <v>39</v>
          </cell>
          <cell r="H246">
            <v>32.151690024732069</v>
          </cell>
          <cell r="AK246">
            <v>17.823</v>
          </cell>
          <cell r="AL246">
            <v>12.113208855154621</v>
          </cell>
          <cell r="AN246">
            <v>0</v>
          </cell>
          <cell r="AO246">
            <v>3.12</v>
          </cell>
          <cell r="AP246">
            <v>390</v>
          </cell>
          <cell r="AQ246">
            <v>3.9000000000000004</v>
          </cell>
          <cell r="BG246" t="b">
            <v>0</v>
          </cell>
          <cell r="BO246" t="b">
            <v>0</v>
          </cell>
          <cell r="CA246" t="b">
            <v>0</v>
          </cell>
          <cell r="CB246" t="b">
            <v>0</v>
          </cell>
          <cell r="CD246" t="b">
            <v>0</v>
          </cell>
          <cell r="CE246" t="b">
            <v>0</v>
          </cell>
          <cell r="CG246" t="b">
            <v>0</v>
          </cell>
          <cell r="CH246" t="b">
            <v>0</v>
          </cell>
          <cell r="CP246" t="str">
            <v>ECGASGTD</v>
          </cell>
          <cell r="CT246" t="b">
            <v>0</v>
          </cell>
          <cell r="CV246" t="b">
            <v>0</v>
          </cell>
          <cell r="CX246" t="b">
            <v>0</v>
          </cell>
          <cell r="CZ246" t="b">
            <v>0</v>
          </cell>
          <cell r="DB246" t="b">
            <v>0</v>
          </cell>
          <cell r="DD246" t="b">
            <v>0</v>
          </cell>
          <cell r="DF246" t="b">
            <v>0</v>
          </cell>
          <cell r="DH246" t="b">
            <v>0</v>
          </cell>
          <cell r="DJ246" t="b">
            <v>0</v>
          </cell>
          <cell r="DL246" t="b">
            <v>0</v>
          </cell>
          <cell r="DN246" t="b">
            <v>0</v>
          </cell>
          <cell r="DP246" t="b">
            <v>0</v>
          </cell>
          <cell r="DV246">
            <v>0</v>
          </cell>
          <cell r="DX246">
            <v>0</v>
          </cell>
          <cell r="DZ246">
            <v>0</v>
          </cell>
          <cell r="EB246">
            <v>0</v>
          </cell>
          <cell r="ED246">
            <v>0</v>
          </cell>
          <cell r="EF246">
            <v>0</v>
          </cell>
          <cell r="EJ246">
            <v>0</v>
          </cell>
          <cell r="EL246">
            <v>0</v>
          </cell>
          <cell r="EN246">
            <v>0</v>
          </cell>
          <cell r="EP246">
            <v>0</v>
          </cell>
          <cell r="ER246">
            <v>0</v>
          </cell>
          <cell r="ET246">
            <v>0</v>
          </cell>
          <cell r="EX246">
            <v>0</v>
          </cell>
          <cell r="EZ246">
            <v>0</v>
          </cell>
          <cell r="FD246">
            <v>0</v>
          </cell>
          <cell r="FF246">
            <v>0</v>
          </cell>
        </row>
        <row r="247">
          <cell r="A247" t="str">
            <v>DTU</v>
          </cell>
          <cell r="B247" t="str">
            <v>DK-East</v>
          </cell>
          <cell r="G247">
            <v>39</v>
          </cell>
          <cell r="H247">
            <v>32.151690024732069</v>
          </cell>
          <cell r="AK247">
            <v>17.823</v>
          </cell>
          <cell r="AL247">
            <v>12.113208855154621</v>
          </cell>
          <cell r="AN247">
            <v>0</v>
          </cell>
          <cell r="AO247">
            <v>3.12</v>
          </cell>
          <cell r="AP247">
            <v>390</v>
          </cell>
          <cell r="AQ247">
            <v>3.9000000000000004</v>
          </cell>
          <cell r="BG247" t="b">
            <v>0</v>
          </cell>
          <cell r="BO247" t="b">
            <v>0</v>
          </cell>
          <cell r="CA247" t="b">
            <v>0</v>
          </cell>
          <cell r="CB247" t="b">
            <v>0</v>
          </cell>
          <cell r="CD247" t="b">
            <v>0</v>
          </cell>
          <cell r="CE247" t="b">
            <v>0</v>
          </cell>
          <cell r="CG247" t="b">
            <v>0</v>
          </cell>
          <cell r="CH247" t="b">
            <v>0</v>
          </cell>
          <cell r="CP247" t="str">
            <v>ECGASGTD</v>
          </cell>
          <cell r="CT247" t="b">
            <v>0</v>
          </cell>
          <cell r="CV247" t="b">
            <v>0</v>
          </cell>
          <cell r="CX247" t="b">
            <v>0</v>
          </cell>
          <cell r="CZ247" t="b">
            <v>0</v>
          </cell>
          <cell r="DB247" t="b">
            <v>0</v>
          </cell>
          <cell r="DD247" t="b">
            <v>0</v>
          </cell>
          <cell r="DF247" t="b">
            <v>0</v>
          </cell>
          <cell r="DH247" t="b">
            <v>0</v>
          </cell>
          <cell r="DJ247" t="b">
            <v>0</v>
          </cell>
          <cell r="DL247" t="b">
            <v>0</v>
          </cell>
          <cell r="DN247" t="b">
            <v>0</v>
          </cell>
          <cell r="DP247" t="b">
            <v>0</v>
          </cell>
          <cell r="DV247">
            <v>0</v>
          </cell>
          <cell r="DX247">
            <v>0</v>
          </cell>
          <cell r="DZ247">
            <v>0</v>
          </cell>
          <cell r="EB247">
            <v>0</v>
          </cell>
          <cell r="ED247">
            <v>0</v>
          </cell>
          <cell r="EF247">
            <v>0</v>
          </cell>
          <cell r="EJ247">
            <v>0</v>
          </cell>
          <cell r="EL247">
            <v>0</v>
          </cell>
          <cell r="EN247">
            <v>0</v>
          </cell>
          <cell r="EP247">
            <v>0</v>
          </cell>
          <cell r="ER247">
            <v>0</v>
          </cell>
          <cell r="ET247">
            <v>0</v>
          </cell>
          <cell r="EX247">
            <v>0</v>
          </cell>
          <cell r="EZ247">
            <v>0</v>
          </cell>
          <cell r="FD247">
            <v>0</v>
          </cell>
          <cell r="FF247">
            <v>0</v>
          </cell>
        </row>
        <row r="248">
          <cell r="A248" t="str">
            <v>DTU</v>
          </cell>
          <cell r="B248" t="str">
            <v>DK-East</v>
          </cell>
          <cell r="G248">
            <v>39</v>
          </cell>
          <cell r="H248">
            <v>32.151690024732069</v>
          </cell>
          <cell r="AK248">
            <v>17.823</v>
          </cell>
          <cell r="AL248">
            <v>12.113208855154621</v>
          </cell>
          <cell r="AN248">
            <v>0</v>
          </cell>
          <cell r="AO248">
            <v>3.12</v>
          </cell>
          <cell r="AP248">
            <v>390</v>
          </cell>
          <cell r="AQ248">
            <v>3.9000000000000004</v>
          </cell>
          <cell r="BG248" t="b">
            <v>0</v>
          </cell>
          <cell r="BO248" t="b">
            <v>0</v>
          </cell>
          <cell r="CA248" t="b">
            <v>0</v>
          </cell>
          <cell r="CB248" t="b">
            <v>0</v>
          </cell>
          <cell r="CD248" t="b">
            <v>0</v>
          </cell>
          <cell r="CE248" t="b">
            <v>0</v>
          </cell>
          <cell r="CG248" t="b">
            <v>0</v>
          </cell>
          <cell r="CH248" t="b">
            <v>0</v>
          </cell>
          <cell r="CP248" t="str">
            <v>ECGASGTD</v>
          </cell>
          <cell r="CT248" t="b">
            <v>0</v>
          </cell>
          <cell r="CV248" t="b">
            <v>0</v>
          </cell>
          <cell r="CX248" t="b">
            <v>0</v>
          </cell>
          <cell r="CZ248" t="b">
            <v>0</v>
          </cell>
          <cell r="DB248" t="b">
            <v>0</v>
          </cell>
          <cell r="DD248" t="b">
            <v>0</v>
          </cell>
          <cell r="DF248" t="b">
            <v>0</v>
          </cell>
          <cell r="DH248" t="b">
            <v>0</v>
          </cell>
          <cell r="DJ248" t="b">
            <v>0</v>
          </cell>
          <cell r="DL248" t="b">
            <v>0</v>
          </cell>
          <cell r="DN248" t="b">
            <v>0</v>
          </cell>
          <cell r="DP248" t="b">
            <v>0</v>
          </cell>
          <cell r="DV248">
            <v>0</v>
          </cell>
          <cell r="DX248">
            <v>0</v>
          </cell>
          <cell r="DZ248">
            <v>0</v>
          </cell>
          <cell r="EB248">
            <v>0</v>
          </cell>
          <cell r="ED248">
            <v>0</v>
          </cell>
          <cell r="EF248">
            <v>0</v>
          </cell>
          <cell r="EJ248">
            <v>0</v>
          </cell>
          <cell r="EL248">
            <v>0</v>
          </cell>
          <cell r="EN248">
            <v>0</v>
          </cell>
          <cell r="EP248">
            <v>0</v>
          </cell>
          <cell r="ER248">
            <v>0</v>
          </cell>
          <cell r="ET248">
            <v>0</v>
          </cell>
          <cell r="EX248">
            <v>0</v>
          </cell>
          <cell r="EZ248">
            <v>0</v>
          </cell>
          <cell r="FD248">
            <v>0</v>
          </cell>
          <cell r="FF248">
            <v>0</v>
          </cell>
        </row>
        <row r="249">
          <cell r="A249" t="str">
            <v>DTU</v>
          </cell>
          <cell r="B249" t="str">
            <v>DK-East</v>
          </cell>
          <cell r="G249">
            <v>39</v>
          </cell>
          <cell r="H249">
            <v>28.676470588235293</v>
          </cell>
          <cell r="AK249">
            <v>19.265999999999998</v>
          </cell>
          <cell r="AL249">
            <v>10.416306228373701</v>
          </cell>
          <cell r="AN249">
            <v>0</v>
          </cell>
          <cell r="AO249">
            <v>3.12</v>
          </cell>
          <cell r="AP249">
            <v>390</v>
          </cell>
          <cell r="AQ249">
            <v>3.9000000000000004</v>
          </cell>
          <cell r="BG249" t="b">
            <v>0</v>
          </cell>
          <cell r="BO249" t="b">
            <v>0</v>
          </cell>
          <cell r="CA249" t="b">
            <v>0</v>
          </cell>
          <cell r="CB249" t="b">
            <v>0</v>
          </cell>
          <cell r="CD249" t="b">
            <v>0</v>
          </cell>
          <cell r="CE249" t="b">
            <v>0</v>
          </cell>
          <cell r="CG249" t="b">
            <v>0</v>
          </cell>
          <cell r="CH249" t="b">
            <v>0</v>
          </cell>
          <cell r="CP249" t="str">
            <v>ECGASGTD</v>
          </cell>
          <cell r="CT249" t="b">
            <v>0</v>
          </cell>
          <cell r="CV249" t="b">
            <v>0</v>
          </cell>
          <cell r="CX249" t="b">
            <v>0</v>
          </cell>
          <cell r="CZ249" t="b">
            <v>0</v>
          </cell>
          <cell r="DB249" t="b">
            <v>0</v>
          </cell>
          <cell r="DD249" t="b">
            <v>0</v>
          </cell>
          <cell r="DF249" t="b">
            <v>0</v>
          </cell>
          <cell r="DH249" t="b">
            <v>0</v>
          </cell>
          <cell r="DJ249" t="b">
            <v>0</v>
          </cell>
          <cell r="DL249" t="b">
            <v>0</v>
          </cell>
          <cell r="DN249" t="b">
            <v>0</v>
          </cell>
          <cell r="DP249" t="b">
            <v>0</v>
          </cell>
          <cell r="DV249">
            <v>0</v>
          </cell>
          <cell r="DX249">
            <v>0</v>
          </cell>
          <cell r="DZ249">
            <v>0</v>
          </cell>
          <cell r="EB249">
            <v>0</v>
          </cell>
          <cell r="ED249">
            <v>0</v>
          </cell>
          <cell r="EF249">
            <v>0</v>
          </cell>
          <cell r="EJ249">
            <v>0</v>
          </cell>
          <cell r="EL249">
            <v>0</v>
          </cell>
          <cell r="EN249">
            <v>0</v>
          </cell>
          <cell r="EP249">
            <v>0</v>
          </cell>
          <cell r="ER249">
            <v>0</v>
          </cell>
          <cell r="ET249">
            <v>0</v>
          </cell>
          <cell r="EX249">
            <v>0</v>
          </cell>
          <cell r="EZ249">
            <v>0</v>
          </cell>
          <cell r="FD249">
            <v>0</v>
          </cell>
          <cell r="FF249">
            <v>0</v>
          </cell>
        </row>
        <row r="250">
          <cell r="A250" t="str">
            <v>DTU_kedel</v>
          </cell>
          <cell r="B250" t="str">
            <v>DK-East</v>
          </cell>
          <cell r="G250">
            <v>0</v>
          </cell>
          <cell r="H250">
            <v>40</v>
          </cell>
          <cell r="AK250">
            <v>0</v>
          </cell>
          <cell r="AL250">
            <v>40</v>
          </cell>
          <cell r="AN250">
            <v>0</v>
          </cell>
          <cell r="AO250">
            <v>0</v>
          </cell>
          <cell r="AP250">
            <v>432</v>
          </cell>
          <cell r="AQ250">
            <v>0</v>
          </cell>
          <cell r="BG250" t="b">
            <v>0</v>
          </cell>
          <cell r="BO250" t="b">
            <v>0</v>
          </cell>
          <cell r="CA250" t="b">
            <v>0</v>
          </cell>
          <cell r="CB250" t="b">
            <v>0</v>
          </cell>
          <cell r="CD250" t="b">
            <v>0</v>
          </cell>
          <cell r="CE250" t="b">
            <v>0</v>
          </cell>
          <cell r="CG250" t="b">
            <v>0</v>
          </cell>
          <cell r="CH250" t="b">
            <v>0</v>
          </cell>
          <cell r="CP250" t="str">
            <v>EHGASBOD</v>
          </cell>
          <cell r="CT250" t="b">
            <v>0</v>
          </cell>
          <cell r="CV250" t="b">
            <v>0</v>
          </cell>
          <cell r="CX250" t="b">
            <v>0</v>
          </cell>
          <cell r="CZ250" t="b">
            <v>0</v>
          </cell>
          <cell r="DB250" t="b">
            <v>0</v>
          </cell>
          <cell r="DD250" t="b">
            <v>0</v>
          </cell>
          <cell r="DF250" t="b">
            <v>0</v>
          </cell>
          <cell r="DH250" t="b">
            <v>0</v>
          </cell>
          <cell r="DJ250" t="b">
            <v>0</v>
          </cell>
          <cell r="DL250" t="b">
            <v>0</v>
          </cell>
          <cell r="DN250" t="b">
            <v>0</v>
          </cell>
          <cell r="DP250" t="b">
            <v>0</v>
          </cell>
          <cell r="DV250">
            <v>0</v>
          </cell>
          <cell r="DX250">
            <v>0</v>
          </cell>
          <cell r="DZ250">
            <v>0</v>
          </cell>
          <cell r="EB250">
            <v>0</v>
          </cell>
          <cell r="ED250">
            <v>0</v>
          </cell>
          <cell r="EF250">
            <v>0</v>
          </cell>
          <cell r="EJ250">
            <v>0</v>
          </cell>
          <cell r="EL250">
            <v>0</v>
          </cell>
          <cell r="EN250">
            <v>0</v>
          </cell>
          <cell r="EP250">
            <v>0</v>
          </cell>
          <cell r="ER250">
            <v>0</v>
          </cell>
          <cell r="ET250">
            <v>0</v>
          </cell>
          <cell r="EX250">
            <v>0</v>
          </cell>
          <cell r="EZ250">
            <v>0</v>
          </cell>
          <cell r="FD250">
            <v>0</v>
          </cell>
          <cell r="FF250">
            <v>0</v>
          </cell>
        </row>
        <row r="251">
          <cell r="A251" t="str">
            <v>DTU_Kedel</v>
          </cell>
          <cell r="B251" t="str">
            <v>DK-East</v>
          </cell>
          <cell r="G251">
            <v>0</v>
          </cell>
          <cell r="H251">
            <v>40</v>
          </cell>
          <cell r="AK251">
            <v>0</v>
          </cell>
          <cell r="AL251">
            <v>40</v>
          </cell>
          <cell r="AN251">
            <v>0</v>
          </cell>
          <cell r="AO251">
            <v>0</v>
          </cell>
          <cell r="AP251">
            <v>432</v>
          </cell>
          <cell r="AQ251">
            <v>0</v>
          </cell>
          <cell r="BG251" t="b">
            <v>0</v>
          </cell>
          <cell r="BO251" t="b">
            <v>0</v>
          </cell>
          <cell r="CA251" t="b">
            <v>0</v>
          </cell>
          <cell r="CB251" t="b">
            <v>0</v>
          </cell>
          <cell r="CD251" t="b">
            <v>0</v>
          </cell>
          <cell r="CE251" t="b">
            <v>0</v>
          </cell>
          <cell r="CG251" t="b">
            <v>0</v>
          </cell>
          <cell r="CH251" t="b">
            <v>0</v>
          </cell>
          <cell r="CP251" t="str">
            <v>EHGASBOD</v>
          </cell>
          <cell r="CT251" t="b">
            <v>0</v>
          </cell>
          <cell r="CV251" t="b">
            <v>0</v>
          </cell>
          <cell r="CX251" t="b">
            <v>0</v>
          </cell>
          <cell r="CZ251" t="b">
            <v>0</v>
          </cell>
          <cell r="DB251" t="b">
            <v>0</v>
          </cell>
          <cell r="DD251" t="b">
            <v>0</v>
          </cell>
          <cell r="DF251" t="b">
            <v>0</v>
          </cell>
          <cell r="DH251" t="b">
            <v>0</v>
          </cell>
          <cell r="DJ251" t="b">
            <v>0</v>
          </cell>
          <cell r="DL251" t="b">
            <v>0</v>
          </cell>
          <cell r="DN251" t="b">
            <v>0</v>
          </cell>
          <cell r="DP251" t="b">
            <v>0</v>
          </cell>
          <cell r="DV251">
            <v>0</v>
          </cell>
          <cell r="DX251">
            <v>0</v>
          </cell>
          <cell r="DZ251">
            <v>0</v>
          </cell>
          <cell r="EB251">
            <v>0</v>
          </cell>
          <cell r="ED251">
            <v>0</v>
          </cell>
          <cell r="EF251">
            <v>0</v>
          </cell>
          <cell r="EJ251">
            <v>0</v>
          </cell>
          <cell r="EL251">
            <v>0</v>
          </cell>
          <cell r="EN251">
            <v>0</v>
          </cell>
          <cell r="EP251">
            <v>0</v>
          </cell>
          <cell r="ER251">
            <v>0</v>
          </cell>
          <cell r="ET251">
            <v>0</v>
          </cell>
          <cell r="EX251">
            <v>0</v>
          </cell>
          <cell r="EZ251">
            <v>0</v>
          </cell>
          <cell r="FD251">
            <v>0</v>
          </cell>
          <cell r="FF251">
            <v>0</v>
          </cell>
        </row>
        <row r="252">
          <cell r="A252" t="str">
            <v>VarmelagerDTU</v>
          </cell>
          <cell r="B252" t="str">
            <v>DK-East</v>
          </cell>
          <cell r="G252">
            <v>0</v>
          </cell>
          <cell r="H252">
            <v>32</v>
          </cell>
          <cell r="AK252">
            <v>0</v>
          </cell>
          <cell r="AL252">
            <v>0</v>
          </cell>
          <cell r="AN252">
            <v>0</v>
          </cell>
          <cell r="AO252">
            <v>0</v>
          </cell>
          <cell r="AP252">
            <v>0</v>
          </cell>
          <cell r="AQ252">
            <v>0</v>
          </cell>
          <cell r="BG252" t="b">
            <v>0</v>
          </cell>
          <cell r="BO252" t="b">
            <v>0</v>
          </cell>
          <cell r="CA252" t="b">
            <v>0</v>
          </cell>
          <cell r="CB252" t="b">
            <v>0</v>
          </cell>
          <cell r="CD252" t="b">
            <v>0</v>
          </cell>
          <cell r="CE252" t="b">
            <v>0</v>
          </cell>
          <cell r="CG252" t="b">
            <v>0</v>
          </cell>
          <cell r="CH252" t="b">
            <v>0</v>
          </cell>
          <cell r="CP252">
            <v>0</v>
          </cell>
          <cell r="CT252" t="b">
            <v>0</v>
          </cell>
          <cell r="CV252" t="b">
            <v>0</v>
          </cell>
          <cell r="CX252" t="b">
            <v>0</v>
          </cell>
          <cell r="CZ252" t="b">
            <v>0</v>
          </cell>
          <cell r="DB252" t="b">
            <v>0</v>
          </cell>
          <cell r="DD252" t="b">
            <v>0</v>
          </cell>
          <cell r="DF252" t="b">
            <v>0</v>
          </cell>
          <cell r="DH252" t="b">
            <v>0</v>
          </cell>
          <cell r="DJ252" t="b">
            <v>0</v>
          </cell>
          <cell r="DL252" t="b">
            <v>0</v>
          </cell>
          <cell r="DN252" t="b">
            <v>0</v>
          </cell>
          <cell r="DP252" t="b">
            <v>0</v>
          </cell>
          <cell r="DV252">
            <v>0</v>
          </cell>
          <cell r="DX252">
            <v>0</v>
          </cell>
          <cell r="DZ252">
            <v>0</v>
          </cell>
          <cell r="EB252">
            <v>0</v>
          </cell>
          <cell r="ED252">
            <v>0</v>
          </cell>
          <cell r="EF252">
            <v>0</v>
          </cell>
          <cell r="EJ252">
            <v>0</v>
          </cell>
          <cell r="EL252">
            <v>0</v>
          </cell>
          <cell r="EN252">
            <v>0</v>
          </cell>
          <cell r="EP252">
            <v>0</v>
          </cell>
          <cell r="ER252">
            <v>0</v>
          </cell>
          <cell r="ET252">
            <v>0</v>
          </cell>
          <cell r="EX252">
            <v>0</v>
          </cell>
          <cell r="EZ252">
            <v>0</v>
          </cell>
          <cell r="FD252">
            <v>0</v>
          </cell>
          <cell r="FF252">
            <v>0</v>
          </cell>
        </row>
        <row r="253">
          <cell r="A253" t="str">
            <v>MariboSaxkøbingKV</v>
          </cell>
          <cell r="B253" t="str">
            <v>DK-East</v>
          </cell>
          <cell r="G253">
            <v>10.327</v>
          </cell>
          <cell r="H253">
            <v>23</v>
          </cell>
          <cell r="AK253">
            <v>2.7986170000000001</v>
          </cell>
          <cell r="AL253">
            <v>13.881959910913141</v>
          </cell>
          <cell r="AN253">
            <v>0</v>
          </cell>
          <cell r="AO253">
            <v>2.8915600000000001</v>
          </cell>
          <cell r="AP253">
            <v>464.71499999999997</v>
          </cell>
          <cell r="AQ253">
            <v>1.4457800000000001</v>
          </cell>
          <cell r="BG253" t="b">
            <v>0</v>
          </cell>
          <cell r="BO253" t="b">
            <v>0</v>
          </cell>
          <cell r="CA253" t="b">
            <v>0</v>
          </cell>
          <cell r="CB253" t="b">
            <v>0</v>
          </cell>
          <cell r="CD253" t="b">
            <v>0</v>
          </cell>
          <cell r="CE253" t="b">
            <v>0</v>
          </cell>
          <cell r="CG253" t="b">
            <v>0</v>
          </cell>
          <cell r="CH253" t="b">
            <v>0</v>
          </cell>
          <cell r="CP253" t="str">
            <v>ECSTRBPD</v>
          </cell>
          <cell r="CT253" t="b">
            <v>0</v>
          </cell>
          <cell r="CV253" t="b">
            <v>0</v>
          </cell>
          <cell r="CX253" t="b">
            <v>0</v>
          </cell>
          <cell r="CZ253" t="b">
            <v>0</v>
          </cell>
          <cell r="DB253" t="b">
            <v>0</v>
          </cell>
          <cell r="DD253" t="b">
            <v>0</v>
          </cell>
          <cell r="DF253" t="b">
            <v>0</v>
          </cell>
          <cell r="DH253" t="b">
            <v>0</v>
          </cell>
          <cell r="DJ253" t="b">
            <v>0</v>
          </cell>
          <cell r="DL253" t="b">
            <v>0</v>
          </cell>
          <cell r="DN253" t="b">
            <v>0</v>
          </cell>
          <cell r="DP253" t="b">
            <v>0</v>
          </cell>
          <cell r="DV253">
            <v>0</v>
          </cell>
          <cell r="DX253">
            <v>0</v>
          </cell>
          <cell r="DZ253">
            <v>0</v>
          </cell>
          <cell r="EB253">
            <v>0</v>
          </cell>
          <cell r="ED253">
            <v>0</v>
          </cell>
          <cell r="EF253">
            <v>0</v>
          </cell>
          <cell r="EJ253">
            <v>0</v>
          </cell>
          <cell r="EL253">
            <v>0</v>
          </cell>
          <cell r="EN253">
            <v>0</v>
          </cell>
          <cell r="EP253">
            <v>0</v>
          </cell>
          <cell r="ER253">
            <v>0</v>
          </cell>
          <cell r="ET253">
            <v>0</v>
          </cell>
          <cell r="EX253">
            <v>0</v>
          </cell>
          <cell r="EZ253">
            <v>0</v>
          </cell>
          <cell r="FD253">
            <v>0</v>
          </cell>
          <cell r="FF253">
            <v>0</v>
          </cell>
        </row>
        <row r="254">
          <cell r="A254" t="str">
            <v>GM_DKE10</v>
          </cell>
          <cell r="B254" t="str">
            <v>DK-East</v>
          </cell>
          <cell r="G254">
            <v>33</v>
          </cell>
          <cell r="H254">
            <v>40.993788819875775</v>
          </cell>
          <cell r="AK254">
            <v>12.705</v>
          </cell>
          <cell r="AL254">
            <v>19.605725087766675</v>
          </cell>
          <cell r="AN254">
            <v>0</v>
          </cell>
          <cell r="AO254">
            <v>3.3000000000000003</v>
          </cell>
          <cell r="AP254">
            <v>990</v>
          </cell>
          <cell r="AQ254">
            <v>3.3000000000000003</v>
          </cell>
          <cell r="BG254" t="b">
            <v>0</v>
          </cell>
          <cell r="BO254" t="b">
            <v>0</v>
          </cell>
          <cell r="CA254" t="b">
            <v>0</v>
          </cell>
          <cell r="CB254" t="b">
            <v>0</v>
          </cell>
          <cell r="CD254" t="b">
            <v>0</v>
          </cell>
          <cell r="CE254" t="b">
            <v>0</v>
          </cell>
          <cell r="CG254" t="b">
            <v>0</v>
          </cell>
          <cell r="CH254" t="b">
            <v>0</v>
          </cell>
          <cell r="CP254" t="str">
            <v>ECGASEND</v>
          </cell>
          <cell r="CT254" t="b">
            <v>0</v>
          </cell>
          <cell r="CV254" t="b">
            <v>0</v>
          </cell>
          <cell r="CX254" t="b">
            <v>0</v>
          </cell>
          <cell r="CZ254" t="b">
            <v>0</v>
          </cell>
          <cell r="DB254" t="b">
            <v>0</v>
          </cell>
          <cell r="DD254" t="b">
            <v>0</v>
          </cell>
          <cell r="DF254" t="b">
            <v>0</v>
          </cell>
          <cell r="DH254" t="b">
            <v>0</v>
          </cell>
          <cell r="DJ254" t="b">
            <v>0</v>
          </cell>
          <cell r="DL254" t="b">
            <v>0</v>
          </cell>
          <cell r="DN254" t="b">
            <v>0</v>
          </cell>
          <cell r="DP254" t="b">
            <v>0</v>
          </cell>
          <cell r="DV254">
            <v>0</v>
          </cell>
          <cell r="DX254">
            <v>0</v>
          </cell>
          <cell r="DZ254">
            <v>0</v>
          </cell>
          <cell r="EB254">
            <v>0</v>
          </cell>
          <cell r="ED254">
            <v>0</v>
          </cell>
          <cell r="EF254">
            <v>0</v>
          </cell>
          <cell r="EJ254">
            <v>0</v>
          </cell>
          <cell r="EL254">
            <v>0</v>
          </cell>
          <cell r="EN254">
            <v>0</v>
          </cell>
          <cell r="EP254">
            <v>0</v>
          </cell>
          <cell r="ER254">
            <v>0</v>
          </cell>
          <cell r="ET254">
            <v>0</v>
          </cell>
          <cell r="EX254">
            <v>0</v>
          </cell>
          <cell r="EZ254">
            <v>0</v>
          </cell>
          <cell r="FD254">
            <v>0</v>
          </cell>
          <cell r="FF254">
            <v>0</v>
          </cell>
        </row>
        <row r="255">
          <cell r="A255" t="str">
            <v>GM_DKE10</v>
          </cell>
          <cell r="B255" t="str">
            <v>DK-East</v>
          </cell>
          <cell r="G255">
            <v>33</v>
          </cell>
          <cell r="H255">
            <v>40.993788819875775</v>
          </cell>
          <cell r="AK255">
            <v>12.705</v>
          </cell>
          <cell r="AL255">
            <v>19.605725087766675</v>
          </cell>
          <cell r="AN255">
            <v>0</v>
          </cell>
          <cell r="AO255">
            <v>3.3000000000000003</v>
          </cell>
          <cell r="AP255">
            <v>990</v>
          </cell>
          <cell r="AQ255">
            <v>3.3000000000000003</v>
          </cell>
          <cell r="BG255" t="b">
            <v>0</v>
          </cell>
          <cell r="BO255" t="b">
            <v>0</v>
          </cell>
          <cell r="CA255" t="b">
            <v>0</v>
          </cell>
          <cell r="CB255" t="b">
            <v>0</v>
          </cell>
          <cell r="CD255" t="b">
            <v>0</v>
          </cell>
          <cell r="CE255" t="b">
            <v>0</v>
          </cell>
          <cell r="CG255" t="b">
            <v>0</v>
          </cell>
          <cell r="CH255" t="b">
            <v>0</v>
          </cell>
          <cell r="CP255" t="str">
            <v>ECGASEND</v>
          </cell>
          <cell r="CT255" t="b">
            <v>0</v>
          </cell>
          <cell r="CV255" t="b">
            <v>0</v>
          </cell>
          <cell r="CX255" t="b">
            <v>0</v>
          </cell>
          <cell r="CZ255" t="b">
            <v>0</v>
          </cell>
          <cell r="DB255" t="b">
            <v>0</v>
          </cell>
          <cell r="DD255" t="b">
            <v>0</v>
          </cell>
          <cell r="DF255" t="b">
            <v>0</v>
          </cell>
          <cell r="DH255" t="b">
            <v>0</v>
          </cell>
          <cell r="DJ255" t="b">
            <v>0</v>
          </cell>
          <cell r="DL255" t="b">
            <v>0</v>
          </cell>
          <cell r="DN255" t="b">
            <v>0</v>
          </cell>
          <cell r="DP255" t="b">
            <v>0</v>
          </cell>
          <cell r="DV255">
            <v>0</v>
          </cell>
          <cell r="DX255">
            <v>0</v>
          </cell>
          <cell r="DZ255">
            <v>0</v>
          </cell>
          <cell r="EB255">
            <v>0</v>
          </cell>
          <cell r="ED255">
            <v>0</v>
          </cell>
          <cell r="EF255">
            <v>0</v>
          </cell>
          <cell r="EJ255">
            <v>0</v>
          </cell>
          <cell r="EL255">
            <v>0</v>
          </cell>
          <cell r="EN255">
            <v>0</v>
          </cell>
          <cell r="EP255">
            <v>0</v>
          </cell>
          <cell r="ER255">
            <v>0</v>
          </cell>
          <cell r="ET255">
            <v>0</v>
          </cell>
          <cell r="EX255">
            <v>0</v>
          </cell>
          <cell r="EZ255">
            <v>0</v>
          </cell>
          <cell r="FD255">
            <v>0</v>
          </cell>
          <cell r="FF255">
            <v>0</v>
          </cell>
        </row>
        <row r="256">
          <cell r="A256" t="str">
            <v>GM_DKE10</v>
          </cell>
          <cell r="B256" t="str">
            <v>DK-East</v>
          </cell>
          <cell r="G256">
            <v>33</v>
          </cell>
          <cell r="H256">
            <v>40.993788819875775</v>
          </cell>
          <cell r="AK256">
            <v>12.705</v>
          </cell>
          <cell r="AL256">
            <v>19.605725087766675</v>
          </cell>
          <cell r="AN256">
            <v>0</v>
          </cell>
          <cell r="AO256">
            <v>3.3000000000000003</v>
          </cell>
          <cell r="AP256">
            <v>990</v>
          </cell>
          <cell r="AQ256">
            <v>3.3000000000000003</v>
          </cell>
          <cell r="BG256" t="b">
            <v>0</v>
          </cell>
          <cell r="BO256" t="b">
            <v>0</v>
          </cell>
          <cell r="CA256" t="b">
            <v>0</v>
          </cell>
          <cell r="CB256" t="b">
            <v>0</v>
          </cell>
          <cell r="CD256" t="b">
            <v>0</v>
          </cell>
          <cell r="CE256" t="b">
            <v>0</v>
          </cell>
          <cell r="CG256" t="b">
            <v>0</v>
          </cell>
          <cell r="CH256" t="b">
            <v>0</v>
          </cell>
          <cell r="CP256" t="str">
            <v>ECGASEND</v>
          </cell>
          <cell r="CT256" t="b">
            <v>0</v>
          </cell>
          <cell r="CV256" t="b">
            <v>0</v>
          </cell>
          <cell r="CX256" t="b">
            <v>0</v>
          </cell>
          <cell r="CZ256" t="b">
            <v>0</v>
          </cell>
          <cell r="DB256" t="b">
            <v>0</v>
          </cell>
          <cell r="DD256" t="b">
            <v>0</v>
          </cell>
          <cell r="DF256" t="b">
            <v>0</v>
          </cell>
          <cell r="DH256" t="b">
            <v>0</v>
          </cell>
          <cell r="DJ256" t="b">
            <v>0</v>
          </cell>
          <cell r="DL256" t="b">
            <v>0</v>
          </cell>
          <cell r="DN256" t="b">
            <v>0</v>
          </cell>
          <cell r="DP256" t="b">
            <v>0</v>
          </cell>
          <cell r="DV256">
            <v>0</v>
          </cell>
          <cell r="DX256">
            <v>0</v>
          </cell>
          <cell r="DZ256">
            <v>0</v>
          </cell>
          <cell r="EB256">
            <v>0</v>
          </cell>
          <cell r="ED256">
            <v>0</v>
          </cell>
          <cell r="EF256">
            <v>0</v>
          </cell>
          <cell r="EJ256">
            <v>0</v>
          </cell>
          <cell r="EL256">
            <v>0</v>
          </cell>
          <cell r="EN256">
            <v>0</v>
          </cell>
          <cell r="EP256">
            <v>0</v>
          </cell>
          <cell r="ER256">
            <v>0</v>
          </cell>
          <cell r="ET256">
            <v>0</v>
          </cell>
          <cell r="EX256">
            <v>0</v>
          </cell>
          <cell r="EZ256">
            <v>0</v>
          </cell>
          <cell r="FD256">
            <v>0</v>
          </cell>
          <cell r="FF256">
            <v>0</v>
          </cell>
        </row>
        <row r="257">
          <cell r="A257" t="str">
            <v>Gaskedler_DKE10</v>
          </cell>
          <cell r="B257" t="str">
            <v>DK-East</v>
          </cell>
          <cell r="G257">
            <v>0</v>
          </cell>
          <cell r="H257">
            <v>88</v>
          </cell>
          <cell r="AK257">
            <v>0</v>
          </cell>
          <cell r="AL257">
            <v>90.023999999999987</v>
          </cell>
          <cell r="AN257">
            <v>0</v>
          </cell>
          <cell r="AO257">
            <v>0</v>
          </cell>
          <cell r="AP257">
            <v>950.40000000000009</v>
          </cell>
          <cell r="AQ257">
            <v>0</v>
          </cell>
          <cell r="BG257" t="b">
            <v>0</v>
          </cell>
          <cell r="BO257" t="b">
            <v>0</v>
          </cell>
          <cell r="CA257" t="b">
            <v>0</v>
          </cell>
          <cell r="CB257" t="b">
            <v>0</v>
          </cell>
          <cell r="CD257" t="b">
            <v>0</v>
          </cell>
          <cell r="CE257" t="b">
            <v>0</v>
          </cell>
          <cell r="CG257" t="b">
            <v>0</v>
          </cell>
          <cell r="CH257" t="b">
            <v>0</v>
          </cell>
          <cell r="CP257" t="str">
            <v>EHGASBOD</v>
          </cell>
          <cell r="CT257" t="b">
            <v>0</v>
          </cell>
          <cell r="CV257" t="b">
            <v>0</v>
          </cell>
          <cell r="CX257" t="b">
            <v>0</v>
          </cell>
          <cell r="CZ257" t="b">
            <v>0</v>
          </cell>
          <cell r="DB257" t="b">
            <v>0</v>
          </cell>
          <cell r="DD257" t="b">
            <v>0</v>
          </cell>
          <cell r="DF257" t="b">
            <v>0</v>
          </cell>
          <cell r="DH257" t="b">
            <v>0</v>
          </cell>
          <cell r="DJ257" t="b">
            <v>0</v>
          </cell>
          <cell r="DL257" t="b">
            <v>0</v>
          </cell>
          <cell r="DN257" t="b">
            <v>0</v>
          </cell>
          <cell r="DP257" t="b">
            <v>0</v>
          </cell>
          <cell r="DV257">
            <v>0</v>
          </cell>
          <cell r="DX257">
            <v>0</v>
          </cell>
          <cell r="DZ257">
            <v>0</v>
          </cell>
          <cell r="EB257">
            <v>0</v>
          </cell>
          <cell r="ED257">
            <v>0</v>
          </cell>
          <cell r="EF257">
            <v>0</v>
          </cell>
          <cell r="EJ257">
            <v>0</v>
          </cell>
          <cell r="EL257">
            <v>0</v>
          </cell>
          <cell r="EN257">
            <v>0</v>
          </cell>
          <cell r="EP257">
            <v>0</v>
          </cell>
          <cell r="ER257">
            <v>0</v>
          </cell>
          <cell r="ET257">
            <v>0</v>
          </cell>
          <cell r="EX257">
            <v>0</v>
          </cell>
          <cell r="EZ257">
            <v>0</v>
          </cell>
          <cell r="FD257">
            <v>0</v>
          </cell>
          <cell r="FF257">
            <v>0</v>
          </cell>
        </row>
        <row r="258">
          <cell r="A258" t="str">
            <v>Gaskedler_DKE10</v>
          </cell>
          <cell r="B258" t="str">
            <v>DK-East</v>
          </cell>
          <cell r="G258">
            <v>0</v>
          </cell>
          <cell r="H258">
            <v>88</v>
          </cell>
          <cell r="AK258">
            <v>0</v>
          </cell>
          <cell r="AL258">
            <v>90.023999999999987</v>
          </cell>
          <cell r="AN258">
            <v>0</v>
          </cell>
          <cell r="AO258">
            <v>0</v>
          </cell>
          <cell r="AP258">
            <v>950.40000000000009</v>
          </cell>
          <cell r="AQ258">
            <v>0</v>
          </cell>
          <cell r="BG258" t="b">
            <v>0</v>
          </cell>
          <cell r="BO258" t="b">
            <v>0</v>
          </cell>
          <cell r="CA258" t="b">
            <v>0</v>
          </cell>
          <cell r="CB258" t="b">
            <v>0</v>
          </cell>
          <cell r="CD258" t="b">
            <v>0</v>
          </cell>
          <cell r="CE258" t="b">
            <v>0</v>
          </cell>
          <cell r="CG258" t="b">
            <v>0</v>
          </cell>
          <cell r="CH258" t="b">
            <v>0</v>
          </cell>
          <cell r="CP258" t="str">
            <v>EHGASBOD</v>
          </cell>
          <cell r="CT258" t="b">
            <v>0</v>
          </cell>
          <cell r="CV258" t="b">
            <v>0</v>
          </cell>
          <cell r="CX258" t="b">
            <v>0</v>
          </cell>
          <cell r="CZ258" t="b">
            <v>0</v>
          </cell>
          <cell r="DB258" t="b">
            <v>0</v>
          </cell>
          <cell r="DD258" t="b">
            <v>0</v>
          </cell>
          <cell r="DF258" t="b">
            <v>0</v>
          </cell>
          <cell r="DH258" t="b">
            <v>0</v>
          </cell>
          <cell r="DJ258" t="b">
            <v>0</v>
          </cell>
          <cell r="DL258" t="b">
            <v>0</v>
          </cell>
          <cell r="DN258" t="b">
            <v>0</v>
          </cell>
          <cell r="DP258" t="b">
            <v>0</v>
          </cell>
          <cell r="DV258">
            <v>0</v>
          </cell>
          <cell r="DX258">
            <v>0</v>
          </cell>
          <cell r="DZ258">
            <v>0</v>
          </cell>
          <cell r="EB258">
            <v>0</v>
          </cell>
          <cell r="ED258">
            <v>0</v>
          </cell>
          <cell r="EF258">
            <v>0</v>
          </cell>
          <cell r="EJ258">
            <v>0</v>
          </cell>
          <cell r="EL258">
            <v>0</v>
          </cell>
          <cell r="EN258">
            <v>0</v>
          </cell>
          <cell r="EP258">
            <v>0</v>
          </cell>
          <cell r="ER258">
            <v>0</v>
          </cell>
          <cell r="ET258">
            <v>0</v>
          </cell>
          <cell r="EX258">
            <v>0</v>
          </cell>
          <cell r="EZ258">
            <v>0</v>
          </cell>
          <cell r="FD258">
            <v>0</v>
          </cell>
          <cell r="FF258">
            <v>0</v>
          </cell>
        </row>
        <row r="259">
          <cell r="A259" t="str">
            <v>Gaskedler_DKE10</v>
          </cell>
          <cell r="B259" t="str">
            <v>DK-East</v>
          </cell>
          <cell r="G259">
            <v>0</v>
          </cell>
          <cell r="H259">
            <v>88</v>
          </cell>
          <cell r="AK259">
            <v>0</v>
          </cell>
          <cell r="AL259">
            <v>90.023999999999987</v>
          </cell>
          <cell r="AN259">
            <v>0</v>
          </cell>
          <cell r="AO259">
            <v>0</v>
          </cell>
          <cell r="AP259">
            <v>950.40000000000009</v>
          </cell>
          <cell r="AQ259">
            <v>0</v>
          </cell>
          <cell r="BG259" t="b">
            <v>0</v>
          </cell>
          <cell r="BO259" t="b">
            <v>0</v>
          </cell>
          <cell r="CA259" t="b">
            <v>0</v>
          </cell>
          <cell r="CB259" t="b">
            <v>0</v>
          </cell>
          <cell r="CD259" t="b">
            <v>0</v>
          </cell>
          <cell r="CE259" t="b">
            <v>0</v>
          </cell>
          <cell r="CG259" t="b">
            <v>0</v>
          </cell>
          <cell r="CH259" t="b">
            <v>0</v>
          </cell>
          <cell r="CP259" t="str">
            <v>EHGASBOD</v>
          </cell>
          <cell r="CT259" t="b">
            <v>0</v>
          </cell>
          <cell r="CV259" t="b">
            <v>0</v>
          </cell>
          <cell r="CX259" t="b">
            <v>0</v>
          </cell>
          <cell r="CZ259" t="b">
            <v>0</v>
          </cell>
          <cell r="DB259" t="b">
            <v>0</v>
          </cell>
          <cell r="DD259" t="b">
            <v>0</v>
          </cell>
          <cell r="DF259" t="b">
            <v>0</v>
          </cell>
          <cell r="DH259" t="b">
            <v>0</v>
          </cell>
          <cell r="DJ259" t="b">
            <v>0</v>
          </cell>
          <cell r="DL259" t="b">
            <v>0</v>
          </cell>
          <cell r="DN259" t="b">
            <v>0</v>
          </cell>
          <cell r="DP259" t="b">
            <v>0</v>
          </cell>
          <cell r="DV259">
            <v>0</v>
          </cell>
          <cell r="DX259">
            <v>0</v>
          </cell>
          <cell r="DZ259">
            <v>0</v>
          </cell>
          <cell r="EB259">
            <v>0</v>
          </cell>
          <cell r="ED259">
            <v>0</v>
          </cell>
          <cell r="EF259">
            <v>0</v>
          </cell>
          <cell r="EJ259">
            <v>0</v>
          </cell>
          <cell r="EL259">
            <v>0</v>
          </cell>
          <cell r="EN259">
            <v>0</v>
          </cell>
          <cell r="EP259">
            <v>0</v>
          </cell>
          <cell r="ER259">
            <v>0</v>
          </cell>
          <cell r="ET259">
            <v>0</v>
          </cell>
          <cell r="EX259">
            <v>0</v>
          </cell>
          <cell r="EZ259">
            <v>0</v>
          </cell>
          <cell r="FD259">
            <v>0</v>
          </cell>
          <cell r="FF259">
            <v>0</v>
          </cell>
        </row>
        <row r="260">
          <cell r="A260" t="str">
            <v>Biokedler_DKE10</v>
          </cell>
          <cell r="B260" t="str">
            <v>DK-East</v>
          </cell>
          <cell r="G260">
            <v>0</v>
          </cell>
          <cell r="H260">
            <v>14.5</v>
          </cell>
          <cell r="AK260">
            <v>0</v>
          </cell>
          <cell r="AL260">
            <v>12.76</v>
          </cell>
          <cell r="AN260">
            <v>0</v>
          </cell>
          <cell r="AO260">
            <v>0.49390625000000005</v>
          </cell>
          <cell r="AP260">
            <v>546.28749999999991</v>
          </cell>
          <cell r="AQ260">
            <v>0.72500000000000009</v>
          </cell>
          <cell r="BG260" t="b">
            <v>0</v>
          </cell>
          <cell r="BO260" t="b">
            <v>0</v>
          </cell>
          <cell r="CA260" t="b">
            <v>0</v>
          </cell>
          <cell r="CB260" t="b">
            <v>0</v>
          </cell>
          <cell r="CD260" t="b">
            <v>0</v>
          </cell>
          <cell r="CE260" t="b">
            <v>0</v>
          </cell>
          <cell r="CG260" t="b">
            <v>0</v>
          </cell>
          <cell r="CH260" t="b">
            <v>0</v>
          </cell>
          <cell r="CP260" t="str">
            <v>EHSTRBOD</v>
          </cell>
          <cell r="CT260" t="b">
            <v>0</v>
          </cell>
          <cell r="CV260" t="b">
            <v>0</v>
          </cell>
          <cell r="CX260" t="b">
            <v>0</v>
          </cell>
          <cell r="CZ260" t="b">
            <v>0</v>
          </cell>
          <cell r="DB260" t="b">
            <v>0</v>
          </cell>
          <cell r="DD260" t="b">
            <v>0</v>
          </cell>
          <cell r="DF260" t="b">
            <v>0</v>
          </cell>
          <cell r="DH260" t="b">
            <v>0</v>
          </cell>
          <cell r="DJ260" t="b">
            <v>0</v>
          </cell>
          <cell r="DL260" t="b">
            <v>0</v>
          </cell>
          <cell r="DN260" t="b">
            <v>0</v>
          </cell>
          <cell r="DP260" t="b">
            <v>0</v>
          </cell>
          <cell r="DV260">
            <v>0</v>
          </cell>
          <cell r="DX260">
            <v>0</v>
          </cell>
          <cell r="DZ260">
            <v>0</v>
          </cell>
          <cell r="EB260">
            <v>0</v>
          </cell>
          <cell r="ED260">
            <v>0</v>
          </cell>
          <cell r="EF260">
            <v>0</v>
          </cell>
          <cell r="EJ260">
            <v>0</v>
          </cell>
          <cell r="EL260">
            <v>0</v>
          </cell>
          <cell r="EN260">
            <v>0</v>
          </cell>
          <cell r="EP260">
            <v>0</v>
          </cell>
          <cell r="ER260">
            <v>0</v>
          </cell>
          <cell r="ET260">
            <v>0</v>
          </cell>
          <cell r="EX260">
            <v>0</v>
          </cell>
          <cell r="EZ260">
            <v>0</v>
          </cell>
          <cell r="FD260">
            <v>0</v>
          </cell>
          <cell r="FF260">
            <v>0</v>
          </cell>
        </row>
        <row r="261">
          <cell r="A261" t="str">
            <v>OVV_DKE10</v>
          </cell>
          <cell r="B261" t="str">
            <v>DK-East</v>
          </cell>
          <cell r="G261">
            <v>0</v>
          </cell>
          <cell r="H261">
            <v>4</v>
          </cell>
          <cell r="N261">
            <v>16.970856898291373</v>
          </cell>
          <cell r="AK261">
            <v>0</v>
          </cell>
          <cell r="AL261">
            <v>0</v>
          </cell>
          <cell r="AN261">
            <v>0</v>
          </cell>
          <cell r="AO261">
            <v>0</v>
          </cell>
          <cell r="AP261">
            <v>0</v>
          </cell>
          <cell r="AQ261">
            <v>0</v>
          </cell>
          <cell r="BG261" t="b">
            <v>0</v>
          </cell>
          <cell r="BO261" t="b">
            <v>0</v>
          </cell>
          <cell r="CA261" t="b">
            <v>0</v>
          </cell>
          <cell r="CB261" t="b">
            <v>0</v>
          </cell>
          <cell r="CD261" t="b">
            <v>0</v>
          </cell>
          <cell r="CE261" t="b">
            <v>0</v>
          </cell>
          <cell r="CG261" t="b">
            <v>0</v>
          </cell>
          <cell r="CH261" t="b">
            <v>0</v>
          </cell>
          <cell r="CP261">
            <v>0</v>
          </cell>
          <cell r="CT261" t="b">
            <v>0</v>
          </cell>
          <cell r="CV261" t="b">
            <v>0</v>
          </cell>
          <cell r="CX261" t="b">
            <v>0</v>
          </cell>
          <cell r="CZ261" t="b">
            <v>0</v>
          </cell>
          <cell r="DB261" t="b">
            <v>0</v>
          </cell>
          <cell r="DD261" t="b">
            <v>0</v>
          </cell>
          <cell r="DF261" t="b">
            <v>0</v>
          </cell>
          <cell r="DH261" t="b">
            <v>0</v>
          </cell>
          <cell r="DJ261" t="b">
            <v>0</v>
          </cell>
          <cell r="DL261" t="b">
            <v>0</v>
          </cell>
          <cell r="DN261" t="b">
            <v>0</v>
          </cell>
          <cell r="DP261" t="b">
            <v>0</v>
          </cell>
          <cell r="DV261">
            <v>0</v>
          </cell>
          <cell r="DX261">
            <v>0</v>
          </cell>
          <cell r="DZ261">
            <v>0</v>
          </cell>
          <cell r="EB261">
            <v>0</v>
          </cell>
          <cell r="ED261">
            <v>0</v>
          </cell>
          <cell r="EF261">
            <v>0</v>
          </cell>
          <cell r="EJ261">
            <v>0</v>
          </cell>
          <cell r="EL261">
            <v>0</v>
          </cell>
          <cell r="EN261">
            <v>0</v>
          </cell>
          <cell r="EP261">
            <v>0</v>
          </cell>
          <cell r="ER261">
            <v>0</v>
          </cell>
          <cell r="ET261">
            <v>0</v>
          </cell>
          <cell r="EX261">
            <v>0</v>
          </cell>
          <cell r="EZ261">
            <v>0</v>
          </cell>
          <cell r="FD261">
            <v>0</v>
          </cell>
          <cell r="FF261">
            <v>0</v>
          </cell>
        </row>
        <row r="262">
          <cell r="A262" t="str">
            <v>Elkedler_DKE10_2013</v>
          </cell>
          <cell r="B262" t="str">
            <v>DK-East</v>
          </cell>
          <cell r="G262">
            <v>-30</v>
          </cell>
          <cell r="H262">
            <v>30</v>
          </cell>
          <cell r="AK262">
            <v>-30</v>
          </cell>
          <cell r="AL262">
            <v>0</v>
          </cell>
          <cell r="AN262">
            <v>0</v>
          </cell>
          <cell r="AO262">
            <v>0</v>
          </cell>
          <cell r="AP262">
            <v>0</v>
          </cell>
          <cell r="AQ262">
            <v>0</v>
          </cell>
          <cell r="BG262" t="b">
            <v>0</v>
          </cell>
          <cell r="BO262" t="b">
            <v>0</v>
          </cell>
          <cell r="CA262" t="b">
            <v>0</v>
          </cell>
          <cell r="CB262" t="b">
            <v>0</v>
          </cell>
          <cell r="CD262" t="b">
            <v>0</v>
          </cell>
          <cell r="CE262" t="b">
            <v>0</v>
          </cell>
          <cell r="CG262" t="b">
            <v>0</v>
          </cell>
          <cell r="CH262" t="b">
            <v>0</v>
          </cell>
          <cell r="CP262">
            <v>0</v>
          </cell>
          <cell r="CT262" t="b">
            <v>0</v>
          </cell>
          <cell r="CV262" t="b">
            <v>0</v>
          </cell>
          <cell r="CX262" t="b">
            <v>0</v>
          </cell>
          <cell r="CZ262" t="b">
            <v>0</v>
          </cell>
          <cell r="DB262" t="b">
            <v>0</v>
          </cell>
          <cell r="DD262" t="b">
            <v>0</v>
          </cell>
          <cell r="DF262" t="b">
            <v>0</v>
          </cell>
          <cell r="DH262" t="b">
            <v>0</v>
          </cell>
          <cell r="DJ262" t="b">
            <v>0</v>
          </cell>
          <cell r="DL262" t="b">
            <v>0</v>
          </cell>
          <cell r="DN262" t="b">
            <v>0</v>
          </cell>
          <cell r="DP262" t="b">
            <v>0</v>
          </cell>
          <cell r="DV262">
            <v>0</v>
          </cell>
          <cell r="DX262">
            <v>0</v>
          </cell>
          <cell r="DZ262">
            <v>0</v>
          </cell>
          <cell r="EB262">
            <v>0</v>
          </cell>
          <cell r="ED262">
            <v>0</v>
          </cell>
          <cell r="EF262">
            <v>0</v>
          </cell>
          <cell r="EJ262">
            <v>0</v>
          </cell>
          <cell r="EL262">
            <v>0</v>
          </cell>
          <cell r="EN262">
            <v>0</v>
          </cell>
          <cell r="EP262">
            <v>0</v>
          </cell>
          <cell r="ER262">
            <v>0</v>
          </cell>
          <cell r="ET262">
            <v>0</v>
          </cell>
          <cell r="EX262">
            <v>0</v>
          </cell>
          <cell r="EZ262">
            <v>0</v>
          </cell>
          <cell r="FD262">
            <v>0</v>
          </cell>
          <cell r="FF262">
            <v>0</v>
          </cell>
        </row>
        <row r="263">
          <cell r="A263" t="str">
            <v>Elkedler_DKE10_2014</v>
          </cell>
          <cell r="B263" t="str">
            <v>DK-East</v>
          </cell>
          <cell r="G263">
            <v>-3.5</v>
          </cell>
          <cell r="H263">
            <v>3.5</v>
          </cell>
          <cell r="AK263">
            <v>-3.5</v>
          </cell>
          <cell r="AL263">
            <v>0</v>
          </cell>
          <cell r="AN263">
            <v>0</v>
          </cell>
          <cell r="AO263">
            <v>0</v>
          </cell>
          <cell r="AP263">
            <v>0</v>
          </cell>
          <cell r="AQ263">
            <v>0</v>
          </cell>
          <cell r="BG263" t="b">
            <v>0</v>
          </cell>
          <cell r="BO263" t="b">
            <v>0</v>
          </cell>
          <cell r="CA263" t="b">
            <v>0</v>
          </cell>
          <cell r="CB263" t="b">
            <v>0</v>
          </cell>
          <cell r="CD263" t="b">
            <v>0</v>
          </cell>
          <cell r="CE263" t="b">
            <v>0</v>
          </cell>
          <cell r="CG263" t="b">
            <v>0</v>
          </cell>
          <cell r="CH263" t="b">
            <v>0</v>
          </cell>
          <cell r="CP263">
            <v>0</v>
          </cell>
          <cell r="CT263" t="b">
            <v>0</v>
          </cell>
          <cell r="CV263" t="b">
            <v>0</v>
          </cell>
          <cell r="CX263" t="b">
            <v>0</v>
          </cell>
          <cell r="CZ263" t="b">
            <v>0</v>
          </cell>
          <cell r="DB263" t="b">
            <v>0</v>
          </cell>
          <cell r="DD263" t="b">
            <v>0</v>
          </cell>
          <cell r="DF263" t="b">
            <v>0</v>
          </cell>
          <cell r="DH263" t="b">
            <v>0</v>
          </cell>
          <cell r="DJ263" t="b">
            <v>0</v>
          </cell>
          <cell r="DL263" t="b">
            <v>0</v>
          </cell>
          <cell r="DN263" t="b">
            <v>0</v>
          </cell>
          <cell r="DP263" t="b">
            <v>0</v>
          </cell>
          <cell r="DV263">
            <v>0</v>
          </cell>
          <cell r="DX263">
            <v>0</v>
          </cell>
          <cell r="DZ263">
            <v>0</v>
          </cell>
          <cell r="EB263">
            <v>0</v>
          </cell>
          <cell r="ED263">
            <v>0</v>
          </cell>
          <cell r="EF263">
            <v>0</v>
          </cell>
          <cell r="EJ263">
            <v>0</v>
          </cell>
          <cell r="EL263">
            <v>0</v>
          </cell>
          <cell r="EN263">
            <v>0</v>
          </cell>
          <cell r="EP263">
            <v>0</v>
          </cell>
          <cell r="ER263">
            <v>0</v>
          </cell>
          <cell r="ET263">
            <v>0</v>
          </cell>
          <cell r="EX263">
            <v>0</v>
          </cell>
          <cell r="EZ263">
            <v>0</v>
          </cell>
          <cell r="FD263">
            <v>0</v>
          </cell>
          <cell r="FF263">
            <v>0</v>
          </cell>
        </row>
        <row r="264">
          <cell r="A264" t="str">
            <v>Elkedler_DKE10_2015</v>
          </cell>
          <cell r="B264" t="str">
            <v>DK-East</v>
          </cell>
          <cell r="G264">
            <v>-3.5</v>
          </cell>
          <cell r="H264">
            <v>3.5</v>
          </cell>
          <cell r="AK264">
            <v>-3.5</v>
          </cell>
          <cell r="AL264">
            <v>0</v>
          </cell>
          <cell r="AN264">
            <v>0</v>
          </cell>
          <cell r="AO264">
            <v>0</v>
          </cell>
          <cell r="AP264">
            <v>0</v>
          </cell>
          <cell r="AQ264">
            <v>0</v>
          </cell>
          <cell r="BG264" t="b">
            <v>0</v>
          </cell>
          <cell r="BO264" t="b">
            <v>0</v>
          </cell>
          <cell r="CA264" t="b">
            <v>0</v>
          </cell>
          <cell r="CB264" t="b">
            <v>0</v>
          </cell>
          <cell r="CD264" t="b">
            <v>0</v>
          </cell>
          <cell r="CE264" t="b">
            <v>0</v>
          </cell>
          <cell r="CG264" t="b">
            <v>0</v>
          </cell>
          <cell r="CH264" t="b">
            <v>0</v>
          </cell>
          <cell r="CP264">
            <v>0</v>
          </cell>
          <cell r="CT264" t="b">
            <v>0</v>
          </cell>
          <cell r="CV264" t="b">
            <v>0</v>
          </cell>
          <cell r="CX264" t="b">
            <v>0</v>
          </cell>
          <cell r="CZ264" t="b">
            <v>0</v>
          </cell>
          <cell r="DB264" t="b">
            <v>0</v>
          </cell>
          <cell r="DD264" t="b">
            <v>0</v>
          </cell>
          <cell r="DF264" t="b">
            <v>0</v>
          </cell>
          <cell r="DH264" t="b">
            <v>0</v>
          </cell>
          <cell r="DJ264" t="b">
            <v>0</v>
          </cell>
          <cell r="DL264" t="b">
            <v>0</v>
          </cell>
          <cell r="DN264" t="b">
            <v>0</v>
          </cell>
          <cell r="DP264" t="b">
            <v>0</v>
          </cell>
          <cell r="DV264">
            <v>0</v>
          </cell>
          <cell r="DX264">
            <v>0</v>
          </cell>
          <cell r="DZ264">
            <v>0</v>
          </cell>
          <cell r="EB264">
            <v>0</v>
          </cell>
          <cell r="ED264">
            <v>0</v>
          </cell>
          <cell r="EF264">
            <v>0</v>
          </cell>
          <cell r="EJ264">
            <v>0</v>
          </cell>
          <cell r="EL264">
            <v>0</v>
          </cell>
          <cell r="EN264">
            <v>0</v>
          </cell>
          <cell r="EP264">
            <v>0</v>
          </cell>
          <cell r="ER264">
            <v>0</v>
          </cell>
          <cell r="ET264">
            <v>0</v>
          </cell>
          <cell r="EX264">
            <v>0</v>
          </cell>
          <cell r="EZ264">
            <v>0</v>
          </cell>
          <cell r="FD264">
            <v>0</v>
          </cell>
          <cell r="FF264">
            <v>0</v>
          </cell>
        </row>
        <row r="265">
          <cell r="A265" t="str">
            <v>Elkedler_DKE10_2016</v>
          </cell>
          <cell r="B265" t="str">
            <v>DK-East</v>
          </cell>
          <cell r="G265">
            <v>-3.5</v>
          </cell>
          <cell r="H265">
            <v>3.5</v>
          </cell>
          <cell r="AK265">
            <v>-3.5</v>
          </cell>
          <cell r="AL265">
            <v>0</v>
          </cell>
          <cell r="AN265">
            <v>0</v>
          </cell>
          <cell r="AO265">
            <v>0</v>
          </cell>
          <cell r="AP265">
            <v>0</v>
          </cell>
          <cell r="AQ265">
            <v>0</v>
          </cell>
          <cell r="BG265" t="b">
            <v>0</v>
          </cell>
          <cell r="BO265" t="b">
            <v>0</v>
          </cell>
          <cell r="CA265" t="b">
            <v>0</v>
          </cell>
          <cell r="CB265" t="b">
            <v>0</v>
          </cell>
          <cell r="CD265" t="b">
            <v>0</v>
          </cell>
          <cell r="CE265" t="b">
            <v>0</v>
          </cell>
          <cell r="CG265" t="b">
            <v>0</v>
          </cell>
          <cell r="CH265" t="b">
            <v>0</v>
          </cell>
          <cell r="CP265">
            <v>0</v>
          </cell>
          <cell r="CT265" t="b">
            <v>0</v>
          </cell>
          <cell r="CV265" t="b">
            <v>0</v>
          </cell>
          <cell r="CX265" t="b">
            <v>0</v>
          </cell>
          <cell r="CZ265" t="b">
            <v>0</v>
          </cell>
          <cell r="DB265" t="b">
            <v>0</v>
          </cell>
          <cell r="DD265" t="b">
            <v>0</v>
          </cell>
          <cell r="DF265" t="b">
            <v>0</v>
          </cell>
          <cell r="DH265" t="b">
            <v>0</v>
          </cell>
          <cell r="DJ265" t="b">
            <v>0</v>
          </cell>
          <cell r="DL265" t="b">
            <v>0</v>
          </cell>
          <cell r="DN265" t="b">
            <v>0</v>
          </cell>
          <cell r="DP265" t="b">
            <v>0</v>
          </cell>
          <cell r="DV265">
            <v>0</v>
          </cell>
          <cell r="DX265">
            <v>0</v>
          </cell>
          <cell r="DZ265">
            <v>0</v>
          </cell>
          <cell r="EB265">
            <v>0</v>
          </cell>
          <cell r="ED265">
            <v>0</v>
          </cell>
          <cell r="EF265">
            <v>0</v>
          </cell>
          <cell r="EJ265">
            <v>0</v>
          </cell>
          <cell r="EL265">
            <v>0</v>
          </cell>
          <cell r="EN265">
            <v>0</v>
          </cell>
          <cell r="EP265">
            <v>0</v>
          </cell>
          <cell r="ER265">
            <v>0</v>
          </cell>
          <cell r="ET265">
            <v>0</v>
          </cell>
          <cell r="EX265">
            <v>0</v>
          </cell>
          <cell r="EZ265">
            <v>0</v>
          </cell>
          <cell r="FD265">
            <v>0</v>
          </cell>
          <cell r="FF265">
            <v>0</v>
          </cell>
        </row>
        <row r="266">
          <cell r="A266" t="str">
            <v>Elkedler_DKE10_2017</v>
          </cell>
          <cell r="B266" t="str">
            <v>DK-East</v>
          </cell>
          <cell r="G266">
            <v>-3.5</v>
          </cell>
          <cell r="H266">
            <v>3.5</v>
          </cell>
          <cell r="AK266">
            <v>-3.5</v>
          </cell>
          <cell r="AL266">
            <v>0</v>
          </cell>
          <cell r="AN266">
            <v>0</v>
          </cell>
          <cell r="AO266">
            <v>0</v>
          </cell>
          <cell r="AP266">
            <v>0</v>
          </cell>
          <cell r="AQ266">
            <v>0</v>
          </cell>
          <cell r="BG266" t="b">
            <v>0</v>
          </cell>
          <cell r="BO266" t="b">
            <v>0</v>
          </cell>
          <cell r="CA266" t="b">
            <v>0</v>
          </cell>
          <cell r="CB266" t="b">
            <v>0</v>
          </cell>
          <cell r="CD266" t="b">
            <v>0</v>
          </cell>
          <cell r="CE266" t="b">
            <v>0</v>
          </cell>
          <cell r="CG266" t="b">
            <v>0</v>
          </cell>
          <cell r="CH266" t="b">
            <v>0</v>
          </cell>
          <cell r="CP266">
            <v>0</v>
          </cell>
          <cell r="CT266" t="b">
            <v>0</v>
          </cell>
          <cell r="CV266" t="b">
            <v>0</v>
          </cell>
          <cell r="CX266" t="b">
            <v>0</v>
          </cell>
          <cell r="CZ266" t="b">
            <v>0</v>
          </cell>
          <cell r="DB266" t="b">
            <v>0</v>
          </cell>
          <cell r="DD266" t="b">
            <v>0</v>
          </cell>
          <cell r="DF266" t="b">
            <v>0</v>
          </cell>
          <cell r="DH266" t="b">
            <v>0</v>
          </cell>
          <cell r="DJ266" t="b">
            <v>0</v>
          </cell>
          <cell r="DL266" t="b">
            <v>0</v>
          </cell>
          <cell r="DN266" t="b">
            <v>0</v>
          </cell>
          <cell r="DP266" t="b">
            <v>0</v>
          </cell>
          <cell r="DV266">
            <v>0</v>
          </cell>
          <cell r="DX266">
            <v>0</v>
          </cell>
          <cell r="DZ266">
            <v>0</v>
          </cell>
          <cell r="EB266">
            <v>0</v>
          </cell>
          <cell r="ED266">
            <v>0</v>
          </cell>
          <cell r="EF266">
            <v>0</v>
          </cell>
          <cell r="EJ266">
            <v>0</v>
          </cell>
          <cell r="EL266">
            <v>0</v>
          </cell>
          <cell r="EN266">
            <v>0</v>
          </cell>
          <cell r="EP266">
            <v>0</v>
          </cell>
          <cell r="ER266">
            <v>0</v>
          </cell>
          <cell r="ET266">
            <v>0</v>
          </cell>
          <cell r="EX266">
            <v>0</v>
          </cell>
          <cell r="EZ266">
            <v>0</v>
          </cell>
          <cell r="FD266">
            <v>0</v>
          </cell>
          <cell r="FF266">
            <v>0</v>
          </cell>
        </row>
        <row r="267">
          <cell r="A267" t="str">
            <v>Elkedler_DKE10_2018</v>
          </cell>
          <cell r="B267" t="str">
            <v>DK-East</v>
          </cell>
          <cell r="G267">
            <v>-3.5</v>
          </cell>
          <cell r="H267">
            <v>3.5</v>
          </cell>
          <cell r="AK267">
            <v>-3.5</v>
          </cell>
          <cell r="AL267">
            <v>0</v>
          </cell>
          <cell r="AN267">
            <v>0</v>
          </cell>
          <cell r="AO267">
            <v>0</v>
          </cell>
          <cell r="AP267">
            <v>0</v>
          </cell>
          <cell r="AQ267">
            <v>0</v>
          </cell>
          <cell r="BG267" t="b">
            <v>0</v>
          </cell>
          <cell r="BO267" t="b">
            <v>0</v>
          </cell>
          <cell r="CA267" t="b">
            <v>0</v>
          </cell>
          <cell r="CB267" t="b">
            <v>0</v>
          </cell>
          <cell r="CD267" t="b">
            <v>0</v>
          </cell>
          <cell r="CE267" t="b">
            <v>0</v>
          </cell>
          <cell r="CG267" t="b">
            <v>0</v>
          </cell>
          <cell r="CH267" t="b">
            <v>0</v>
          </cell>
          <cell r="CP267">
            <v>0</v>
          </cell>
          <cell r="CT267" t="b">
            <v>0</v>
          </cell>
          <cell r="CV267" t="b">
            <v>0</v>
          </cell>
          <cell r="CX267" t="b">
            <v>0</v>
          </cell>
          <cell r="CZ267" t="b">
            <v>0</v>
          </cell>
          <cell r="DB267" t="b">
            <v>0</v>
          </cell>
          <cell r="DD267" t="b">
            <v>0</v>
          </cell>
          <cell r="DF267" t="b">
            <v>0</v>
          </cell>
          <cell r="DH267" t="b">
            <v>0</v>
          </cell>
          <cell r="DJ267" t="b">
            <v>0</v>
          </cell>
          <cell r="DL267" t="b">
            <v>0</v>
          </cell>
          <cell r="DN267" t="b">
            <v>0</v>
          </cell>
          <cell r="DP267" t="b">
            <v>0</v>
          </cell>
          <cell r="DV267">
            <v>0</v>
          </cell>
          <cell r="DX267">
            <v>0</v>
          </cell>
          <cell r="DZ267">
            <v>0</v>
          </cell>
          <cell r="EB267">
            <v>0</v>
          </cell>
          <cell r="ED267">
            <v>0</v>
          </cell>
          <cell r="EF267">
            <v>0</v>
          </cell>
          <cell r="EJ267">
            <v>0</v>
          </cell>
          <cell r="EL267">
            <v>0</v>
          </cell>
          <cell r="EN267">
            <v>0</v>
          </cell>
          <cell r="EP267">
            <v>0</v>
          </cell>
          <cell r="ER267">
            <v>0</v>
          </cell>
          <cell r="ET267">
            <v>0</v>
          </cell>
          <cell r="EX267">
            <v>0</v>
          </cell>
          <cell r="EZ267">
            <v>0</v>
          </cell>
          <cell r="FD267">
            <v>0</v>
          </cell>
          <cell r="FF267">
            <v>0</v>
          </cell>
        </row>
        <row r="268">
          <cell r="A268" t="str">
            <v>Elkedler_DKE10_2019</v>
          </cell>
          <cell r="B268" t="str">
            <v>DK-East</v>
          </cell>
          <cell r="G268">
            <v>-3.5</v>
          </cell>
          <cell r="H268">
            <v>3.5</v>
          </cell>
          <cell r="AK268">
            <v>-3.5</v>
          </cell>
          <cell r="AL268">
            <v>0</v>
          </cell>
          <cell r="AN268">
            <v>0</v>
          </cell>
          <cell r="AO268">
            <v>0</v>
          </cell>
          <cell r="AP268">
            <v>0</v>
          </cell>
          <cell r="AQ268">
            <v>0</v>
          </cell>
          <cell r="BG268" t="b">
            <v>0</v>
          </cell>
          <cell r="BO268" t="b">
            <v>0</v>
          </cell>
          <cell r="CA268" t="b">
            <v>0</v>
          </cell>
          <cell r="CB268" t="b">
            <v>0</v>
          </cell>
          <cell r="CD268" t="b">
            <v>0</v>
          </cell>
          <cell r="CE268" t="b">
            <v>0</v>
          </cell>
          <cell r="CG268" t="b">
            <v>0</v>
          </cell>
          <cell r="CH268" t="b">
            <v>0</v>
          </cell>
          <cell r="CP268">
            <v>0</v>
          </cell>
          <cell r="CT268" t="b">
            <v>0</v>
          </cell>
          <cell r="CV268" t="b">
            <v>0</v>
          </cell>
          <cell r="CX268" t="b">
            <v>0</v>
          </cell>
          <cell r="CZ268" t="b">
            <v>0</v>
          </cell>
          <cell r="DB268" t="b">
            <v>0</v>
          </cell>
          <cell r="DD268" t="b">
            <v>0</v>
          </cell>
          <cell r="DF268" t="b">
            <v>0</v>
          </cell>
          <cell r="DH268" t="b">
            <v>0</v>
          </cell>
          <cell r="DJ268" t="b">
            <v>0</v>
          </cell>
          <cell r="DL268" t="b">
            <v>0</v>
          </cell>
          <cell r="DN268" t="b">
            <v>0</v>
          </cell>
          <cell r="DP268" t="b">
            <v>0</v>
          </cell>
          <cell r="DV268">
            <v>0</v>
          </cell>
          <cell r="DX268">
            <v>0</v>
          </cell>
          <cell r="DZ268">
            <v>0</v>
          </cell>
          <cell r="EB268">
            <v>0</v>
          </cell>
          <cell r="ED268">
            <v>0</v>
          </cell>
          <cell r="EF268">
            <v>0</v>
          </cell>
          <cell r="EJ268">
            <v>0</v>
          </cell>
          <cell r="EL268">
            <v>0</v>
          </cell>
          <cell r="EN268">
            <v>0</v>
          </cell>
          <cell r="EP268">
            <v>0</v>
          </cell>
          <cell r="ER268">
            <v>0</v>
          </cell>
          <cell r="ET268">
            <v>0</v>
          </cell>
          <cell r="EX268">
            <v>0</v>
          </cell>
          <cell r="EZ268">
            <v>0</v>
          </cell>
          <cell r="FD268">
            <v>0</v>
          </cell>
          <cell r="FF268">
            <v>0</v>
          </cell>
        </row>
        <row r="269">
          <cell r="A269" t="str">
            <v>Elkedler_DKE10_2020</v>
          </cell>
          <cell r="B269" t="str">
            <v>DK-East</v>
          </cell>
          <cell r="G269">
            <v>-3.5</v>
          </cell>
          <cell r="H269">
            <v>3.5</v>
          </cell>
          <cell r="AK269">
            <v>-3.5</v>
          </cell>
          <cell r="AL269">
            <v>0</v>
          </cell>
          <cell r="AN269">
            <v>0</v>
          </cell>
          <cell r="AO269">
            <v>0</v>
          </cell>
          <cell r="AP269">
            <v>0</v>
          </cell>
          <cell r="AQ269">
            <v>0</v>
          </cell>
          <cell r="BG269" t="b">
            <v>0</v>
          </cell>
          <cell r="BO269" t="b">
            <v>0</v>
          </cell>
          <cell r="CA269" t="b">
            <v>0</v>
          </cell>
          <cell r="CB269" t="b">
            <v>0</v>
          </cell>
          <cell r="CD269" t="b">
            <v>0</v>
          </cell>
          <cell r="CE269" t="b">
            <v>0</v>
          </cell>
          <cell r="CG269" t="b">
            <v>0</v>
          </cell>
          <cell r="CH269" t="b">
            <v>0</v>
          </cell>
          <cell r="CP269">
            <v>0</v>
          </cell>
          <cell r="CT269" t="b">
            <v>0</v>
          </cell>
          <cell r="CV269" t="b">
            <v>0</v>
          </cell>
          <cell r="CX269" t="b">
            <v>0</v>
          </cell>
          <cell r="CZ269" t="b">
            <v>0</v>
          </cell>
          <cell r="DB269" t="b">
            <v>0</v>
          </cell>
          <cell r="DD269" t="b">
            <v>0</v>
          </cell>
          <cell r="DF269" t="b">
            <v>0</v>
          </cell>
          <cell r="DH269" t="b">
            <v>0</v>
          </cell>
          <cell r="DJ269" t="b">
            <v>0</v>
          </cell>
          <cell r="DL269" t="b">
            <v>0</v>
          </cell>
          <cell r="DN269" t="b">
            <v>0</v>
          </cell>
          <cell r="DP269" t="b">
            <v>0</v>
          </cell>
          <cell r="DV269">
            <v>0</v>
          </cell>
          <cell r="DX269">
            <v>0</v>
          </cell>
          <cell r="DZ269">
            <v>0</v>
          </cell>
          <cell r="EB269">
            <v>0</v>
          </cell>
          <cell r="ED269">
            <v>0</v>
          </cell>
          <cell r="EF269">
            <v>0</v>
          </cell>
          <cell r="EJ269">
            <v>0</v>
          </cell>
          <cell r="EL269">
            <v>0</v>
          </cell>
          <cell r="EN269">
            <v>0</v>
          </cell>
          <cell r="EP269">
            <v>0</v>
          </cell>
          <cell r="ER269">
            <v>0</v>
          </cell>
          <cell r="ET269">
            <v>0</v>
          </cell>
          <cell r="EX269">
            <v>0</v>
          </cell>
          <cell r="EZ269">
            <v>0</v>
          </cell>
          <cell r="FD269">
            <v>0</v>
          </cell>
          <cell r="FF269">
            <v>0</v>
          </cell>
        </row>
        <row r="270">
          <cell r="A270" t="str">
            <v>VarmelagerDKE10</v>
          </cell>
          <cell r="B270" t="str">
            <v>DK-East</v>
          </cell>
          <cell r="G270">
            <v>0</v>
          </cell>
          <cell r="H270">
            <v>41</v>
          </cell>
          <cell r="AK270">
            <v>0</v>
          </cell>
          <cell r="AL270">
            <v>0</v>
          </cell>
          <cell r="AN270">
            <v>0</v>
          </cell>
          <cell r="AO270">
            <v>0</v>
          </cell>
          <cell r="AP270">
            <v>0</v>
          </cell>
          <cell r="AQ270">
            <v>0</v>
          </cell>
          <cell r="BG270" t="b">
            <v>0</v>
          </cell>
          <cell r="BO270" t="b">
            <v>0</v>
          </cell>
          <cell r="CA270" t="b">
            <v>0</v>
          </cell>
          <cell r="CB270" t="b">
            <v>0</v>
          </cell>
          <cell r="CD270" t="b">
            <v>0</v>
          </cell>
          <cell r="CE270" t="b">
            <v>0</v>
          </cell>
          <cell r="CG270" t="b">
            <v>0</v>
          </cell>
          <cell r="CH270" t="b">
            <v>0</v>
          </cell>
          <cell r="CP270">
            <v>0</v>
          </cell>
          <cell r="CT270" t="b">
            <v>0</v>
          </cell>
          <cell r="CV270" t="b">
            <v>0</v>
          </cell>
          <cell r="CX270" t="b">
            <v>0</v>
          </cell>
          <cell r="CZ270" t="b">
            <v>0</v>
          </cell>
          <cell r="DB270" t="b">
            <v>0</v>
          </cell>
          <cell r="DD270" t="b">
            <v>0</v>
          </cell>
          <cell r="DF270" t="b">
            <v>0</v>
          </cell>
          <cell r="DH270" t="b">
            <v>0</v>
          </cell>
          <cell r="DJ270" t="b">
            <v>0</v>
          </cell>
          <cell r="DL270" t="b">
            <v>0</v>
          </cell>
          <cell r="DN270" t="b">
            <v>0</v>
          </cell>
          <cell r="DP270" t="b">
            <v>0</v>
          </cell>
          <cell r="DV270">
            <v>0</v>
          </cell>
          <cell r="DX270">
            <v>0</v>
          </cell>
          <cell r="DZ270">
            <v>0</v>
          </cell>
          <cell r="EB270">
            <v>0</v>
          </cell>
          <cell r="ED270">
            <v>0</v>
          </cell>
          <cell r="EF270">
            <v>0</v>
          </cell>
          <cell r="EJ270">
            <v>0</v>
          </cell>
          <cell r="EL270">
            <v>0</v>
          </cell>
          <cell r="EN270">
            <v>0</v>
          </cell>
          <cell r="EP270">
            <v>0</v>
          </cell>
          <cell r="ER270">
            <v>0</v>
          </cell>
          <cell r="ET270">
            <v>0</v>
          </cell>
          <cell r="EX270">
            <v>0</v>
          </cell>
          <cell r="EZ270">
            <v>0</v>
          </cell>
          <cell r="FD270">
            <v>0</v>
          </cell>
          <cell r="FF270">
            <v>0</v>
          </cell>
        </row>
        <row r="271">
          <cell r="A271" t="str">
            <v>GM_DKE5-10-A</v>
          </cell>
          <cell r="B271" t="str">
            <v>DK-East</v>
          </cell>
          <cell r="G271">
            <v>3.3669990450875673</v>
          </cell>
          <cell r="H271">
            <v>4.5809510817517918</v>
          </cell>
          <cell r="AK271">
            <v>1.2760926380881881</v>
          </cell>
          <cell r="AL271">
            <v>2.3621502856924201</v>
          </cell>
          <cell r="AN271">
            <v>0</v>
          </cell>
          <cell r="AO271">
            <v>0.33669990450875675</v>
          </cell>
          <cell r="AP271">
            <v>101.00997135262702</v>
          </cell>
          <cell r="AQ271">
            <v>0.33669990450875675</v>
          </cell>
          <cell r="BG271" t="b">
            <v>0</v>
          </cell>
          <cell r="BO271" t="b">
            <v>0</v>
          </cell>
          <cell r="CA271" t="b">
            <v>0</v>
          </cell>
          <cell r="CB271" t="b">
            <v>0</v>
          </cell>
          <cell r="CD271" t="b">
            <v>0</v>
          </cell>
          <cell r="CE271" t="b">
            <v>0</v>
          </cell>
          <cell r="CG271" t="b">
            <v>0</v>
          </cell>
          <cell r="CH271" t="b">
            <v>0</v>
          </cell>
          <cell r="CP271" t="str">
            <v>ECGASEND</v>
          </cell>
          <cell r="CT271" t="b">
            <v>0</v>
          </cell>
          <cell r="CV271" t="b">
            <v>0</v>
          </cell>
          <cell r="CX271" t="b">
            <v>0</v>
          </cell>
          <cell r="CZ271" t="b">
            <v>0</v>
          </cell>
          <cell r="DB271" t="b">
            <v>0</v>
          </cell>
          <cell r="DD271" t="b">
            <v>0</v>
          </cell>
          <cell r="DF271" t="b">
            <v>0</v>
          </cell>
          <cell r="DH271" t="b">
            <v>0</v>
          </cell>
          <cell r="DJ271" t="b">
            <v>0</v>
          </cell>
          <cell r="DL271" t="b">
            <v>0</v>
          </cell>
          <cell r="DN271" t="b">
            <v>0</v>
          </cell>
          <cell r="DP271" t="b">
            <v>0</v>
          </cell>
          <cell r="DV271">
            <v>0</v>
          </cell>
          <cell r="DX271">
            <v>0</v>
          </cell>
          <cell r="DZ271">
            <v>0</v>
          </cell>
          <cell r="EB271">
            <v>0</v>
          </cell>
          <cell r="ED271">
            <v>0</v>
          </cell>
          <cell r="EF271">
            <v>0</v>
          </cell>
          <cell r="EJ271">
            <v>0</v>
          </cell>
          <cell r="EL271">
            <v>0</v>
          </cell>
          <cell r="EN271">
            <v>0</v>
          </cell>
          <cell r="EP271">
            <v>0</v>
          </cell>
          <cell r="ER271">
            <v>0</v>
          </cell>
          <cell r="ET271">
            <v>0</v>
          </cell>
          <cell r="EX271">
            <v>0</v>
          </cell>
          <cell r="EZ271">
            <v>0</v>
          </cell>
          <cell r="FD271">
            <v>0</v>
          </cell>
          <cell r="FF271">
            <v>0</v>
          </cell>
        </row>
        <row r="272">
          <cell r="A272" t="str">
            <v>GM_DKE5-10-B</v>
          </cell>
          <cell r="B272" t="str">
            <v>DK-East</v>
          </cell>
          <cell r="G272">
            <v>2.3637173091754349</v>
          </cell>
          <cell r="H272">
            <v>3.2159419172454875</v>
          </cell>
          <cell r="AK272">
            <v>0.89584886017748988</v>
          </cell>
          <cell r="AL272">
            <v>1.6582884171918908</v>
          </cell>
          <cell r="AN272">
            <v>0</v>
          </cell>
          <cell r="AO272">
            <v>0.23637173091754349</v>
          </cell>
          <cell r="AP272">
            <v>70.911519275263046</v>
          </cell>
          <cell r="AQ272">
            <v>0.23637173091754349</v>
          </cell>
          <cell r="BG272" t="b">
            <v>0</v>
          </cell>
          <cell r="BO272" t="b">
            <v>0</v>
          </cell>
          <cell r="CA272" t="b">
            <v>0</v>
          </cell>
          <cell r="CB272" t="b">
            <v>0</v>
          </cell>
          <cell r="CD272" t="b">
            <v>0</v>
          </cell>
          <cell r="CE272" t="b">
            <v>0</v>
          </cell>
          <cell r="CG272" t="b">
            <v>0</v>
          </cell>
          <cell r="CH272" t="b">
            <v>0</v>
          </cell>
          <cell r="CP272" t="str">
            <v>ECGASEND</v>
          </cell>
          <cell r="CT272" t="b">
            <v>0</v>
          </cell>
          <cell r="CV272" t="b">
            <v>0</v>
          </cell>
          <cell r="CX272" t="b">
            <v>0</v>
          </cell>
          <cell r="CZ272" t="b">
            <v>0</v>
          </cell>
          <cell r="DB272" t="b">
            <v>0</v>
          </cell>
          <cell r="DD272" t="b">
            <v>0</v>
          </cell>
          <cell r="DF272" t="b">
            <v>0</v>
          </cell>
          <cell r="DH272" t="b">
            <v>0</v>
          </cell>
          <cell r="DJ272" t="b">
            <v>0</v>
          </cell>
          <cell r="DL272" t="b">
            <v>0</v>
          </cell>
          <cell r="DN272" t="b">
            <v>0</v>
          </cell>
          <cell r="DP272" t="b">
            <v>0</v>
          </cell>
          <cell r="DV272">
            <v>0</v>
          </cell>
          <cell r="DX272">
            <v>0</v>
          </cell>
          <cell r="DZ272">
            <v>0</v>
          </cell>
          <cell r="EB272">
            <v>0</v>
          </cell>
          <cell r="ED272">
            <v>0</v>
          </cell>
          <cell r="EF272">
            <v>0</v>
          </cell>
          <cell r="EJ272">
            <v>0</v>
          </cell>
          <cell r="EL272">
            <v>0</v>
          </cell>
          <cell r="EN272">
            <v>0</v>
          </cell>
          <cell r="EP272">
            <v>0</v>
          </cell>
          <cell r="ER272">
            <v>0</v>
          </cell>
          <cell r="ET272">
            <v>0</v>
          </cell>
          <cell r="EX272">
            <v>0</v>
          </cell>
          <cell r="EZ272">
            <v>0</v>
          </cell>
          <cell r="FD272">
            <v>0</v>
          </cell>
          <cell r="FF272">
            <v>0</v>
          </cell>
        </row>
        <row r="273">
          <cell r="A273" t="str">
            <v>GM_DKE5-10-C</v>
          </cell>
          <cell r="B273" t="str">
            <v>DK-East</v>
          </cell>
          <cell r="G273">
            <v>14.614453798045105</v>
          </cell>
          <cell r="H273">
            <v>19.883610609585176</v>
          </cell>
          <cell r="AK273">
            <v>5.5388779894590945</v>
          </cell>
          <cell r="AL273">
            <v>10.252909416371132</v>
          </cell>
          <cell r="AN273">
            <v>0</v>
          </cell>
          <cell r="AO273">
            <v>1.4614453798045106</v>
          </cell>
          <cell r="AP273">
            <v>438.43361394135314</v>
          </cell>
          <cell r="AQ273">
            <v>1.4614453798045106</v>
          </cell>
          <cell r="BG273" t="b">
            <v>0</v>
          </cell>
          <cell r="BO273" t="b">
            <v>0</v>
          </cell>
          <cell r="CA273" t="b">
            <v>0</v>
          </cell>
          <cell r="CB273" t="b">
            <v>0</v>
          </cell>
          <cell r="CD273" t="b">
            <v>0</v>
          </cell>
          <cell r="CE273" t="b">
            <v>0</v>
          </cell>
          <cell r="CG273" t="b">
            <v>0</v>
          </cell>
          <cell r="CH273" t="b">
            <v>0</v>
          </cell>
          <cell r="CP273" t="str">
            <v>ECGASEND</v>
          </cell>
          <cell r="CT273" t="b">
            <v>0</v>
          </cell>
          <cell r="CV273" t="b">
            <v>0</v>
          </cell>
          <cell r="CX273" t="b">
            <v>0</v>
          </cell>
          <cell r="CZ273" t="b">
            <v>0</v>
          </cell>
          <cell r="DB273" t="b">
            <v>0</v>
          </cell>
          <cell r="DD273" t="b">
            <v>0</v>
          </cell>
          <cell r="DF273" t="b">
            <v>0</v>
          </cell>
          <cell r="DH273" t="b">
            <v>0</v>
          </cell>
          <cell r="DJ273" t="b">
            <v>0</v>
          </cell>
          <cell r="DL273" t="b">
            <v>0</v>
          </cell>
          <cell r="DN273" t="b">
            <v>0</v>
          </cell>
          <cell r="DP273" t="b">
            <v>0</v>
          </cell>
          <cell r="DV273">
            <v>0</v>
          </cell>
          <cell r="DX273">
            <v>0</v>
          </cell>
          <cell r="DZ273">
            <v>0</v>
          </cell>
          <cell r="EB273">
            <v>0</v>
          </cell>
          <cell r="ED273">
            <v>0</v>
          </cell>
          <cell r="EF273">
            <v>0</v>
          </cell>
          <cell r="EJ273">
            <v>0</v>
          </cell>
          <cell r="EL273">
            <v>0</v>
          </cell>
          <cell r="EN273">
            <v>0</v>
          </cell>
          <cell r="EP273">
            <v>0</v>
          </cell>
          <cell r="ER273">
            <v>0</v>
          </cell>
          <cell r="ET273">
            <v>0</v>
          </cell>
          <cell r="EX273">
            <v>0</v>
          </cell>
          <cell r="EZ273">
            <v>0</v>
          </cell>
          <cell r="FD273">
            <v>0</v>
          </cell>
          <cell r="FF273">
            <v>0</v>
          </cell>
        </row>
        <row r="274">
          <cell r="A274" t="str">
            <v>GM_DKE5-10-D</v>
          </cell>
          <cell r="B274" t="str">
            <v>DK-East</v>
          </cell>
          <cell r="G274">
            <v>15.654829847691893</v>
          </cell>
          <cell r="H274">
            <v>21.299088228152236</v>
          </cell>
          <cell r="AK274">
            <v>5.9331805122752277</v>
          </cell>
          <cell r="AL274">
            <v>10.98279515438054</v>
          </cell>
          <cell r="AN274">
            <v>0</v>
          </cell>
          <cell r="AO274">
            <v>1.5654829847691893</v>
          </cell>
          <cell r="AP274">
            <v>469.64489543075678</v>
          </cell>
          <cell r="AQ274">
            <v>1.5654829847691893</v>
          </cell>
          <cell r="BG274" t="b">
            <v>0</v>
          </cell>
          <cell r="BO274" t="b">
            <v>0</v>
          </cell>
          <cell r="CA274" t="b">
            <v>0</v>
          </cell>
          <cell r="CB274" t="b">
            <v>0</v>
          </cell>
          <cell r="CD274" t="b">
            <v>0</v>
          </cell>
          <cell r="CE274" t="b">
            <v>0</v>
          </cell>
          <cell r="CG274" t="b">
            <v>0</v>
          </cell>
          <cell r="CH274" t="b">
            <v>0</v>
          </cell>
          <cell r="CP274" t="str">
            <v>ECGASEND</v>
          </cell>
          <cell r="CT274" t="b">
            <v>0</v>
          </cell>
          <cell r="CV274" t="b">
            <v>0</v>
          </cell>
          <cell r="CX274" t="b">
            <v>0</v>
          </cell>
          <cell r="CZ274" t="b">
            <v>0</v>
          </cell>
          <cell r="DB274" t="b">
            <v>0</v>
          </cell>
          <cell r="DD274" t="b">
            <v>0</v>
          </cell>
          <cell r="DF274" t="b">
            <v>0</v>
          </cell>
          <cell r="DH274" t="b">
            <v>0</v>
          </cell>
          <cell r="DJ274" t="b">
            <v>0</v>
          </cell>
          <cell r="DL274" t="b">
            <v>0</v>
          </cell>
          <cell r="DN274" t="b">
            <v>0</v>
          </cell>
          <cell r="DP274" t="b">
            <v>0</v>
          </cell>
          <cell r="DV274">
            <v>0</v>
          </cell>
          <cell r="DX274">
            <v>0</v>
          </cell>
          <cell r="DZ274">
            <v>0</v>
          </cell>
          <cell r="EB274">
            <v>0</v>
          </cell>
          <cell r="ED274">
            <v>0</v>
          </cell>
          <cell r="EF274">
            <v>0</v>
          </cell>
          <cell r="EJ274">
            <v>0</v>
          </cell>
          <cell r="EL274">
            <v>0</v>
          </cell>
          <cell r="EN274">
            <v>0</v>
          </cell>
          <cell r="EP274">
            <v>0</v>
          </cell>
          <cell r="ER274">
            <v>0</v>
          </cell>
          <cell r="ET274">
            <v>0</v>
          </cell>
          <cell r="EX274">
            <v>0</v>
          </cell>
          <cell r="EZ274">
            <v>0</v>
          </cell>
          <cell r="FD274">
            <v>0</v>
          </cell>
          <cell r="FF274">
            <v>0</v>
          </cell>
        </row>
        <row r="275">
          <cell r="A275" t="str">
            <v>GM_DKE5-10</v>
          </cell>
          <cell r="B275" t="str">
            <v>DK-East</v>
          </cell>
          <cell r="G275">
            <v>36</v>
          </cell>
          <cell r="H275">
            <v>48.979591836734691</v>
          </cell>
          <cell r="AK275">
            <v>13.644</v>
          </cell>
          <cell r="AL275">
            <v>25.256143273635985</v>
          </cell>
          <cell r="AN275">
            <v>0</v>
          </cell>
          <cell r="AO275">
            <v>3.6</v>
          </cell>
          <cell r="AP275">
            <v>1080</v>
          </cell>
          <cell r="AQ275">
            <v>3.6</v>
          </cell>
          <cell r="BG275" t="b">
            <v>0</v>
          </cell>
          <cell r="BO275" t="b">
            <v>0</v>
          </cell>
          <cell r="CA275" t="b">
            <v>0</v>
          </cell>
          <cell r="CB275" t="b">
            <v>0</v>
          </cell>
          <cell r="CD275" t="b">
            <v>0</v>
          </cell>
          <cell r="CE275" t="b">
            <v>0</v>
          </cell>
          <cell r="CG275" t="b">
            <v>0</v>
          </cell>
          <cell r="CH275" t="b">
            <v>0</v>
          </cell>
          <cell r="CT275" t="b">
            <v>0</v>
          </cell>
          <cell r="CV275" t="b">
            <v>0</v>
          </cell>
          <cell r="CX275" t="b">
            <v>0</v>
          </cell>
          <cell r="CZ275" t="b">
            <v>0</v>
          </cell>
          <cell r="DB275" t="b">
            <v>0</v>
          </cell>
          <cell r="DD275" t="b">
            <v>0</v>
          </cell>
          <cell r="DF275" t="b">
            <v>0</v>
          </cell>
          <cell r="DH275" t="b">
            <v>0</v>
          </cell>
          <cell r="DJ275" t="b">
            <v>0</v>
          </cell>
          <cell r="DL275" t="b">
            <v>0</v>
          </cell>
          <cell r="DN275" t="b">
            <v>0</v>
          </cell>
          <cell r="DP275" t="b">
            <v>0</v>
          </cell>
          <cell r="DV275">
            <v>0</v>
          </cell>
          <cell r="DX275">
            <v>0</v>
          </cell>
          <cell r="DZ275">
            <v>0</v>
          </cell>
          <cell r="EB275">
            <v>0</v>
          </cell>
          <cell r="ED275">
            <v>0</v>
          </cell>
          <cell r="EF275">
            <v>0</v>
          </cell>
          <cell r="EJ275">
            <v>0</v>
          </cell>
          <cell r="EL275">
            <v>0</v>
          </cell>
          <cell r="EN275">
            <v>0</v>
          </cell>
          <cell r="EP275">
            <v>0</v>
          </cell>
          <cell r="ER275">
            <v>0</v>
          </cell>
          <cell r="ET275">
            <v>0</v>
          </cell>
          <cell r="EX275">
            <v>0</v>
          </cell>
          <cell r="EZ275">
            <v>0</v>
          </cell>
          <cell r="FD275">
            <v>0</v>
          </cell>
          <cell r="FF275">
            <v>0</v>
          </cell>
        </row>
        <row r="276">
          <cell r="A276" t="str">
            <v>GM_DKE5-10</v>
          </cell>
          <cell r="B276" t="str">
            <v>DK-East</v>
          </cell>
          <cell r="G276">
            <v>35.186468345018596</v>
          </cell>
          <cell r="H276">
            <v>47.872746047644348</v>
          </cell>
          <cell r="AK276">
            <v>13.335671502762048</v>
          </cell>
          <cell r="AL276">
            <v>24.685402383751303</v>
          </cell>
          <cell r="AN276">
            <v>0</v>
          </cell>
          <cell r="AO276">
            <v>3.51864683450186</v>
          </cell>
          <cell r="AP276">
            <v>1055.5940503505578</v>
          </cell>
          <cell r="AQ276">
            <v>3.51864683450186</v>
          </cell>
          <cell r="BG276" t="b">
            <v>0</v>
          </cell>
          <cell r="BO276" t="b">
            <v>0</v>
          </cell>
          <cell r="CA276" t="b">
            <v>0</v>
          </cell>
          <cell r="CB276" t="b">
            <v>0</v>
          </cell>
          <cell r="CD276" t="b">
            <v>0</v>
          </cell>
          <cell r="CE276" t="b">
            <v>0</v>
          </cell>
          <cell r="CG276" t="b">
            <v>0</v>
          </cell>
          <cell r="CH276" t="b">
            <v>0</v>
          </cell>
          <cell r="CT276" t="b">
            <v>0</v>
          </cell>
          <cell r="CV276" t="b">
            <v>0</v>
          </cell>
          <cell r="CX276" t="b">
            <v>0</v>
          </cell>
          <cell r="CZ276" t="b">
            <v>0</v>
          </cell>
          <cell r="DB276" t="b">
            <v>0</v>
          </cell>
          <cell r="DD276" t="b">
            <v>0</v>
          </cell>
          <cell r="DF276" t="b">
            <v>0</v>
          </cell>
          <cell r="DH276" t="b">
            <v>0</v>
          </cell>
          <cell r="DJ276" t="b">
            <v>0</v>
          </cell>
          <cell r="DL276" t="b">
            <v>0</v>
          </cell>
          <cell r="DN276" t="b">
            <v>0</v>
          </cell>
          <cell r="DP276" t="b">
            <v>0</v>
          </cell>
          <cell r="DV276">
            <v>0</v>
          </cell>
          <cell r="DX276">
            <v>0</v>
          </cell>
          <cell r="DZ276">
            <v>0</v>
          </cell>
          <cell r="EB276">
            <v>0</v>
          </cell>
          <cell r="ED276">
            <v>0</v>
          </cell>
          <cell r="EF276">
            <v>0</v>
          </cell>
          <cell r="EJ276">
            <v>0</v>
          </cell>
          <cell r="EL276">
            <v>0</v>
          </cell>
          <cell r="EN276">
            <v>0</v>
          </cell>
          <cell r="EP276">
            <v>0</v>
          </cell>
          <cell r="ER276">
            <v>0</v>
          </cell>
          <cell r="ET276">
            <v>0</v>
          </cell>
          <cell r="EX276">
            <v>0</v>
          </cell>
          <cell r="EZ276">
            <v>0</v>
          </cell>
          <cell r="FD276">
            <v>0</v>
          </cell>
          <cell r="FF276">
            <v>0</v>
          </cell>
        </row>
        <row r="277">
          <cell r="A277" t="str">
            <v>GM_DKE5-10</v>
          </cell>
          <cell r="B277" t="str">
            <v>DK-East</v>
          </cell>
          <cell r="G277">
            <v>33.678700600900662</v>
          </cell>
          <cell r="H277">
            <v>45.821361361769611</v>
          </cell>
          <cell r="AK277">
            <v>12.764227527741351</v>
          </cell>
          <cell r="AL277">
            <v>23.627613545728821</v>
          </cell>
          <cell r="AN277">
            <v>0</v>
          </cell>
          <cell r="AO277">
            <v>3.3678700600900662</v>
          </cell>
          <cell r="AP277">
            <v>1010.3610180270199</v>
          </cell>
          <cell r="AQ277">
            <v>3.3678700600900662</v>
          </cell>
          <cell r="BG277" t="b">
            <v>0</v>
          </cell>
          <cell r="BO277" t="b">
            <v>0</v>
          </cell>
          <cell r="CA277" t="b">
            <v>0</v>
          </cell>
          <cell r="CB277" t="b">
            <v>0</v>
          </cell>
          <cell r="CD277" t="b">
            <v>0</v>
          </cell>
          <cell r="CE277" t="b">
            <v>0</v>
          </cell>
          <cell r="CG277" t="b">
            <v>0</v>
          </cell>
          <cell r="CH277" t="b">
            <v>0</v>
          </cell>
          <cell r="CT277" t="b">
            <v>0</v>
          </cell>
          <cell r="CV277" t="b">
            <v>0</v>
          </cell>
          <cell r="CX277" t="b">
            <v>0</v>
          </cell>
          <cell r="CZ277" t="b">
            <v>0</v>
          </cell>
          <cell r="DB277" t="b">
            <v>0</v>
          </cell>
          <cell r="DD277" t="b">
            <v>0</v>
          </cell>
          <cell r="DF277" t="b">
            <v>0</v>
          </cell>
          <cell r="DH277" t="b">
            <v>0</v>
          </cell>
          <cell r="DJ277" t="b">
            <v>0</v>
          </cell>
          <cell r="DL277" t="b">
            <v>0</v>
          </cell>
          <cell r="DN277" t="b">
            <v>0</v>
          </cell>
          <cell r="DP277" t="b">
            <v>0</v>
          </cell>
          <cell r="DV277">
            <v>0</v>
          </cell>
          <cell r="DX277">
            <v>0</v>
          </cell>
          <cell r="DZ277">
            <v>0</v>
          </cell>
          <cell r="EB277">
            <v>0</v>
          </cell>
          <cell r="ED277">
            <v>0</v>
          </cell>
          <cell r="EF277">
            <v>0</v>
          </cell>
          <cell r="EJ277">
            <v>0</v>
          </cell>
          <cell r="EL277">
            <v>0</v>
          </cell>
          <cell r="EN277">
            <v>0</v>
          </cell>
          <cell r="EP277">
            <v>0</v>
          </cell>
          <cell r="ER277">
            <v>0</v>
          </cell>
          <cell r="ET277">
            <v>0</v>
          </cell>
          <cell r="EX277">
            <v>0</v>
          </cell>
          <cell r="EZ277">
            <v>0</v>
          </cell>
          <cell r="FD277">
            <v>0</v>
          </cell>
          <cell r="FF277">
            <v>0</v>
          </cell>
        </row>
        <row r="278">
          <cell r="A278" t="str">
            <v>GM_DKE5-10</v>
          </cell>
          <cell r="B278" t="str">
            <v>DK-East</v>
          </cell>
          <cell r="G278">
            <v>32.633000954912433</v>
          </cell>
          <cell r="H278">
            <v>44.3986407549829</v>
          </cell>
          <cell r="AK278">
            <v>12.367907361911811</v>
          </cell>
          <cell r="AL278">
            <v>22.893992987943562</v>
          </cell>
          <cell r="AN278">
            <v>0</v>
          </cell>
          <cell r="AO278">
            <v>3.2633000954912434</v>
          </cell>
          <cell r="AP278">
            <v>978.99002864737304</v>
          </cell>
          <cell r="AQ278">
            <v>3.2633000954912434</v>
          </cell>
          <cell r="BG278" t="b">
            <v>0</v>
          </cell>
          <cell r="BO278" t="b">
            <v>0</v>
          </cell>
          <cell r="CA278" t="b">
            <v>0</v>
          </cell>
          <cell r="CB278" t="b">
            <v>0</v>
          </cell>
          <cell r="CD278" t="b">
            <v>0</v>
          </cell>
          <cell r="CE278" t="b">
            <v>0</v>
          </cell>
          <cell r="CG278" t="b">
            <v>0</v>
          </cell>
          <cell r="CH278" t="b">
            <v>0</v>
          </cell>
          <cell r="CT278" t="b">
            <v>0</v>
          </cell>
          <cell r="CV278" t="b">
            <v>0</v>
          </cell>
          <cell r="CX278" t="b">
            <v>0</v>
          </cell>
          <cell r="CZ278" t="b">
            <v>0</v>
          </cell>
          <cell r="DB278" t="b">
            <v>0</v>
          </cell>
          <cell r="DD278" t="b">
            <v>0</v>
          </cell>
          <cell r="DF278" t="b">
            <v>0</v>
          </cell>
          <cell r="DH278" t="b">
            <v>0</v>
          </cell>
          <cell r="DJ278" t="b">
            <v>0</v>
          </cell>
          <cell r="DL278" t="b">
            <v>0</v>
          </cell>
          <cell r="DN278" t="b">
            <v>0</v>
          </cell>
          <cell r="DP278" t="b">
            <v>0</v>
          </cell>
          <cell r="DV278">
            <v>0</v>
          </cell>
          <cell r="DX278">
            <v>0</v>
          </cell>
          <cell r="DZ278">
            <v>0</v>
          </cell>
          <cell r="EB278">
            <v>0</v>
          </cell>
          <cell r="ED278">
            <v>0</v>
          </cell>
          <cell r="EF278">
            <v>0</v>
          </cell>
          <cell r="EJ278">
            <v>0</v>
          </cell>
          <cell r="EL278">
            <v>0</v>
          </cell>
          <cell r="EN278">
            <v>0</v>
          </cell>
          <cell r="EP278">
            <v>0</v>
          </cell>
          <cell r="ER278">
            <v>0</v>
          </cell>
          <cell r="ET278">
            <v>0</v>
          </cell>
          <cell r="EX278">
            <v>0</v>
          </cell>
          <cell r="EZ278">
            <v>0</v>
          </cell>
          <cell r="FD278">
            <v>0</v>
          </cell>
          <cell r="FF278">
            <v>0</v>
          </cell>
        </row>
        <row r="279">
          <cell r="A279" t="str">
            <v>GM_DKE5-10</v>
          </cell>
          <cell r="B279" t="str">
            <v>DK-East</v>
          </cell>
          <cell r="G279">
            <v>32.10424916800774</v>
          </cell>
          <cell r="H279">
            <v>43.679250568718018</v>
          </cell>
          <cell r="AK279">
            <v>12.167510434674934</v>
          </cell>
          <cell r="AL279">
            <v>22.523042129992014</v>
          </cell>
          <cell r="AN279">
            <v>0</v>
          </cell>
          <cell r="AO279">
            <v>3.2104249168007741</v>
          </cell>
          <cell r="AP279">
            <v>963.12747504023218</v>
          </cell>
          <cell r="AQ279">
            <v>3.2104249168007741</v>
          </cell>
          <cell r="BG279" t="b">
            <v>0</v>
          </cell>
          <cell r="BO279" t="b">
            <v>0</v>
          </cell>
          <cell r="CA279" t="b">
            <v>0</v>
          </cell>
          <cell r="CB279" t="b">
            <v>0</v>
          </cell>
          <cell r="CD279" t="b">
            <v>0</v>
          </cell>
          <cell r="CE279" t="b">
            <v>0</v>
          </cell>
          <cell r="CG279" t="b">
            <v>0</v>
          </cell>
          <cell r="CH279" t="b">
            <v>0</v>
          </cell>
          <cell r="CT279" t="b">
            <v>0</v>
          </cell>
          <cell r="CV279" t="b">
            <v>0</v>
          </cell>
          <cell r="CX279" t="b">
            <v>0</v>
          </cell>
          <cell r="CZ279" t="b">
            <v>0</v>
          </cell>
          <cell r="DB279" t="b">
            <v>0</v>
          </cell>
          <cell r="DD279" t="b">
            <v>0</v>
          </cell>
          <cell r="DF279" t="b">
            <v>0</v>
          </cell>
          <cell r="DH279" t="b">
            <v>0</v>
          </cell>
          <cell r="DJ279" t="b">
            <v>0</v>
          </cell>
          <cell r="DL279" t="b">
            <v>0</v>
          </cell>
          <cell r="DN279" t="b">
            <v>0</v>
          </cell>
          <cell r="DP279" t="b">
            <v>0</v>
          </cell>
          <cell r="DV279">
            <v>0</v>
          </cell>
          <cell r="DX279">
            <v>0</v>
          </cell>
          <cell r="DZ279">
            <v>0</v>
          </cell>
          <cell r="EB279">
            <v>0</v>
          </cell>
          <cell r="ED279">
            <v>0</v>
          </cell>
          <cell r="EF279">
            <v>0</v>
          </cell>
          <cell r="EJ279">
            <v>0</v>
          </cell>
          <cell r="EL279">
            <v>0</v>
          </cell>
          <cell r="EN279">
            <v>0</v>
          </cell>
          <cell r="EP279">
            <v>0</v>
          </cell>
          <cell r="ER279">
            <v>0</v>
          </cell>
          <cell r="ET279">
            <v>0</v>
          </cell>
          <cell r="EX279">
            <v>0</v>
          </cell>
          <cell r="EZ279">
            <v>0</v>
          </cell>
          <cell r="FD279">
            <v>0</v>
          </cell>
          <cell r="FF279">
            <v>0</v>
          </cell>
        </row>
        <row r="280">
          <cell r="A280" t="str">
            <v>GM_DKE5-10</v>
          </cell>
          <cell r="B280" t="str">
            <v>DK-East</v>
          </cell>
          <cell r="G280">
            <v>31.020185935608307</v>
          </cell>
          <cell r="H280">
            <v>42.204334606269803</v>
          </cell>
          <cell r="AK280">
            <v>11.756650469595549</v>
          </cell>
          <cell r="AL280">
            <v>21.762507232348646</v>
          </cell>
          <cell r="AN280">
            <v>0</v>
          </cell>
          <cell r="AO280">
            <v>3.1020185935608309</v>
          </cell>
          <cell r="AP280">
            <v>930.6055780682492</v>
          </cell>
          <cell r="AQ280">
            <v>3.1020185935608309</v>
          </cell>
          <cell r="BG280" t="b">
            <v>0</v>
          </cell>
          <cell r="BO280" t="b">
            <v>0</v>
          </cell>
          <cell r="CA280" t="b">
            <v>0</v>
          </cell>
          <cell r="CB280" t="b">
            <v>0</v>
          </cell>
          <cell r="CD280" t="b">
            <v>0</v>
          </cell>
          <cell r="CE280" t="b">
            <v>0</v>
          </cell>
          <cell r="CG280" t="b">
            <v>0</v>
          </cell>
          <cell r="CH280" t="b">
            <v>0</v>
          </cell>
          <cell r="CT280" t="b">
            <v>0</v>
          </cell>
          <cell r="CV280" t="b">
            <v>0</v>
          </cell>
          <cell r="CX280" t="b">
            <v>0</v>
          </cell>
          <cell r="CZ280" t="b">
            <v>0</v>
          </cell>
          <cell r="DB280" t="b">
            <v>0</v>
          </cell>
          <cell r="DD280" t="b">
            <v>0</v>
          </cell>
          <cell r="DF280" t="b">
            <v>0</v>
          </cell>
          <cell r="DH280" t="b">
            <v>0</v>
          </cell>
          <cell r="DJ280" t="b">
            <v>0</v>
          </cell>
          <cell r="DL280" t="b">
            <v>0</v>
          </cell>
          <cell r="DN280" t="b">
            <v>0</v>
          </cell>
          <cell r="DP280" t="b">
            <v>0</v>
          </cell>
          <cell r="DV280">
            <v>0</v>
          </cell>
          <cell r="DX280">
            <v>0</v>
          </cell>
          <cell r="DZ280">
            <v>0</v>
          </cell>
          <cell r="EB280">
            <v>0</v>
          </cell>
          <cell r="ED280">
            <v>0</v>
          </cell>
          <cell r="EF280">
            <v>0</v>
          </cell>
          <cell r="EJ280">
            <v>0</v>
          </cell>
          <cell r="EL280">
            <v>0</v>
          </cell>
          <cell r="EN280">
            <v>0</v>
          </cell>
          <cell r="EP280">
            <v>0</v>
          </cell>
          <cell r="ER280">
            <v>0</v>
          </cell>
          <cell r="ET280">
            <v>0</v>
          </cell>
          <cell r="EX280">
            <v>0</v>
          </cell>
          <cell r="EZ280">
            <v>0</v>
          </cell>
          <cell r="FD280">
            <v>0</v>
          </cell>
          <cell r="FF280">
            <v>0</v>
          </cell>
        </row>
        <row r="281">
          <cell r="A281" t="str">
            <v>GM_DKE5-10</v>
          </cell>
          <cell r="B281" t="str">
            <v>DK-East</v>
          </cell>
          <cell r="G281">
            <v>30.752656247696859</v>
          </cell>
          <cell r="H281">
            <v>41.840348636322254</v>
          </cell>
          <cell r="AK281">
            <v>11.65525671787711</v>
          </cell>
          <cell r="AL281">
            <v>21.574819228797463</v>
          </cell>
          <cell r="AN281">
            <v>0</v>
          </cell>
          <cell r="AO281">
            <v>3.0752656247696861</v>
          </cell>
          <cell r="AP281">
            <v>922.57968743090578</v>
          </cell>
          <cell r="AQ281">
            <v>3.0752656247696861</v>
          </cell>
          <cell r="BG281" t="b">
            <v>0</v>
          </cell>
          <cell r="BO281" t="b">
            <v>0</v>
          </cell>
          <cell r="CA281" t="b">
            <v>0</v>
          </cell>
          <cell r="CB281" t="b">
            <v>0</v>
          </cell>
          <cell r="CD281" t="b">
            <v>0</v>
          </cell>
          <cell r="CE281" t="b">
            <v>0</v>
          </cell>
          <cell r="CG281" t="b">
            <v>0</v>
          </cell>
          <cell r="CH281" t="b">
            <v>0</v>
          </cell>
          <cell r="CT281" t="b">
            <v>0</v>
          </cell>
          <cell r="CV281" t="b">
            <v>0</v>
          </cell>
          <cell r="CX281" t="b">
            <v>0</v>
          </cell>
          <cell r="CZ281" t="b">
            <v>0</v>
          </cell>
          <cell r="DB281" t="b">
            <v>0</v>
          </cell>
          <cell r="DD281" t="b">
            <v>0</v>
          </cell>
          <cell r="DF281" t="b">
            <v>0</v>
          </cell>
          <cell r="DH281" t="b">
            <v>0</v>
          </cell>
          <cell r="DJ281" t="b">
            <v>0</v>
          </cell>
          <cell r="DL281" t="b">
            <v>0</v>
          </cell>
          <cell r="DN281" t="b">
            <v>0</v>
          </cell>
          <cell r="DP281" t="b">
            <v>0</v>
          </cell>
          <cell r="DV281">
            <v>0</v>
          </cell>
          <cell r="DX281">
            <v>0</v>
          </cell>
          <cell r="DZ281">
            <v>0</v>
          </cell>
          <cell r="EB281">
            <v>0</v>
          </cell>
          <cell r="ED281">
            <v>0</v>
          </cell>
          <cell r="EF281">
            <v>0</v>
          </cell>
          <cell r="EJ281">
            <v>0</v>
          </cell>
          <cell r="EL281">
            <v>0</v>
          </cell>
          <cell r="EN281">
            <v>0</v>
          </cell>
          <cell r="EP281">
            <v>0</v>
          </cell>
          <cell r="ER281">
            <v>0</v>
          </cell>
          <cell r="ET281">
            <v>0</v>
          </cell>
          <cell r="EX281">
            <v>0</v>
          </cell>
          <cell r="EZ281">
            <v>0</v>
          </cell>
          <cell r="FD281">
            <v>0</v>
          </cell>
          <cell r="FF281">
            <v>0</v>
          </cell>
        </row>
        <row r="282">
          <cell r="A282" t="str">
            <v>GM_DKE5-10</v>
          </cell>
          <cell r="B282" t="str">
            <v>DK-East</v>
          </cell>
          <cell r="G282">
            <v>30.530928210782314</v>
          </cell>
          <cell r="H282">
            <v>41.538677837799064</v>
          </cell>
          <cell r="AK282">
            <v>11.571221791886497</v>
          </cell>
          <cell r="AL282">
            <v>21.419263810239244</v>
          </cell>
          <cell r="AN282">
            <v>0</v>
          </cell>
          <cell r="AO282">
            <v>3.0530928210782315</v>
          </cell>
          <cell r="AP282">
            <v>915.92784632346945</v>
          </cell>
          <cell r="AQ282">
            <v>3.0530928210782315</v>
          </cell>
          <cell r="BG282" t="b">
            <v>0</v>
          </cell>
          <cell r="BO282" t="b">
            <v>0</v>
          </cell>
          <cell r="CA282" t="b">
            <v>0</v>
          </cell>
          <cell r="CB282" t="b">
            <v>0</v>
          </cell>
          <cell r="CD282" t="b">
            <v>0</v>
          </cell>
          <cell r="CE282" t="b">
            <v>0</v>
          </cell>
          <cell r="CG282" t="b">
            <v>0</v>
          </cell>
          <cell r="CH282" t="b">
            <v>0</v>
          </cell>
          <cell r="CT282" t="b">
            <v>0</v>
          </cell>
          <cell r="CV282" t="b">
            <v>0</v>
          </cell>
          <cell r="CX282" t="b">
            <v>0</v>
          </cell>
          <cell r="CZ282" t="b">
            <v>0</v>
          </cell>
          <cell r="DB282" t="b">
            <v>0</v>
          </cell>
          <cell r="DD282" t="b">
            <v>0</v>
          </cell>
          <cell r="DF282" t="b">
            <v>0</v>
          </cell>
          <cell r="DH282" t="b">
            <v>0</v>
          </cell>
          <cell r="DJ282" t="b">
            <v>0</v>
          </cell>
          <cell r="DL282" t="b">
            <v>0</v>
          </cell>
          <cell r="DN282" t="b">
            <v>0</v>
          </cell>
          <cell r="DP282" t="b">
            <v>0</v>
          </cell>
          <cell r="DV282">
            <v>0</v>
          </cell>
          <cell r="DX282">
            <v>0</v>
          </cell>
          <cell r="DZ282">
            <v>0</v>
          </cell>
          <cell r="EB282">
            <v>0</v>
          </cell>
          <cell r="ED282">
            <v>0</v>
          </cell>
          <cell r="EF282">
            <v>0</v>
          </cell>
          <cell r="EJ282">
            <v>0</v>
          </cell>
          <cell r="EL282">
            <v>0</v>
          </cell>
          <cell r="EN282">
            <v>0</v>
          </cell>
          <cell r="EP282">
            <v>0</v>
          </cell>
          <cell r="ER282">
            <v>0</v>
          </cell>
          <cell r="ET282">
            <v>0</v>
          </cell>
          <cell r="EX282">
            <v>0</v>
          </cell>
          <cell r="EZ282">
            <v>0</v>
          </cell>
          <cell r="FD282">
            <v>0</v>
          </cell>
          <cell r="FF282">
            <v>0</v>
          </cell>
        </row>
        <row r="283">
          <cell r="A283" t="str">
            <v>GM_DKE5-10</v>
          </cell>
          <cell r="B283" t="str">
            <v>DK-East</v>
          </cell>
          <cell r="G283">
            <v>30.269283645736998</v>
          </cell>
          <cell r="H283">
            <v>41.182698837737412</v>
          </cell>
          <cell r="AK283">
            <v>11.472058501734322</v>
          </cell>
          <cell r="AL283">
            <v>21.235704570751672</v>
          </cell>
          <cell r="AN283">
            <v>0</v>
          </cell>
          <cell r="AO283">
            <v>3.0269283645737</v>
          </cell>
          <cell r="AP283">
            <v>908.07850937210992</v>
          </cell>
          <cell r="AQ283">
            <v>3.0269283645737</v>
          </cell>
          <cell r="BG283" t="b">
            <v>0</v>
          </cell>
          <cell r="BO283" t="b">
            <v>0</v>
          </cell>
          <cell r="CA283" t="b">
            <v>0</v>
          </cell>
          <cell r="CB283" t="b">
            <v>0</v>
          </cell>
          <cell r="CD283" t="b">
            <v>0</v>
          </cell>
          <cell r="CE283" t="b">
            <v>0</v>
          </cell>
          <cell r="CG283" t="b">
            <v>0</v>
          </cell>
          <cell r="CH283" t="b">
            <v>0</v>
          </cell>
          <cell r="CT283" t="b">
            <v>0</v>
          </cell>
          <cell r="CV283" t="b">
            <v>0</v>
          </cell>
          <cell r="CX283" t="b">
            <v>0</v>
          </cell>
          <cell r="CZ283" t="b">
            <v>0</v>
          </cell>
          <cell r="DB283" t="b">
            <v>0</v>
          </cell>
          <cell r="DD283" t="b">
            <v>0</v>
          </cell>
          <cell r="DF283" t="b">
            <v>0</v>
          </cell>
          <cell r="DH283" t="b">
            <v>0</v>
          </cell>
          <cell r="DJ283" t="b">
            <v>0</v>
          </cell>
          <cell r="DL283" t="b">
            <v>0</v>
          </cell>
          <cell r="DN283" t="b">
            <v>0</v>
          </cell>
          <cell r="DP283" t="b">
            <v>0</v>
          </cell>
          <cell r="DV283">
            <v>0</v>
          </cell>
          <cell r="DX283">
            <v>0</v>
          </cell>
          <cell r="DZ283">
            <v>0</v>
          </cell>
          <cell r="EB283">
            <v>0</v>
          </cell>
          <cell r="ED283">
            <v>0</v>
          </cell>
          <cell r="EF283">
            <v>0</v>
          </cell>
          <cell r="EJ283">
            <v>0</v>
          </cell>
          <cell r="EL283">
            <v>0</v>
          </cell>
          <cell r="EN283">
            <v>0</v>
          </cell>
          <cell r="EP283">
            <v>0</v>
          </cell>
          <cell r="ER283">
            <v>0</v>
          </cell>
          <cell r="ET283">
            <v>0</v>
          </cell>
          <cell r="EX283">
            <v>0</v>
          </cell>
          <cell r="EZ283">
            <v>0</v>
          </cell>
          <cell r="FD283">
            <v>0</v>
          </cell>
          <cell r="FF283">
            <v>0</v>
          </cell>
        </row>
        <row r="284">
          <cell r="A284" t="str">
            <v>GM_DKE5-10</v>
          </cell>
          <cell r="B284" t="str">
            <v>DK-East</v>
          </cell>
          <cell r="G284">
            <v>27.853430261548471</v>
          </cell>
          <cell r="H284">
            <v>37.89582348509996</v>
          </cell>
          <cell r="AK284">
            <v>10.556450069126871</v>
          </cell>
          <cell r="AL284">
            <v>19.540839592997123</v>
          </cell>
          <cell r="AN284">
            <v>0</v>
          </cell>
          <cell r="AO284">
            <v>2.7853430261548473</v>
          </cell>
          <cell r="AP284">
            <v>835.60290784645417</v>
          </cell>
          <cell r="AQ284">
            <v>2.7853430261548473</v>
          </cell>
          <cell r="BG284" t="b">
            <v>0</v>
          </cell>
          <cell r="BO284" t="b">
            <v>0</v>
          </cell>
          <cell r="CA284" t="b">
            <v>0</v>
          </cell>
          <cell r="CB284" t="b">
            <v>0</v>
          </cell>
          <cell r="CD284" t="b">
            <v>0</v>
          </cell>
          <cell r="CE284" t="b">
            <v>0</v>
          </cell>
          <cell r="CG284" t="b">
            <v>0</v>
          </cell>
          <cell r="CH284" t="b">
            <v>0</v>
          </cell>
          <cell r="CT284" t="b">
            <v>0</v>
          </cell>
          <cell r="CV284" t="b">
            <v>0</v>
          </cell>
          <cell r="CX284" t="b">
            <v>0</v>
          </cell>
          <cell r="CZ284" t="b">
            <v>0</v>
          </cell>
          <cell r="DB284" t="b">
            <v>0</v>
          </cell>
          <cell r="DD284" t="b">
            <v>0</v>
          </cell>
          <cell r="DF284" t="b">
            <v>0</v>
          </cell>
          <cell r="DH284" t="b">
            <v>0</v>
          </cell>
          <cell r="DJ284" t="b">
            <v>0</v>
          </cell>
          <cell r="DL284" t="b">
            <v>0</v>
          </cell>
          <cell r="DN284" t="b">
            <v>0</v>
          </cell>
          <cell r="DP284" t="b">
            <v>0</v>
          </cell>
          <cell r="DV284">
            <v>0</v>
          </cell>
          <cell r="DX284">
            <v>0</v>
          </cell>
          <cell r="DZ284">
            <v>0</v>
          </cell>
          <cell r="EB284">
            <v>0</v>
          </cell>
          <cell r="ED284">
            <v>0</v>
          </cell>
          <cell r="EF284">
            <v>0</v>
          </cell>
          <cell r="EJ284">
            <v>0</v>
          </cell>
          <cell r="EL284">
            <v>0</v>
          </cell>
          <cell r="EN284">
            <v>0</v>
          </cell>
          <cell r="EP284">
            <v>0</v>
          </cell>
          <cell r="ER284">
            <v>0</v>
          </cell>
          <cell r="ET284">
            <v>0</v>
          </cell>
          <cell r="EX284">
            <v>0</v>
          </cell>
          <cell r="EZ284">
            <v>0</v>
          </cell>
          <cell r="FD284">
            <v>0</v>
          </cell>
          <cell r="FF284">
            <v>0</v>
          </cell>
        </row>
        <row r="285">
          <cell r="A285" t="str">
            <v>GM_DKE5-10</v>
          </cell>
          <cell r="B285" t="str">
            <v>DK-East</v>
          </cell>
          <cell r="G285">
            <v>25.064681888045047</v>
          </cell>
          <cell r="H285">
            <v>34.101608010945647</v>
          </cell>
          <cell r="AK285">
            <v>9.4995144355690737</v>
          </cell>
          <cell r="AL285">
            <v>17.584366579793741</v>
          </cell>
          <cell r="AN285">
            <v>0</v>
          </cell>
          <cell r="AO285">
            <v>2.5064681888045048</v>
          </cell>
          <cell r="AP285">
            <v>751.94045664135137</v>
          </cell>
          <cell r="AQ285">
            <v>2.5064681888045048</v>
          </cell>
          <cell r="BG285" t="b">
            <v>0</v>
          </cell>
          <cell r="BO285" t="b">
            <v>0</v>
          </cell>
          <cell r="CA285" t="b">
            <v>0</v>
          </cell>
          <cell r="CB285" t="b">
            <v>0</v>
          </cell>
          <cell r="CD285" t="b">
            <v>0</v>
          </cell>
          <cell r="CE285" t="b">
            <v>0</v>
          </cell>
          <cell r="CG285" t="b">
            <v>0</v>
          </cell>
          <cell r="CH285" t="b">
            <v>0</v>
          </cell>
          <cell r="CT285" t="b">
            <v>0</v>
          </cell>
          <cell r="CV285" t="b">
            <v>0</v>
          </cell>
          <cell r="CX285" t="b">
            <v>0</v>
          </cell>
          <cell r="CZ285" t="b">
            <v>0</v>
          </cell>
          <cell r="DB285" t="b">
            <v>0</v>
          </cell>
          <cell r="DD285" t="b">
            <v>0</v>
          </cell>
          <cell r="DF285" t="b">
            <v>0</v>
          </cell>
          <cell r="DH285" t="b">
            <v>0</v>
          </cell>
          <cell r="DJ285" t="b">
            <v>0</v>
          </cell>
          <cell r="DL285" t="b">
            <v>0</v>
          </cell>
          <cell r="DN285" t="b">
            <v>0</v>
          </cell>
          <cell r="DP285" t="b">
            <v>0</v>
          </cell>
          <cell r="DV285">
            <v>0</v>
          </cell>
          <cell r="DX285">
            <v>0</v>
          </cell>
          <cell r="DZ285">
            <v>0</v>
          </cell>
          <cell r="EB285">
            <v>0</v>
          </cell>
          <cell r="ED285">
            <v>0</v>
          </cell>
          <cell r="EF285">
            <v>0</v>
          </cell>
          <cell r="EJ285">
            <v>0</v>
          </cell>
          <cell r="EL285">
            <v>0</v>
          </cell>
          <cell r="EN285">
            <v>0</v>
          </cell>
          <cell r="EP285">
            <v>0</v>
          </cell>
          <cell r="ER285">
            <v>0</v>
          </cell>
          <cell r="ET285">
            <v>0</v>
          </cell>
          <cell r="EX285">
            <v>0</v>
          </cell>
          <cell r="EZ285">
            <v>0</v>
          </cell>
          <cell r="FD285">
            <v>0</v>
          </cell>
          <cell r="FF285">
            <v>0</v>
          </cell>
        </row>
        <row r="286">
          <cell r="A286" t="str">
            <v>GM_DKE5-10</v>
          </cell>
          <cell r="B286" t="str">
            <v>DK-East</v>
          </cell>
          <cell r="G286">
            <v>22.21692233776395</v>
          </cell>
          <cell r="H286">
            <v>30.227105221447552</v>
          </cell>
          <cell r="AK286">
            <v>8.4202135660125368</v>
          </cell>
          <cell r="AL286">
            <v>15.586493712828059</v>
          </cell>
          <cell r="AN286">
            <v>0</v>
          </cell>
          <cell r="AO286">
            <v>2.2216922337763951</v>
          </cell>
          <cell r="AP286">
            <v>666.50767013291852</v>
          </cell>
          <cell r="AQ286">
            <v>2.2216922337763951</v>
          </cell>
          <cell r="BG286" t="b">
            <v>0</v>
          </cell>
          <cell r="BO286" t="b">
            <v>0</v>
          </cell>
          <cell r="CA286" t="b">
            <v>0</v>
          </cell>
          <cell r="CB286" t="b">
            <v>0</v>
          </cell>
          <cell r="CD286" t="b">
            <v>0</v>
          </cell>
          <cell r="CE286" t="b">
            <v>0</v>
          </cell>
          <cell r="CG286" t="b">
            <v>0</v>
          </cell>
          <cell r="CH286" t="b">
            <v>0</v>
          </cell>
          <cell r="CT286" t="b">
            <v>0</v>
          </cell>
          <cell r="CV286" t="b">
            <v>0</v>
          </cell>
          <cell r="CX286" t="b">
            <v>0</v>
          </cell>
          <cell r="CZ286" t="b">
            <v>0</v>
          </cell>
          <cell r="DB286" t="b">
            <v>0</v>
          </cell>
          <cell r="DD286" t="b">
            <v>0</v>
          </cell>
          <cell r="DF286" t="b">
            <v>0</v>
          </cell>
          <cell r="DH286" t="b">
            <v>0</v>
          </cell>
          <cell r="DJ286" t="b">
            <v>0</v>
          </cell>
          <cell r="DL286" t="b">
            <v>0</v>
          </cell>
          <cell r="DN286" t="b">
            <v>0</v>
          </cell>
          <cell r="DP286" t="b">
            <v>0</v>
          </cell>
          <cell r="DV286">
            <v>0</v>
          </cell>
          <cell r="DX286">
            <v>0</v>
          </cell>
          <cell r="DZ286">
            <v>0</v>
          </cell>
          <cell r="EB286">
            <v>0</v>
          </cell>
          <cell r="ED286">
            <v>0</v>
          </cell>
          <cell r="EF286">
            <v>0</v>
          </cell>
          <cell r="EJ286">
            <v>0</v>
          </cell>
          <cell r="EL286">
            <v>0</v>
          </cell>
          <cell r="EN286">
            <v>0</v>
          </cell>
          <cell r="EP286">
            <v>0</v>
          </cell>
          <cell r="ER286">
            <v>0</v>
          </cell>
          <cell r="ET286">
            <v>0</v>
          </cell>
          <cell r="EX286">
            <v>0</v>
          </cell>
          <cell r="EZ286">
            <v>0</v>
          </cell>
          <cell r="FD286">
            <v>0</v>
          </cell>
          <cell r="FF286">
            <v>0</v>
          </cell>
        </row>
        <row r="287">
          <cell r="A287" t="str">
            <v>GM_DKE5-10</v>
          </cell>
          <cell r="B287" t="str">
            <v>DK-East</v>
          </cell>
          <cell r="G287">
            <v>18.778874276118827</v>
          </cell>
          <cell r="H287">
            <v>25.549488811046025</v>
          </cell>
          <cell r="AK287">
            <v>7.1171933506490355</v>
          </cell>
          <cell r="AL287">
            <v>13.174498312090398</v>
          </cell>
          <cell r="AN287">
            <v>0</v>
          </cell>
          <cell r="AO287">
            <v>1.8778874276118829</v>
          </cell>
          <cell r="AP287">
            <v>563.36622828356485</v>
          </cell>
          <cell r="AQ287">
            <v>1.8778874276118829</v>
          </cell>
          <cell r="BG287" t="b">
            <v>0</v>
          </cell>
          <cell r="BO287" t="b">
            <v>0</v>
          </cell>
          <cell r="CA287" t="b">
            <v>0</v>
          </cell>
          <cell r="CB287" t="b">
            <v>0</v>
          </cell>
          <cell r="CD287" t="b">
            <v>0</v>
          </cell>
          <cell r="CE287" t="b">
            <v>0</v>
          </cell>
          <cell r="CG287" t="b">
            <v>0</v>
          </cell>
          <cell r="CH287" t="b">
            <v>0</v>
          </cell>
          <cell r="CT287" t="b">
            <v>0</v>
          </cell>
          <cell r="CV287" t="b">
            <v>0</v>
          </cell>
          <cell r="CX287" t="b">
            <v>0</v>
          </cell>
          <cell r="CZ287" t="b">
            <v>0</v>
          </cell>
          <cell r="DB287" t="b">
            <v>0</v>
          </cell>
          <cell r="DD287" t="b">
            <v>0</v>
          </cell>
          <cell r="DF287" t="b">
            <v>0</v>
          </cell>
          <cell r="DH287" t="b">
            <v>0</v>
          </cell>
          <cell r="DJ287" t="b">
            <v>0</v>
          </cell>
          <cell r="DL287" t="b">
            <v>0</v>
          </cell>
          <cell r="DN287" t="b">
            <v>0</v>
          </cell>
          <cell r="DP287" t="b">
            <v>0</v>
          </cell>
          <cell r="DV287">
            <v>0</v>
          </cell>
          <cell r="DX287">
            <v>0</v>
          </cell>
          <cell r="DZ287">
            <v>0</v>
          </cell>
          <cell r="EB287">
            <v>0</v>
          </cell>
          <cell r="ED287">
            <v>0</v>
          </cell>
          <cell r="EF287">
            <v>0</v>
          </cell>
          <cell r="EJ287">
            <v>0</v>
          </cell>
          <cell r="EL287">
            <v>0</v>
          </cell>
          <cell r="EN287">
            <v>0</v>
          </cell>
          <cell r="EP287">
            <v>0</v>
          </cell>
          <cell r="ER287">
            <v>0</v>
          </cell>
          <cell r="ET287">
            <v>0</v>
          </cell>
          <cell r="EX287">
            <v>0</v>
          </cell>
          <cell r="EZ287">
            <v>0</v>
          </cell>
          <cell r="FD287">
            <v>0</v>
          </cell>
          <cell r="FF287">
            <v>0</v>
          </cell>
        </row>
        <row r="288">
          <cell r="A288" t="str">
            <v>GM_DKE5-10</v>
          </cell>
          <cell r="B288" t="str">
            <v>DK-East</v>
          </cell>
          <cell r="G288">
            <v>15.654829847691893</v>
          </cell>
          <cell r="H288">
            <v>21.299088228152236</v>
          </cell>
          <cell r="AK288">
            <v>5.9331805122752277</v>
          </cell>
          <cell r="AL288">
            <v>10.98279515438054</v>
          </cell>
          <cell r="AN288">
            <v>0</v>
          </cell>
          <cell r="AO288">
            <v>1.5654829847691893</v>
          </cell>
          <cell r="AP288">
            <v>469.64489543075678</v>
          </cell>
          <cell r="AQ288">
            <v>1.5654829847691893</v>
          </cell>
          <cell r="BG288" t="b">
            <v>0</v>
          </cell>
          <cell r="BO288" t="b">
            <v>0</v>
          </cell>
          <cell r="CA288" t="b">
            <v>0</v>
          </cell>
          <cell r="CB288" t="b">
            <v>0</v>
          </cell>
          <cell r="CD288" t="b">
            <v>0</v>
          </cell>
          <cell r="CE288" t="b">
            <v>0</v>
          </cell>
          <cell r="CG288" t="b">
            <v>0</v>
          </cell>
          <cell r="CH288" t="b">
            <v>0</v>
          </cell>
          <cell r="CT288" t="b">
            <v>0</v>
          </cell>
          <cell r="CV288" t="b">
            <v>0</v>
          </cell>
          <cell r="CX288" t="b">
            <v>0</v>
          </cell>
          <cell r="CZ288" t="b">
            <v>0</v>
          </cell>
          <cell r="DB288" t="b">
            <v>0</v>
          </cell>
          <cell r="DD288" t="b">
            <v>0</v>
          </cell>
          <cell r="DF288" t="b">
            <v>0</v>
          </cell>
          <cell r="DH288" t="b">
            <v>0</v>
          </cell>
          <cell r="DJ288" t="b">
            <v>0</v>
          </cell>
          <cell r="DL288" t="b">
            <v>0</v>
          </cell>
          <cell r="DN288" t="b">
            <v>0</v>
          </cell>
          <cell r="DP288" t="b">
            <v>0</v>
          </cell>
          <cell r="DV288">
            <v>0</v>
          </cell>
          <cell r="DX288">
            <v>0</v>
          </cell>
          <cell r="DZ288">
            <v>0</v>
          </cell>
          <cell r="EB288">
            <v>0</v>
          </cell>
          <cell r="ED288">
            <v>0</v>
          </cell>
          <cell r="EF288">
            <v>0</v>
          </cell>
          <cell r="EJ288">
            <v>0</v>
          </cell>
          <cell r="EL288">
            <v>0</v>
          </cell>
          <cell r="EN288">
            <v>0</v>
          </cell>
          <cell r="EP288">
            <v>0</v>
          </cell>
          <cell r="ER288">
            <v>0</v>
          </cell>
          <cell r="ET288">
            <v>0</v>
          </cell>
          <cell r="EX288">
            <v>0</v>
          </cell>
          <cell r="EZ288">
            <v>0</v>
          </cell>
          <cell r="FD288">
            <v>0</v>
          </cell>
          <cell r="FF288">
            <v>0</v>
          </cell>
        </row>
        <row r="289">
          <cell r="A289" t="str">
            <v>GM_DKE5-10</v>
          </cell>
          <cell r="B289" t="str">
            <v>DK-East</v>
          </cell>
          <cell r="G289">
            <v>11.798502471210266</v>
          </cell>
          <cell r="H289">
            <v>16.052384314571793</v>
          </cell>
          <cell r="AK289">
            <v>4.471632436588691</v>
          </cell>
          <cell r="AL289">
            <v>8.2773519118676315</v>
          </cell>
          <cell r="AN289">
            <v>0</v>
          </cell>
          <cell r="AO289">
            <v>1.1798502471210266</v>
          </cell>
          <cell r="AP289">
            <v>353.95507413630799</v>
          </cell>
          <cell r="AQ289">
            <v>1.1798502471210266</v>
          </cell>
          <cell r="BG289" t="b">
            <v>0</v>
          </cell>
          <cell r="BO289" t="b">
            <v>0</v>
          </cell>
          <cell r="CA289" t="b">
            <v>0</v>
          </cell>
          <cell r="CB289" t="b">
            <v>0</v>
          </cell>
          <cell r="CD289" t="b">
            <v>0</v>
          </cell>
          <cell r="CE289" t="b">
            <v>0</v>
          </cell>
          <cell r="CG289" t="b">
            <v>0</v>
          </cell>
          <cell r="CH289" t="b">
            <v>0</v>
          </cell>
          <cell r="CT289" t="b">
            <v>0</v>
          </cell>
          <cell r="CV289" t="b">
            <v>0</v>
          </cell>
          <cell r="CX289" t="b">
            <v>0</v>
          </cell>
          <cell r="CZ289" t="b">
            <v>0</v>
          </cell>
          <cell r="DB289" t="b">
            <v>0</v>
          </cell>
          <cell r="DD289" t="b">
            <v>0</v>
          </cell>
          <cell r="DF289" t="b">
            <v>0</v>
          </cell>
          <cell r="DH289" t="b">
            <v>0</v>
          </cell>
          <cell r="DJ289" t="b">
            <v>0</v>
          </cell>
          <cell r="DL289" t="b">
            <v>0</v>
          </cell>
          <cell r="DN289" t="b">
            <v>0</v>
          </cell>
          <cell r="DP289" t="b">
            <v>0</v>
          </cell>
          <cell r="DV289">
            <v>0</v>
          </cell>
          <cell r="DX289">
            <v>0</v>
          </cell>
          <cell r="DZ289">
            <v>0</v>
          </cell>
          <cell r="EB289">
            <v>0</v>
          </cell>
          <cell r="ED289">
            <v>0</v>
          </cell>
          <cell r="EF289">
            <v>0</v>
          </cell>
          <cell r="EJ289">
            <v>0</v>
          </cell>
          <cell r="EL289">
            <v>0</v>
          </cell>
          <cell r="EN289">
            <v>0</v>
          </cell>
          <cell r="EP289">
            <v>0</v>
          </cell>
          <cell r="ER289">
            <v>0</v>
          </cell>
          <cell r="ET289">
            <v>0</v>
          </cell>
          <cell r="EX289">
            <v>0</v>
          </cell>
          <cell r="EZ289">
            <v>0</v>
          </cell>
          <cell r="FD289">
            <v>0</v>
          </cell>
          <cell r="FF289">
            <v>0</v>
          </cell>
        </row>
        <row r="290">
          <cell r="A290" t="str">
            <v>GM_DKE5-10</v>
          </cell>
          <cell r="B290" t="str">
            <v>DK-East</v>
          </cell>
          <cell r="G290">
            <v>7.9958398146542073</v>
          </cell>
          <cell r="H290">
            <v>10.878693625379874</v>
          </cell>
          <cell r="AK290">
            <v>3.0304232897539447</v>
          </cell>
          <cell r="AL290">
            <v>5.6095576653319359</v>
          </cell>
          <cell r="AN290">
            <v>0</v>
          </cell>
          <cell r="AO290">
            <v>0.79958398146542076</v>
          </cell>
          <cell r="AP290">
            <v>239.87519443962623</v>
          </cell>
          <cell r="AQ290">
            <v>0.79958398146542076</v>
          </cell>
          <cell r="BG290" t="b">
            <v>0</v>
          </cell>
          <cell r="BO290" t="b">
            <v>0</v>
          </cell>
          <cell r="CA290" t="b">
            <v>0</v>
          </cell>
          <cell r="CB290" t="b">
            <v>0</v>
          </cell>
          <cell r="CD290" t="b">
            <v>0</v>
          </cell>
          <cell r="CE290" t="b">
            <v>0</v>
          </cell>
          <cell r="CG290" t="b">
            <v>0</v>
          </cell>
          <cell r="CH290" t="b">
            <v>0</v>
          </cell>
          <cell r="CT290" t="b">
            <v>0</v>
          </cell>
          <cell r="CV290" t="b">
            <v>0</v>
          </cell>
          <cell r="CX290" t="b">
            <v>0</v>
          </cell>
          <cell r="CZ290" t="b">
            <v>0</v>
          </cell>
          <cell r="DB290" t="b">
            <v>0</v>
          </cell>
          <cell r="DD290" t="b">
            <v>0</v>
          </cell>
          <cell r="DF290" t="b">
            <v>0</v>
          </cell>
          <cell r="DH290" t="b">
            <v>0</v>
          </cell>
          <cell r="DJ290" t="b">
            <v>0</v>
          </cell>
          <cell r="DL290" t="b">
            <v>0</v>
          </cell>
          <cell r="DN290" t="b">
            <v>0</v>
          </cell>
          <cell r="DP290" t="b">
            <v>0</v>
          </cell>
          <cell r="DV290">
            <v>0</v>
          </cell>
          <cell r="DX290">
            <v>0</v>
          </cell>
          <cell r="DZ290">
            <v>0</v>
          </cell>
          <cell r="EB290">
            <v>0</v>
          </cell>
          <cell r="ED290">
            <v>0</v>
          </cell>
          <cell r="EF290">
            <v>0</v>
          </cell>
          <cell r="EJ290">
            <v>0</v>
          </cell>
          <cell r="EL290">
            <v>0</v>
          </cell>
          <cell r="EN290">
            <v>0</v>
          </cell>
          <cell r="EP290">
            <v>0</v>
          </cell>
          <cell r="ER290">
            <v>0</v>
          </cell>
          <cell r="ET290">
            <v>0</v>
          </cell>
          <cell r="EX290">
            <v>0</v>
          </cell>
          <cell r="EZ290">
            <v>0</v>
          </cell>
          <cell r="FD290">
            <v>0</v>
          </cell>
          <cell r="FF290">
            <v>0</v>
          </cell>
        </row>
        <row r="291">
          <cell r="A291" t="str">
            <v>GM_DKE5-10</v>
          </cell>
          <cell r="B291" t="str">
            <v>DK-East</v>
          </cell>
          <cell r="G291">
            <v>4.4770424190599822</v>
          </cell>
          <cell r="H291">
            <v>6.091214175591813</v>
          </cell>
          <cell r="AK291">
            <v>1.6967990768237333</v>
          </cell>
          <cell r="AL291">
            <v>3.1409117993867985</v>
          </cell>
          <cell r="AN291">
            <v>0</v>
          </cell>
          <cell r="AO291">
            <v>0.44770424190599822</v>
          </cell>
          <cell r="AP291">
            <v>134.31127257179946</v>
          </cell>
          <cell r="AQ291">
            <v>0.44770424190599822</v>
          </cell>
          <cell r="BG291" t="b">
            <v>0</v>
          </cell>
          <cell r="BO291" t="b">
            <v>0</v>
          </cell>
          <cell r="CA291" t="b">
            <v>0</v>
          </cell>
          <cell r="CB291" t="b">
            <v>0</v>
          </cell>
          <cell r="CD291" t="b">
            <v>0</v>
          </cell>
          <cell r="CE291" t="b">
            <v>0</v>
          </cell>
          <cell r="CG291" t="b">
            <v>0</v>
          </cell>
          <cell r="CH291" t="b">
            <v>0</v>
          </cell>
          <cell r="CT291" t="b">
            <v>0</v>
          </cell>
          <cell r="CV291" t="b">
            <v>0</v>
          </cell>
          <cell r="CX291" t="b">
            <v>0</v>
          </cell>
          <cell r="CZ291" t="b">
            <v>0</v>
          </cell>
          <cell r="DB291" t="b">
            <v>0</v>
          </cell>
          <cell r="DD291" t="b">
            <v>0</v>
          </cell>
          <cell r="DF291" t="b">
            <v>0</v>
          </cell>
          <cell r="DH291" t="b">
            <v>0</v>
          </cell>
          <cell r="DJ291" t="b">
            <v>0</v>
          </cell>
          <cell r="DL291" t="b">
            <v>0</v>
          </cell>
          <cell r="DN291" t="b">
            <v>0</v>
          </cell>
          <cell r="DP291" t="b">
            <v>0</v>
          </cell>
          <cell r="DV291">
            <v>0</v>
          </cell>
          <cell r="DX291">
            <v>0</v>
          </cell>
          <cell r="DZ291">
            <v>0</v>
          </cell>
          <cell r="EB291">
            <v>0</v>
          </cell>
          <cell r="ED291">
            <v>0</v>
          </cell>
          <cell r="EF291">
            <v>0</v>
          </cell>
          <cell r="EJ291">
            <v>0</v>
          </cell>
          <cell r="EL291">
            <v>0</v>
          </cell>
          <cell r="EN291">
            <v>0</v>
          </cell>
          <cell r="EP291">
            <v>0</v>
          </cell>
          <cell r="ER291">
            <v>0</v>
          </cell>
          <cell r="ET291">
            <v>0</v>
          </cell>
          <cell r="EX291">
            <v>0</v>
          </cell>
          <cell r="EZ291">
            <v>0</v>
          </cell>
          <cell r="FD291">
            <v>0</v>
          </cell>
          <cell r="FF291">
            <v>0</v>
          </cell>
        </row>
        <row r="292">
          <cell r="A292" t="str">
            <v>GM_DKE5-10</v>
          </cell>
          <cell r="B292" t="str">
            <v>DK-East</v>
          </cell>
          <cell r="G292">
            <v>0.84946915642657261</v>
          </cell>
          <cell r="H292">
            <v>1.1557403488796907</v>
          </cell>
          <cell r="AK292">
            <v>0.32194881028567102</v>
          </cell>
          <cell r="AL292">
            <v>0.59595318670122821</v>
          </cell>
          <cell r="AN292">
            <v>0</v>
          </cell>
          <cell r="AO292">
            <v>8.4946915642657272E-2</v>
          </cell>
          <cell r="AP292">
            <v>25.484074692797179</v>
          </cell>
          <cell r="AQ292">
            <v>8.4946915642657272E-2</v>
          </cell>
          <cell r="BG292" t="b">
            <v>0</v>
          </cell>
          <cell r="BO292" t="b">
            <v>0</v>
          </cell>
          <cell r="CA292" t="b">
            <v>0</v>
          </cell>
          <cell r="CB292" t="b">
            <v>0</v>
          </cell>
          <cell r="CD292" t="b">
            <v>0</v>
          </cell>
          <cell r="CE292" t="b">
            <v>0</v>
          </cell>
          <cell r="CG292" t="b">
            <v>0</v>
          </cell>
          <cell r="CH292" t="b">
            <v>0</v>
          </cell>
          <cell r="CT292" t="b">
            <v>0</v>
          </cell>
          <cell r="CV292" t="b">
            <v>0</v>
          </cell>
          <cell r="CX292" t="b">
            <v>0</v>
          </cell>
          <cell r="CZ292" t="b">
            <v>0</v>
          </cell>
          <cell r="DB292" t="b">
            <v>0</v>
          </cell>
          <cell r="DD292" t="b">
            <v>0</v>
          </cell>
          <cell r="DF292" t="b">
            <v>0</v>
          </cell>
          <cell r="DH292" t="b">
            <v>0</v>
          </cell>
          <cell r="DJ292" t="b">
            <v>0</v>
          </cell>
          <cell r="DL292" t="b">
            <v>0</v>
          </cell>
          <cell r="DN292" t="b">
            <v>0</v>
          </cell>
          <cell r="DP292" t="b">
            <v>0</v>
          </cell>
          <cell r="DV292">
            <v>0</v>
          </cell>
          <cell r="DX292">
            <v>0</v>
          </cell>
          <cell r="DZ292">
            <v>0</v>
          </cell>
          <cell r="EB292">
            <v>0</v>
          </cell>
          <cell r="ED292">
            <v>0</v>
          </cell>
          <cell r="EF292">
            <v>0</v>
          </cell>
          <cell r="EJ292">
            <v>0</v>
          </cell>
          <cell r="EL292">
            <v>0</v>
          </cell>
          <cell r="EN292">
            <v>0</v>
          </cell>
          <cell r="EP292">
            <v>0</v>
          </cell>
          <cell r="ER292">
            <v>0</v>
          </cell>
          <cell r="ET292">
            <v>0</v>
          </cell>
          <cell r="EX292">
            <v>0</v>
          </cell>
          <cell r="EZ292">
            <v>0</v>
          </cell>
          <cell r="FD292">
            <v>0</v>
          </cell>
          <cell r="FF292">
            <v>0</v>
          </cell>
        </row>
        <row r="293">
          <cell r="A293" t="str">
            <v>GM_DKE5-10</v>
          </cell>
          <cell r="B293" t="str">
            <v>DK-East</v>
          </cell>
          <cell r="G293">
            <v>0</v>
          </cell>
          <cell r="H293">
            <v>0</v>
          </cell>
          <cell r="AK293">
            <v>0</v>
          </cell>
          <cell r="AL293">
            <v>0</v>
          </cell>
          <cell r="AN293">
            <v>0</v>
          </cell>
          <cell r="AO293">
            <v>0</v>
          </cell>
          <cell r="AP293">
            <v>0</v>
          </cell>
          <cell r="AQ293">
            <v>0</v>
          </cell>
          <cell r="BG293" t="b">
            <v>0</v>
          </cell>
          <cell r="BO293" t="b">
            <v>0</v>
          </cell>
          <cell r="CA293" t="b">
            <v>0</v>
          </cell>
          <cell r="CB293" t="b">
            <v>0</v>
          </cell>
          <cell r="CD293" t="b">
            <v>0</v>
          </cell>
          <cell r="CE293" t="b">
            <v>0</v>
          </cell>
          <cell r="CG293" t="b">
            <v>0</v>
          </cell>
          <cell r="CH293" t="b">
            <v>0</v>
          </cell>
          <cell r="CT293" t="b">
            <v>0</v>
          </cell>
          <cell r="CV293" t="b">
            <v>0</v>
          </cell>
          <cell r="CX293" t="b">
            <v>0</v>
          </cell>
          <cell r="CZ293" t="b">
            <v>0</v>
          </cell>
          <cell r="DB293" t="b">
            <v>0</v>
          </cell>
          <cell r="DD293" t="b">
            <v>0</v>
          </cell>
          <cell r="DF293" t="b">
            <v>0</v>
          </cell>
          <cell r="DH293" t="b">
            <v>0</v>
          </cell>
          <cell r="DJ293" t="b">
            <v>0</v>
          </cell>
          <cell r="DL293" t="b">
            <v>0</v>
          </cell>
          <cell r="DN293" t="b">
            <v>0</v>
          </cell>
          <cell r="DP293" t="b">
            <v>0</v>
          </cell>
          <cell r="DV293">
            <v>0</v>
          </cell>
          <cell r="DX293">
            <v>0</v>
          </cell>
          <cell r="DZ293">
            <v>0</v>
          </cell>
          <cell r="EB293">
            <v>0</v>
          </cell>
          <cell r="ED293">
            <v>0</v>
          </cell>
          <cell r="EF293">
            <v>0</v>
          </cell>
          <cell r="EJ293">
            <v>0</v>
          </cell>
          <cell r="EL293">
            <v>0</v>
          </cell>
          <cell r="EN293">
            <v>0</v>
          </cell>
          <cell r="EP293">
            <v>0</v>
          </cell>
          <cell r="ER293">
            <v>0</v>
          </cell>
          <cell r="ET293">
            <v>0</v>
          </cell>
          <cell r="EX293">
            <v>0</v>
          </cell>
          <cell r="EZ293">
            <v>0</v>
          </cell>
          <cell r="FD293">
            <v>0</v>
          </cell>
          <cell r="FF293">
            <v>0</v>
          </cell>
        </row>
        <row r="294">
          <cell r="A294" t="str">
            <v>Gaskedler_DKE5-10</v>
          </cell>
          <cell r="B294" t="str">
            <v>DK-East</v>
          </cell>
          <cell r="G294">
            <v>0</v>
          </cell>
          <cell r="H294">
            <v>85</v>
          </cell>
          <cell r="AK294">
            <v>0</v>
          </cell>
          <cell r="AL294">
            <v>80.834999999999994</v>
          </cell>
          <cell r="AN294">
            <v>0</v>
          </cell>
          <cell r="AO294">
            <v>0</v>
          </cell>
          <cell r="AP294">
            <v>918.00000000000011</v>
          </cell>
          <cell r="AQ294">
            <v>0</v>
          </cell>
          <cell r="BG294" t="b">
            <v>0</v>
          </cell>
          <cell r="BO294" t="b">
            <v>0</v>
          </cell>
          <cell r="CA294" t="b">
            <v>0</v>
          </cell>
          <cell r="CB294" t="b">
            <v>0</v>
          </cell>
          <cell r="CD294" t="b">
            <v>0</v>
          </cell>
          <cell r="CE294" t="b">
            <v>0</v>
          </cell>
          <cell r="CG294" t="b">
            <v>0</v>
          </cell>
          <cell r="CH294" t="b">
            <v>0</v>
          </cell>
          <cell r="CP294" t="str">
            <v>EHGASBOD</v>
          </cell>
          <cell r="CT294" t="b">
            <v>0</v>
          </cell>
          <cell r="CV294" t="b">
            <v>0</v>
          </cell>
          <cell r="CX294" t="b">
            <v>0</v>
          </cell>
          <cell r="CZ294" t="b">
            <v>0</v>
          </cell>
          <cell r="DB294" t="b">
            <v>0</v>
          </cell>
          <cell r="DD294" t="b">
            <v>0</v>
          </cell>
          <cell r="DF294" t="b">
            <v>0</v>
          </cell>
          <cell r="DH294" t="b">
            <v>0</v>
          </cell>
          <cell r="DJ294" t="b">
            <v>0</v>
          </cell>
          <cell r="DL294" t="b">
            <v>0</v>
          </cell>
          <cell r="DN294" t="b">
            <v>0</v>
          </cell>
          <cell r="DP294" t="b">
            <v>0</v>
          </cell>
          <cell r="DV294">
            <v>0</v>
          </cell>
          <cell r="DX294">
            <v>0</v>
          </cell>
          <cell r="DZ294">
            <v>0</v>
          </cell>
          <cell r="EB294">
            <v>0</v>
          </cell>
          <cell r="ED294">
            <v>0</v>
          </cell>
          <cell r="EF294">
            <v>0</v>
          </cell>
          <cell r="EJ294">
            <v>0</v>
          </cell>
          <cell r="EL294">
            <v>0</v>
          </cell>
          <cell r="EN294">
            <v>0</v>
          </cell>
          <cell r="EP294">
            <v>0</v>
          </cell>
          <cell r="ER294">
            <v>0</v>
          </cell>
          <cell r="ET294">
            <v>0</v>
          </cell>
          <cell r="EX294">
            <v>0</v>
          </cell>
          <cell r="EZ294">
            <v>0</v>
          </cell>
          <cell r="FD294">
            <v>0</v>
          </cell>
          <cell r="FF294">
            <v>0</v>
          </cell>
        </row>
        <row r="295">
          <cell r="A295" t="str">
            <v>Gaskedler_DKE5-10</v>
          </cell>
          <cell r="B295" t="str">
            <v>DK-East</v>
          </cell>
          <cell r="G295">
            <v>0</v>
          </cell>
          <cell r="H295">
            <v>85</v>
          </cell>
          <cell r="AK295">
            <v>0</v>
          </cell>
          <cell r="AL295">
            <v>80.834999999999994</v>
          </cell>
          <cell r="AN295">
            <v>0</v>
          </cell>
          <cell r="AO295">
            <v>0</v>
          </cell>
          <cell r="AP295">
            <v>918.00000000000011</v>
          </cell>
          <cell r="AQ295">
            <v>0</v>
          </cell>
          <cell r="BG295" t="b">
            <v>0</v>
          </cell>
          <cell r="BO295" t="b">
            <v>0</v>
          </cell>
          <cell r="CA295" t="b">
            <v>0</v>
          </cell>
          <cell r="CB295" t="b">
            <v>0</v>
          </cell>
          <cell r="CD295" t="b">
            <v>0</v>
          </cell>
          <cell r="CE295" t="b">
            <v>0</v>
          </cell>
          <cell r="CG295" t="b">
            <v>0</v>
          </cell>
          <cell r="CH295" t="b">
            <v>0</v>
          </cell>
          <cell r="CP295" t="str">
            <v>EHGASBOD</v>
          </cell>
          <cell r="CT295" t="b">
            <v>0</v>
          </cell>
          <cell r="CV295" t="b">
            <v>0</v>
          </cell>
          <cell r="CX295" t="b">
            <v>0</v>
          </cell>
          <cell r="CZ295" t="b">
            <v>0</v>
          </cell>
          <cell r="DB295" t="b">
            <v>0</v>
          </cell>
          <cell r="DD295" t="b">
            <v>0</v>
          </cell>
          <cell r="DF295" t="b">
            <v>0</v>
          </cell>
          <cell r="DH295" t="b">
            <v>0</v>
          </cell>
          <cell r="DJ295" t="b">
            <v>0</v>
          </cell>
          <cell r="DL295" t="b">
            <v>0</v>
          </cell>
          <cell r="DN295" t="b">
            <v>0</v>
          </cell>
          <cell r="DP295" t="b">
            <v>0</v>
          </cell>
          <cell r="DV295">
            <v>0</v>
          </cell>
          <cell r="DX295">
            <v>0</v>
          </cell>
          <cell r="DZ295">
            <v>0</v>
          </cell>
          <cell r="EB295">
            <v>0</v>
          </cell>
          <cell r="ED295">
            <v>0</v>
          </cell>
          <cell r="EF295">
            <v>0</v>
          </cell>
          <cell r="EJ295">
            <v>0</v>
          </cell>
          <cell r="EL295">
            <v>0</v>
          </cell>
          <cell r="EN295">
            <v>0</v>
          </cell>
          <cell r="EP295">
            <v>0</v>
          </cell>
          <cell r="ER295">
            <v>0</v>
          </cell>
          <cell r="ET295">
            <v>0</v>
          </cell>
          <cell r="EX295">
            <v>0</v>
          </cell>
          <cell r="EZ295">
            <v>0</v>
          </cell>
          <cell r="FD295">
            <v>0</v>
          </cell>
          <cell r="FF295">
            <v>0</v>
          </cell>
        </row>
        <row r="296">
          <cell r="A296" t="str">
            <v>Gaskedler_DKE5-10</v>
          </cell>
          <cell r="B296" t="str">
            <v>DK-East</v>
          </cell>
          <cell r="G296">
            <v>0</v>
          </cell>
          <cell r="H296">
            <v>85</v>
          </cell>
          <cell r="AK296">
            <v>0</v>
          </cell>
          <cell r="AL296">
            <v>80.834999999999994</v>
          </cell>
          <cell r="AN296">
            <v>0</v>
          </cell>
          <cell r="AO296">
            <v>0</v>
          </cell>
          <cell r="AP296">
            <v>918.00000000000011</v>
          </cell>
          <cell r="AQ296">
            <v>0</v>
          </cell>
          <cell r="BG296" t="b">
            <v>0</v>
          </cell>
          <cell r="BO296" t="b">
            <v>0</v>
          </cell>
          <cell r="CA296" t="b">
            <v>0</v>
          </cell>
          <cell r="CB296" t="b">
            <v>0</v>
          </cell>
          <cell r="CD296" t="b">
            <v>0</v>
          </cell>
          <cell r="CE296" t="b">
            <v>0</v>
          </cell>
          <cell r="CG296" t="b">
            <v>0</v>
          </cell>
          <cell r="CH296" t="b">
            <v>0</v>
          </cell>
          <cell r="CP296" t="str">
            <v>EHGASBOD</v>
          </cell>
          <cell r="CT296" t="b">
            <v>0</v>
          </cell>
          <cell r="CV296" t="b">
            <v>0</v>
          </cell>
          <cell r="CX296" t="b">
            <v>0</v>
          </cell>
          <cell r="CZ296" t="b">
            <v>0</v>
          </cell>
          <cell r="DB296" t="b">
            <v>0</v>
          </cell>
          <cell r="DD296" t="b">
            <v>0</v>
          </cell>
          <cell r="DF296" t="b">
            <v>0</v>
          </cell>
          <cell r="DH296" t="b">
            <v>0</v>
          </cell>
          <cell r="DJ296" t="b">
            <v>0</v>
          </cell>
          <cell r="DL296" t="b">
            <v>0</v>
          </cell>
          <cell r="DN296" t="b">
            <v>0</v>
          </cell>
          <cell r="DP296" t="b">
            <v>0</v>
          </cell>
          <cell r="DV296">
            <v>0</v>
          </cell>
          <cell r="DX296">
            <v>0</v>
          </cell>
          <cell r="DZ296">
            <v>0</v>
          </cell>
          <cell r="EB296">
            <v>0</v>
          </cell>
          <cell r="ED296">
            <v>0</v>
          </cell>
          <cell r="EF296">
            <v>0</v>
          </cell>
          <cell r="EJ296">
            <v>0</v>
          </cell>
          <cell r="EL296">
            <v>0</v>
          </cell>
          <cell r="EN296">
            <v>0</v>
          </cell>
          <cell r="EP296">
            <v>0</v>
          </cell>
          <cell r="ER296">
            <v>0</v>
          </cell>
          <cell r="ET296">
            <v>0</v>
          </cell>
          <cell r="EX296">
            <v>0</v>
          </cell>
          <cell r="EZ296">
            <v>0</v>
          </cell>
          <cell r="FD296">
            <v>0</v>
          </cell>
          <cell r="FF296">
            <v>0</v>
          </cell>
        </row>
        <row r="297">
          <cell r="A297" t="str">
            <v>Biokedler_DKE5-10</v>
          </cell>
          <cell r="B297" t="str">
            <v>DK-East</v>
          </cell>
          <cell r="G297">
            <v>0</v>
          </cell>
          <cell r="H297">
            <v>12.5</v>
          </cell>
          <cell r="AK297">
            <v>0</v>
          </cell>
          <cell r="AL297">
            <v>11.987499999999999</v>
          </cell>
          <cell r="AN297">
            <v>0</v>
          </cell>
          <cell r="AO297">
            <v>1.8749999999999999E-2</v>
          </cell>
          <cell r="AP297">
            <v>228.75</v>
          </cell>
          <cell r="AQ297">
            <v>0.625</v>
          </cell>
          <cell r="BG297" t="b">
            <v>0</v>
          </cell>
          <cell r="BO297" t="b">
            <v>0</v>
          </cell>
          <cell r="CA297" t="b">
            <v>0</v>
          </cell>
          <cell r="CB297" t="b">
            <v>0</v>
          </cell>
          <cell r="CD297" t="b">
            <v>0</v>
          </cell>
          <cell r="CE297" t="b">
            <v>0</v>
          </cell>
          <cell r="CG297" t="b">
            <v>0</v>
          </cell>
          <cell r="CH297" t="b">
            <v>0</v>
          </cell>
          <cell r="CP297" t="str">
            <v>EHWOOBOD</v>
          </cell>
          <cell r="CT297" t="b">
            <v>0</v>
          </cell>
          <cell r="CV297" t="b">
            <v>0</v>
          </cell>
          <cell r="CX297" t="b">
            <v>0</v>
          </cell>
          <cell r="CZ297" t="b">
            <v>0</v>
          </cell>
          <cell r="DB297" t="b">
            <v>0</v>
          </cell>
          <cell r="DD297" t="b">
            <v>0</v>
          </cell>
          <cell r="DF297" t="b">
            <v>0</v>
          </cell>
          <cell r="DH297" t="b">
            <v>0</v>
          </cell>
          <cell r="DJ297" t="b">
            <v>0</v>
          </cell>
          <cell r="DL297" t="b">
            <v>0</v>
          </cell>
          <cell r="DN297" t="b">
            <v>0</v>
          </cell>
          <cell r="DP297" t="b">
            <v>0</v>
          </cell>
          <cell r="DV297">
            <v>0</v>
          </cell>
          <cell r="DX297">
            <v>0</v>
          </cell>
          <cell r="DZ297">
            <v>0</v>
          </cell>
          <cell r="EB297">
            <v>0</v>
          </cell>
          <cell r="ED297">
            <v>0</v>
          </cell>
          <cell r="EF297">
            <v>0</v>
          </cell>
          <cell r="EJ297">
            <v>0</v>
          </cell>
          <cell r="EL297">
            <v>0</v>
          </cell>
          <cell r="EN297">
            <v>0</v>
          </cell>
          <cell r="EP297">
            <v>0</v>
          </cell>
          <cell r="ER297">
            <v>0</v>
          </cell>
          <cell r="ET297">
            <v>0</v>
          </cell>
          <cell r="EX297">
            <v>0</v>
          </cell>
          <cell r="EZ297">
            <v>0</v>
          </cell>
          <cell r="FD297">
            <v>0</v>
          </cell>
          <cell r="FF297">
            <v>0</v>
          </cell>
        </row>
        <row r="298">
          <cell r="A298" t="str">
            <v>Elkedler_DKE5-10_2013</v>
          </cell>
          <cell r="B298" t="str">
            <v>DK-East</v>
          </cell>
          <cell r="G298">
            <v>0</v>
          </cell>
          <cell r="H298">
            <v>0</v>
          </cell>
          <cell r="AK298">
            <v>0</v>
          </cell>
          <cell r="AL298">
            <v>0</v>
          </cell>
          <cell r="AN298">
            <v>0</v>
          </cell>
          <cell r="AO298">
            <v>0</v>
          </cell>
          <cell r="AP298">
            <v>0</v>
          </cell>
          <cell r="AQ298">
            <v>0</v>
          </cell>
          <cell r="BG298" t="b">
            <v>0</v>
          </cell>
          <cell r="BO298" t="b">
            <v>0</v>
          </cell>
          <cell r="CA298" t="b">
            <v>0</v>
          </cell>
          <cell r="CB298" t="b">
            <v>0</v>
          </cell>
          <cell r="CD298" t="b">
            <v>0</v>
          </cell>
          <cell r="CE298" t="b">
            <v>0</v>
          </cell>
          <cell r="CG298" t="b">
            <v>0</v>
          </cell>
          <cell r="CH298" t="b">
            <v>0</v>
          </cell>
          <cell r="CP298">
            <v>0</v>
          </cell>
          <cell r="CT298" t="b">
            <v>0</v>
          </cell>
          <cell r="CV298" t="b">
            <v>0</v>
          </cell>
          <cell r="CX298" t="b">
            <v>0</v>
          </cell>
          <cell r="CZ298" t="b">
            <v>0</v>
          </cell>
          <cell r="DB298" t="b">
            <v>0</v>
          </cell>
          <cell r="DD298" t="b">
            <v>0</v>
          </cell>
          <cell r="DF298" t="b">
            <v>0</v>
          </cell>
          <cell r="DH298" t="b">
            <v>0</v>
          </cell>
          <cell r="DJ298" t="b">
            <v>0</v>
          </cell>
          <cell r="DL298" t="b">
            <v>0</v>
          </cell>
          <cell r="DN298" t="b">
            <v>0</v>
          </cell>
          <cell r="DP298" t="b">
            <v>0</v>
          </cell>
          <cell r="DV298">
            <v>0</v>
          </cell>
          <cell r="DX298">
            <v>0</v>
          </cell>
          <cell r="DZ298">
            <v>0</v>
          </cell>
          <cell r="EB298">
            <v>0</v>
          </cell>
          <cell r="ED298">
            <v>0</v>
          </cell>
          <cell r="EF298">
            <v>0</v>
          </cell>
          <cell r="EJ298">
            <v>0</v>
          </cell>
          <cell r="EL298">
            <v>0</v>
          </cell>
          <cell r="EN298">
            <v>0</v>
          </cell>
          <cell r="EP298">
            <v>0</v>
          </cell>
          <cell r="ER298">
            <v>0</v>
          </cell>
          <cell r="ET298">
            <v>0</v>
          </cell>
          <cell r="EX298">
            <v>0</v>
          </cell>
          <cell r="EZ298">
            <v>0</v>
          </cell>
          <cell r="FD298">
            <v>0</v>
          </cell>
          <cell r="FF298">
            <v>0</v>
          </cell>
        </row>
        <row r="299">
          <cell r="A299" t="str">
            <v>Elkedler_DKE5-10_2014</v>
          </cell>
          <cell r="B299" t="str">
            <v>DK-East</v>
          </cell>
          <cell r="G299">
            <v>-3.5</v>
          </cell>
          <cell r="H299">
            <v>3.5</v>
          </cell>
          <cell r="AK299">
            <v>-3.5</v>
          </cell>
          <cell r="AL299">
            <v>0</v>
          </cell>
          <cell r="AN299">
            <v>0</v>
          </cell>
          <cell r="AO299">
            <v>0</v>
          </cell>
          <cell r="AP299">
            <v>0</v>
          </cell>
          <cell r="AQ299">
            <v>0</v>
          </cell>
          <cell r="BG299" t="b">
            <v>0</v>
          </cell>
          <cell r="BO299" t="b">
            <v>0</v>
          </cell>
          <cell r="CA299" t="b">
            <v>0</v>
          </cell>
          <cell r="CB299" t="b">
            <v>0</v>
          </cell>
          <cell r="CD299" t="b">
            <v>0</v>
          </cell>
          <cell r="CE299" t="b">
            <v>0</v>
          </cell>
          <cell r="CG299" t="b">
            <v>0</v>
          </cell>
          <cell r="CH299" t="b">
            <v>0</v>
          </cell>
          <cell r="CP299">
            <v>0</v>
          </cell>
          <cell r="CT299" t="b">
            <v>0</v>
          </cell>
          <cell r="CV299" t="b">
            <v>0</v>
          </cell>
          <cell r="CX299" t="b">
            <v>0</v>
          </cell>
          <cell r="CZ299" t="b">
            <v>0</v>
          </cell>
          <cell r="DB299" t="b">
            <v>0</v>
          </cell>
          <cell r="DD299" t="b">
            <v>0</v>
          </cell>
          <cell r="DF299" t="b">
            <v>0</v>
          </cell>
          <cell r="DH299" t="b">
            <v>0</v>
          </cell>
          <cell r="DJ299" t="b">
            <v>0</v>
          </cell>
          <cell r="DL299" t="b">
            <v>0</v>
          </cell>
          <cell r="DN299" t="b">
            <v>0</v>
          </cell>
          <cell r="DP299" t="b">
            <v>0</v>
          </cell>
          <cell r="DV299">
            <v>0</v>
          </cell>
          <cell r="DX299">
            <v>0</v>
          </cell>
          <cell r="DZ299">
            <v>0</v>
          </cell>
          <cell r="EB299">
            <v>0</v>
          </cell>
          <cell r="ED299">
            <v>0</v>
          </cell>
          <cell r="EF299">
            <v>0</v>
          </cell>
          <cell r="EJ299">
            <v>0</v>
          </cell>
          <cell r="EL299">
            <v>0</v>
          </cell>
          <cell r="EN299">
            <v>0</v>
          </cell>
          <cell r="EP299">
            <v>0</v>
          </cell>
          <cell r="ER299">
            <v>0</v>
          </cell>
          <cell r="ET299">
            <v>0</v>
          </cell>
          <cell r="EX299">
            <v>0</v>
          </cell>
          <cell r="EZ299">
            <v>0</v>
          </cell>
          <cell r="FD299">
            <v>0</v>
          </cell>
          <cell r="FF299">
            <v>0</v>
          </cell>
        </row>
        <row r="300">
          <cell r="A300" t="str">
            <v>Elkedler_DKE5-10_2015</v>
          </cell>
          <cell r="B300" t="str">
            <v>DK-East</v>
          </cell>
          <cell r="G300">
            <v>-3.5</v>
          </cell>
          <cell r="H300">
            <v>3.5</v>
          </cell>
          <cell r="AK300">
            <v>-3.5</v>
          </cell>
          <cell r="AL300">
            <v>0</v>
          </cell>
          <cell r="AN300">
            <v>0</v>
          </cell>
          <cell r="AO300">
            <v>0</v>
          </cell>
          <cell r="AP300">
            <v>0</v>
          </cell>
          <cell r="AQ300">
            <v>0</v>
          </cell>
          <cell r="BG300" t="b">
            <v>0</v>
          </cell>
          <cell r="BO300" t="b">
            <v>0</v>
          </cell>
          <cell r="CA300" t="b">
            <v>0</v>
          </cell>
          <cell r="CB300" t="b">
            <v>0</v>
          </cell>
          <cell r="CD300" t="b">
            <v>0</v>
          </cell>
          <cell r="CE300" t="b">
            <v>0</v>
          </cell>
          <cell r="CG300" t="b">
            <v>0</v>
          </cell>
          <cell r="CH300" t="b">
            <v>0</v>
          </cell>
          <cell r="CP300">
            <v>0</v>
          </cell>
          <cell r="CT300" t="b">
            <v>0</v>
          </cell>
          <cell r="CV300" t="b">
            <v>0</v>
          </cell>
          <cell r="CX300" t="b">
            <v>0</v>
          </cell>
          <cell r="CZ300" t="b">
            <v>0</v>
          </cell>
          <cell r="DB300" t="b">
            <v>0</v>
          </cell>
          <cell r="DD300" t="b">
            <v>0</v>
          </cell>
          <cell r="DF300" t="b">
            <v>0</v>
          </cell>
          <cell r="DH300" t="b">
            <v>0</v>
          </cell>
          <cell r="DJ300" t="b">
            <v>0</v>
          </cell>
          <cell r="DL300" t="b">
            <v>0</v>
          </cell>
          <cell r="DN300" t="b">
            <v>0</v>
          </cell>
          <cell r="DP300" t="b">
            <v>0</v>
          </cell>
          <cell r="DV300">
            <v>0</v>
          </cell>
          <cell r="DX300">
            <v>0</v>
          </cell>
          <cell r="DZ300">
            <v>0</v>
          </cell>
          <cell r="EB300">
            <v>0</v>
          </cell>
          <cell r="ED300">
            <v>0</v>
          </cell>
          <cell r="EF300">
            <v>0</v>
          </cell>
          <cell r="EJ300">
            <v>0</v>
          </cell>
          <cell r="EL300">
            <v>0</v>
          </cell>
          <cell r="EN300">
            <v>0</v>
          </cell>
          <cell r="EP300">
            <v>0</v>
          </cell>
          <cell r="ER300">
            <v>0</v>
          </cell>
          <cell r="ET300">
            <v>0</v>
          </cell>
          <cell r="EX300">
            <v>0</v>
          </cell>
          <cell r="EZ300">
            <v>0</v>
          </cell>
          <cell r="FD300">
            <v>0</v>
          </cell>
          <cell r="FF300">
            <v>0</v>
          </cell>
        </row>
        <row r="301">
          <cell r="A301" t="str">
            <v>Elkedler_DKE5-10_2016</v>
          </cell>
          <cell r="B301" t="str">
            <v>DK-East</v>
          </cell>
          <cell r="G301">
            <v>-3.5</v>
          </cell>
          <cell r="H301">
            <v>3.5</v>
          </cell>
          <cell r="AK301">
            <v>-3.5</v>
          </cell>
          <cell r="AL301">
            <v>0</v>
          </cell>
          <cell r="AN301">
            <v>0</v>
          </cell>
          <cell r="AO301">
            <v>0</v>
          </cell>
          <cell r="AP301">
            <v>0</v>
          </cell>
          <cell r="AQ301">
            <v>0</v>
          </cell>
          <cell r="BG301" t="b">
            <v>0</v>
          </cell>
          <cell r="BO301" t="b">
            <v>0</v>
          </cell>
          <cell r="CA301" t="b">
            <v>0</v>
          </cell>
          <cell r="CB301" t="b">
            <v>0</v>
          </cell>
          <cell r="CD301" t="b">
            <v>0</v>
          </cell>
          <cell r="CE301" t="b">
            <v>0</v>
          </cell>
          <cell r="CG301" t="b">
            <v>0</v>
          </cell>
          <cell r="CH301" t="b">
            <v>0</v>
          </cell>
          <cell r="CP301">
            <v>0</v>
          </cell>
          <cell r="CT301" t="b">
            <v>0</v>
          </cell>
          <cell r="CV301" t="b">
            <v>0</v>
          </cell>
          <cell r="CX301" t="b">
            <v>0</v>
          </cell>
          <cell r="CZ301" t="b">
            <v>0</v>
          </cell>
          <cell r="DB301" t="b">
            <v>0</v>
          </cell>
          <cell r="DD301" t="b">
            <v>0</v>
          </cell>
          <cell r="DF301" t="b">
            <v>0</v>
          </cell>
          <cell r="DH301" t="b">
            <v>0</v>
          </cell>
          <cell r="DJ301" t="b">
            <v>0</v>
          </cell>
          <cell r="DL301" t="b">
            <v>0</v>
          </cell>
          <cell r="DN301" t="b">
            <v>0</v>
          </cell>
          <cell r="DP301" t="b">
            <v>0</v>
          </cell>
          <cell r="DV301">
            <v>0</v>
          </cell>
          <cell r="DX301">
            <v>0</v>
          </cell>
          <cell r="DZ301">
            <v>0</v>
          </cell>
          <cell r="EB301">
            <v>0</v>
          </cell>
          <cell r="ED301">
            <v>0</v>
          </cell>
          <cell r="EF301">
            <v>0</v>
          </cell>
          <cell r="EJ301">
            <v>0</v>
          </cell>
          <cell r="EL301">
            <v>0</v>
          </cell>
          <cell r="EN301">
            <v>0</v>
          </cell>
          <cell r="EP301">
            <v>0</v>
          </cell>
          <cell r="ER301">
            <v>0</v>
          </cell>
          <cell r="ET301">
            <v>0</v>
          </cell>
          <cell r="EX301">
            <v>0</v>
          </cell>
          <cell r="EZ301">
            <v>0</v>
          </cell>
          <cell r="FD301">
            <v>0</v>
          </cell>
          <cell r="FF301">
            <v>0</v>
          </cell>
        </row>
        <row r="302">
          <cell r="A302" t="str">
            <v>Elkedler_DKE5-10_2017</v>
          </cell>
          <cell r="B302" t="str">
            <v>DK-East</v>
          </cell>
          <cell r="G302">
            <v>-3.5</v>
          </cell>
          <cell r="H302">
            <v>3.5</v>
          </cell>
          <cell r="AK302">
            <v>-3.5</v>
          </cell>
          <cell r="AL302">
            <v>0</v>
          </cell>
          <cell r="AN302">
            <v>0</v>
          </cell>
          <cell r="AO302">
            <v>0</v>
          </cell>
          <cell r="AP302">
            <v>0</v>
          </cell>
          <cell r="AQ302">
            <v>0</v>
          </cell>
          <cell r="BG302" t="b">
            <v>0</v>
          </cell>
          <cell r="BO302" t="b">
            <v>0</v>
          </cell>
          <cell r="CA302" t="b">
            <v>0</v>
          </cell>
          <cell r="CB302" t="b">
            <v>0</v>
          </cell>
          <cell r="CD302" t="b">
            <v>0</v>
          </cell>
          <cell r="CE302" t="b">
            <v>0</v>
          </cell>
          <cell r="CG302" t="b">
            <v>0</v>
          </cell>
          <cell r="CH302" t="b">
            <v>0</v>
          </cell>
          <cell r="CP302">
            <v>0</v>
          </cell>
          <cell r="CT302" t="b">
            <v>0</v>
          </cell>
          <cell r="CV302" t="b">
            <v>0</v>
          </cell>
          <cell r="CX302" t="b">
            <v>0</v>
          </cell>
          <cell r="CZ302" t="b">
            <v>0</v>
          </cell>
          <cell r="DB302" t="b">
            <v>0</v>
          </cell>
          <cell r="DD302" t="b">
            <v>0</v>
          </cell>
          <cell r="DF302" t="b">
            <v>0</v>
          </cell>
          <cell r="DH302" t="b">
            <v>0</v>
          </cell>
          <cell r="DJ302" t="b">
            <v>0</v>
          </cell>
          <cell r="DL302" t="b">
            <v>0</v>
          </cell>
          <cell r="DN302" t="b">
            <v>0</v>
          </cell>
          <cell r="DP302" t="b">
            <v>0</v>
          </cell>
          <cell r="DV302">
            <v>0</v>
          </cell>
          <cell r="DX302">
            <v>0</v>
          </cell>
          <cell r="DZ302">
            <v>0</v>
          </cell>
          <cell r="EB302">
            <v>0</v>
          </cell>
          <cell r="ED302">
            <v>0</v>
          </cell>
          <cell r="EF302">
            <v>0</v>
          </cell>
          <cell r="EJ302">
            <v>0</v>
          </cell>
          <cell r="EL302">
            <v>0</v>
          </cell>
          <cell r="EN302">
            <v>0</v>
          </cell>
          <cell r="EP302">
            <v>0</v>
          </cell>
          <cell r="ER302">
            <v>0</v>
          </cell>
          <cell r="ET302">
            <v>0</v>
          </cell>
          <cell r="EX302">
            <v>0</v>
          </cell>
          <cell r="EZ302">
            <v>0</v>
          </cell>
          <cell r="FD302">
            <v>0</v>
          </cell>
          <cell r="FF302">
            <v>0</v>
          </cell>
        </row>
        <row r="303">
          <cell r="A303" t="str">
            <v>Elkedler_DKE5-10_2018</v>
          </cell>
          <cell r="B303" t="str">
            <v>DK-East</v>
          </cell>
          <cell r="G303">
            <v>-3.5</v>
          </cell>
          <cell r="H303">
            <v>3.5</v>
          </cell>
          <cell r="AK303">
            <v>-3.5</v>
          </cell>
          <cell r="AL303">
            <v>0</v>
          </cell>
          <cell r="AN303">
            <v>0</v>
          </cell>
          <cell r="AO303">
            <v>0</v>
          </cell>
          <cell r="AP303">
            <v>0</v>
          </cell>
          <cell r="AQ303">
            <v>0</v>
          </cell>
          <cell r="BG303" t="b">
            <v>0</v>
          </cell>
          <cell r="BO303" t="b">
            <v>0</v>
          </cell>
          <cell r="CA303" t="b">
            <v>0</v>
          </cell>
          <cell r="CB303" t="b">
            <v>0</v>
          </cell>
          <cell r="CD303" t="b">
            <v>0</v>
          </cell>
          <cell r="CE303" t="b">
            <v>0</v>
          </cell>
          <cell r="CG303" t="b">
            <v>0</v>
          </cell>
          <cell r="CH303" t="b">
            <v>0</v>
          </cell>
          <cell r="CP303">
            <v>0</v>
          </cell>
          <cell r="CT303" t="b">
            <v>0</v>
          </cell>
          <cell r="CV303" t="b">
            <v>0</v>
          </cell>
          <cell r="CX303" t="b">
            <v>0</v>
          </cell>
          <cell r="CZ303" t="b">
            <v>0</v>
          </cell>
          <cell r="DB303" t="b">
            <v>0</v>
          </cell>
          <cell r="DD303" t="b">
            <v>0</v>
          </cell>
          <cell r="DF303" t="b">
            <v>0</v>
          </cell>
          <cell r="DH303" t="b">
            <v>0</v>
          </cell>
          <cell r="DJ303" t="b">
            <v>0</v>
          </cell>
          <cell r="DL303" t="b">
            <v>0</v>
          </cell>
          <cell r="DN303" t="b">
            <v>0</v>
          </cell>
          <cell r="DP303" t="b">
            <v>0</v>
          </cell>
          <cell r="DV303">
            <v>0</v>
          </cell>
          <cell r="DX303">
            <v>0</v>
          </cell>
          <cell r="DZ303">
            <v>0</v>
          </cell>
          <cell r="EB303">
            <v>0</v>
          </cell>
          <cell r="ED303">
            <v>0</v>
          </cell>
          <cell r="EF303">
            <v>0</v>
          </cell>
          <cell r="EJ303">
            <v>0</v>
          </cell>
          <cell r="EL303">
            <v>0</v>
          </cell>
          <cell r="EN303">
            <v>0</v>
          </cell>
          <cell r="EP303">
            <v>0</v>
          </cell>
          <cell r="ER303">
            <v>0</v>
          </cell>
          <cell r="ET303">
            <v>0</v>
          </cell>
          <cell r="EX303">
            <v>0</v>
          </cell>
          <cell r="EZ303">
            <v>0</v>
          </cell>
          <cell r="FD303">
            <v>0</v>
          </cell>
          <cell r="FF303">
            <v>0</v>
          </cell>
        </row>
        <row r="304">
          <cell r="A304" t="str">
            <v>Elkedler_DKE5-10_2019</v>
          </cell>
          <cell r="B304" t="str">
            <v>DK-East</v>
          </cell>
          <cell r="G304">
            <v>-3.5</v>
          </cell>
          <cell r="H304">
            <v>3.5</v>
          </cell>
          <cell r="AK304">
            <v>-3.5</v>
          </cell>
          <cell r="AL304">
            <v>0</v>
          </cell>
          <cell r="AN304">
            <v>0</v>
          </cell>
          <cell r="AO304">
            <v>0</v>
          </cell>
          <cell r="AP304">
            <v>0</v>
          </cell>
          <cell r="AQ304">
            <v>0</v>
          </cell>
          <cell r="BG304" t="b">
            <v>0</v>
          </cell>
          <cell r="BO304" t="b">
            <v>0</v>
          </cell>
          <cell r="CA304" t="b">
            <v>0</v>
          </cell>
          <cell r="CB304" t="b">
            <v>0</v>
          </cell>
          <cell r="CD304" t="b">
            <v>0</v>
          </cell>
          <cell r="CE304" t="b">
            <v>0</v>
          </cell>
          <cell r="CG304" t="b">
            <v>0</v>
          </cell>
          <cell r="CH304" t="b">
            <v>0</v>
          </cell>
          <cell r="CP304">
            <v>0</v>
          </cell>
          <cell r="CT304" t="b">
            <v>0</v>
          </cell>
          <cell r="CV304" t="b">
            <v>0</v>
          </cell>
          <cell r="CX304" t="b">
            <v>0</v>
          </cell>
          <cell r="CZ304" t="b">
            <v>0</v>
          </cell>
          <cell r="DB304" t="b">
            <v>0</v>
          </cell>
          <cell r="DD304" t="b">
            <v>0</v>
          </cell>
          <cell r="DF304" t="b">
            <v>0</v>
          </cell>
          <cell r="DH304" t="b">
            <v>0</v>
          </cell>
          <cell r="DJ304" t="b">
            <v>0</v>
          </cell>
          <cell r="DL304" t="b">
            <v>0</v>
          </cell>
          <cell r="DN304" t="b">
            <v>0</v>
          </cell>
          <cell r="DP304" t="b">
            <v>0</v>
          </cell>
          <cell r="DV304">
            <v>0</v>
          </cell>
          <cell r="DX304">
            <v>0</v>
          </cell>
          <cell r="DZ304">
            <v>0</v>
          </cell>
          <cell r="EB304">
            <v>0</v>
          </cell>
          <cell r="ED304">
            <v>0</v>
          </cell>
          <cell r="EF304">
            <v>0</v>
          </cell>
          <cell r="EJ304">
            <v>0</v>
          </cell>
          <cell r="EL304">
            <v>0</v>
          </cell>
          <cell r="EN304">
            <v>0</v>
          </cell>
          <cell r="EP304">
            <v>0</v>
          </cell>
          <cell r="ER304">
            <v>0</v>
          </cell>
          <cell r="ET304">
            <v>0</v>
          </cell>
          <cell r="EX304">
            <v>0</v>
          </cell>
          <cell r="EZ304">
            <v>0</v>
          </cell>
          <cell r="FD304">
            <v>0</v>
          </cell>
          <cell r="FF304">
            <v>0</v>
          </cell>
        </row>
        <row r="305">
          <cell r="A305" t="str">
            <v>Elkedler_DKE5-10_2020</v>
          </cell>
          <cell r="B305" t="str">
            <v>DK-East</v>
          </cell>
          <cell r="G305">
            <v>-3.5</v>
          </cell>
          <cell r="H305">
            <v>3.5</v>
          </cell>
          <cell r="AK305">
            <v>-3.5</v>
          </cell>
          <cell r="AL305">
            <v>0</v>
          </cell>
          <cell r="AN305">
            <v>0</v>
          </cell>
          <cell r="AO305">
            <v>0</v>
          </cell>
          <cell r="AP305">
            <v>0</v>
          </cell>
          <cell r="AQ305">
            <v>0</v>
          </cell>
          <cell r="BG305" t="b">
            <v>0</v>
          </cell>
          <cell r="BO305" t="b">
            <v>0</v>
          </cell>
          <cell r="CA305" t="b">
            <v>0</v>
          </cell>
          <cell r="CB305" t="b">
            <v>0</v>
          </cell>
          <cell r="CD305" t="b">
            <v>0</v>
          </cell>
          <cell r="CE305" t="b">
            <v>0</v>
          </cell>
          <cell r="CG305" t="b">
            <v>0</v>
          </cell>
          <cell r="CH305" t="b">
            <v>0</v>
          </cell>
          <cell r="CP305">
            <v>0</v>
          </cell>
          <cell r="CT305" t="b">
            <v>0</v>
          </cell>
          <cell r="CV305" t="b">
            <v>0</v>
          </cell>
          <cell r="CX305" t="b">
            <v>0</v>
          </cell>
          <cell r="CZ305" t="b">
            <v>0</v>
          </cell>
          <cell r="DB305" t="b">
            <v>0</v>
          </cell>
          <cell r="DD305" t="b">
            <v>0</v>
          </cell>
          <cell r="DF305" t="b">
            <v>0</v>
          </cell>
          <cell r="DH305" t="b">
            <v>0</v>
          </cell>
          <cell r="DJ305" t="b">
            <v>0</v>
          </cell>
          <cell r="DL305" t="b">
            <v>0</v>
          </cell>
          <cell r="DN305" t="b">
            <v>0</v>
          </cell>
          <cell r="DP305" t="b">
            <v>0</v>
          </cell>
          <cell r="DV305">
            <v>0</v>
          </cell>
          <cell r="DX305">
            <v>0</v>
          </cell>
          <cell r="DZ305">
            <v>0</v>
          </cell>
          <cell r="EB305">
            <v>0</v>
          </cell>
          <cell r="ED305">
            <v>0</v>
          </cell>
          <cell r="EF305">
            <v>0</v>
          </cell>
          <cell r="EJ305">
            <v>0</v>
          </cell>
          <cell r="EL305">
            <v>0</v>
          </cell>
          <cell r="EN305">
            <v>0</v>
          </cell>
          <cell r="EP305">
            <v>0</v>
          </cell>
          <cell r="ER305">
            <v>0</v>
          </cell>
          <cell r="ET305">
            <v>0</v>
          </cell>
          <cell r="EX305">
            <v>0</v>
          </cell>
          <cell r="EZ305">
            <v>0</v>
          </cell>
          <cell r="FD305">
            <v>0</v>
          </cell>
          <cell r="FF305">
            <v>0</v>
          </cell>
        </row>
        <row r="306">
          <cell r="A306" t="str">
            <v>VarmelagerDKE5-10</v>
          </cell>
          <cell r="B306" t="str">
            <v>DK-East</v>
          </cell>
          <cell r="G306">
            <v>0</v>
          </cell>
          <cell r="H306">
            <v>49</v>
          </cell>
          <cell r="AK306">
            <v>0</v>
          </cell>
          <cell r="AL306">
            <v>0</v>
          </cell>
          <cell r="AN306">
            <v>0</v>
          </cell>
          <cell r="AO306">
            <v>0</v>
          </cell>
          <cell r="AP306">
            <v>0</v>
          </cell>
          <cell r="AQ306">
            <v>0</v>
          </cell>
          <cell r="BG306" t="b">
            <v>0</v>
          </cell>
          <cell r="BO306" t="b">
            <v>0</v>
          </cell>
          <cell r="CA306" t="b">
            <v>0</v>
          </cell>
          <cell r="CB306" t="b">
            <v>0</v>
          </cell>
          <cell r="CD306" t="b">
            <v>0</v>
          </cell>
          <cell r="CE306" t="b">
            <v>0</v>
          </cell>
          <cell r="CG306" t="b">
            <v>0</v>
          </cell>
          <cell r="CH306" t="b">
            <v>0</v>
          </cell>
          <cell r="CP306">
            <v>0</v>
          </cell>
          <cell r="CT306" t="b">
            <v>0</v>
          </cell>
          <cell r="CV306" t="b">
            <v>0</v>
          </cell>
          <cell r="CX306" t="b">
            <v>0</v>
          </cell>
          <cell r="CZ306" t="b">
            <v>0</v>
          </cell>
          <cell r="DB306" t="b">
            <v>0</v>
          </cell>
          <cell r="DD306" t="b">
            <v>0</v>
          </cell>
          <cell r="DF306" t="b">
            <v>0</v>
          </cell>
          <cell r="DH306" t="b">
            <v>0</v>
          </cell>
          <cell r="DJ306" t="b">
            <v>0</v>
          </cell>
          <cell r="DL306" t="b">
            <v>0</v>
          </cell>
          <cell r="DN306" t="b">
            <v>0</v>
          </cell>
          <cell r="DP306" t="b">
            <v>0</v>
          </cell>
          <cell r="DV306">
            <v>0</v>
          </cell>
          <cell r="DX306">
            <v>0</v>
          </cell>
          <cell r="DZ306">
            <v>0</v>
          </cell>
          <cell r="EB306">
            <v>0</v>
          </cell>
          <cell r="ED306">
            <v>0</v>
          </cell>
          <cell r="EF306">
            <v>0</v>
          </cell>
          <cell r="EJ306">
            <v>0</v>
          </cell>
          <cell r="EL306">
            <v>0</v>
          </cell>
          <cell r="EN306">
            <v>0</v>
          </cell>
          <cell r="EP306">
            <v>0</v>
          </cell>
          <cell r="ER306">
            <v>0</v>
          </cell>
          <cell r="ET306">
            <v>0</v>
          </cell>
          <cell r="EX306">
            <v>0</v>
          </cell>
          <cell r="EZ306">
            <v>0</v>
          </cell>
          <cell r="FD306">
            <v>0</v>
          </cell>
          <cell r="FF306">
            <v>0</v>
          </cell>
        </row>
        <row r="307">
          <cell r="A307" t="str">
            <v>NyBiogas_DKE_0-5_2008</v>
          </cell>
          <cell r="B307" t="str">
            <v>DK-East</v>
          </cell>
          <cell r="G307">
            <v>0</v>
          </cell>
          <cell r="H307">
            <v>0</v>
          </cell>
          <cell r="AK307">
            <v>0</v>
          </cell>
          <cell r="AL307">
            <v>0</v>
          </cell>
          <cell r="AN307">
            <v>0</v>
          </cell>
          <cell r="AO307">
            <v>0</v>
          </cell>
          <cell r="AP307">
            <v>0</v>
          </cell>
          <cell r="AQ307">
            <v>0</v>
          </cell>
          <cell r="BG307" t="b">
            <v>0</v>
          </cell>
          <cell r="BO307" t="b">
            <v>0</v>
          </cell>
          <cell r="CA307" t="b">
            <v>0</v>
          </cell>
          <cell r="CB307" t="b">
            <v>0</v>
          </cell>
          <cell r="CD307" t="b">
            <v>0</v>
          </cell>
          <cell r="CE307" t="b">
            <v>0</v>
          </cell>
          <cell r="CG307" t="b">
            <v>0</v>
          </cell>
          <cell r="CH307" t="b">
            <v>0</v>
          </cell>
          <cell r="CP307" t="str">
            <v>ECBGAEND</v>
          </cell>
          <cell r="CT307" t="b">
            <v>0</v>
          </cell>
          <cell r="CV307" t="b">
            <v>0</v>
          </cell>
          <cell r="CX307" t="b">
            <v>0</v>
          </cell>
          <cell r="CZ307" t="b">
            <v>0</v>
          </cell>
          <cell r="DB307" t="b">
            <v>0</v>
          </cell>
          <cell r="DD307" t="b">
            <v>0</v>
          </cell>
          <cell r="DF307" t="b">
            <v>0</v>
          </cell>
          <cell r="DH307" t="b">
            <v>0</v>
          </cell>
          <cell r="DJ307" t="b">
            <v>0</v>
          </cell>
          <cell r="DL307" t="b">
            <v>0</v>
          </cell>
          <cell r="DN307" t="b">
            <v>0</v>
          </cell>
          <cell r="DP307" t="b">
            <v>0</v>
          </cell>
          <cell r="DV307">
            <v>0</v>
          </cell>
          <cell r="DX307">
            <v>0</v>
          </cell>
          <cell r="DZ307">
            <v>0</v>
          </cell>
          <cell r="EB307">
            <v>0</v>
          </cell>
          <cell r="ED307">
            <v>0</v>
          </cell>
          <cell r="EF307">
            <v>0</v>
          </cell>
          <cell r="EJ307">
            <v>0</v>
          </cell>
          <cell r="EL307">
            <v>0</v>
          </cell>
          <cell r="EN307">
            <v>0</v>
          </cell>
          <cell r="EP307">
            <v>0</v>
          </cell>
          <cell r="ER307">
            <v>0</v>
          </cell>
          <cell r="ET307">
            <v>0</v>
          </cell>
          <cell r="EX307">
            <v>0</v>
          </cell>
          <cell r="EZ307">
            <v>0</v>
          </cell>
          <cell r="FD307">
            <v>0</v>
          </cell>
          <cell r="FF307">
            <v>0</v>
          </cell>
        </row>
        <row r="308">
          <cell r="A308" t="str">
            <v>NyBiogas_DKE_0-5_2009</v>
          </cell>
          <cell r="B308" t="str">
            <v>DK-East</v>
          </cell>
          <cell r="G308">
            <v>0</v>
          </cell>
          <cell r="H308">
            <v>0</v>
          </cell>
          <cell r="AK308">
            <v>0</v>
          </cell>
          <cell r="AL308">
            <v>0</v>
          </cell>
          <cell r="AN308">
            <v>0</v>
          </cell>
          <cell r="AO308">
            <v>0</v>
          </cell>
          <cell r="AP308">
            <v>0</v>
          </cell>
          <cell r="AQ308">
            <v>0</v>
          </cell>
          <cell r="BG308" t="b">
            <v>0</v>
          </cell>
          <cell r="BO308" t="b">
            <v>0</v>
          </cell>
          <cell r="CA308" t="b">
            <v>0</v>
          </cell>
          <cell r="CB308" t="b">
            <v>0</v>
          </cell>
          <cell r="CD308" t="b">
            <v>0</v>
          </cell>
          <cell r="CE308" t="b">
            <v>0</v>
          </cell>
          <cell r="CG308" t="b">
            <v>0</v>
          </cell>
          <cell r="CH308" t="b">
            <v>0</v>
          </cell>
          <cell r="CP308" t="str">
            <v>ECBGAEND</v>
          </cell>
          <cell r="CT308" t="b">
            <v>0</v>
          </cell>
          <cell r="CV308" t="b">
            <v>0</v>
          </cell>
          <cell r="CX308" t="b">
            <v>0</v>
          </cell>
          <cell r="CZ308" t="b">
            <v>0</v>
          </cell>
          <cell r="DB308" t="b">
            <v>0</v>
          </cell>
          <cell r="DD308" t="b">
            <v>0</v>
          </cell>
          <cell r="DF308" t="b">
            <v>0</v>
          </cell>
          <cell r="DH308" t="b">
            <v>0</v>
          </cell>
          <cell r="DJ308" t="b">
            <v>0</v>
          </cell>
          <cell r="DL308" t="b">
            <v>0</v>
          </cell>
          <cell r="DN308" t="b">
            <v>0</v>
          </cell>
          <cell r="DP308" t="b">
            <v>0</v>
          </cell>
          <cell r="DV308">
            <v>0</v>
          </cell>
          <cell r="DX308">
            <v>0</v>
          </cell>
          <cell r="DZ308">
            <v>0</v>
          </cell>
          <cell r="EB308">
            <v>0</v>
          </cell>
          <cell r="ED308">
            <v>0</v>
          </cell>
          <cell r="EF308">
            <v>0</v>
          </cell>
          <cell r="EJ308">
            <v>0</v>
          </cell>
          <cell r="EL308">
            <v>0</v>
          </cell>
          <cell r="EN308">
            <v>0</v>
          </cell>
          <cell r="EP308">
            <v>0</v>
          </cell>
          <cell r="ER308">
            <v>0</v>
          </cell>
          <cell r="ET308">
            <v>0</v>
          </cell>
          <cell r="EX308">
            <v>0</v>
          </cell>
          <cell r="EZ308">
            <v>0</v>
          </cell>
          <cell r="FD308">
            <v>0</v>
          </cell>
          <cell r="FF308">
            <v>0</v>
          </cell>
        </row>
        <row r="309">
          <cell r="A309" t="str">
            <v>NyBiogas_DKE_0-5_2010</v>
          </cell>
          <cell r="B309" t="str">
            <v>DK-East</v>
          </cell>
          <cell r="G309">
            <v>2.1378173678801429</v>
          </cell>
          <cell r="H309">
            <v>2.4432198490058776</v>
          </cell>
          <cell r="AK309">
            <v>0.74823607875804998</v>
          </cell>
          <cell r="AL309">
            <v>0.97728793960235105</v>
          </cell>
          <cell r="AN309">
            <v>0</v>
          </cell>
          <cell r="AO309">
            <v>0.21378173678801429</v>
          </cell>
          <cell r="AP309">
            <v>64.13452103640428</v>
          </cell>
          <cell r="AQ309">
            <v>0.21378173678801429</v>
          </cell>
          <cell r="BG309" t="b">
            <v>0</v>
          </cell>
          <cell r="BO309" t="b">
            <v>0</v>
          </cell>
          <cell r="CA309" t="b">
            <v>0</v>
          </cell>
          <cell r="CB309" t="b">
            <v>0</v>
          </cell>
          <cell r="CD309" t="b">
            <v>0</v>
          </cell>
          <cell r="CE309" t="b">
            <v>0</v>
          </cell>
          <cell r="CG309" t="b">
            <v>0</v>
          </cell>
          <cell r="CH309" t="b">
            <v>0</v>
          </cell>
          <cell r="CP309" t="str">
            <v>ECBGAEND</v>
          </cell>
          <cell r="CT309" t="b">
            <v>0</v>
          </cell>
          <cell r="CV309" t="b">
            <v>0</v>
          </cell>
          <cell r="CX309" t="b">
            <v>0</v>
          </cell>
          <cell r="CZ309" t="b">
            <v>0</v>
          </cell>
          <cell r="DB309" t="b">
            <v>0</v>
          </cell>
          <cell r="DD309" t="b">
            <v>0</v>
          </cell>
          <cell r="DF309" t="b">
            <v>0</v>
          </cell>
          <cell r="DH309" t="b">
            <v>0</v>
          </cell>
          <cell r="DJ309" t="b">
            <v>0</v>
          </cell>
          <cell r="DL309" t="b">
            <v>0</v>
          </cell>
          <cell r="DN309" t="b">
            <v>0</v>
          </cell>
          <cell r="DP309" t="b">
            <v>0</v>
          </cell>
          <cell r="DV309">
            <v>0</v>
          </cell>
          <cell r="DX309">
            <v>0</v>
          </cell>
          <cell r="DZ309">
            <v>0</v>
          </cell>
          <cell r="EB309">
            <v>0</v>
          </cell>
          <cell r="ED309">
            <v>0</v>
          </cell>
          <cell r="EF309">
            <v>0</v>
          </cell>
          <cell r="EJ309">
            <v>0</v>
          </cell>
          <cell r="EL309">
            <v>0</v>
          </cell>
          <cell r="EN309">
            <v>0</v>
          </cell>
          <cell r="EP309">
            <v>0</v>
          </cell>
          <cell r="ER309">
            <v>0</v>
          </cell>
          <cell r="ET309">
            <v>0</v>
          </cell>
          <cell r="EX309">
            <v>0</v>
          </cell>
          <cell r="EZ309">
            <v>0</v>
          </cell>
          <cell r="FD309">
            <v>0</v>
          </cell>
          <cell r="FF309">
            <v>0</v>
          </cell>
        </row>
        <row r="310">
          <cell r="A310" t="str">
            <v>NyBiogas_DKE_0-5_2011</v>
          </cell>
          <cell r="B310" t="str">
            <v>DK-East</v>
          </cell>
          <cell r="G310">
            <v>0.38399623556407142</v>
          </cell>
          <cell r="H310">
            <v>0.43885284064465307</v>
          </cell>
          <cell r="AK310">
            <v>0.13439868244742498</v>
          </cell>
          <cell r="AL310">
            <v>0.17554113625786122</v>
          </cell>
          <cell r="AN310">
            <v>0</v>
          </cell>
          <cell r="AO310">
            <v>3.8399623556407143E-2</v>
          </cell>
          <cell r="AP310">
            <v>11.519887066922143</v>
          </cell>
          <cell r="AQ310">
            <v>3.8399623556407143E-2</v>
          </cell>
          <cell r="BG310" t="b">
            <v>0</v>
          </cell>
          <cell r="BO310" t="b">
            <v>0</v>
          </cell>
          <cell r="CA310" t="b">
            <v>0</v>
          </cell>
          <cell r="CB310" t="b">
            <v>0</v>
          </cell>
          <cell r="CD310" t="b">
            <v>0</v>
          </cell>
          <cell r="CE310" t="b">
            <v>0</v>
          </cell>
          <cell r="CG310" t="b">
            <v>0</v>
          </cell>
          <cell r="CH310" t="b">
            <v>0</v>
          </cell>
          <cell r="CP310" t="str">
            <v>ECBGAEND</v>
          </cell>
          <cell r="CT310" t="b">
            <v>0</v>
          </cell>
          <cell r="CV310" t="b">
            <v>0</v>
          </cell>
          <cell r="CX310" t="b">
            <v>0</v>
          </cell>
          <cell r="CZ310" t="b">
            <v>0</v>
          </cell>
          <cell r="DB310" t="b">
            <v>0</v>
          </cell>
          <cell r="DD310" t="b">
            <v>0</v>
          </cell>
          <cell r="DF310" t="b">
            <v>0</v>
          </cell>
          <cell r="DH310" t="b">
            <v>0</v>
          </cell>
          <cell r="DJ310" t="b">
            <v>0</v>
          </cell>
          <cell r="DL310" t="b">
            <v>0</v>
          </cell>
          <cell r="DN310" t="b">
            <v>0</v>
          </cell>
          <cell r="DP310" t="b">
            <v>0</v>
          </cell>
          <cell r="DV310">
            <v>0</v>
          </cell>
          <cell r="DX310">
            <v>0</v>
          </cell>
          <cell r="DZ310">
            <v>0</v>
          </cell>
          <cell r="EB310">
            <v>0</v>
          </cell>
          <cell r="ED310">
            <v>0</v>
          </cell>
          <cell r="EF310">
            <v>0</v>
          </cell>
          <cell r="EJ310">
            <v>0</v>
          </cell>
          <cell r="EL310">
            <v>0</v>
          </cell>
          <cell r="EN310">
            <v>0</v>
          </cell>
          <cell r="EP310">
            <v>0</v>
          </cell>
          <cell r="ER310">
            <v>0</v>
          </cell>
          <cell r="ET310">
            <v>0</v>
          </cell>
          <cell r="EX310">
            <v>0</v>
          </cell>
          <cell r="EZ310">
            <v>0</v>
          </cell>
          <cell r="FD310">
            <v>0</v>
          </cell>
          <cell r="FF310">
            <v>0</v>
          </cell>
        </row>
        <row r="311">
          <cell r="A311" t="str">
            <v>NyBiogas_DKE_0-5_2012</v>
          </cell>
          <cell r="B311" t="str">
            <v>DK-East</v>
          </cell>
          <cell r="G311">
            <v>0</v>
          </cell>
          <cell r="H311">
            <v>0</v>
          </cell>
          <cell r="AK311">
            <v>0</v>
          </cell>
          <cell r="AL311">
            <v>0</v>
          </cell>
          <cell r="AN311">
            <v>0</v>
          </cell>
          <cell r="AO311">
            <v>0</v>
          </cell>
          <cell r="AP311">
            <v>0</v>
          </cell>
          <cell r="AQ311">
            <v>0</v>
          </cell>
          <cell r="BG311" t="b">
            <v>0</v>
          </cell>
          <cell r="BO311" t="b">
            <v>0</v>
          </cell>
          <cell r="CA311" t="b">
            <v>0</v>
          </cell>
          <cell r="CB311" t="b">
            <v>0</v>
          </cell>
          <cell r="CD311" t="b">
            <v>0</v>
          </cell>
          <cell r="CE311" t="b">
            <v>0</v>
          </cell>
          <cell r="CG311" t="b">
            <v>0</v>
          </cell>
          <cell r="CH311" t="b">
            <v>0</v>
          </cell>
          <cell r="CP311" t="str">
            <v>ECBGAEND</v>
          </cell>
          <cell r="CT311" t="b">
            <v>0</v>
          </cell>
          <cell r="CV311" t="b">
            <v>0</v>
          </cell>
          <cell r="CX311" t="b">
            <v>0</v>
          </cell>
          <cell r="CZ311" t="b">
            <v>0</v>
          </cell>
          <cell r="DB311" t="b">
            <v>0</v>
          </cell>
          <cell r="DD311" t="b">
            <v>0</v>
          </cell>
          <cell r="DF311" t="b">
            <v>0</v>
          </cell>
          <cell r="DH311" t="b">
            <v>0</v>
          </cell>
          <cell r="DJ311" t="b">
            <v>0</v>
          </cell>
          <cell r="DL311" t="b">
            <v>0</v>
          </cell>
          <cell r="DN311" t="b">
            <v>0</v>
          </cell>
          <cell r="DP311" t="b">
            <v>0</v>
          </cell>
          <cell r="DV311">
            <v>0</v>
          </cell>
          <cell r="DX311">
            <v>0</v>
          </cell>
          <cell r="DZ311">
            <v>0</v>
          </cell>
          <cell r="EB311">
            <v>0</v>
          </cell>
          <cell r="ED311">
            <v>0</v>
          </cell>
          <cell r="EF311">
            <v>0</v>
          </cell>
          <cell r="EJ311">
            <v>0</v>
          </cell>
          <cell r="EL311">
            <v>0</v>
          </cell>
          <cell r="EN311">
            <v>0</v>
          </cell>
          <cell r="EP311">
            <v>0</v>
          </cell>
          <cell r="ER311">
            <v>0</v>
          </cell>
          <cell r="ET311">
            <v>0</v>
          </cell>
          <cell r="EX311">
            <v>0</v>
          </cell>
          <cell r="EZ311">
            <v>0</v>
          </cell>
          <cell r="FD311">
            <v>0</v>
          </cell>
          <cell r="FF311">
            <v>0</v>
          </cell>
        </row>
        <row r="312">
          <cell r="A312" t="str">
            <v>NyBiogas_DKE_0-5_2013</v>
          </cell>
          <cell r="B312" t="str">
            <v>DK-East</v>
          </cell>
          <cell r="G312">
            <v>0.81353165498140301</v>
          </cell>
          <cell r="H312">
            <v>0.92975046283588914</v>
          </cell>
          <cell r="AK312">
            <v>0.28473607924349104</v>
          </cell>
          <cell r="AL312">
            <v>0.37190018513435563</v>
          </cell>
          <cell r="AN312">
            <v>0</v>
          </cell>
          <cell r="AO312">
            <v>8.1353165498140312E-2</v>
          </cell>
          <cell r="AP312">
            <v>24.405949649442089</v>
          </cell>
          <cell r="AQ312">
            <v>8.1353165498140312E-2</v>
          </cell>
          <cell r="BG312" t="b">
            <v>0</v>
          </cell>
          <cell r="BO312" t="b">
            <v>0</v>
          </cell>
          <cell r="CA312" t="b">
            <v>0</v>
          </cell>
          <cell r="CB312" t="b">
            <v>0</v>
          </cell>
          <cell r="CD312" t="b">
            <v>0</v>
          </cell>
          <cell r="CE312" t="b">
            <v>0</v>
          </cell>
          <cell r="CG312" t="b">
            <v>0</v>
          </cell>
          <cell r="CH312" t="b">
            <v>0</v>
          </cell>
          <cell r="CP312" t="str">
            <v>ECBGAEND</v>
          </cell>
          <cell r="CT312" t="b">
            <v>0</v>
          </cell>
          <cell r="CV312" t="b">
            <v>0</v>
          </cell>
          <cell r="CX312" t="b">
            <v>0</v>
          </cell>
          <cell r="CZ312" t="b">
            <v>0</v>
          </cell>
          <cell r="DB312" t="b">
            <v>0</v>
          </cell>
          <cell r="DD312" t="b">
            <v>0</v>
          </cell>
          <cell r="DF312" t="b">
            <v>0</v>
          </cell>
          <cell r="DH312" t="b">
            <v>0</v>
          </cell>
          <cell r="DJ312" t="b">
            <v>0</v>
          </cell>
          <cell r="DL312" t="b">
            <v>0</v>
          </cell>
          <cell r="DN312" t="b">
            <v>0</v>
          </cell>
          <cell r="DP312" t="b">
            <v>0</v>
          </cell>
          <cell r="DV312">
            <v>0</v>
          </cell>
          <cell r="DX312">
            <v>0</v>
          </cell>
          <cell r="DZ312">
            <v>0</v>
          </cell>
          <cell r="EB312">
            <v>0</v>
          </cell>
          <cell r="ED312">
            <v>0</v>
          </cell>
          <cell r="EF312">
            <v>0</v>
          </cell>
          <cell r="EJ312">
            <v>0</v>
          </cell>
          <cell r="EL312">
            <v>0</v>
          </cell>
          <cell r="EN312">
            <v>0</v>
          </cell>
          <cell r="EP312">
            <v>0</v>
          </cell>
          <cell r="ER312">
            <v>0</v>
          </cell>
          <cell r="ET312">
            <v>0</v>
          </cell>
          <cell r="EX312">
            <v>0</v>
          </cell>
          <cell r="EZ312">
            <v>0</v>
          </cell>
          <cell r="FD312">
            <v>0</v>
          </cell>
          <cell r="FF312">
            <v>0</v>
          </cell>
        </row>
        <row r="313">
          <cell r="A313" t="str">
            <v>NyBiogas_DKE_0-5_2014</v>
          </cell>
          <cell r="B313" t="str">
            <v>DK-East</v>
          </cell>
          <cell r="G313">
            <v>1.5077677441179316</v>
          </cell>
          <cell r="H313">
            <v>1.723163136134779</v>
          </cell>
          <cell r="AK313">
            <v>0.52771871044127605</v>
          </cell>
          <cell r="AL313">
            <v>0.68926525445391151</v>
          </cell>
          <cell r="AN313">
            <v>0</v>
          </cell>
          <cell r="AO313">
            <v>0.15077677441179316</v>
          </cell>
          <cell r="AP313">
            <v>45.233032323537948</v>
          </cell>
          <cell r="AQ313">
            <v>0.15077677441179316</v>
          </cell>
          <cell r="BG313" t="b">
            <v>0</v>
          </cell>
          <cell r="BO313" t="b">
            <v>0</v>
          </cell>
          <cell r="CA313" t="b">
            <v>0</v>
          </cell>
          <cell r="CB313" t="b">
            <v>0</v>
          </cell>
          <cell r="CD313" t="b">
            <v>0</v>
          </cell>
          <cell r="CE313" t="b">
            <v>0</v>
          </cell>
          <cell r="CG313" t="b">
            <v>0</v>
          </cell>
          <cell r="CH313" t="b">
            <v>0</v>
          </cell>
          <cell r="CP313" t="str">
            <v>ECBGAEND</v>
          </cell>
          <cell r="CT313" t="b">
            <v>0</v>
          </cell>
          <cell r="CV313" t="b">
            <v>0</v>
          </cell>
          <cell r="CX313" t="b">
            <v>0</v>
          </cell>
          <cell r="CZ313" t="b">
            <v>0</v>
          </cell>
          <cell r="DB313" t="b">
            <v>0</v>
          </cell>
          <cell r="DD313" t="b">
            <v>0</v>
          </cell>
          <cell r="DF313" t="b">
            <v>0</v>
          </cell>
          <cell r="DH313" t="b">
            <v>0</v>
          </cell>
          <cell r="DJ313" t="b">
            <v>0</v>
          </cell>
          <cell r="DL313" t="b">
            <v>0</v>
          </cell>
          <cell r="DN313" t="b">
            <v>0</v>
          </cell>
          <cell r="DP313" t="b">
            <v>0</v>
          </cell>
          <cell r="DV313">
            <v>0</v>
          </cell>
          <cell r="DX313">
            <v>0</v>
          </cell>
          <cell r="DZ313">
            <v>0</v>
          </cell>
          <cell r="EB313">
            <v>0</v>
          </cell>
          <cell r="ED313">
            <v>0</v>
          </cell>
          <cell r="EF313">
            <v>0</v>
          </cell>
          <cell r="EJ313">
            <v>0</v>
          </cell>
          <cell r="EL313">
            <v>0</v>
          </cell>
          <cell r="EN313">
            <v>0</v>
          </cell>
          <cell r="EP313">
            <v>0</v>
          </cell>
          <cell r="ER313">
            <v>0</v>
          </cell>
          <cell r="ET313">
            <v>0</v>
          </cell>
          <cell r="EX313">
            <v>0</v>
          </cell>
          <cell r="EZ313">
            <v>0</v>
          </cell>
          <cell r="FD313">
            <v>0</v>
          </cell>
          <cell r="FF313">
            <v>0</v>
          </cell>
        </row>
        <row r="314">
          <cell r="A314" t="str">
            <v>NyBiogas_DKE_0-5_2015</v>
          </cell>
          <cell r="B314" t="str">
            <v>DK-East</v>
          </cell>
          <cell r="G314">
            <v>1.0456996459882266</v>
          </cell>
          <cell r="H314">
            <v>1.1950853097008305</v>
          </cell>
          <cell r="AK314">
            <v>0.36599487609587927</v>
          </cell>
          <cell r="AL314">
            <v>0.47803412388033212</v>
          </cell>
          <cell r="AN314">
            <v>0</v>
          </cell>
          <cell r="AO314">
            <v>0.10456996459882267</v>
          </cell>
          <cell r="AP314">
            <v>31.370989379646797</v>
          </cell>
          <cell r="AQ314">
            <v>0.10456996459882267</v>
          </cell>
          <cell r="BG314" t="b">
            <v>0</v>
          </cell>
          <cell r="BO314" t="b">
            <v>0</v>
          </cell>
          <cell r="CA314" t="b">
            <v>0</v>
          </cell>
          <cell r="CB314" t="b">
            <v>0</v>
          </cell>
          <cell r="CD314" t="b">
            <v>0</v>
          </cell>
          <cell r="CE314" t="b">
            <v>0</v>
          </cell>
          <cell r="CG314" t="b">
            <v>0</v>
          </cell>
          <cell r="CH314" t="b">
            <v>0</v>
          </cell>
          <cell r="CP314" t="str">
            <v>ECBGAEND</v>
          </cell>
          <cell r="CT314" t="b">
            <v>0</v>
          </cell>
          <cell r="CV314" t="b">
            <v>0</v>
          </cell>
          <cell r="CX314" t="b">
            <v>0</v>
          </cell>
          <cell r="CZ314" t="b">
            <v>0</v>
          </cell>
          <cell r="DB314" t="b">
            <v>0</v>
          </cell>
          <cell r="DD314" t="b">
            <v>0</v>
          </cell>
          <cell r="DF314" t="b">
            <v>0</v>
          </cell>
          <cell r="DH314" t="b">
            <v>0</v>
          </cell>
          <cell r="DJ314" t="b">
            <v>0</v>
          </cell>
          <cell r="DL314" t="b">
            <v>0</v>
          </cell>
          <cell r="DN314" t="b">
            <v>0</v>
          </cell>
          <cell r="DP314" t="b">
            <v>0</v>
          </cell>
          <cell r="DV314">
            <v>0</v>
          </cell>
          <cell r="DX314">
            <v>0</v>
          </cell>
          <cell r="DZ314">
            <v>0</v>
          </cell>
          <cell r="EB314">
            <v>0</v>
          </cell>
          <cell r="ED314">
            <v>0</v>
          </cell>
          <cell r="EF314">
            <v>0</v>
          </cell>
          <cell r="EJ314">
            <v>0</v>
          </cell>
          <cell r="EL314">
            <v>0</v>
          </cell>
          <cell r="EN314">
            <v>0</v>
          </cell>
          <cell r="EP314">
            <v>0</v>
          </cell>
          <cell r="ER314">
            <v>0</v>
          </cell>
          <cell r="ET314">
            <v>0</v>
          </cell>
          <cell r="EX314">
            <v>0</v>
          </cell>
          <cell r="EZ314">
            <v>0</v>
          </cell>
          <cell r="FD314">
            <v>0</v>
          </cell>
          <cell r="FF314">
            <v>0</v>
          </cell>
        </row>
        <row r="315">
          <cell r="A315" t="str">
            <v>NyBiogas_DKE_0-5_2016</v>
          </cell>
          <cell r="B315" t="str">
            <v>DK-East</v>
          </cell>
          <cell r="G315">
            <v>0.52875178690469216</v>
          </cell>
          <cell r="H315">
            <v>0.60428775646250532</v>
          </cell>
          <cell r="AK315">
            <v>0.18506312541664224</v>
          </cell>
          <cell r="AL315">
            <v>0.24171510258500209</v>
          </cell>
          <cell r="AN315">
            <v>0</v>
          </cell>
          <cell r="AO315">
            <v>5.2875178690469218E-2</v>
          </cell>
          <cell r="AP315">
            <v>15.862553607140764</v>
          </cell>
          <cell r="AQ315">
            <v>5.2875178690469218E-2</v>
          </cell>
          <cell r="BG315" t="b">
            <v>0</v>
          </cell>
          <cell r="BO315" t="b">
            <v>0</v>
          </cell>
          <cell r="CA315" t="b">
            <v>0</v>
          </cell>
          <cell r="CB315" t="b">
            <v>0</v>
          </cell>
          <cell r="CD315" t="b">
            <v>0</v>
          </cell>
          <cell r="CE315" t="b">
            <v>0</v>
          </cell>
          <cell r="CG315" t="b">
            <v>0</v>
          </cell>
          <cell r="CH315" t="b">
            <v>0</v>
          </cell>
          <cell r="CP315" t="str">
            <v>ECBGAEND</v>
          </cell>
          <cell r="CT315" t="b">
            <v>0</v>
          </cell>
          <cell r="CV315" t="b">
            <v>0</v>
          </cell>
          <cell r="CX315" t="b">
            <v>0</v>
          </cell>
          <cell r="CZ315" t="b">
            <v>0</v>
          </cell>
          <cell r="DB315" t="b">
            <v>0</v>
          </cell>
          <cell r="DD315" t="b">
            <v>0</v>
          </cell>
          <cell r="DF315" t="b">
            <v>0</v>
          </cell>
          <cell r="DH315" t="b">
            <v>0</v>
          </cell>
          <cell r="DJ315" t="b">
            <v>0</v>
          </cell>
          <cell r="DL315" t="b">
            <v>0</v>
          </cell>
          <cell r="DN315" t="b">
            <v>0</v>
          </cell>
          <cell r="DP315" t="b">
            <v>0</v>
          </cell>
          <cell r="DV315">
            <v>0</v>
          </cell>
          <cell r="DX315">
            <v>0</v>
          </cell>
          <cell r="DZ315">
            <v>0</v>
          </cell>
          <cell r="EB315">
            <v>0</v>
          </cell>
          <cell r="ED315">
            <v>0</v>
          </cell>
          <cell r="EF315">
            <v>0</v>
          </cell>
          <cell r="EJ315">
            <v>0</v>
          </cell>
          <cell r="EL315">
            <v>0</v>
          </cell>
          <cell r="EN315">
            <v>0</v>
          </cell>
          <cell r="EP315">
            <v>0</v>
          </cell>
          <cell r="ER315">
            <v>0</v>
          </cell>
          <cell r="ET315">
            <v>0</v>
          </cell>
          <cell r="EX315">
            <v>0</v>
          </cell>
          <cell r="EZ315">
            <v>0</v>
          </cell>
          <cell r="FD315">
            <v>0</v>
          </cell>
          <cell r="FF315">
            <v>0</v>
          </cell>
        </row>
        <row r="316">
          <cell r="A316" t="str">
            <v>NyBiogas_DKE_0-5_2017</v>
          </cell>
          <cell r="B316" t="str">
            <v>DK-East</v>
          </cell>
          <cell r="G316">
            <v>1.0840632323994326</v>
          </cell>
          <cell r="H316">
            <v>1.2389294084564944</v>
          </cell>
          <cell r="AK316">
            <v>0.37942213133980141</v>
          </cell>
          <cell r="AL316">
            <v>0.49557176338259767</v>
          </cell>
          <cell r="AN316">
            <v>0</v>
          </cell>
          <cell r="AO316">
            <v>0.10840632323994326</v>
          </cell>
          <cell r="AP316">
            <v>32.521896971982976</v>
          </cell>
          <cell r="AQ316">
            <v>0.10840632323994326</v>
          </cell>
          <cell r="BG316" t="b">
            <v>0</v>
          </cell>
          <cell r="BO316" t="b">
            <v>0</v>
          </cell>
          <cell r="CA316" t="b">
            <v>0</v>
          </cell>
          <cell r="CB316" t="b">
            <v>0</v>
          </cell>
          <cell r="CD316" t="b">
            <v>0</v>
          </cell>
          <cell r="CE316" t="b">
            <v>0</v>
          </cell>
          <cell r="CG316" t="b">
            <v>0</v>
          </cell>
          <cell r="CH316" t="b">
            <v>0</v>
          </cell>
          <cell r="CP316" t="str">
            <v>ECBGAEND</v>
          </cell>
          <cell r="CT316" t="b">
            <v>0</v>
          </cell>
          <cell r="CV316" t="b">
            <v>0</v>
          </cell>
          <cell r="CX316" t="b">
            <v>0</v>
          </cell>
          <cell r="CZ316" t="b">
            <v>0</v>
          </cell>
          <cell r="DB316" t="b">
            <v>0</v>
          </cell>
          <cell r="DD316" t="b">
            <v>0</v>
          </cell>
          <cell r="DF316" t="b">
            <v>0</v>
          </cell>
          <cell r="DH316" t="b">
            <v>0</v>
          </cell>
          <cell r="DJ316" t="b">
            <v>0</v>
          </cell>
          <cell r="DL316" t="b">
            <v>0</v>
          </cell>
          <cell r="DN316" t="b">
            <v>0</v>
          </cell>
          <cell r="DP316" t="b">
            <v>0</v>
          </cell>
          <cell r="DV316">
            <v>0</v>
          </cell>
          <cell r="DX316">
            <v>0</v>
          </cell>
          <cell r="DZ316">
            <v>0</v>
          </cell>
          <cell r="EB316">
            <v>0</v>
          </cell>
          <cell r="ED316">
            <v>0</v>
          </cell>
          <cell r="EF316">
            <v>0</v>
          </cell>
          <cell r="EJ316">
            <v>0</v>
          </cell>
          <cell r="EL316">
            <v>0</v>
          </cell>
          <cell r="EN316">
            <v>0</v>
          </cell>
          <cell r="EP316">
            <v>0</v>
          </cell>
          <cell r="ER316">
            <v>0</v>
          </cell>
          <cell r="ET316">
            <v>0</v>
          </cell>
          <cell r="EX316">
            <v>0</v>
          </cell>
          <cell r="EZ316">
            <v>0</v>
          </cell>
          <cell r="FD316">
            <v>0</v>
          </cell>
          <cell r="FF316">
            <v>0</v>
          </cell>
        </row>
        <row r="317">
          <cell r="A317" t="str">
            <v>NyBiogas_DKE_0-5_2018</v>
          </cell>
          <cell r="B317" t="str">
            <v>DK-East</v>
          </cell>
          <cell r="G317">
            <v>0.26752968791144688</v>
          </cell>
          <cell r="H317">
            <v>0.30574821475593927</v>
          </cell>
          <cell r="AK317">
            <v>9.3635390769006399E-2</v>
          </cell>
          <cell r="AL317">
            <v>0.12229928590237571</v>
          </cell>
          <cell r="AN317">
            <v>0</v>
          </cell>
          <cell r="AO317">
            <v>2.675296879114469E-2</v>
          </cell>
          <cell r="AP317">
            <v>8.0258906373434069</v>
          </cell>
          <cell r="AQ317">
            <v>2.675296879114469E-2</v>
          </cell>
          <cell r="BG317" t="b">
            <v>0</v>
          </cell>
          <cell r="BO317" t="b">
            <v>0</v>
          </cell>
          <cell r="CA317" t="b">
            <v>0</v>
          </cell>
          <cell r="CB317" t="b">
            <v>0</v>
          </cell>
          <cell r="CD317" t="b">
            <v>0</v>
          </cell>
          <cell r="CE317" t="b">
            <v>0</v>
          </cell>
          <cell r="CG317" t="b">
            <v>0</v>
          </cell>
          <cell r="CH317" t="b">
            <v>0</v>
          </cell>
          <cell r="CP317" t="str">
            <v>ECBGAEND</v>
          </cell>
          <cell r="CT317" t="b">
            <v>0</v>
          </cell>
          <cell r="CV317" t="b">
            <v>0</v>
          </cell>
          <cell r="CX317" t="b">
            <v>0</v>
          </cell>
          <cell r="CZ317" t="b">
            <v>0</v>
          </cell>
          <cell r="DB317" t="b">
            <v>0</v>
          </cell>
          <cell r="DD317" t="b">
            <v>0</v>
          </cell>
          <cell r="DF317" t="b">
            <v>0</v>
          </cell>
          <cell r="DH317" t="b">
            <v>0</v>
          </cell>
          <cell r="DJ317" t="b">
            <v>0</v>
          </cell>
          <cell r="DL317" t="b">
            <v>0</v>
          </cell>
          <cell r="DN317" t="b">
            <v>0</v>
          </cell>
          <cell r="DP317" t="b">
            <v>0</v>
          </cell>
          <cell r="DV317">
            <v>0</v>
          </cell>
          <cell r="DX317">
            <v>0</v>
          </cell>
          <cell r="DZ317">
            <v>0</v>
          </cell>
          <cell r="EB317">
            <v>0</v>
          </cell>
          <cell r="ED317">
            <v>0</v>
          </cell>
          <cell r="EF317">
            <v>0</v>
          </cell>
          <cell r="EJ317">
            <v>0</v>
          </cell>
          <cell r="EL317">
            <v>0</v>
          </cell>
          <cell r="EN317">
            <v>0</v>
          </cell>
          <cell r="EP317">
            <v>0</v>
          </cell>
          <cell r="ER317">
            <v>0</v>
          </cell>
          <cell r="ET317">
            <v>0</v>
          </cell>
          <cell r="EX317">
            <v>0</v>
          </cell>
          <cell r="EZ317">
            <v>0</v>
          </cell>
          <cell r="FD317">
            <v>0</v>
          </cell>
          <cell r="FF317">
            <v>0</v>
          </cell>
        </row>
        <row r="318">
          <cell r="A318" t="str">
            <v>NyBiogas_DKE_0-5_2019</v>
          </cell>
          <cell r="B318" t="str">
            <v>DK-East</v>
          </cell>
          <cell r="G318">
            <v>0.22172803691454557</v>
          </cell>
          <cell r="H318">
            <v>0.25340347075948066</v>
          </cell>
          <cell r="AK318">
            <v>7.7604812920090943E-2</v>
          </cell>
          <cell r="AL318">
            <v>0.10136138830379227</v>
          </cell>
          <cell r="AN318">
            <v>0</v>
          </cell>
          <cell r="AO318">
            <v>2.2172803691454558E-2</v>
          </cell>
          <cell r="AP318">
            <v>6.6518411074363666</v>
          </cell>
          <cell r="AQ318">
            <v>2.2172803691454558E-2</v>
          </cell>
          <cell r="BG318" t="b">
            <v>0</v>
          </cell>
          <cell r="BO318" t="b">
            <v>0</v>
          </cell>
          <cell r="CA318" t="b">
            <v>0</v>
          </cell>
          <cell r="CB318" t="b">
            <v>0</v>
          </cell>
          <cell r="CD318" t="b">
            <v>0</v>
          </cell>
          <cell r="CE318" t="b">
            <v>0</v>
          </cell>
          <cell r="CG318" t="b">
            <v>0</v>
          </cell>
          <cell r="CH318" t="b">
            <v>0</v>
          </cell>
          <cell r="CP318" t="str">
            <v>ECBGAEND</v>
          </cell>
          <cell r="CT318" t="b">
            <v>0</v>
          </cell>
          <cell r="CV318" t="b">
            <v>0</v>
          </cell>
          <cell r="CX318" t="b">
            <v>0</v>
          </cell>
          <cell r="CZ318" t="b">
            <v>0</v>
          </cell>
          <cell r="DB318" t="b">
            <v>0</v>
          </cell>
          <cell r="DD318" t="b">
            <v>0</v>
          </cell>
          <cell r="DF318" t="b">
            <v>0</v>
          </cell>
          <cell r="DH318" t="b">
            <v>0</v>
          </cell>
          <cell r="DJ318" t="b">
            <v>0</v>
          </cell>
          <cell r="DL318" t="b">
            <v>0</v>
          </cell>
          <cell r="DN318" t="b">
            <v>0</v>
          </cell>
          <cell r="DP318" t="b">
            <v>0</v>
          </cell>
          <cell r="DV318">
            <v>0</v>
          </cell>
          <cell r="DX318">
            <v>0</v>
          </cell>
          <cell r="DZ318">
            <v>0</v>
          </cell>
          <cell r="EB318">
            <v>0</v>
          </cell>
          <cell r="ED318">
            <v>0</v>
          </cell>
          <cell r="EF318">
            <v>0</v>
          </cell>
          <cell r="EJ318">
            <v>0</v>
          </cell>
          <cell r="EL318">
            <v>0</v>
          </cell>
          <cell r="EN318">
            <v>0</v>
          </cell>
          <cell r="EP318">
            <v>0</v>
          </cell>
          <cell r="ER318">
            <v>0</v>
          </cell>
          <cell r="ET318">
            <v>0</v>
          </cell>
          <cell r="EX318">
            <v>0</v>
          </cell>
          <cell r="EZ318">
            <v>0</v>
          </cell>
          <cell r="FD318">
            <v>0</v>
          </cell>
          <cell r="FF318">
            <v>0</v>
          </cell>
        </row>
        <row r="319">
          <cell r="A319" t="str">
            <v>NyBiogas_DKE_0-5_2020</v>
          </cell>
          <cell r="B319" t="str">
            <v>DK-East</v>
          </cell>
          <cell r="G319">
            <v>0.26164456504531436</v>
          </cell>
          <cell r="H319">
            <v>0.29902236005178784</v>
          </cell>
          <cell r="AK319">
            <v>9.1575597765860023E-2</v>
          </cell>
          <cell r="AL319">
            <v>0.11960894402071512</v>
          </cell>
          <cell r="AN319">
            <v>0</v>
          </cell>
          <cell r="AO319">
            <v>2.6164456504531437E-2</v>
          </cell>
          <cell r="AP319">
            <v>7.8493369513594304</v>
          </cell>
          <cell r="AQ319">
            <v>2.6164456504531437E-2</v>
          </cell>
          <cell r="BG319" t="b">
            <v>0</v>
          </cell>
          <cell r="BO319" t="b">
            <v>0</v>
          </cell>
          <cell r="CA319" t="b">
            <v>0</v>
          </cell>
          <cell r="CB319" t="b">
            <v>0</v>
          </cell>
          <cell r="CD319" t="b">
            <v>0</v>
          </cell>
          <cell r="CE319" t="b">
            <v>0</v>
          </cell>
          <cell r="CG319" t="b">
            <v>0</v>
          </cell>
          <cell r="CH319" t="b">
            <v>0</v>
          </cell>
          <cell r="CP319" t="str">
            <v>ECBGAEND</v>
          </cell>
          <cell r="CT319" t="b">
            <v>0</v>
          </cell>
          <cell r="CV319" t="b">
            <v>0</v>
          </cell>
          <cell r="CX319" t="b">
            <v>0</v>
          </cell>
          <cell r="CZ319" t="b">
            <v>0</v>
          </cell>
          <cell r="DB319" t="b">
            <v>0</v>
          </cell>
          <cell r="DD319" t="b">
            <v>0</v>
          </cell>
          <cell r="DF319" t="b">
            <v>0</v>
          </cell>
          <cell r="DH319" t="b">
            <v>0</v>
          </cell>
          <cell r="DJ319" t="b">
            <v>0</v>
          </cell>
          <cell r="DL319" t="b">
            <v>0</v>
          </cell>
          <cell r="DN319" t="b">
            <v>0</v>
          </cell>
          <cell r="DP319" t="b">
            <v>0</v>
          </cell>
          <cell r="DV319">
            <v>0</v>
          </cell>
          <cell r="DX319">
            <v>0</v>
          </cell>
          <cell r="DZ319">
            <v>0</v>
          </cell>
          <cell r="EB319">
            <v>0</v>
          </cell>
          <cell r="ED319">
            <v>0</v>
          </cell>
          <cell r="EF319">
            <v>0</v>
          </cell>
          <cell r="EJ319">
            <v>0</v>
          </cell>
          <cell r="EL319">
            <v>0</v>
          </cell>
          <cell r="EN319">
            <v>0</v>
          </cell>
          <cell r="EP319">
            <v>0</v>
          </cell>
          <cell r="ER319">
            <v>0</v>
          </cell>
          <cell r="ET319">
            <v>0</v>
          </cell>
          <cell r="EX319">
            <v>0</v>
          </cell>
          <cell r="EZ319">
            <v>0</v>
          </cell>
          <cell r="FD319">
            <v>0</v>
          </cell>
          <cell r="FF319">
            <v>0</v>
          </cell>
        </row>
        <row r="320">
          <cell r="A320" t="str">
            <v>NyBiogas_DKE_0-5_2021</v>
          </cell>
          <cell r="B320" t="str">
            <v>DK-East</v>
          </cell>
          <cell r="G320">
            <v>2.4158533841885252</v>
          </cell>
          <cell r="H320">
            <v>2.7609752962154572</v>
          </cell>
          <cell r="AK320">
            <v>0.84554868446598375</v>
          </cell>
          <cell r="AL320">
            <v>1.1043901184861828</v>
          </cell>
          <cell r="AN320">
            <v>0</v>
          </cell>
          <cell r="AO320">
            <v>0.24158533841885255</v>
          </cell>
          <cell r="AP320">
            <v>72.475601525655762</v>
          </cell>
          <cell r="AQ320">
            <v>0.24158533841885255</v>
          </cell>
          <cell r="BG320" t="b">
            <v>0</v>
          </cell>
          <cell r="BO320" t="b">
            <v>0</v>
          </cell>
          <cell r="CA320" t="b">
            <v>0</v>
          </cell>
          <cell r="CB320" t="b">
            <v>0</v>
          </cell>
          <cell r="CD320" t="b">
            <v>0</v>
          </cell>
          <cell r="CE320" t="b">
            <v>0</v>
          </cell>
          <cell r="CG320" t="b">
            <v>0</v>
          </cell>
          <cell r="CH320" t="b">
            <v>0</v>
          </cell>
          <cell r="CP320" t="str">
            <v>ECBGAEND</v>
          </cell>
          <cell r="CT320" t="b">
            <v>0</v>
          </cell>
          <cell r="CV320" t="b">
            <v>0</v>
          </cell>
          <cell r="CX320" t="b">
            <v>0</v>
          </cell>
          <cell r="CZ320" t="b">
            <v>0</v>
          </cell>
          <cell r="DB320" t="b">
            <v>0</v>
          </cell>
          <cell r="DD320" t="b">
            <v>0</v>
          </cell>
          <cell r="DF320" t="b">
            <v>0</v>
          </cell>
          <cell r="DH320" t="b">
            <v>0</v>
          </cell>
          <cell r="DJ320" t="b">
            <v>0</v>
          </cell>
          <cell r="DL320" t="b">
            <v>0</v>
          </cell>
          <cell r="DN320" t="b">
            <v>0</v>
          </cell>
          <cell r="DP320" t="b">
            <v>0</v>
          </cell>
          <cell r="DV320">
            <v>0</v>
          </cell>
          <cell r="DX320">
            <v>0</v>
          </cell>
          <cell r="DZ320">
            <v>0</v>
          </cell>
          <cell r="EB320">
            <v>0</v>
          </cell>
          <cell r="ED320">
            <v>0</v>
          </cell>
          <cell r="EF320">
            <v>0</v>
          </cell>
          <cell r="EJ320">
            <v>0</v>
          </cell>
          <cell r="EL320">
            <v>0</v>
          </cell>
          <cell r="EN320">
            <v>0</v>
          </cell>
          <cell r="EP320">
            <v>0</v>
          </cell>
          <cell r="ER320">
            <v>0</v>
          </cell>
          <cell r="ET320">
            <v>0</v>
          </cell>
          <cell r="EX320">
            <v>0</v>
          </cell>
          <cell r="EZ320">
            <v>0</v>
          </cell>
          <cell r="FD320">
            <v>0</v>
          </cell>
          <cell r="FF320">
            <v>0</v>
          </cell>
        </row>
        <row r="321">
          <cell r="A321" t="str">
            <v>NyBiogas_DKE_0-5_2022</v>
          </cell>
          <cell r="B321" t="str">
            <v>DK-East</v>
          </cell>
          <cell r="G321">
            <v>2.7887483735034246</v>
          </cell>
          <cell r="H321">
            <v>3.1871409982896282</v>
          </cell>
          <cell r="AK321">
            <v>0.97606193072619851</v>
          </cell>
          <cell r="AL321">
            <v>1.2748563993158513</v>
          </cell>
          <cell r="AN321">
            <v>0</v>
          </cell>
          <cell r="AO321">
            <v>0.27887483735034246</v>
          </cell>
          <cell r="AP321">
            <v>83.662451205102741</v>
          </cell>
          <cell r="AQ321">
            <v>0.27887483735034246</v>
          </cell>
          <cell r="BG321" t="b">
            <v>0</v>
          </cell>
          <cell r="BO321" t="b">
            <v>0</v>
          </cell>
          <cell r="CA321" t="b">
            <v>0</v>
          </cell>
          <cell r="CB321" t="b">
            <v>0</v>
          </cell>
          <cell r="CD321" t="b">
            <v>0</v>
          </cell>
          <cell r="CE321" t="b">
            <v>0</v>
          </cell>
          <cell r="CG321" t="b">
            <v>0</v>
          </cell>
          <cell r="CH321" t="b">
            <v>0</v>
          </cell>
          <cell r="CP321" t="str">
            <v>ECBGAEND</v>
          </cell>
          <cell r="CT321" t="b">
            <v>0</v>
          </cell>
          <cell r="CV321" t="b">
            <v>0</v>
          </cell>
          <cell r="CX321" t="b">
            <v>0</v>
          </cell>
          <cell r="CZ321" t="b">
            <v>0</v>
          </cell>
          <cell r="DB321" t="b">
            <v>0</v>
          </cell>
          <cell r="DD321" t="b">
            <v>0</v>
          </cell>
          <cell r="DF321" t="b">
            <v>0</v>
          </cell>
          <cell r="DH321" t="b">
            <v>0</v>
          </cell>
          <cell r="DJ321" t="b">
            <v>0</v>
          </cell>
          <cell r="DL321" t="b">
            <v>0</v>
          </cell>
          <cell r="DN321" t="b">
            <v>0</v>
          </cell>
          <cell r="DP321" t="b">
            <v>0</v>
          </cell>
          <cell r="DV321">
            <v>0</v>
          </cell>
          <cell r="DX321">
            <v>0</v>
          </cell>
          <cell r="DZ321">
            <v>0</v>
          </cell>
          <cell r="EB321">
            <v>0</v>
          </cell>
          <cell r="ED321">
            <v>0</v>
          </cell>
          <cell r="EF321">
            <v>0</v>
          </cell>
          <cell r="EJ321">
            <v>0</v>
          </cell>
          <cell r="EL321">
            <v>0</v>
          </cell>
          <cell r="EN321">
            <v>0</v>
          </cell>
          <cell r="EP321">
            <v>0</v>
          </cell>
          <cell r="ER321">
            <v>0</v>
          </cell>
          <cell r="ET321">
            <v>0</v>
          </cell>
          <cell r="EX321">
            <v>0</v>
          </cell>
          <cell r="EZ321">
            <v>0</v>
          </cell>
          <cell r="FD321">
            <v>0</v>
          </cell>
          <cell r="FF321">
            <v>0</v>
          </cell>
        </row>
        <row r="322">
          <cell r="A322" t="str">
            <v>NyBiogas_DKE_0-5_2023</v>
          </cell>
          <cell r="B322" t="str">
            <v>DK-East</v>
          </cell>
          <cell r="G322">
            <v>2.8477595502810966</v>
          </cell>
          <cell r="H322">
            <v>3.254582343178396</v>
          </cell>
          <cell r="AK322">
            <v>0.99671584259838375</v>
          </cell>
          <cell r="AL322">
            <v>1.3018329372713584</v>
          </cell>
          <cell r="AN322">
            <v>0</v>
          </cell>
          <cell r="AO322">
            <v>0.28477595502810965</v>
          </cell>
          <cell r="AP322">
            <v>85.432786508432898</v>
          </cell>
          <cell r="AQ322">
            <v>0.28477595502810965</v>
          </cell>
          <cell r="BG322" t="b">
            <v>0</v>
          </cell>
          <cell r="BO322" t="b">
            <v>0</v>
          </cell>
          <cell r="CA322" t="b">
            <v>0</v>
          </cell>
          <cell r="CB322" t="b">
            <v>0</v>
          </cell>
          <cell r="CD322" t="b">
            <v>0</v>
          </cell>
          <cell r="CE322" t="b">
            <v>0</v>
          </cell>
          <cell r="CG322" t="b">
            <v>0</v>
          </cell>
          <cell r="CH322" t="b">
            <v>0</v>
          </cell>
          <cell r="CP322" t="str">
            <v>ECBGAEND</v>
          </cell>
          <cell r="CT322" t="b">
            <v>0</v>
          </cell>
          <cell r="CV322" t="b">
            <v>0</v>
          </cell>
          <cell r="CX322" t="b">
            <v>0</v>
          </cell>
          <cell r="CZ322" t="b">
            <v>0</v>
          </cell>
          <cell r="DB322" t="b">
            <v>0</v>
          </cell>
          <cell r="DD322" t="b">
            <v>0</v>
          </cell>
          <cell r="DF322" t="b">
            <v>0</v>
          </cell>
          <cell r="DH322" t="b">
            <v>0</v>
          </cell>
          <cell r="DJ322" t="b">
            <v>0</v>
          </cell>
          <cell r="DL322" t="b">
            <v>0</v>
          </cell>
          <cell r="DN322" t="b">
            <v>0</v>
          </cell>
          <cell r="DP322" t="b">
            <v>0</v>
          </cell>
          <cell r="DV322">
            <v>0</v>
          </cell>
          <cell r="DX322">
            <v>0</v>
          </cell>
          <cell r="DZ322">
            <v>0</v>
          </cell>
          <cell r="EB322">
            <v>0</v>
          </cell>
          <cell r="ED322">
            <v>0</v>
          </cell>
          <cell r="EF322">
            <v>0</v>
          </cell>
          <cell r="EJ322">
            <v>0</v>
          </cell>
          <cell r="EL322">
            <v>0</v>
          </cell>
          <cell r="EN322">
            <v>0</v>
          </cell>
          <cell r="EP322">
            <v>0</v>
          </cell>
          <cell r="ER322">
            <v>0</v>
          </cell>
          <cell r="ET322">
            <v>0</v>
          </cell>
          <cell r="EX322">
            <v>0</v>
          </cell>
          <cell r="EZ322">
            <v>0</v>
          </cell>
          <cell r="FD322">
            <v>0</v>
          </cell>
          <cell r="FF322">
            <v>0</v>
          </cell>
        </row>
        <row r="323">
          <cell r="A323" t="str">
            <v>NyBiogas_DKE_0-5_2024</v>
          </cell>
          <cell r="B323" t="str">
            <v>DK-East</v>
          </cell>
          <cell r="G323">
            <v>3.4380480616451217</v>
          </cell>
          <cell r="H323">
            <v>3.9291977847372821</v>
          </cell>
          <cell r="AK323">
            <v>1.2033168215757926</v>
          </cell>
          <cell r="AL323">
            <v>1.5716791138949127</v>
          </cell>
          <cell r="AN323">
            <v>0</v>
          </cell>
          <cell r="AO323">
            <v>0.3438048061645122</v>
          </cell>
          <cell r="AP323">
            <v>103.14144184935365</v>
          </cell>
          <cell r="AQ323">
            <v>0.3438048061645122</v>
          </cell>
          <cell r="BG323" t="b">
            <v>0</v>
          </cell>
          <cell r="BO323" t="b">
            <v>0</v>
          </cell>
          <cell r="CA323" t="b">
            <v>0</v>
          </cell>
          <cell r="CB323" t="b">
            <v>0</v>
          </cell>
          <cell r="CD323" t="b">
            <v>0</v>
          </cell>
          <cell r="CE323" t="b">
            <v>0</v>
          </cell>
          <cell r="CG323" t="b">
            <v>0</v>
          </cell>
          <cell r="CH323" t="b">
            <v>0</v>
          </cell>
          <cell r="CP323" t="str">
            <v>ECBGAEND</v>
          </cell>
          <cell r="CT323" t="b">
            <v>0</v>
          </cell>
          <cell r="CV323" t="b">
            <v>0</v>
          </cell>
          <cell r="CX323" t="b">
            <v>0</v>
          </cell>
          <cell r="CZ323" t="b">
            <v>0</v>
          </cell>
          <cell r="DB323" t="b">
            <v>0</v>
          </cell>
          <cell r="DD323" t="b">
            <v>0</v>
          </cell>
          <cell r="DF323" t="b">
            <v>0</v>
          </cell>
          <cell r="DH323" t="b">
            <v>0</v>
          </cell>
          <cell r="DJ323" t="b">
            <v>0</v>
          </cell>
          <cell r="DL323" t="b">
            <v>0</v>
          </cell>
          <cell r="DN323" t="b">
            <v>0</v>
          </cell>
          <cell r="DP323" t="b">
            <v>0</v>
          </cell>
          <cell r="DV323">
            <v>0</v>
          </cell>
          <cell r="DX323">
            <v>0</v>
          </cell>
          <cell r="DZ323">
            <v>0</v>
          </cell>
          <cell r="EB323">
            <v>0</v>
          </cell>
          <cell r="ED323">
            <v>0</v>
          </cell>
          <cell r="EF323">
            <v>0</v>
          </cell>
          <cell r="EJ323">
            <v>0</v>
          </cell>
          <cell r="EL323">
            <v>0</v>
          </cell>
          <cell r="EN323">
            <v>0</v>
          </cell>
          <cell r="EP323">
            <v>0</v>
          </cell>
          <cell r="ER323">
            <v>0</v>
          </cell>
          <cell r="ET323">
            <v>0</v>
          </cell>
          <cell r="EX323">
            <v>0</v>
          </cell>
          <cell r="EZ323">
            <v>0</v>
          </cell>
          <cell r="FD323">
            <v>0</v>
          </cell>
          <cell r="FF323">
            <v>0</v>
          </cell>
        </row>
        <row r="324">
          <cell r="A324" t="str">
            <v>NyBiogas_DKE_0-5_2025</v>
          </cell>
          <cell r="B324" t="str">
            <v>DK-East</v>
          </cell>
          <cell r="G324">
            <v>3.1240444284269353</v>
          </cell>
          <cell r="H324">
            <v>3.5703364896307832</v>
          </cell>
          <cell r="AK324">
            <v>1.0934155499494274</v>
          </cell>
          <cell r="AL324">
            <v>1.4281345958523133</v>
          </cell>
          <cell r="AN324">
            <v>0</v>
          </cell>
          <cell r="AO324">
            <v>0.31240444284269353</v>
          </cell>
          <cell r="AP324">
            <v>93.721332852808061</v>
          </cell>
          <cell r="AQ324">
            <v>0.31240444284269353</v>
          </cell>
          <cell r="BG324" t="b">
            <v>0</v>
          </cell>
          <cell r="BO324" t="b">
            <v>0</v>
          </cell>
          <cell r="CA324" t="b">
            <v>0</v>
          </cell>
          <cell r="CB324" t="b">
            <v>0</v>
          </cell>
          <cell r="CD324" t="b">
            <v>0</v>
          </cell>
          <cell r="CE324" t="b">
            <v>0</v>
          </cell>
          <cell r="CG324" t="b">
            <v>0</v>
          </cell>
          <cell r="CH324" t="b">
            <v>0</v>
          </cell>
          <cell r="CP324" t="str">
            <v>ECBGAEND</v>
          </cell>
          <cell r="CT324" t="b">
            <v>0</v>
          </cell>
          <cell r="CV324" t="b">
            <v>0</v>
          </cell>
          <cell r="CX324" t="b">
            <v>0</v>
          </cell>
          <cell r="CZ324" t="b">
            <v>0</v>
          </cell>
          <cell r="DB324" t="b">
            <v>0</v>
          </cell>
          <cell r="DD324" t="b">
            <v>0</v>
          </cell>
          <cell r="DF324" t="b">
            <v>0</v>
          </cell>
          <cell r="DH324" t="b">
            <v>0</v>
          </cell>
          <cell r="DJ324" t="b">
            <v>0</v>
          </cell>
          <cell r="DL324" t="b">
            <v>0</v>
          </cell>
          <cell r="DN324" t="b">
            <v>0</v>
          </cell>
          <cell r="DP324" t="b">
            <v>0</v>
          </cell>
          <cell r="DV324">
            <v>0</v>
          </cell>
          <cell r="DX324">
            <v>0</v>
          </cell>
          <cell r="DZ324">
            <v>0</v>
          </cell>
          <cell r="EB324">
            <v>0</v>
          </cell>
          <cell r="ED324">
            <v>0</v>
          </cell>
          <cell r="EF324">
            <v>0</v>
          </cell>
          <cell r="EJ324">
            <v>0</v>
          </cell>
          <cell r="EL324">
            <v>0</v>
          </cell>
          <cell r="EN324">
            <v>0</v>
          </cell>
          <cell r="EP324">
            <v>0</v>
          </cell>
          <cell r="ER324">
            <v>0</v>
          </cell>
          <cell r="ET324">
            <v>0</v>
          </cell>
          <cell r="EX324">
            <v>0</v>
          </cell>
          <cell r="EZ324">
            <v>0</v>
          </cell>
          <cell r="FD324">
            <v>0</v>
          </cell>
          <cell r="FF324">
            <v>0</v>
          </cell>
        </row>
        <row r="325">
          <cell r="A325" t="str">
            <v>NyBiogas_DKE_0-5_2026</v>
          </cell>
          <cell r="B325" t="str">
            <v>DK-East</v>
          </cell>
          <cell r="G325">
            <v>3.8563273764816266</v>
          </cell>
          <cell r="H325">
            <v>4.4072312874075736</v>
          </cell>
          <cell r="AK325">
            <v>1.3497145817685692</v>
          </cell>
          <cell r="AL325">
            <v>1.7628925149630295</v>
          </cell>
          <cell r="AN325">
            <v>0</v>
          </cell>
          <cell r="AO325">
            <v>0.38563273764816269</v>
          </cell>
          <cell r="AP325">
            <v>115.68982129444879</v>
          </cell>
          <cell r="AQ325">
            <v>0.38563273764816269</v>
          </cell>
          <cell r="BG325" t="b">
            <v>0</v>
          </cell>
          <cell r="BO325" t="b">
            <v>0</v>
          </cell>
          <cell r="CA325" t="b">
            <v>0</v>
          </cell>
          <cell r="CB325" t="b">
            <v>0</v>
          </cell>
          <cell r="CD325" t="b">
            <v>0</v>
          </cell>
          <cell r="CE325" t="b">
            <v>0</v>
          </cell>
          <cell r="CG325" t="b">
            <v>0</v>
          </cell>
          <cell r="CH325" t="b">
            <v>0</v>
          </cell>
          <cell r="CP325" t="str">
            <v>ECBGAEND</v>
          </cell>
          <cell r="CT325" t="b">
            <v>0</v>
          </cell>
          <cell r="CV325" t="b">
            <v>0</v>
          </cell>
          <cell r="CX325" t="b">
            <v>0</v>
          </cell>
          <cell r="CZ325" t="b">
            <v>0</v>
          </cell>
          <cell r="DB325" t="b">
            <v>0</v>
          </cell>
          <cell r="DD325" t="b">
            <v>0</v>
          </cell>
          <cell r="DF325" t="b">
            <v>0</v>
          </cell>
          <cell r="DH325" t="b">
            <v>0</v>
          </cell>
          <cell r="DJ325" t="b">
            <v>0</v>
          </cell>
          <cell r="DL325" t="b">
            <v>0</v>
          </cell>
          <cell r="DN325" t="b">
            <v>0</v>
          </cell>
          <cell r="DP325" t="b">
            <v>0</v>
          </cell>
          <cell r="DV325">
            <v>0</v>
          </cell>
          <cell r="DX325">
            <v>0</v>
          </cell>
          <cell r="DZ325">
            <v>0</v>
          </cell>
          <cell r="EB325">
            <v>0</v>
          </cell>
          <cell r="ED325">
            <v>0</v>
          </cell>
          <cell r="EF325">
            <v>0</v>
          </cell>
          <cell r="EJ325">
            <v>0</v>
          </cell>
          <cell r="EL325">
            <v>0</v>
          </cell>
          <cell r="EN325">
            <v>0</v>
          </cell>
          <cell r="EP325">
            <v>0</v>
          </cell>
          <cell r="ER325">
            <v>0</v>
          </cell>
          <cell r="ET325">
            <v>0</v>
          </cell>
          <cell r="EX325">
            <v>0</v>
          </cell>
          <cell r="EZ325">
            <v>0</v>
          </cell>
          <cell r="FD325">
            <v>0</v>
          </cell>
          <cell r="FF325">
            <v>0</v>
          </cell>
        </row>
        <row r="326">
          <cell r="A326" t="str">
            <v>NyBiogas_DKE_0-5_2027</v>
          </cell>
          <cell r="B326" t="str">
            <v>DK-East</v>
          </cell>
          <cell r="G326">
            <v>3.8026626565560595</v>
          </cell>
          <cell r="H326">
            <v>4.3459001789212106</v>
          </cell>
          <cell r="AK326">
            <v>1.3309319297946207</v>
          </cell>
          <cell r="AL326">
            <v>1.7383600715684839</v>
          </cell>
          <cell r="AN326">
            <v>0</v>
          </cell>
          <cell r="AO326">
            <v>0.38026626565560595</v>
          </cell>
          <cell r="AP326">
            <v>114.07987969668179</v>
          </cell>
          <cell r="AQ326">
            <v>0.38026626565560595</v>
          </cell>
          <cell r="BG326" t="b">
            <v>0</v>
          </cell>
          <cell r="BO326" t="b">
            <v>0</v>
          </cell>
          <cell r="CA326" t="b">
            <v>0</v>
          </cell>
          <cell r="CB326" t="b">
            <v>0</v>
          </cell>
          <cell r="CD326" t="b">
            <v>0</v>
          </cell>
          <cell r="CE326" t="b">
            <v>0</v>
          </cell>
          <cell r="CG326" t="b">
            <v>0</v>
          </cell>
          <cell r="CH326" t="b">
            <v>0</v>
          </cell>
          <cell r="CP326" t="str">
            <v>ECBGAEND</v>
          </cell>
          <cell r="CT326" t="b">
            <v>0</v>
          </cell>
          <cell r="CV326" t="b">
            <v>0</v>
          </cell>
          <cell r="CX326" t="b">
            <v>0</v>
          </cell>
          <cell r="CZ326" t="b">
            <v>0</v>
          </cell>
          <cell r="DB326" t="b">
            <v>0</v>
          </cell>
          <cell r="DD326" t="b">
            <v>0</v>
          </cell>
          <cell r="DF326" t="b">
            <v>0</v>
          </cell>
          <cell r="DH326" t="b">
            <v>0</v>
          </cell>
          <cell r="DJ326" t="b">
            <v>0</v>
          </cell>
          <cell r="DL326" t="b">
            <v>0</v>
          </cell>
          <cell r="DN326" t="b">
            <v>0</v>
          </cell>
          <cell r="DP326" t="b">
            <v>0</v>
          </cell>
          <cell r="DV326">
            <v>0</v>
          </cell>
          <cell r="DX326">
            <v>0</v>
          </cell>
          <cell r="DZ326">
            <v>0</v>
          </cell>
          <cell r="EB326">
            <v>0</v>
          </cell>
          <cell r="ED326">
            <v>0</v>
          </cell>
          <cell r="EF326">
            <v>0</v>
          </cell>
          <cell r="EJ326">
            <v>0</v>
          </cell>
          <cell r="EL326">
            <v>0</v>
          </cell>
          <cell r="EN326">
            <v>0</v>
          </cell>
          <cell r="EP326">
            <v>0</v>
          </cell>
          <cell r="ER326">
            <v>0</v>
          </cell>
          <cell r="ET326">
            <v>0</v>
          </cell>
          <cell r="EX326">
            <v>0</v>
          </cell>
          <cell r="EZ326">
            <v>0</v>
          </cell>
          <cell r="FD326">
            <v>0</v>
          </cell>
          <cell r="FF326">
            <v>0</v>
          </cell>
        </row>
        <row r="327">
          <cell r="A327" t="str">
            <v>NyBiogas_DKE_0-5_2028</v>
          </cell>
          <cell r="B327" t="str">
            <v>DK-East</v>
          </cell>
          <cell r="G327">
            <v>3.5187973955942247</v>
          </cell>
          <cell r="H327">
            <v>4.0214827378219713</v>
          </cell>
          <cell r="AK327">
            <v>1.2315790884579785</v>
          </cell>
          <cell r="AL327">
            <v>1.6085930951287883</v>
          </cell>
          <cell r="AN327">
            <v>0</v>
          </cell>
          <cell r="AO327">
            <v>0.35187973955942248</v>
          </cell>
          <cell r="AP327">
            <v>105.56392186782674</v>
          </cell>
          <cell r="AQ327">
            <v>0.35187973955942248</v>
          </cell>
          <cell r="BG327" t="b">
            <v>0</v>
          </cell>
          <cell r="BO327" t="b">
            <v>0</v>
          </cell>
          <cell r="CA327" t="b">
            <v>0</v>
          </cell>
          <cell r="CB327" t="b">
            <v>0</v>
          </cell>
          <cell r="CD327" t="b">
            <v>0</v>
          </cell>
          <cell r="CE327" t="b">
            <v>0</v>
          </cell>
          <cell r="CG327" t="b">
            <v>0</v>
          </cell>
          <cell r="CH327" t="b">
            <v>0</v>
          </cell>
          <cell r="CP327" t="str">
            <v>ECBGAEND</v>
          </cell>
          <cell r="CT327" t="b">
            <v>0</v>
          </cell>
          <cell r="CV327" t="b">
            <v>0</v>
          </cell>
          <cell r="CX327" t="b">
            <v>0</v>
          </cell>
          <cell r="CZ327" t="b">
            <v>0</v>
          </cell>
          <cell r="DB327" t="b">
            <v>0</v>
          </cell>
          <cell r="DD327" t="b">
            <v>0</v>
          </cell>
          <cell r="DF327" t="b">
            <v>0</v>
          </cell>
          <cell r="DH327" t="b">
            <v>0</v>
          </cell>
          <cell r="DJ327" t="b">
            <v>0</v>
          </cell>
          <cell r="DL327" t="b">
            <v>0</v>
          </cell>
          <cell r="DN327" t="b">
            <v>0</v>
          </cell>
          <cell r="DP327" t="b">
            <v>0</v>
          </cell>
          <cell r="DV327">
            <v>0</v>
          </cell>
          <cell r="DX327">
            <v>0</v>
          </cell>
          <cell r="DZ327">
            <v>0</v>
          </cell>
          <cell r="EB327">
            <v>0</v>
          </cell>
          <cell r="ED327">
            <v>0</v>
          </cell>
          <cell r="EF327">
            <v>0</v>
          </cell>
          <cell r="EJ327">
            <v>0</v>
          </cell>
          <cell r="EL327">
            <v>0</v>
          </cell>
          <cell r="EN327">
            <v>0</v>
          </cell>
          <cell r="EP327">
            <v>0</v>
          </cell>
          <cell r="ER327">
            <v>0</v>
          </cell>
          <cell r="ET327">
            <v>0</v>
          </cell>
          <cell r="EX327">
            <v>0</v>
          </cell>
          <cell r="EZ327">
            <v>0</v>
          </cell>
          <cell r="FD327">
            <v>0</v>
          </cell>
          <cell r="FF327">
            <v>0</v>
          </cell>
        </row>
        <row r="328">
          <cell r="A328" t="str">
            <v>NyBiogas_DKE_0-5_2029</v>
          </cell>
          <cell r="B328" t="str">
            <v>DK-East</v>
          </cell>
          <cell r="G328">
            <v>3.6275732626334096</v>
          </cell>
          <cell r="H328">
            <v>4.1457980144381823</v>
          </cell>
          <cell r="AK328">
            <v>1.2696506419216933</v>
          </cell>
          <cell r="AL328">
            <v>1.6583192057752729</v>
          </cell>
          <cell r="AN328">
            <v>0</v>
          </cell>
          <cell r="AO328">
            <v>0.36275732626334101</v>
          </cell>
          <cell r="AP328">
            <v>108.82719787900228</v>
          </cell>
          <cell r="AQ328">
            <v>0.36275732626334101</v>
          </cell>
          <cell r="BG328" t="b">
            <v>0</v>
          </cell>
          <cell r="BO328" t="b">
            <v>0</v>
          </cell>
          <cell r="CA328" t="b">
            <v>0</v>
          </cell>
          <cell r="CB328" t="b">
            <v>0</v>
          </cell>
          <cell r="CD328" t="b">
            <v>0</v>
          </cell>
          <cell r="CE328" t="b">
            <v>0</v>
          </cell>
          <cell r="CG328" t="b">
            <v>0</v>
          </cell>
          <cell r="CH328" t="b">
            <v>0</v>
          </cell>
          <cell r="CP328" t="str">
            <v>ECBGAEND</v>
          </cell>
          <cell r="CT328" t="b">
            <v>0</v>
          </cell>
          <cell r="CV328" t="b">
            <v>0</v>
          </cell>
          <cell r="CX328" t="b">
            <v>0</v>
          </cell>
          <cell r="CZ328" t="b">
            <v>0</v>
          </cell>
          <cell r="DB328" t="b">
            <v>0</v>
          </cell>
          <cell r="DD328" t="b">
            <v>0</v>
          </cell>
          <cell r="DF328" t="b">
            <v>0</v>
          </cell>
          <cell r="DH328" t="b">
            <v>0</v>
          </cell>
          <cell r="DJ328" t="b">
            <v>0</v>
          </cell>
          <cell r="DL328" t="b">
            <v>0</v>
          </cell>
          <cell r="DN328" t="b">
            <v>0</v>
          </cell>
          <cell r="DP328" t="b">
            <v>0</v>
          </cell>
          <cell r="DV328">
            <v>0</v>
          </cell>
          <cell r="DX328">
            <v>0</v>
          </cell>
          <cell r="DZ328">
            <v>0</v>
          </cell>
          <cell r="EB328">
            <v>0</v>
          </cell>
          <cell r="ED328">
            <v>0</v>
          </cell>
          <cell r="EF328">
            <v>0</v>
          </cell>
          <cell r="EJ328">
            <v>0</v>
          </cell>
          <cell r="EL328">
            <v>0</v>
          </cell>
          <cell r="EN328">
            <v>0</v>
          </cell>
          <cell r="EP328">
            <v>0</v>
          </cell>
          <cell r="ER328">
            <v>0</v>
          </cell>
          <cell r="ET328">
            <v>0</v>
          </cell>
          <cell r="EX328">
            <v>0</v>
          </cell>
          <cell r="EZ328">
            <v>0</v>
          </cell>
          <cell r="FD328">
            <v>0</v>
          </cell>
          <cell r="FF328">
            <v>0</v>
          </cell>
        </row>
        <row r="329">
          <cell r="A329" t="str">
            <v>NyBiogas_DKE_0-5_2030</v>
          </cell>
          <cell r="B329" t="str">
            <v>DK-East</v>
          </cell>
          <cell r="G329">
            <v>3.8674590820400443</v>
          </cell>
          <cell r="H329">
            <v>4.4199532366171939</v>
          </cell>
          <cell r="AK329">
            <v>1.3536106787140154</v>
          </cell>
          <cell r="AL329">
            <v>1.7679812946468774</v>
          </cell>
          <cell r="AN329">
            <v>0</v>
          </cell>
          <cell r="AO329">
            <v>0.38674590820400445</v>
          </cell>
          <cell r="AP329">
            <v>116.02377246120133</v>
          </cell>
          <cell r="AQ329">
            <v>0.38674590820400445</v>
          </cell>
          <cell r="BG329" t="b">
            <v>0</v>
          </cell>
          <cell r="BO329" t="b">
            <v>0</v>
          </cell>
          <cell r="CA329" t="b">
            <v>0</v>
          </cell>
          <cell r="CB329" t="b">
            <v>0</v>
          </cell>
          <cell r="CD329" t="b">
            <v>0</v>
          </cell>
          <cell r="CE329" t="b">
            <v>0</v>
          </cell>
          <cell r="CG329" t="b">
            <v>0</v>
          </cell>
          <cell r="CH329" t="b">
            <v>0</v>
          </cell>
          <cell r="CP329" t="str">
            <v>ECBGAEND</v>
          </cell>
          <cell r="CT329" t="b">
            <v>0</v>
          </cell>
          <cell r="CV329" t="b">
            <v>0</v>
          </cell>
          <cell r="CX329" t="b">
            <v>0</v>
          </cell>
          <cell r="CZ329" t="b">
            <v>0</v>
          </cell>
          <cell r="DB329" t="b">
            <v>0</v>
          </cell>
          <cell r="DD329" t="b">
            <v>0</v>
          </cell>
          <cell r="DF329" t="b">
            <v>0</v>
          </cell>
          <cell r="DH329" t="b">
            <v>0</v>
          </cell>
          <cell r="DJ329" t="b">
            <v>0</v>
          </cell>
          <cell r="DL329" t="b">
            <v>0</v>
          </cell>
          <cell r="DN329" t="b">
            <v>0</v>
          </cell>
          <cell r="DP329" t="b">
            <v>0</v>
          </cell>
          <cell r="DV329">
            <v>0</v>
          </cell>
          <cell r="DX329">
            <v>0</v>
          </cell>
          <cell r="DZ329">
            <v>0</v>
          </cell>
          <cell r="EB329">
            <v>0</v>
          </cell>
          <cell r="ED329">
            <v>0</v>
          </cell>
          <cell r="EF329">
            <v>0</v>
          </cell>
          <cell r="EJ329">
            <v>0</v>
          </cell>
          <cell r="EL329">
            <v>0</v>
          </cell>
          <cell r="EN329">
            <v>0</v>
          </cell>
          <cell r="EP329">
            <v>0</v>
          </cell>
          <cell r="ER329">
            <v>0</v>
          </cell>
          <cell r="ET329">
            <v>0</v>
          </cell>
          <cell r="EX329">
            <v>0</v>
          </cell>
          <cell r="EZ329">
            <v>0</v>
          </cell>
          <cell r="FD329">
            <v>0</v>
          </cell>
          <cell r="FF329">
            <v>0</v>
          </cell>
        </row>
        <row r="330">
          <cell r="A330" t="str">
            <v>NyBiogas_DKE_0-5_2031</v>
          </cell>
          <cell r="B330" t="str">
            <v>DK-East</v>
          </cell>
          <cell r="G330">
            <v>3.8671190646041329</v>
          </cell>
          <cell r="H330">
            <v>4.4195646452618664</v>
          </cell>
          <cell r="AK330">
            <v>1.3534916726114465</v>
          </cell>
          <cell r="AL330">
            <v>1.7678258581047466</v>
          </cell>
          <cell r="AN330">
            <v>0</v>
          </cell>
          <cell r="AO330">
            <v>0.38671190646041331</v>
          </cell>
          <cell r="AP330">
            <v>116.01357193812399</v>
          </cell>
          <cell r="AQ330">
            <v>0.38671190646041331</v>
          </cell>
          <cell r="BG330" t="b">
            <v>0</v>
          </cell>
          <cell r="BO330" t="b">
            <v>0</v>
          </cell>
          <cell r="CA330" t="b">
            <v>0</v>
          </cell>
          <cell r="CB330" t="b">
            <v>0</v>
          </cell>
          <cell r="CD330" t="b">
            <v>0</v>
          </cell>
          <cell r="CE330" t="b">
            <v>0</v>
          </cell>
          <cell r="CG330" t="b">
            <v>0</v>
          </cell>
          <cell r="CH330" t="b">
            <v>0</v>
          </cell>
          <cell r="CP330" t="str">
            <v>ECBGAEND</v>
          </cell>
          <cell r="CT330" t="b">
            <v>0</v>
          </cell>
          <cell r="CV330" t="b">
            <v>0</v>
          </cell>
          <cell r="CX330" t="b">
            <v>0</v>
          </cell>
          <cell r="CZ330" t="b">
            <v>0</v>
          </cell>
          <cell r="DB330" t="b">
            <v>0</v>
          </cell>
          <cell r="DD330" t="b">
            <v>0</v>
          </cell>
          <cell r="DF330" t="b">
            <v>0</v>
          </cell>
          <cell r="DH330" t="b">
            <v>0</v>
          </cell>
          <cell r="DJ330" t="b">
            <v>0</v>
          </cell>
          <cell r="DL330" t="b">
            <v>0</v>
          </cell>
          <cell r="DN330" t="b">
            <v>0</v>
          </cell>
          <cell r="DP330" t="b">
            <v>0</v>
          </cell>
          <cell r="DV330">
            <v>0</v>
          </cell>
          <cell r="DX330">
            <v>0</v>
          </cell>
          <cell r="DZ330">
            <v>0</v>
          </cell>
          <cell r="EB330">
            <v>0</v>
          </cell>
          <cell r="ED330">
            <v>0</v>
          </cell>
          <cell r="EF330">
            <v>0</v>
          </cell>
          <cell r="EJ330">
            <v>0</v>
          </cell>
          <cell r="EL330">
            <v>0</v>
          </cell>
          <cell r="EN330">
            <v>0</v>
          </cell>
          <cell r="EP330">
            <v>0</v>
          </cell>
          <cell r="ER330">
            <v>0</v>
          </cell>
          <cell r="ET330">
            <v>0</v>
          </cell>
          <cell r="EX330">
            <v>0</v>
          </cell>
          <cell r="EZ330">
            <v>0</v>
          </cell>
          <cell r="FD330">
            <v>0</v>
          </cell>
          <cell r="FF330">
            <v>0</v>
          </cell>
        </row>
        <row r="331">
          <cell r="A331" t="str">
            <v>NyBiogas_DKE_0-5_2032</v>
          </cell>
          <cell r="B331" t="str">
            <v>DK-East</v>
          </cell>
          <cell r="G331">
            <v>4.0374246137717131</v>
          </cell>
          <cell r="H331">
            <v>4.6141995585962432</v>
          </cell>
          <cell r="AK331">
            <v>1.4130986148200995</v>
          </cell>
          <cell r="AL331">
            <v>1.845679823438497</v>
          </cell>
          <cell r="AN331">
            <v>0</v>
          </cell>
          <cell r="AO331">
            <v>0.40374246137717135</v>
          </cell>
          <cell r="AP331">
            <v>121.1227384131514</v>
          </cell>
          <cell r="AQ331">
            <v>0.40374246137717135</v>
          </cell>
          <cell r="BG331" t="b">
            <v>0</v>
          </cell>
          <cell r="BO331" t="b">
            <v>0</v>
          </cell>
          <cell r="CA331" t="b">
            <v>0</v>
          </cell>
          <cell r="CB331" t="b">
            <v>0</v>
          </cell>
          <cell r="CD331" t="b">
            <v>0</v>
          </cell>
          <cell r="CE331" t="b">
            <v>0</v>
          </cell>
          <cell r="CG331" t="b">
            <v>0</v>
          </cell>
          <cell r="CH331" t="b">
            <v>0</v>
          </cell>
          <cell r="CP331" t="str">
            <v>ECBGAEND</v>
          </cell>
          <cell r="CT331" t="b">
            <v>0</v>
          </cell>
          <cell r="CV331" t="b">
            <v>0</v>
          </cell>
          <cell r="CX331" t="b">
            <v>0</v>
          </cell>
          <cell r="CZ331" t="b">
            <v>0</v>
          </cell>
          <cell r="DB331" t="b">
            <v>0</v>
          </cell>
          <cell r="DD331" t="b">
            <v>0</v>
          </cell>
          <cell r="DF331" t="b">
            <v>0</v>
          </cell>
          <cell r="DH331" t="b">
            <v>0</v>
          </cell>
          <cell r="DJ331" t="b">
            <v>0</v>
          </cell>
          <cell r="DL331" t="b">
            <v>0</v>
          </cell>
          <cell r="DN331" t="b">
            <v>0</v>
          </cell>
          <cell r="DP331" t="b">
            <v>0</v>
          </cell>
          <cell r="DV331">
            <v>0</v>
          </cell>
          <cell r="DX331">
            <v>0</v>
          </cell>
          <cell r="DZ331">
            <v>0</v>
          </cell>
          <cell r="EB331">
            <v>0</v>
          </cell>
          <cell r="ED331">
            <v>0</v>
          </cell>
          <cell r="EF331">
            <v>0</v>
          </cell>
          <cell r="EJ331">
            <v>0</v>
          </cell>
          <cell r="EL331">
            <v>0</v>
          </cell>
          <cell r="EN331">
            <v>0</v>
          </cell>
          <cell r="EP331">
            <v>0</v>
          </cell>
          <cell r="ER331">
            <v>0</v>
          </cell>
          <cell r="ET331">
            <v>0</v>
          </cell>
          <cell r="EX331">
            <v>0</v>
          </cell>
          <cell r="EZ331">
            <v>0</v>
          </cell>
          <cell r="FD331">
            <v>0</v>
          </cell>
          <cell r="FF331">
            <v>0</v>
          </cell>
        </row>
        <row r="332">
          <cell r="A332" t="str">
            <v>NyBiogas_DKE_0-5_2033</v>
          </cell>
          <cell r="B332" t="str">
            <v>DK-East</v>
          </cell>
          <cell r="G332">
            <v>2.5464360861377593E-2</v>
          </cell>
          <cell r="H332">
            <v>2.910212669871725E-2</v>
          </cell>
          <cell r="AK332">
            <v>8.9125263014821574E-3</v>
          </cell>
          <cell r="AL332">
            <v>1.1640850679486899E-2</v>
          </cell>
          <cell r="AN332">
            <v>0</v>
          </cell>
          <cell r="AO332">
            <v>2.5464360861377593E-3</v>
          </cell>
          <cell r="AP332">
            <v>0.76393082584132777</v>
          </cell>
          <cell r="AQ332">
            <v>2.5464360861377593E-3</v>
          </cell>
          <cell r="BG332" t="b">
            <v>0</v>
          </cell>
          <cell r="BO332" t="b">
            <v>0</v>
          </cell>
          <cell r="CA332" t="b">
            <v>0</v>
          </cell>
          <cell r="CB332" t="b">
            <v>0</v>
          </cell>
          <cell r="CD332" t="b">
            <v>0</v>
          </cell>
          <cell r="CE332" t="b">
            <v>0</v>
          </cell>
          <cell r="CG332" t="b">
            <v>0</v>
          </cell>
          <cell r="CH332" t="b">
            <v>0</v>
          </cell>
          <cell r="CP332" t="str">
            <v>ECBGAEND</v>
          </cell>
          <cell r="CT332" t="b">
            <v>0</v>
          </cell>
          <cell r="CV332" t="b">
            <v>0</v>
          </cell>
          <cell r="CX332" t="b">
            <v>0</v>
          </cell>
          <cell r="CZ332" t="b">
            <v>0</v>
          </cell>
          <cell r="DB332" t="b">
            <v>0</v>
          </cell>
          <cell r="DD332" t="b">
            <v>0</v>
          </cell>
          <cell r="DF332" t="b">
            <v>0</v>
          </cell>
          <cell r="DH332" t="b">
            <v>0</v>
          </cell>
          <cell r="DJ332" t="b">
            <v>0</v>
          </cell>
          <cell r="DL332" t="b">
            <v>0</v>
          </cell>
          <cell r="DN332" t="b">
            <v>0</v>
          </cell>
          <cell r="DP332" t="b">
            <v>0</v>
          </cell>
          <cell r="DV332">
            <v>0</v>
          </cell>
          <cell r="DX332">
            <v>0</v>
          </cell>
          <cell r="DZ332">
            <v>0</v>
          </cell>
          <cell r="EB332">
            <v>0</v>
          </cell>
          <cell r="ED332">
            <v>0</v>
          </cell>
          <cell r="EF332">
            <v>0</v>
          </cell>
          <cell r="EJ332">
            <v>0</v>
          </cell>
          <cell r="EL332">
            <v>0</v>
          </cell>
          <cell r="EN332">
            <v>0</v>
          </cell>
          <cell r="EP332">
            <v>0</v>
          </cell>
          <cell r="ER332">
            <v>0</v>
          </cell>
          <cell r="ET332">
            <v>0</v>
          </cell>
          <cell r="EX332">
            <v>0</v>
          </cell>
          <cell r="EZ332">
            <v>0</v>
          </cell>
          <cell r="FD332">
            <v>0</v>
          </cell>
          <cell r="FF332">
            <v>0</v>
          </cell>
        </row>
        <row r="333">
          <cell r="A333" t="str">
            <v>NyBiogas_DKE_0-5_2034</v>
          </cell>
          <cell r="B333" t="str">
            <v>DK-East</v>
          </cell>
          <cell r="G333">
            <v>4.9894821653754196E-2</v>
          </cell>
          <cell r="H333">
            <v>5.702265331857622E-2</v>
          </cell>
          <cell r="AK333">
            <v>1.7463187578813967E-2</v>
          </cell>
          <cell r="AL333">
            <v>2.2809061327430484E-2</v>
          </cell>
          <cell r="AN333">
            <v>0</v>
          </cell>
          <cell r="AO333">
            <v>4.9894821653754199E-3</v>
          </cell>
          <cell r="AP333">
            <v>1.4968446496126258</v>
          </cell>
          <cell r="AQ333">
            <v>4.9894821653754199E-3</v>
          </cell>
          <cell r="BG333" t="b">
            <v>0</v>
          </cell>
          <cell r="BO333" t="b">
            <v>0</v>
          </cell>
          <cell r="CA333" t="b">
            <v>0</v>
          </cell>
          <cell r="CB333" t="b">
            <v>0</v>
          </cell>
          <cell r="CD333" t="b">
            <v>0</v>
          </cell>
          <cell r="CE333" t="b">
            <v>0</v>
          </cell>
          <cell r="CG333" t="b">
            <v>0</v>
          </cell>
          <cell r="CH333" t="b">
            <v>0</v>
          </cell>
          <cell r="CP333" t="str">
            <v>ECBGAEND</v>
          </cell>
          <cell r="CT333" t="b">
            <v>0</v>
          </cell>
          <cell r="CV333" t="b">
            <v>0</v>
          </cell>
          <cell r="CX333" t="b">
            <v>0</v>
          </cell>
          <cell r="CZ333" t="b">
            <v>0</v>
          </cell>
          <cell r="DB333" t="b">
            <v>0</v>
          </cell>
          <cell r="DD333" t="b">
            <v>0</v>
          </cell>
          <cell r="DF333" t="b">
            <v>0</v>
          </cell>
          <cell r="DH333" t="b">
            <v>0</v>
          </cell>
          <cell r="DJ333" t="b">
            <v>0</v>
          </cell>
          <cell r="DL333" t="b">
            <v>0</v>
          </cell>
          <cell r="DN333" t="b">
            <v>0</v>
          </cell>
          <cell r="DP333" t="b">
            <v>0</v>
          </cell>
          <cell r="DV333">
            <v>0</v>
          </cell>
          <cell r="DX333">
            <v>0</v>
          </cell>
          <cell r="DZ333">
            <v>0</v>
          </cell>
          <cell r="EB333">
            <v>0</v>
          </cell>
          <cell r="ED333">
            <v>0</v>
          </cell>
          <cell r="EF333">
            <v>0</v>
          </cell>
          <cell r="EJ333">
            <v>0</v>
          </cell>
          <cell r="EL333">
            <v>0</v>
          </cell>
          <cell r="EN333">
            <v>0</v>
          </cell>
          <cell r="EP333">
            <v>0</v>
          </cell>
          <cell r="ER333">
            <v>0</v>
          </cell>
          <cell r="ET333">
            <v>0</v>
          </cell>
          <cell r="EX333">
            <v>0</v>
          </cell>
          <cell r="EZ333">
            <v>0</v>
          </cell>
          <cell r="FD333">
            <v>0</v>
          </cell>
          <cell r="FF333">
            <v>0</v>
          </cell>
        </row>
        <row r="334">
          <cell r="A334" t="str">
            <v>NyBiogas_DKE_0-5_2035</v>
          </cell>
          <cell r="B334" t="str">
            <v>DK-East</v>
          </cell>
          <cell r="G334">
            <v>0.52407674136795768</v>
          </cell>
          <cell r="H334">
            <v>0.59894484727766595</v>
          </cell>
          <cell r="AK334">
            <v>0.18342685947878518</v>
          </cell>
          <cell r="AL334">
            <v>0.23957793891106638</v>
          </cell>
          <cell r="AN334">
            <v>0</v>
          </cell>
          <cell r="AO334">
            <v>5.240767413679577E-2</v>
          </cell>
          <cell r="AP334">
            <v>15.722302241038729</v>
          </cell>
          <cell r="AQ334">
            <v>5.240767413679577E-2</v>
          </cell>
          <cell r="BG334" t="b">
            <v>0</v>
          </cell>
          <cell r="BO334" t="b">
            <v>0</v>
          </cell>
          <cell r="CA334" t="b">
            <v>0</v>
          </cell>
          <cell r="CB334" t="b">
            <v>0</v>
          </cell>
          <cell r="CD334" t="b">
            <v>0</v>
          </cell>
          <cell r="CE334" t="b">
            <v>0</v>
          </cell>
          <cell r="CG334" t="b">
            <v>0</v>
          </cell>
          <cell r="CH334" t="b">
            <v>0</v>
          </cell>
          <cell r="CP334" t="str">
            <v>ECBGAEND</v>
          </cell>
          <cell r="CT334" t="b">
            <v>0</v>
          </cell>
          <cell r="CV334" t="b">
            <v>0</v>
          </cell>
          <cell r="CX334" t="b">
            <v>0</v>
          </cell>
          <cell r="CZ334" t="b">
            <v>0</v>
          </cell>
          <cell r="DB334" t="b">
            <v>0</v>
          </cell>
          <cell r="DD334" t="b">
            <v>0</v>
          </cell>
          <cell r="DF334" t="b">
            <v>0</v>
          </cell>
          <cell r="DH334" t="b">
            <v>0</v>
          </cell>
          <cell r="DJ334" t="b">
            <v>0</v>
          </cell>
          <cell r="DL334" t="b">
            <v>0</v>
          </cell>
          <cell r="DN334" t="b">
            <v>0</v>
          </cell>
          <cell r="DP334" t="b">
            <v>0</v>
          </cell>
          <cell r="DV334">
            <v>0</v>
          </cell>
          <cell r="DX334">
            <v>0</v>
          </cell>
          <cell r="DZ334">
            <v>0</v>
          </cell>
          <cell r="EB334">
            <v>0</v>
          </cell>
          <cell r="ED334">
            <v>0</v>
          </cell>
          <cell r="EF334">
            <v>0</v>
          </cell>
          <cell r="EJ334">
            <v>0</v>
          </cell>
          <cell r="EL334">
            <v>0</v>
          </cell>
          <cell r="EN334">
            <v>0</v>
          </cell>
          <cell r="EP334">
            <v>0</v>
          </cell>
          <cell r="ER334">
            <v>0</v>
          </cell>
          <cell r="ET334">
            <v>0</v>
          </cell>
          <cell r="EX334">
            <v>0</v>
          </cell>
          <cell r="EZ334">
            <v>0</v>
          </cell>
          <cell r="FD334">
            <v>0</v>
          </cell>
          <cell r="FF334">
            <v>0</v>
          </cell>
        </row>
        <row r="335">
          <cell r="A335" t="str">
            <v>GM_DKE0-5</v>
          </cell>
          <cell r="B335" t="str">
            <v>DK-East</v>
          </cell>
          <cell r="G335">
            <v>47</v>
          </cell>
          <cell r="H335">
            <v>66.856330014224753</v>
          </cell>
          <cell r="AK335">
            <v>17.201999999999998</v>
          </cell>
          <cell r="AL335">
            <v>34.807136252071494</v>
          </cell>
          <cell r="AN335">
            <v>0</v>
          </cell>
          <cell r="AO335">
            <v>4.7</v>
          </cell>
          <cell r="AP335">
            <v>1410</v>
          </cell>
          <cell r="AQ335">
            <v>4.7</v>
          </cell>
          <cell r="BG335" t="b">
            <v>0</v>
          </cell>
          <cell r="BO335" t="b">
            <v>0</v>
          </cell>
          <cell r="CA335" t="b">
            <v>0</v>
          </cell>
          <cell r="CB335" t="b">
            <v>0</v>
          </cell>
          <cell r="CD335" t="b">
            <v>0</v>
          </cell>
          <cell r="CE335" t="b">
            <v>0</v>
          </cell>
          <cell r="CG335" t="b">
            <v>0</v>
          </cell>
          <cell r="CH335" t="b">
            <v>0</v>
          </cell>
          <cell r="CP335" t="str">
            <v>ECGASEND</v>
          </cell>
          <cell r="CT335" t="b">
            <v>0</v>
          </cell>
          <cell r="CV335" t="b">
            <v>0</v>
          </cell>
          <cell r="CX335" t="b">
            <v>0</v>
          </cell>
          <cell r="CZ335" t="b">
            <v>0</v>
          </cell>
          <cell r="DB335" t="b">
            <v>0</v>
          </cell>
          <cell r="DD335" t="b">
            <v>0</v>
          </cell>
          <cell r="DF335" t="b">
            <v>0</v>
          </cell>
          <cell r="DH335" t="b">
            <v>0</v>
          </cell>
          <cell r="DJ335" t="b">
            <v>0</v>
          </cell>
          <cell r="DL335" t="b">
            <v>0</v>
          </cell>
          <cell r="DN335" t="b">
            <v>0</v>
          </cell>
          <cell r="DP335" t="b">
            <v>0</v>
          </cell>
          <cell r="DV335">
            <v>0</v>
          </cell>
          <cell r="DX335">
            <v>0</v>
          </cell>
          <cell r="DZ335">
            <v>0</v>
          </cell>
          <cell r="EB335">
            <v>0</v>
          </cell>
          <cell r="ED335">
            <v>0</v>
          </cell>
          <cell r="EF335">
            <v>0</v>
          </cell>
          <cell r="EJ335">
            <v>0</v>
          </cell>
          <cell r="EL335">
            <v>0</v>
          </cell>
          <cell r="EN335">
            <v>0</v>
          </cell>
          <cell r="EP335">
            <v>0</v>
          </cell>
          <cell r="ER335">
            <v>0</v>
          </cell>
          <cell r="ET335">
            <v>0</v>
          </cell>
          <cell r="EX335">
            <v>0</v>
          </cell>
          <cell r="EZ335">
            <v>0</v>
          </cell>
          <cell r="FD335">
            <v>0</v>
          </cell>
          <cell r="FF335">
            <v>0</v>
          </cell>
        </row>
        <row r="336">
          <cell r="A336" t="str">
            <v>GM_DKE0-5</v>
          </cell>
          <cell r="B336" t="str">
            <v>DK-East</v>
          </cell>
          <cell r="G336">
            <v>47</v>
          </cell>
          <cell r="H336">
            <v>66.856330014224753</v>
          </cell>
          <cell r="AK336">
            <v>17.201999999999998</v>
          </cell>
          <cell r="AL336">
            <v>34.807136252071494</v>
          </cell>
          <cell r="AN336">
            <v>0</v>
          </cell>
          <cell r="AO336">
            <v>4.7</v>
          </cell>
          <cell r="AP336">
            <v>1410</v>
          </cell>
          <cell r="AQ336">
            <v>4.7</v>
          </cell>
          <cell r="BG336" t="b">
            <v>0</v>
          </cell>
          <cell r="BO336" t="b">
            <v>0</v>
          </cell>
          <cell r="CA336" t="b">
            <v>0</v>
          </cell>
          <cell r="CB336" t="b">
            <v>0</v>
          </cell>
          <cell r="CD336" t="b">
            <v>0</v>
          </cell>
          <cell r="CE336" t="b">
            <v>0</v>
          </cell>
          <cell r="CG336" t="b">
            <v>0</v>
          </cell>
          <cell r="CH336" t="b">
            <v>0</v>
          </cell>
          <cell r="CP336" t="str">
            <v>ECGASEND</v>
          </cell>
          <cell r="CT336" t="b">
            <v>0</v>
          </cell>
          <cell r="CV336" t="b">
            <v>0</v>
          </cell>
          <cell r="CX336" t="b">
            <v>0</v>
          </cell>
          <cell r="CZ336" t="b">
            <v>0</v>
          </cell>
          <cell r="DB336" t="b">
            <v>0</v>
          </cell>
          <cell r="DD336" t="b">
            <v>0</v>
          </cell>
          <cell r="DF336" t="b">
            <v>0</v>
          </cell>
          <cell r="DH336" t="b">
            <v>0</v>
          </cell>
          <cell r="DJ336" t="b">
            <v>0</v>
          </cell>
          <cell r="DL336" t="b">
            <v>0</v>
          </cell>
          <cell r="DN336" t="b">
            <v>0</v>
          </cell>
          <cell r="DP336" t="b">
            <v>0</v>
          </cell>
          <cell r="DV336">
            <v>0</v>
          </cell>
          <cell r="DX336">
            <v>0</v>
          </cell>
          <cell r="DZ336">
            <v>0</v>
          </cell>
          <cell r="EB336">
            <v>0</v>
          </cell>
          <cell r="ED336">
            <v>0</v>
          </cell>
          <cell r="EF336">
            <v>0</v>
          </cell>
          <cell r="EJ336">
            <v>0</v>
          </cell>
          <cell r="EL336">
            <v>0</v>
          </cell>
          <cell r="EN336">
            <v>0</v>
          </cell>
          <cell r="EP336">
            <v>0</v>
          </cell>
          <cell r="ER336">
            <v>0</v>
          </cell>
          <cell r="ET336">
            <v>0</v>
          </cell>
          <cell r="EX336">
            <v>0</v>
          </cell>
          <cell r="EZ336">
            <v>0</v>
          </cell>
          <cell r="FD336">
            <v>0</v>
          </cell>
          <cell r="FF336">
            <v>0</v>
          </cell>
        </row>
        <row r="337">
          <cell r="A337" t="str">
            <v>GM_DKE0-5</v>
          </cell>
          <cell r="B337" t="str">
            <v>DK-East</v>
          </cell>
          <cell r="G337">
            <v>47</v>
          </cell>
          <cell r="H337">
            <v>66.856330014224753</v>
          </cell>
          <cell r="AK337">
            <v>17.201999999999998</v>
          </cell>
          <cell r="AL337">
            <v>34.807136252071494</v>
          </cell>
          <cell r="AN337">
            <v>0</v>
          </cell>
          <cell r="AO337">
            <v>4.7</v>
          </cell>
          <cell r="AP337">
            <v>1410</v>
          </cell>
          <cell r="AQ337">
            <v>4.7</v>
          </cell>
          <cell r="BG337" t="b">
            <v>0</v>
          </cell>
          <cell r="BO337" t="b">
            <v>0</v>
          </cell>
          <cell r="CA337" t="b">
            <v>0</v>
          </cell>
          <cell r="CB337" t="b">
            <v>0</v>
          </cell>
          <cell r="CD337" t="b">
            <v>0</v>
          </cell>
          <cell r="CE337" t="b">
            <v>0</v>
          </cell>
          <cell r="CG337" t="b">
            <v>0</v>
          </cell>
          <cell r="CH337" t="b">
            <v>0</v>
          </cell>
          <cell r="CP337" t="str">
            <v>ECGASEND</v>
          </cell>
          <cell r="CT337" t="b">
            <v>0</v>
          </cell>
          <cell r="CV337" t="b">
            <v>0</v>
          </cell>
          <cell r="CX337" t="b">
            <v>0</v>
          </cell>
          <cell r="CZ337" t="b">
            <v>0</v>
          </cell>
          <cell r="DB337" t="b">
            <v>0</v>
          </cell>
          <cell r="DD337" t="b">
            <v>0</v>
          </cell>
          <cell r="DF337" t="b">
            <v>0</v>
          </cell>
          <cell r="DH337" t="b">
            <v>0</v>
          </cell>
          <cell r="DJ337" t="b">
            <v>0</v>
          </cell>
          <cell r="DL337" t="b">
            <v>0</v>
          </cell>
          <cell r="DN337" t="b">
            <v>0</v>
          </cell>
          <cell r="DP337" t="b">
            <v>0</v>
          </cell>
          <cell r="DV337">
            <v>0</v>
          </cell>
          <cell r="DX337">
            <v>0</v>
          </cell>
          <cell r="DZ337">
            <v>0</v>
          </cell>
          <cell r="EB337">
            <v>0</v>
          </cell>
          <cell r="ED337">
            <v>0</v>
          </cell>
          <cell r="EF337">
            <v>0</v>
          </cell>
          <cell r="EJ337">
            <v>0</v>
          </cell>
          <cell r="EL337">
            <v>0</v>
          </cell>
          <cell r="EN337">
            <v>0</v>
          </cell>
          <cell r="EP337">
            <v>0</v>
          </cell>
          <cell r="ER337">
            <v>0</v>
          </cell>
          <cell r="ET337">
            <v>0</v>
          </cell>
          <cell r="EX337">
            <v>0</v>
          </cell>
          <cell r="EZ337">
            <v>0</v>
          </cell>
          <cell r="FD337">
            <v>0</v>
          </cell>
          <cell r="FF337">
            <v>0</v>
          </cell>
        </row>
        <row r="338">
          <cell r="A338" t="str">
            <v>GM_DKE0-5</v>
          </cell>
          <cell r="B338" t="str">
            <v>DK-East</v>
          </cell>
          <cell r="G338">
            <v>47</v>
          </cell>
          <cell r="H338">
            <v>66.856330014224753</v>
          </cell>
          <cell r="AK338">
            <v>17.201999999999998</v>
          </cell>
          <cell r="AL338">
            <v>34.807136252071494</v>
          </cell>
          <cell r="AN338">
            <v>0</v>
          </cell>
          <cell r="AO338">
            <v>4.7</v>
          </cell>
          <cell r="AP338">
            <v>1410</v>
          </cell>
          <cell r="AQ338">
            <v>4.7</v>
          </cell>
          <cell r="BG338" t="b">
            <v>0</v>
          </cell>
          <cell r="BO338" t="b">
            <v>0</v>
          </cell>
          <cell r="CA338" t="b">
            <v>0</v>
          </cell>
          <cell r="CB338" t="b">
            <v>0</v>
          </cell>
          <cell r="CD338" t="b">
            <v>0</v>
          </cell>
          <cell r="CE338" t="b">
            <v>0</v>
          </cell>
          <cell r="CG338" t="b">
            <v>0</v>
          </cell>
          <cell r="CH338" t="b">
            <v>0</v>
          </cell>
          <cell r="CP338" t="str">
            <v>ECGASEND</v>
          </cell>
          <cell r="CT338" t="b">
            <v>0</v>
          </cell>
          <cell r="CV338" t="b">
            <v>0</v>
          </cell>
          <cell r="CX338" t="b">
            <v>0</v>
          </cell>
          <cell r="CZ338" t="b">
            <v>0</v>
          </cell>
          <cell r="DB338" t="b">
            <v>0</v>
          </cell>
          <cell r="DD338" t="b">
            <v>0</v>
          </cell>
          <cell r="DF338" t="b">
            <v>0</v>
          </cell>
          <cell r="DH338" t="b">
            <v>0</v>
          </cell>
          <cell r="DJ338" t="b">
            <v>0</v>
          </cell>
          <cell r="DL338" t="b">
            <v>0</v>
          </cell>
          <cell r="DN338" t="b">
            <v>0</v>
          </cell>
          <cell r="DP338" t="b">
            <v>0</v>
          </cell>
          <cell r="DV338">
            <v>0</v>
          </cell>
          <cell r="DX338">
            <v>0</v>
          </cell>
          <cell r="DZ338">
            <v>0</v>
          </cell>
          <cell r="EB338">
            <v>0</v>
          </cell>
          <cell r="ED338">
            <v>0</v>
          </cell>
          <cell r="EF338">
            <v>0</v>
          </cell>
          <cell r="EJ338">
            <v>0</v>
          </cell>
          <cell r="EL338">
            <v>0</v>
          </cell>
          <cell r="EN338">
            <v>0</v>
          </cell>
          <cell r="EP338">
            <v>0</v>
          </cell>
          <cell r="ER338">
            <v>0</v>
          </cell>
          <cell r="ET338">
            <v>0</v>
          </cell>
          <cell r="EX338">
            <v>0</v>
          </cell>
          <cell r="EZ338">
            <v>0</v>
          </cell>
          <cell r="FD338">
            <v>0</v>
          </cell>
          <cell r="FF338">
            <v>0</v>
          </cell>
        </row>
        <row r="339">
          <cell r="A339" t="str">
            <v>Barmarkskedler_DKE0-5</v>
          </cell>
          <cell r="B339" t="str">
            <v>DK-East</v>
          </cell>
          <cell r="G339">
            <v>0</v>
          </cell>
          <cell r="H339">
            <v>14</v>
          </cell>
          <cell r="AK339">
            <v>0</v>
          </cell>
          <cell r="AL339">
            <v>14</v>
          </cell>
          <cell r="AN339">
            <v>0</v>
          </cell>
          <cell r="AO339">
            <v>2.8000000000000001E-2</v>
          </cell>
          <cell r="AP339">
            <v>291.2</v>
          </cell>
          <cell r="AQ339">
            <v>0.70000000000000007</v>
          </cell>
          <cell r="BG339" t="b">
            <v>0</v>
          </cell>
          <cell r="BO339" t="b">
            <v>0</v>
          </cell>
          <cell r="CA339" t="b">
            <v>0</v>
          </cell>
          <cell r="CB339" t="b">
            <v>0</v>
          </cell>
          <cell r="CD339" t="b">
            <v>0</v>
          </cell>
          <cell r="CE339" t="b">
            <v>0</v>
          </cell>
          <cell r="CG339" t="b">
            <v>0</v>
          </cell>
          <cell r="CH339" t="b">
            <v>0</v>
          </cell>
          <cell r="CP339" t="str">
            <v>EHWOOBOD</v>
          </cell>
          <cell r="CT339" t="b">
            <v>0</v>
          </cell>
          <cell r="CV339" t="b">
            <v>0</v>
          </cell>
          <cell r="CX339" t="b">
            <v>0</v>
          </cell>
          <cell r="CZ339" t="b">
            <v>0</v>
          </cell>
          <cell r="DB339" t="b">
            <v>0</v>
          </cell>
          <cell r="DD339" t="b">
            <v>0</v>
          </cell>
          <cell r="DF339" t="b">
            <v>0</v>
          </cell>
          <cell r="DH339" t="b">
            <v>0</v>
          </cell>
          <cell r="DJ339" t="b">
            <v>0</v>
          </cell>
          <cell r="DL339" t="b">
            <v>0</v>
          </cell>
          <cell r="DN339" t="b">
            <v>0</v>
          </cell>
          <cell r="DP339" t="b">
            <v>0</v>
          </cell>
          <cell r="DV339">
            <v>0</v>
          </cell>
          <cell r="DX339">
            <v>0</v>
          </cell>
          <cell r="DZ339">
            <v>0</v>
          </cell>
          <cell r="EB339">
            <v>0</v>
          </cell>
          <cell r="ED339">
            <v>0</v>
          </cell>
          <cell r="EF339">
            <v>0</v>
          </cell>
          <cell r="EJ339">
            <v>0</v>
          </cell>
          <cell r="EL339">
            <v>0</v>
          </cell>
          <cell r="EN339">
            <v>0</v>
          </cell>
          <cell r="EP339">
            <v>0</v>
          </cell>
          <cell r="ER339">
            <v>0</v>
          </cell>
          <cell r="ET339">
            <v>0</v>
          </cell>
          <cell r="EX339">
            <v>0</v>
          </cell>
          <cell r="EZ339">
            <v>0</v>
          </cell>
          <cell r="FD339">
            <v>0</v>
          </cell>
          <cell r="FF339">
            <v>0</v>
          </cell>
        </row>
        <row r="340">
          <cell r="A340" t="str">
            <v>HaslevKV</v>
          </cell>
          <cell r="B340" t="str">
            <v>DK-East</v>
          </cell>
          <cell r="G340">
            <v>3.484</v>
          </cell>
          <cell r="H340">
            <v>13</v>
          </cell>
          <cell r="AK340">
            <v>0.63757200000000003</v>
          </cell>
          <cell r="AL340">
            <v>8.8768656716417897</v>
          </cell>
          <cell r="AN340">
            <v>0</v>
          </cell>
          <cell r="AO340">
            <v>0.97552000000000005</v>
          </cell>
          <cell r="AP340">
            <v>156.78</v>
          </cell>
          <cell r="AQ340">
            <v>0.48776000000000003</v>
          </cell>
          <cell r="BG340" t="b">
            <v>0</v>
          </cell>
          <cell r="BO340" t="b">
            <v>0</v>
          </cell>
          <cell r="CA340" t="b">
            <v>0</v>
          </cell>
          <cell r="CB340" t="b">
            <v>0</v>
          </cell>
          <cell r="CD340" t="b">
            <v>0</v>
          </cell>
          <cell r="CE340" t="b">
            <v>0</v>
          </cell>
          <cell r="CG340" t="b">
            <v>0</v>
          </cell>
          <cell r="CH340" t="b">
            <v>0</v>
          </cell>
          <cell r="CP340" t="str">
            <v>ECSTRBPD</v>
          </cell>
          <cell r="CT340" t="b">
            <v>0</v>
          </cell>
          <cell r="CV340" t="b">
            <v>0</v>
          </cell>
          <cell r="CX340" t="b">
            <v>0</v>
          </cell>
          <cell r="CZ340" t="b">
            <v>0</v>
          </cell>
          <cell r="DB340" t="b">
            <v>0</v>
          </cell>
          <cell r="DD340" t="b">
            <v>0</v>
          </cell>
          <cell r="DF340" t="b">
            <v>0</v>
          </cell>
          <cell r="DH340" t="b">
            <v>0</v>
          </cell>
          <cell r="DJ340" t="b">
            <v>0</v>
          </cell>
          <cell r="DL340" t="b">
            <v>0</v>
          </cell>
          <cell r="DN340" t="b">
            <v>0</v>
          </cell>
          <cell r="DP340" t="b">
            <v>0</v>
          </cell>
          <cell r="DV340">
            <v>0</v>
          </cell>
          <cell r="DX340">
            <v>0</v>
          </cell>
          <cell r="DZ340">
            <v>0</v>
          </cell>
          <cell r="EB340">
            <v>0</v>
          </cell>
          <cell r="ED340">
            <v>0</v>
          </cell>
          <cell r="EF340">
            <v>0</v>
          </cell>
          <cell r="EJ340">
            <v>0</v>
          </cell>
          <cell r="EL340">
            <v>0</v>
          </cell>
          <cell r="EN340">
            <v>0</v>
          </cell>
          <cell r="EP340">
            <v>0</v>
          </cell>
          <cell r="ER340">
            <v>0</v>
          </cell>
          <cell r="ET340">
            <v>0</v>
          </cell>
          <cell r="EX340">
            <v>0</v>
          </cell>
          <cell r="EZ340">
            <v>0</v>
          </cell>
          <cell r="FD340">
            <v>0</v>
          </cell>
          <cell r="FF340">
            <v>0</v>
          </cell>
        </row>
        <row r="341">
          <cell r="A341" t="str">
            <v>Gaskedler_DKE0-5</v>
          </cell>
          <cell r="B341" t="str">
            <v>DK-East</v>
          </cell>
          <cell r="G341">
            <v>0</v>
          </cell>
          <cell r="H341">
            <v>164</v>
          </cell>
          <cell r="AK341">
            <v>0</v>
          </cell>
          <cell r="AL341">
            <v>160.22800000000001</v>
          </cell>
          <cell r="AN341">
            <v>0</v>
          </cell>
          <cell r="AO341">
            <v>0</v>
          </cell>
          <cell r="AP341">
            <v>1771.2</v>
          </cell>
          <cell r="AQ341">
            <v>0</v>
          </cell>
          <cell r="BG341" t="b">
            <v>0</v>
          </cell>
          <cell r="BO341" t="b">
            <v>0</v>
          </cell>
          <cell r="CA341" t="b">
            <v>0</v>
          </cell>
          <cell r="CB341" t="b">
            <v>0</v>
          </cell>
          <cell r="CD341" t="b">
            <v>0</v>
          </cell>
          <cell r="CE341" t="b">
            <v>0</v>
          </cell>
          <cell r="CG341" t="b">
            <v>0</v>
          </cell>
          <cell r="CH341" t="b">
            <v>0</v>
          </cell>
          <cell r="CP341" t="str">
            <v>EHGASBOD</v>
          </cell>
          <cell r="CT341" t="b">
            <v>0</v>
          </cell>
          <cell r="CV341" t="b">
            <v>0</v>
          </cell>
          <cell r="CX341" t="b">
            <v>0</v>
          </cell>
          <cell r="CZ341" t="b">
            <v>0</v>
          </cell>
          <cell r="DB341" t="b">
            <v>0</v>
          </cell>
          <cell r="DD341" t="b">
            <v>0</v>
          </cell>
          <cell r="DF341" t="b">
            <v>0</v>
          </cell>
          <cell r="DH341" t="b">
            <v>0</v>
          </cell>
          <cell r="DJ341" t="b">
            <v>0</v>
          </cell>
          <cell r="DL341" t="b">
            <v>0</v>
          </cell>
          <cell r="DN341" t="b">
            <v>0</v>
          </cell>
          <cell r="DP341" t="b">
            <v>0</v>
          </cell>
          <cell r="DV341">
            <v>0</v>
          </cell>
          <cell r="DX341">
            <v>0</v>
          </cell>
          <cell r="DZ341">
            <v>0</v>
          </cell>
          <cell r="EB341">
            <v>0</v>
          </cell>
          <cell r="ED341">
            <v>0</v>
          </cell>
          <cell r="EF341">
            <v>0</v>
          </cell>
          <cell r="EJ341">
            <v>0</v>
          </cell>
          <cell r="EL341">
            <v>0</v>
          </cell>
          <cell r="EN341">
            <v>0</v>
          </cell>
          <cell r="EP341">
            <v>0</v>
          </cell>
          <cell r="ER341">
            <v>0</v>
          </cell>
          <cell r="ET341">
            <v>0</v>
          </cell>
          <cell r="EX341">
            <v>0</v>
          </cell>
          <cell r="EZ341">
            <v>0</v>
          </cell>
          <cell r="FD341">
            <v>0</v>
          </cell>
          <cell r="FF341">
            <v>0</v>
          </cell>
        </row>
        <row r="342">
          <cell r="A342" t="str">
            <v>Gaskedler_DKE0-5</v>
          </cell>
          <cell r="B342" t="str">
            <v>DK-East</v>
          </cell>
          <cell r="G342">
            <v>0</v>
          </cell>
          <cell r="H342">
            <v>164</v>
          </cell>
          <cell r="AK342">
            <v>0</v>
          </cell>
          <cell r="AL342">
            <v>160.22800000000001</v>
          </cell>
          <cell r="AN342">
            <v>0</v>
          </cell>
          <cell r="AO342">
            <v>0</v>
          </cell>
          <cell r="AP342">
            <v>1771.2</v>
          </cell>
          <cell r="AQ342">
            <v>0</v>
          </cell>
          <cell r="BG342" t="b">
            <v>0</v>
          </cell>
          <cell r="BO342" t="b">
            <v>0</v>
          </cell>
          <cell r="CA342" t="b">
            <v>0</v>
          </cell>
          <cell r="CB342" t="b">
            <v>0</v>
          </cell>
          <cell r="CD342" t="b">
            <v>0</v>
          </cell>
          <cell r="CE342" t="b">
            <v>0</v>
          </cell>
          <cell r="CG342" t="b">
            <v>0</v>
          </cell>
          <cell r="CH342" t="b">
            <v>0</v>
          </cell>
          <cell r="CP342" t="str">
            <v>EHGASBOD</v>
          </cell>
          <cell r="CT342" t="b">
            <v>0</v>
          </cell>
          <cell r="CV342" t="b">
            <v>0</v>
          </cell>
          <cell r="CX342" t="b">
            <v>0</v>
          </cell>
          <cell r="CZ342" t="b">
            <v>0</v>
          </cell>
          <cell r="DB342" t="b">
            <v>0</v>
          </cell>
          <cell r="DD342" t="b">
            <v>0</v>
          </cell>
          <cell r="DF342" t="b">
            <v>0</v>
          </cell>
          <cell r="DH342" t="b">
            <v>0</v>
          </cell>
          <cell r="DJ342" t="b">
            <v>0</v>
          </cell>
          <cell r="DL342" t="b">
            <v>0</v>
          </cell>
          <cell r="DN342" t="b">
            <v>0</v>
          </cell>
          <cell r="DP342" t="b">
            <v>0</v>
          </cell>
          <cell r="DV342">
            <v>0</v>
          </cell>
          <cell r="DX342">
            <v>0</v>
          </cell>
          <cell r="DZ342">
            <v>0</v>
          </cell>
          <cell r="EB342">
            <v>0</v>
          </cell>
          <cell r="ED342">
            <v>0</v>
          </cell>
          <cell r="EF342">
            <v>0</v>
          </cell>
          <cell r="EJ342">
            <v>0</v>
          </cell>
          <cell r="EL342">
            <v>0</v>
          </cell>
          <cell r="EN342">
            <v>0</v>
          </cell>
          <cell r="EP342">
            <v>0</v>
          </cell>
          <cell r="ER342">
            <v>0</v>
          </cell>
          <cell r="ET342">
            <v>0</v>
          </cell>
          <cell r="EX342">
            <v>0</v>
          </cell>
          <cell r="EZ342">
            <v>0</v>
          </cell>
          <cell r="FD342">
            <v>0</v>
          </cell>
          <cell r="FF342">
            <v>0</v>
          </cell>
        </row>
        <row r="343">
          <cell r="A343" t="str">
            <v>Gaskedler_DKE0-5</v>
          </cell>
          <cell r="B343" t="str">
            <v>DK-East</v>
          </cell>
          <cell r="G343">
            <v>0</v>
          </cell>
          <cell r="H343">
            <v>164</v>
          </cell>
          <cell r="AK343">
            <v>0</v>
          </cell>
          <cell r="AL343">
            <v>160.22800000000001</v>
          </cell>
          <cell r="AN343">
            <v>0</v>
          </cell>
          <cell r="AO343">
            <v>0</v>
          </cell>
          <cell r="AP343">
            <v>1771.2</v>
          </cell>
          <cell r="AQ343">
            <v>0</v>
          </cell>
          <cell r="BG343" t="b">
            <v>0</v>
          </cell>
          <cell r="BO343" t="b">
            <v>0</v>
          </cell>
          <cell r="CA343" t="b">
            <v>0</v>
          </cell>
          <cell r="CB343" t="b">
            <v>0</v>
          </cell>
          <cell r="CD343" t="b">
            <v>0</v>
          </cell>
          <cell r="CE343" t="b">
            <v>0</v>
          </cell>
          <cell r="CG343" t="b">
            <v>0</v>
          </cell>
          <cell r="CH343" t="b">
            <v>0</v>
          </cell>
          <cell r="CP343" t="str">
            <v>EHGASBOD</v>
          </cell>
          <cell r="CT343" t="b">
            <v>0</v>
          </cell>
          <cell r="CV343" t="b">
            <v>0</v>
          </cell>
          <cell r="CX343" t="b">
            <v>0</v>
          </cell>
          <cell r="CZ343" t="b">
            <v>0</v>
          </cell>
          <cell r="DB343" t="b">
            <v>0</v>
          </cell>
          <cell r="DD343" t="b">
            <v>0</v>
          </cell>
          <cell r="DF343" t="b">
            <v>0</v>
          </cell>
          <cell r="DH343" t="b">
            <v>0</v>
          </cell>
          <cell r="DJ343" t="b">
            <v>0</v>
          </cell>
          <cell r="DL343" t="b">
            <v>0</v>
          </cell>
          <cell r="DN343" t="b">
            <v>0</v>
          </cell>
          <cell r="DP343" t="b">
            <v>0</v>
          </cell>
          <cell r="DV343">
            <v>0</v>
          </cell>
          <cell r="DX343">
            <v>0</v>
          </cell>
          <cell r="DZ343">
            <v>0</v>
          </cell>
          <cell r="EB343">
            <v>0</v>
          </cell>
          <cell r="ED343">
            <v>0</v>
          </cell>
          <cell r="EF343">
            <v>0</v>
          </cell>
          <cell r="EJ343">
            <v>0</v>
          </cell>
          <cell r="EL343">
            <v>0</v>
          </cell>
          <cell r="EN343">
            <v>0</v>
          </cell>
          <cell r="EP343">
            <v>0</v>
          </cell>
          <cell r="ER343">
            <v>0</v>
          </cell>
          <cell r="ET343">
            <v>0</v>
          </cell>
          <cell r="EX343">
            <v>0</v>
          </cell>
          <cell r="EZ343">
            <v>0</v>
          </cell>
          <cell r="FD343">
            <v>0</v>
          </cell>
          <cell r="FF343">
            <v>0</v>
          </cell>
        </row>
        <row r="344">
          <cell r="A344" t="str">
            <v>Biokedler_DKE0-5</v>
          </cell>
          <cell r="B344" t="str">
            <v>DK-East</v>
          </cell>
          <cell r="G344">
            <v>0</v>
          </cell>
          <cell r="H344">
            <v>9</v>
          </cell>
          <cell r="AK344">
            <v>0</v>
          </cell>
          <cell r="AL344">
            <v>8.5410000000000004</v>
          </cell>
          <cell r="AN344">
            <v>0</v>
          </cell>
          <cell r="AO344">
            <v>1.3090909090909092E-2</v>
          </cell>
          <cell r="AP344">
            <v>162.65454545454546</v>
          </cell>
          <cell r="AQ344">
            <v>0.45</v>
          </cell>
          <cell r="BG344" t="b">
            <v>0</v>
          </cell>
          <cell r="BO344" t="b">
            <v>0</v>
          </cell>
          <cell r="CA344" t="b">
            <v>0</v>
          </cell>
          <cell r="CB344" t="b">
            <v>0</v>
          </cell>
          <cell r="CD344" t="b">
            <v>0</v>
          </cell>
          <cell r="CE344" t="b">
            <v>0</v>
          </cell>
          <cell r="CG344" t="b">
            <v>0</v>
          </cell>
          <cell r="CH344" t="b">
            <v>0</v>
          </cell>
          <cell r="CP344" t="str">
            <v>EHWOOBOD</v>
          </cell>
          <cell r="CT344" t="b">
            <v>0</v>
          </cell>
          <cell r="CV344" t="b">
            <v>0</v>
          </cell>
          <cell r="CX344" t="b">
            <v>0</v>
          </cell>
          <cell r="CZ344" t="b">
            <v>0</v>
          </cell>
          <cell r="DB344" t="b">
            <v>0</v>
          </cell>
          <cell r="DD344" t="b">
            <v>0</v>
          </cell>
          <cell r="DF344" t="b">
            <v>0</v>
          </cell>
          <cell r="DH344" t="b">
            <v>0</v>
          </cell>
          <cell r="DJ344" t="b">
            <v>0</v>
          </cell>
          <cell r="DL344" t="b">
            <v>0</v>
          </cell>
          <cell r="DN344" t="b">
            <v>0</v>
          </cell>
          <cell r="DP344" t="b">
            <v>0</v>
          </cell>
          <cell r="DV344">
            <v>0</v>
          </cell>
          <cell r="DX344">
            <v>0</v>
          </cell>
          <cell r="DZ344">
            <v>0</v>
          </cell>
          <cell r="EB344">
            <v>0</v>
          </cell>
          <cell r="ED344">
            <v>0</v>
          </cell>
          <cell r="EF344">
            <v>0</v>
          </cell>
          <cell r="EJ344">
            <v>0</v>
          </cell>
          <cell r="EL344">
            <v>0</v>
          </cell>
          <cell r="EN344">
            <v>0</v>
          </cell>
          <cell r="EP344">
            <v>0</v>
          </cell>
          <cell r="ER344">
            <v>0</v>
          </cell>
          <cell r="ET344">
            <v>0</v>
          </cell>
          <cell r="EX344">
            <v>0</v>
          </cell>
          <cell r="EZ344">
            <v>0</v>
          </cell>
          <cell r="FD344">
            <v>0</v>
          </cell>
          <cell r="FF344">
            <v>0</v>
          </cell>
        </row>
        <row r="345">
          <cell r="A345" t="str">
            <v>Elkedler_DKE0-5_2013</v>
          </cell>
          <cell r="B345" t="str">
            <v>DK-East</v>
          </cell>
          <cell r="G345">
            <v>-4.5</v>
          </cell>
          <cell r="H345">
            <v>4.5</v>
          </cell>
          <cell r="AK345">
            <v>-4.5</v>
          </cell>
          <cell r="AL345">
            <v>0</v>
          </cell>
          <cell r="AN345">
            <v>0</v>
          </cell>
          <cell r="AO345">
            <v>0</v>
          </cell>
          <cell r="AP345">
            <v>0</v>
          </cell>
          <cell r="AQ345">
            <v>0</v>
          </cell>
          <cell r="BG345" t="b">
            <v>0</v>
          </cell>
          <cell r="BO345" t="b">
            <v>0</v>
          </cell>
          <cell r="CA345" t="b">
            <v>0</v>
          </cell>
          <cell r="CB345" t="b">
            <v>0</v>
          </cell>
          <cell r="CD345" t="b">
            <v>0</v>
          </cell>
          <cell r="CE345" t="b">
            <v>0</v>
          </cell>
          <cell r="CG345" t="b">
            <v>0</v>
          </cell>
          <cell r="CH345" t="b">
            <v>0</v>
          </cell>
          <cell r="CP345">
            <v>0</v>
          </cell>
          <cell r="CT345" t="b">
            <v>0</v>
          </cell>
          <cell r="CV345" t="b">
            <v>0</v>
          </cell>
          <cell r="CX345" t="b">
            <v>0</v>
          </cell>
          <cell r="CZ345" t="b">
            <v>0</v>
          </cell>
          <cell r="DB345" t="b">
            <v>0</v>
          </cell>
          <cell r="DD345" t="b">
            <v>0</v>
          </cell>
          <cell r="DF345" t="b">
            <v>0</v>
          </cell>
          <cell r="DH345" t="b">
            <v>0</v>
          </cell>
          <cell r="DJ345" t="b">
            <v>0</v>
          </cell>
          <cell r="DL345" t="b">
            <v>0</v>
          </cell>
          <cell r="DN345" t="b">
            <v>0</v>
          </cell>
          <cell r="DP345" t="b">
            <v>0</v>
          </cell>
          <cell r="DV345">
            <v>0</v>
          </cell>
          <cell r="DX345">
            <v>0</v>
          </cell>
          <cell r="DZ345">
            <v>0</v>
          </cell>
          <cell r="EB345">
            <v>0</v>
          </cell>
          <cell r="ED345">
            <v>0</v>
          </cell>
          <cell r="EF345">
            <v>0</v>
          </cell>
          <cell r="EJ345">
            <v>0</v>
          </cell>
          <cell r="EL345">
            <v>0</v>
          </cell>
          <cell r="EN345">
            <v>0</v>
          </cell>
          <cell r="EP345">
            <v>0</v>
          </cell>
          <cell r="ER345">
            <v>0</v>
          </cell>
          <cell r="ET345">
            <v>0</v>
          </cell>
          <cell r="EX345">
            <v>0</v>
          </cell>
          <cell r="EZ345">
            <v>0</v>
          </cell>
          <cell r="FD345">
            <v>0</v>
          </cell>
          <cell r="FF345">
            <v>0</v>
          </cell>
        </row>
        <row r="346">
          <cell r="A346" t="str">
            <v>Elkedler_DKE0-5_2014</v>
          </cell>
          <cell r="B346" t="str">
            <v>DK-East</v>
          </cell>
          <cell r="G346">
            <v>-3.5</v>
          </cell>
          <cell r="H346">
            <v>3.5</v>
          </cell>
          <cell r="AK346">
            <v>-3.5</v>
          </cell>
          <cell r="AL346">
            <v>0</v>
          </cell>
          <cell r="AN346">
            <v>0</v>
          </cell>
          <cell r="AO346">
            <v>0</v>
          </cell>
          <cell r="AP346">
            <v>0</v>
          </cell>
          <cell r="AQ346">
            <v>0</v>
          </cell>
          <cell r="BG346" t="b">
            <v>0</v>
          </cell>
          <cell r="BO346" t="b">
            <v>0</v>
          </cell>
          <cell r="CA346" t="b">
            <v>0</v>
          </cell>
          <cell r="CB346" t="b">
            <v>0</v>
          </cell>
          <cell r="CD346" t="b">
            <v>0</v>
          </cell>
          <cell r="CE346" t="b">
            <v>0</v>
          </cell>
          <cell r="CG346" t="b">
            <v>0</v>
          </cell>
          <cell r="CH346" t="b">
            <v>0</v>
          </cell>
          <cell r="CP346">
            <v>0</v>
          </cell>
          <cell r="CT346" t="b">
            <v>0</v>
          </cell>
          <cell r="CV346" t="b">
            <v>0</v>
          </cell>
          <cell r="CX346" t="b">
            <v>0</v>
          </cell>
          <cell r="CZ346" t="b">
            <v>0</v>
          </cell>
          <cell r="DB346" t="b">
            <v>0</v>
          </cell>
          <cell r="DD346" t="b">
            <v>0</v>
          </cell>
          <cell r="DF346" t="b">
            <v>0</v>
          </cell>
          <cell r="DH346" t="b">
            <v>0</v>
          </cell>
          <cell r="DJ346" t="b">
            <v>0</v>
          </cell>
          <cell r="DL346" t="b">
            <v>0</v>
          </cell>
          <cell r="DN346" t="b">
            <v>0</v>
          </cell>
          <cell r="DP346" t="b">
            <v>0</v>
          </cell>
          <cell r="DV346">
            <v>0</v>
          </cell>
          <cell r="DX346">
            <v>0</v>
          </cell>
          <cell r="DZ346">
            <v>0</v>
          </cell>
          <cell r="EB346">
            <v>0</v>
          </cell>
          <cell r="ED346">
            <v>0</v>
          </cell>
          <cell r="EF346">
            <v>0</v>
          </cell>
          <cell r="EJ346">
            <v>0</v>
          </cell>
          <cell r="EL346">
            <v>0</v>
          </cell>
          <cell r="EN346">
            <v>0</v>
          </cell>
          <cell r="EP346">
            <v>0</v>
          </cell>
          <cell r="ER346">
            <v>0</v>
          </cell>
          <cell r="ET346">
            <v>0</v>
          </cell>
          <cell r="EX346">
            <v>0</v>
          </cell>
          <cell r="EZ346">
            <v>0</v>
          </cell>
          <cell r="FD346">
            <v>0</v>
          </cell>
          <cell r="FF346">
            <v>0</v>
          </cell>
        </row>
        <row r="347">
          <cell r="A347" t="str">
            <v>Elkedler_DKE0-5_2015</v>
          </cell>
          <cell r="B347" t="str">
            <v>DK-East</v>
          </cell>
          <cell r="G347">
            <v>-3.5</v>
          </cell>
          <cell r="H347">
            <v>3.5</v>
          </cell>
          <cell r="AK347">
            <v>-3.5</v>
          </cell>
          <cell r="AL347">
            <v>0</v>
          </cell>
          <cell r="AN347">
            <v>0</v>
          </cell>
          <cell r="AO347">
            <v>0</v>
          </cell>
          <cell r="AP347">
            <v>0</v>
          </cell>
          <cell r="AQ347">
            <v>0</v>
          </cell>
          <cell r="BG347" t="b">
            <v>0</v>
          </cell>
          <cell r="BO347" t="b">
            <v>0</v>
          </cell>
          <cell r="CA347" t="b">
            <v>0</v>
          </cell>
          <cell r="CB347" t="b">
            <v>0</v>
          </cell>
          <cell r="CD347" t="b">
            <v>0</v>
          </cell>
          <cell r="CE347" t="b">
            <v>0</v>
          </cell>
          <cell r="CG347" t="b">
            <v>0</v>
          </cell>
          <cell r="CH347" t="b">
            <v>0</v>
          </cell>
          <cell r="CP347">
            <v>0</v>
          </cell>
          <cell r="CT347" t="b">
            <v>0</v>
          </cell>
          <cell r="CV347" t="b">
            <v>0</v>
          </cell>
          <cell r="CX347" t="b">
            <v>0</v>
          </cell>
          <cell r="CZ347" t="b">
            <v>0</v>
          </cell>
          <cell r="DB347" t="b">
            <v>0</v>
          </cell>
          <cell r="DD347" t="b">
            <v>0</v>
          </cell>
          <cell r="DF347" t="b">
            <v>0</v>
          </cell>
          <cell r="DH347" t="b">
            <v>0</v>
          </cell>
          <cell r="DJ347" t="b">
            <v>0</v>
          </cell>
          <cell r="DL347" t="b">
            <v>0</v>
          </cell>
          <cell r="DN347" t="b">
            <v>0</v>
          </cell>
          <cell r="DP347" t="b">
            <v>0</v>
          </cell>
          <cell r="DV347">
            <v>0</v>
          </cell>
          <cell r="DX347">
            <v>0</v>
          </cell>
          <cell r="DZ347">
            <v>0</v>
          </cell>
          <cell r="EB347">
            <v>0</v>
          </cell>
          <cell r="ED347">
            <v>0</v>
          </cell>
          <cell r="EF347">
            <v>0</v>
          </cell>
          <cell r="EJ347">
            <v>0</v>
          </cell>
          <cell r="EL347">
            <v>0</v>
          </cell>
          <cell r="EN347">
            <v>0</v>
          </cell>
          <cell r="EP347">
            <v>0</v>
          </cell>
          <cell r="ER347">
            <v>0</v>
          </cell>
          <cell r="ET347">
            <v>0</v>
          </cell>
          <cell r="EX347">
            <v>0</v>
          </cell>
          <cell r="EZ347">
            <v>0</v>
          </cell>
          <cell r="FD347">
            <v>0</v>
          </cell>
          <cell r="FF347">
            <v>0</v>
          </cell>
        </row>
        <row r="348">
          <cell r="A348" t="str">
            <v>Elkedler_DKE0-5_2016</v>
          </cell>
          <cell r="B348" t="str">
            <v>DK-East</v>
          </cell>
          <cell r="G348">
            <v>-3.5</v>
          </cell>
          <cell r="H348">
            <v>3.5</v>
          </cell>
          <cell r="AK348">
            <v>-3.5</v>
          </cell>
          <cell r="AL348">
            <v>0</v>
          </cell>
          <cell r="AN348">
            <v>0</v>
          </cell>
          <cell r="AO348">
            <v>0</v>
          </cell>
          <cell r="AP348">
            <v>0</v>
          </cell>
          <cell r="AQ348">
            <v>0</v>
          </cell>
          <cell r="BG348" t="b">
            <v>0</v>
          </cell>
          <cell r="BO348" t="b">
            <v>0</v>
          </cell>
          <cell r="CA348" t="b">
            <v>0</v>
          </cell>
          <cell r="CB348" t="b">
            <v>0</v>
          </cell>
          <cell r="CD348" t="b">
            <v>0</v>
          </cell>
          <cell r="CE348" t="b">
            <v>0</v>
          </cell>
          <cell r="CG348" t="b">
            <v>0</v>
          </cell>
          <cell r="CH348" t="b">
            <v>0</v>
          </cell>
          <cell r="CP348">
            <v>0</v>
          </cell>
          <cell r="CT348" t="b">
            <v>0</v>
          </cell>
          <cell r="CV348" t="b">
            <v>0</v>
          </cell>
          <cell r="CX348" t="b">
            <v>0</v>
          </cell>
          <cell r="CZ348" t="b">
            <v>0</v>
          </cell>
          <cell r="DB348" t="b">
            <v>0</v>
          </cell>
          <cell r="DD348" t="b">
            <v>0</v>
          </cell>
          <cell r="DF348" t="b">
            <v>0</v>
          </cell>
          <cell r="DH348" t="b">
            <v>0</v>
          </cell>
          <cell r="DJ348" t="b">
            <v>0</v>
          </cell>
          <cell r="DL348" t="b">
            <v>0</v>
          </cell>
          <cell r="DN348" t="b">
            <v>0</v>
          </cell>
          <cell r="DP348" t="b">
            <v>0</v>
          </cell>
          <cell r="DV348">
            <v>0</v>
          </cell>
          <cell r="DX348">
            <v>0</v>
          </cell>
          <cell r="DZ348">
            <v>0</v>
          </cell>
          <cell r="EB348">
            <v>0</v>
          </cell>
          <cell r="ED348">
            <v>0</v>
          </cell>
          <cell r="EF348">
            <v>0</v>
          </cell>
          <cell r="EJ348">
            <v>0</v>
          </cell>
          <cell r="EL348">
            <v>0</v>
          </cell>
          <cell r="EN348">
            <v>0</v>
          </cell>
          <cell r="EP348">
            <v>0</v>
          </cell>
          <cell r="ER348">
            <v>0</v>
          </cell>
          <cell r="ET348">
            <v>0</v>
          </cell>
          <cell r="EX348">
            <v>0</v>
          </cell>
          <cell r="EZ348">
            <v>0</v>
          </cell>
          <cell r="FD348">
            <v>0</v>
          </cell>
          <cell r="FF348">
            <v>0</v>
          </cell>
        </row>
        <row r="349">
          <cell r="A349" t="str">
            <v>Elkedler_DKE0-5_2017</v>
          </cell>
          <cell r="B349" t="str">
            <v>DK-East</v>
          </cell>
          <cell r="G349">
            <v>-3.5</v>
          </cell>
          <cell r="H349">
            <v>3.5</v>
          </cell>
          <cell r="AK349">
            <v>-3.5</v>
          </cell>
          <cell r="AL349">
            <v>0</v>
          </cell>
          <cell r="AN349">
            <v>0</v>
          </cell>
          <cell r="AO349">
            <v>0</v>
          </cell>
          <cell r="AP349">
            <v>0</v>
          </cell>
          <cell r="AQ349">
            <v>0</v>
          </cell>
          <cell r="BG349" t="b">
            <v>0</v>
          </cell>
          <cell r="BO349" t="b">
            <v>0</v>
          </cell>
          <cell r="CA349" t="b">
            <v>0</v>
          </cell>
          <cell r="CB349" t="b">
            <v>0</v>
          </cell>
          <cell r="CD349" t="b">
            <v>0</v>
          </cell>
          <cell r="CE349" t="b">
            <v>0</v>
          </cell>
          <cell r="CG349" t="b">
            <v>0</v>
          </cell>
          <cell r="CH349" t="b">
            <v>0</v>
          </cell>
          <cell r="CP349">
            <v>0</v>
          </cell>
          <cell r="CT349" t="b">
            <v>0</v>
          </cell>
          <cell r="CV349" t="b">
            <v>0</v>
          </cell>
          <cell r="CX349" t="b">
            <v>0</v>
          </cell>
          <cell r="CZ349" t="b">
            <v>0</v>
          </cell>
          <cell r="DB349" t="b">
            <v>0</v>
          </cell>
          <cell r="DD349" t="b">
            <v>0</v>
          </cell>
          <cell r="DF349" t="b">
            <v>0</v>
          </cell>
          <cell r="DH349" t="b">
            <v>0</v>
          </cell>
          <cell r="DJ349" t="b">
            <v>0</v>
          </cell>
          <cell r="DL349" t="b">
            <v>0</v>
          </cell>
          <cell r="DN349" t="b">
            <v>0</v>
          </cell>
          <cell r="DP349" t="b">
            <v>0</v>
          </cell>
          <cell r="DV349">
            <v>0</v>
          </cell>
          <cell r="DX349">
            <v>0</v>
          </cell>
          <cell r="DZ349">
            <v>0</v>
          </cell>
          <cell r="EB349">
            <v>0</v>
          </cell>
          <cell r="ED349">
            <v>0</v>
          </cell>
          <cell r="EF349">
            <v>0</v>
          </cell>
          <cell r="EJ349">
            <v>0</v>
          </cell>
          <cell r="EL349">
            <v>0</v>
          </cell>
          <cell r="EN349">
            <v>0</v>
          </cell>
          <cell r="EP349">
            <v>0</v>
          </cell>
          <cell r="ER349">
            <v>0</v>
          </cell>
          <cell r="ET349">
            <v>0</v>
          </cell>
          <cell r="EX349">
            <v>0</v>
          </cell>
          <cell r="EZ349">
            <v>0</v>
          </cell>
          <cell r="FD349">
            <v>0</v>
          </cell>
          <cell r="FF349">
            <v>0</v>
          </cell>
        </row>
        <row r="350">
          <cell r="A350" t="str">
            <v>Elkedler_DKE0-5_2018</v>
          </cell>
          <cell r="B350" t="str">
            <v>DK-East</v>
          </cell>
          <cell r="G350">
            <v>-3.5</v>
          </cell>
          <cell r="H350">
            <v>3.5</v>
          </cell>
          <cell r="AK350">
            <v>-3.5</v>
          </cell>
          <cell r="AL350">
            <v>0</v>
          </cell>
          <cell r="AN350">
            <v>0</v>
          </cell>
          <cell r="AO350">
            <v>0</v>
          </cell>
          <cell r="AP350">
            <v>0</v>
          </cell>
          <cell r="AQ350">
            <v>0</v>
          </cell>
          <cell r="BG350" t="b">
            <v>0</v>
          </cell>
          <cell r="BO350" t="b">
            <v>0</v>
          </cell>
          <cell r="CA350" t="b">
            <v>0</v>
          </cell>
          <cell r="CB350" t="b">
            <v>0</v>
          </cell>
          <cell r="CD350" t="b">
            <v>0</v>
          </cell>
          <cell r="CE350" t="b">
            <v>0</v>
          </cell>
          <cell r="CG350" t="b">
            <v>0</v>
          </cell>
          <cell r="CH350" t="b">
            <v>0</v>
          </cell>
          <cell r="CP350">
            <v>0</v>
          </cell>
          <cell r="CT350" t="b">
            <v>0</v>
          </cell>
          <cell r="CV350" t="b">
            <v>0</v>
          </cell>
          <cell r="CX350" t="b">
            <v>0</v>
          </cell>
          <cell r="CZ350" t="b">
            <v>0</v>
          </cell>
          <cell r="DB350" t="b">
            <v>0</v>
          </cell>
          <cell r="DD350" t="b">
            <v>0</v>
          </cell>
          <cell r="DF350" t="b">
            <v>0</v>
          </cell>
          <cell r="DH350" t="b">
            <v>0</v>
          </cell>
          <cell r="DJ350" t="b">
            <v>0</v>
          </cell>
          <cell r="DL350" t="b">
            <v>0</v>
          </cell>
          <cell r="DN350" t="b">
            <v>0</v>
          </cell>
          <cell r="DP350" t="b">
            <v>0</v>
          </cell>
          <cell r="DV350">
            <v>0</v>
          </cell>
          <cell r="DX350">
            <v>0</v>
          </cell>
          <cell r="DZ350">
            <v>0</v>
          </cell>
          <cell r="EB350">
            <v>0</v>
          </cell>
          <cell r="ED350">
            <v>0</v>
          </cell>
          <cell r="EF350">
            <v>0</v>
          </cell>
          <cell r="EJ350">
            <v>0</v>
          </cell>
          <cell r="EL350">
            <v>0</v>
          </cell>
          <cell r="EN350">
            <v>0</v>
          </cell>
          <cell r="EP350">
            <v>0</v>
          </cell>
          <cell r="ER350">
            <v>0</v>
          </cell>
          <cell r="ET350">
            <v>0</v>
          </cell>
          <cell r="EX350">
            <v>0</v>
          </cell>
          <cell r="EZ350">
            <v>0</v>
          </cell>
          <cell r="FD350">
            <v>0</v>
          </cell>
          <cell r="FF350">
            <v>0</v>
          </cell>
        </row>
        <row r="351">
          <cell r="A351" t="str">
            <v>Elkedler_DKE0-5_2019</v>
          </cell>
          <cell r="B351" t="str">
            <v>DK-East</v>
          </cell>
          <cell r="G351">
            <v>-3.5</v>
          </cell>
          <cell r="H351">
            <v>3.5</v>
          </cell>
          <cell r="AK351">
            <v>-3.5</v>
          </cell>
          <cell r="AL351">
            <v>0</v>
          </cell>
          <cell r="AN351">
            <v>0</v>
          </cell>
          <cell r="AO351">
            <v>0</v>
          </cell>
          <cell r="AP351">
            <v>0</v>
          </cell>
          <cell r="AQ351">
            <v>0</v>
          </cell>
          <cell r="BG351" t="b">
            <v>0</v>
          </cell>
          <cell r="BO351" t="b">
            <v>0</v>
          </cell>
          <cell r="CA351" t="b">
            <v>0</v>
          </cell>
          <cell r="CB351" t="b">
            <v>0</v>
          </cell>
          <cell r="CD351" t="b">
            <v>0</v>
          </cell>
          <cell r="CE351" t="b">
            <v>0</v>
          </cell>
          <cell r="CG351" t="b">
            <v>0</v>
          </cell>
          <cell r="CH351" t="b">
            <v>0</v>
          </cell>
          <cell r="CP351">
            <v>0</v>
          </cell>
          <cell r="CT351" t="b">
            <v>0</v>
          </cell>
          <cell r="CV351" t="b">
            <v>0</v>
          </cell>
          <cell r="CX351" t="b">
            <v>0</v>
          </cell>
          <cell r="CZ351" t="b">
            <v>0</v>
          </cell>
          <cell r="DB351" t="b">
            <v>0</v>
          </cell>
          <cell r="DD351" t="b">
            <v>0</v>
          </cell>
          <cell r="DF351" t="b">
            <v>0</v>
          </cell>
          <cell r="DH351" t="b">
            <v>0</v>
          </cell>
          <cell r="DJ351" t="b">
            <v>0</v>
          </cell>
          <cell r="DL351" t="b">
            <v>0</v>
          </cell>
          <cell r="DN351" t="b">
            <v>0</v>
          </cell>
          <cell r="DP351" t="b">
            <v>0</v>
          </cell>
          <cell r="DV351">
            <v>0</v>
          </cell>
          <cell r="DX351">
            <v>0</v>
          </cell>
          <cell r="DZ351">
            <v>0</v>
          </cell>
          <cell r="EB351">
            <v>0</v>
          </cell>
          <cell r="ED351">
            <v>0</v>
          </cell>
          <cell r="EF351">
            <v>0</v>
          </cell>
          <cell r="EJ351">
            <v>0</v>
          </cell>
          <cell r="EL351">
            <v>0</v>
          </cell>
          <cell r="EN351">
            <v>0</v>
          </cell>
          <cell r="EP351">
            <v>0</v>
          </cell>
          <cell r="ER351">
            <v>0</v>
          </cell>
          <cell r="ET351">
            <v>0</v>
          </cell>
          <cell r="EX351">
            <v>0</v>
          </cell>
          <cell r="EZ351">
            <v>0</v>
          </cell>
          <cell r="FD351">
            <v>0</v>
          </cell>
          <cell r="FF351">
            <v>0</v>
          </cell>
        </row>
        <row r="352">
          <cell r="A352" t="str">
            <v>Elkedler_DKE0-5_2020</v>
          </cell>
          <cell r="B352" t="str">
            <v>DK-East</v>
          </cell>
          <cell r="G352">
            <v>-3.5</v>
          </cell>
          <cell r="H352">
            <v>3.5</v>
          </cell>
          <cell r="AK352">
            <v>-3.5</v>
          </cell>
          <cell r="AL352">
            <v>0</v>
          </cell>
          <cell r="AN352">
            <v>0</v>
          </cell>
          <cell r="AO352">
            <v>0</v>
          </cell>
          <cell r="AP352">
            <v>0</v>
          </cell>
          <cell r="AQ352">
            <v>0</v>
          </cell>
          <cell r="BG352" t="b">
            <v>0</v>
          </cell>
          <cell r="BO352" t="b">
            <v>0</v>
          </cell>
          <cell r="CA352" t="b">
            <v>0</v>
          </cell>
          <cell r="CB352" t="b">
            <v>0</v>
          </cell>
          <cell r="CD352" t="b">
            <v>0</v>
          </cell>
          <cell r="CE352" t="b">
            <v>0</v>
          </cell>
          <cell r="CG352" t="b">
            <v>0</v>
          </cell>
          <cell r="CH352" t="b">
            <v>0</v>
          </cell>
          <cell r="CP352">
            <v>0</v>
          </cell>
          <cell r="CT352" t="b">
            <v>0</v>
          </cell>
          <cell r="CV352" t="b">
            <v>0</v>
          </cell>
          <cell r="CX352" t="b">
            <v>0</v>
          </cell>
          <cell r="CZ352" t="b">
            <v>0</v>
          </cell>
          <cell r="DB352" t="b">
            <v>0</v>
          </cell>
          <cell r="DD352" t="b">
            <v>0</v>
          </cell>
          <cell r="DF352" t="b">
            <v>0</v>
          </cell>
          <cell r="DH352" t="b">
            <v>0</v>
          </cell>
          <cell r="DJ352" t="b">
            <v>0</v>
          </cell>
          <cell r="DL352" t="b">
            <v>0</v>
          </cell>
          <cell r="DN352" t="b">
            <v>0</v>
          </cell>
          <cell r="DP352" t="b">
            <v>0</v>
          </cell>
          <cell r="DV352">
            <v>0</v>
          </cell>
          <cell r="DX352">
            <v>0</v>
          </cell>
          <cell r="DZ352">
            <v>0</v>
          </cell>
          <cell r="EB352">
            <v>0</v>
          </cell>
          <cell r="ED352">
            <v>0</v>
          </cell>
          <cell r="EF352">
            <v>0</v>
          </cell>
          <cell r="EJ352">
            <v>0</v>
          </cell>
          <cell r="EL352">
            <v>0</v>
          </cell>
          <cell r="EN352">
            <v>0</v>
          </cell>
          <cell r="EP352">
            <v>0</v>
          </cell>
          <cell r="ER352">
            <v>0</v>
          </cell>
          <cell r="ET352">
            <v>0</v>
          </cell>
          <cell r="EX352">
            <v>0</v>
          </cell>
          <cell r="EZ352">
            <v>0</v>
          </cell>
          <cell r="FD352">
            <v>0</v>
          </cell>
          <cell r="FF352">
            <v>0</v>
          </cell>
        </row>
        <row r="353">
          <cell r="A353" t="str">
            <v>VarmelagerDKE0-5</v>
          </cell>
          <cell r="B353" t="str">
            <v>DK-East</v>
          </cell>
          <cell r="G353">
            <v>0</v>
          </cell>
          <cell r="H353">
            <v>10</v>
          </cell>
          <cell r="AK353">
            <v>0</v>
          </cell>
          <cell r="AL353">
            <v>0</v>
          </cell>
          <cell r="AN353">
            <v>0</v>
          </cell>
          <cell r="AO353">
            <v>0</v>
          </cell>
          <cell r="AP353">
            <v>0</v>
          </cell>
          <cell r="AQ353">
            <v>0</v>
          </cell>
          <cell r="BG353" t="b">
            <v>0</v>
          </cell>
          <cell r="BO353" t="b">
            <v>0</v>
          </cell>
          <cell r="CA353" t="b">
            <v>0</v>
          </cell>
          <cell r="CB353" t="b">
            <v>0</v>
          </cell>
          <cell r="CD353" t="b">
            <v>0</v>
          </cell>
          <cell r="CE353" t="b">
            <v>0</v>
          </cell>
          <cell r="CG353" t="b">
            <v>0</v>
          </cell>
          <cell r="CH353" t="b">
            <v>0</v>
          </cell>
          <cell r="CP353">
            <v>0</v>
          </cell>
          <cell r="CT353" t="b">
            <v>0</v>
          </cell>
          <cell r="CV353" t="b">
            <v>0</v>
          </cell>
          <cell r="CX353" t="b">
            <v>0</v>
          </cell>
          <cell r="CZ353" t="b">
            <v>0</v>
          </cell>
          <cell r="DB353" t="b">
            <v>0</v>
          </cell>
          <cell r="DD353" t="b">
            <v>0</v>
          </cell>
          <cell r="DF353" t="b">
            <v>0</v>
          </cell>
          <cell r="DH353" t="b">
            <v>0</v>
          </cell>
          <cell r="DJ353" t="b">
            <v>0</v>
          </cell>
          <cell r="DL353" t="b">
            <v>0</v>
          </cell>
          <cell r="DN353" t="b">
            <v>0</v>
          </cell>
          <cell r="DP353" t="b">
            <v>0</v>
          </cell>
          <cell r="DV353">
            <v>0</v>
          </cell>
          <cell r="DX353">
            <v>0</v>
          </cell>
          <cell r="DZ353">
            <v>0</v>
          </cell>
          <cell r="EB353">
            <v>0</v>
          </cell>
          <cell r="ED353">
            <v>0</v>
          </cell>
          <cell r="EF353">
            <v>0</v>
          </cell>
          <cell r="EJ353">
            <v>0</v>
          </cell>
          <cell r="EL353">
            <v>0</v>
          </cell>
          <cell r="EN353">
            <v>0</v>
          </cell>
          <cell r="EP353">
            <v>0</v>
          </cell>
          <cell r="ER353">
            <v>0</v>
          </cell>
          <cell r="ET353">
            <v>0</v>
          </cell>
          <cell r="EX353">
            <v>0</v>
          </cell>
          <cell r="EZ353">
            <v>0</v>
          </cell>
          <cell r="FD353">
            <v>0</v>
          </cell>
          <cell r="FF353">
            <v>0</v>
          </cell>
        </row>
        <row r="354">
          <cell r="A354" t="str">
            <v>Affaldskedler_DKE0</v>
          </cell>
          <cell r="B354" t="str">
            <v>DK-East</v>
          </cell>
          <cell r="G354">
            <v>0</v>
          </cell>
          <cell r="H354">
            <v>2</v>
          </cell>
          <cell r="AK354">
            <v>0</v>
          </cell>
          <cell r="AL354">
            <v>1.3360000000000001</v>
          </cell>
          <cell r="AN354">
            <v>0</v>
          </cell>
          <cell r="AO354">
            <v>0.39600000000000002</v>
          </cell>
          <cell r="AP354">
            <v>0</v>
          </cell>
          <cell r="AQ354">
            <v>0.14000000000000001</v>
          </cell>
          <cell r="BG354" t="b">
            <v>0</v>
          </cell>
          <cell r="BO354" t="b">
            <v>0</v>
          </cell>
          <cell r="CA354" t="b">
            <v>0</v>
          </cell>
          <cell r="CB354" t="b">
            <v>0</v>
          </cell>
          <cell r="CD354" t="b">
            <v>0</v>
          </cell>
          <cell r="CE354" t="b">
            <v>0</v>
          </cell>
          <cell r="CG354" t="b">
            <v>0</v>
          </cell>
          <cell r="CH354" t="b">
            <v>0</v>
          </cell>
          <cell r="CP354" t="str">
            <v>EHWSTBOD</v>
          </cell>
          <cell r="CT354" t="b">
            <v>0</v>
          </cell>
          <cell r="CV354" t="b">
            <v>0</v>
          </cell>
          <cell r="CX354" t="b">
            <v>0</v>
          </cell>
          <cell r="CZ354" t="b">
            <v>0</v>
          </cell>
          <cell r="DB354" t="b">
            <v>0</v>
          </cell>
          <cell r="DD354" t="b">
            <v>0</v>
          </cell>
          <cell r="DF354" t="b">
            <v>0</v>
          </cell>
          <cell r="DH354" t="b">
            <v>0</v>
          </cell>
          <cell r="DJ354" t="b">
            <v>0</v>
          </cell>
          <cell r="DL354" t="b">
            <v>0</v>
          </cell>
          <cell r="DN354" t="b">
            <v>0</v>
          </cell>
          <cell r="DP354" t="b">
            <v>0</v>
          </cell>
          <cell r="DV354">
            <v>0</v>
          </cell>
          <cell r="DX354">
            <v>0</v>
          </cell>
          <cell r="DZ354">
            <v>0</v>
          </cell>
          <cell r="EB354">
            <v>0</v>
          </cell>
          <cell r="ED354">
            <v>0</v>
          </cell>
          <cell r="EF354">
            <v>0</v>
          </cell>
          <cell r="EJ354">
            <v>0</v>
          </cell>
          <cell r="EL354">
            <v>0</v>
          </cell>
          <cell r="EN354">
            <v>0</v>
          </cell>
          <cell r="EP354">
            <v>0</v>
          </cell>
          <cell r="ER354">
            <v>0</v>
          </cell>
          <cell r="ET354">
            <v>0</v>
          </cell>
          <cell r="EX354">
            <v>0</v>
          </cell>
          <cell r="EZ354">
            <v>0</v>
          </cell>
          <cell r="FD354">
            <v>0</v>
          </cell>
          <cell r="FF354">
            <v>0</v>
          </cell>
        </row>
        <row r="355">
          <cell r="A355" t="str">
            <v>Affaldskedler_DKE0</v>
          </cell>
          <cell r="B355" t="str">
            <v>DK-East</v>
          </cell>
          <cell r="G355">
            <v>0</v>
          </cell>
          <cell r="H355">
            <v>2</v>
          </cell>
          <cell r="AK355">
            <v>0</v>
          </cell>
          <cell r="AL355">
            <v>1.3360000000000001</v>
          </cell>
          <cell r="AN355">
            <v>0</v>
          </cell>
          <cell r="AO355">
            <v>0.39600000000000002</v>
          </cell>
          <cell r="AP355">
            <v>0</v>
          </cell>
          <cell r="AQ355">
            <v>0.14000000000000001</v>
          </cell>
          <cell r="BG355" t="b">
            <v>0</v>
          </cell>
          <cell r="BO355" t="b">
            <v>0</v>
          </cell>
          <cell r="CA355" t="b">
            <v>0</v>
          </cell>
          <cell r="CB355" t="b">
            <v>0</v>
          </cell>
          <cell r="CD355" t="b">
            <v>0</v>
          </cell>
          <cell r="CE355" t="b">
            <v>0</v>
          </cell>
          <cell r="CG355" t="b">
            <v>0</v>
          </cell>
          <cell r="CH355" t="b">
            <v>0</v>
          </cell>
          <cell r="CP355" t="str">
            <v>EHWSTBOD</v>
          </cell>
          <cell r="CT355" t="b">
            <v>0</v>
          </cell>
          <cell r="CV355" t="b">
            <v>0</v>
          </cell>
          <cell r="CX355" t="b">
            <v>0</v>
          </cell>
          <cell r="CZ355" t="b">
            <v>0</v>
          </cell>
          <cell r="DB355" t="b">
            <v>0</v>
          </cell>
          <cell r="DD355" t="b">
            <v>0</v>
          </cell>
          <cell r="DF355" t="b">
            <v>0</v>
          </cell>
          <cell r="DH355" t="b">
            <v>0</v>
          </cell>
          <cell r="DJ355" t="b">
            <v>0</v>
          </cell>
          <cell r="DL355" t="b">
            <v>0</v>
          </cell>
          <cell r="DN355" t="b">
            <v>0</v>
          </cell>
          <cell r="DP355" t="b">
            <v>0</v>
          </cell>
          <cell r="DV355">
            <v>0</v>
          </cell>
          <cell r="DX355">
            <v>0</v>
          </cell>
          <cell r="DZ355">
            <v>0</v>
          </cell>
          <cell r="EB355">
            <v>0</v>
          </cell>
          <cell r="ED355">
            <v>0</v>
          </cell>
          <cell r="EF355">
            <v>0</v>
          </cell>
          <cell r="EJ355">
            <v>0</v>
          </cell>
          <cell r="EL355">
            <v>0</v>
          </cell>
          <cell r="EN355">
            <v>0</v>
          </cell>
          <cell r="EP355">
            <v>0</v>
          </cell>
          <cell r="ER355">
            <v>0</v>
          </cell>
          <cell r="ET355">
            <v>0</v>
          </cell>
          <cell r="EX355">
            <v>0</v>
          </cell>
          <cell r="EZ355">
            <v>0</v>
          </cell>
          <cell r="FD355">
            <v>0</v>
          </cell>
          <cell r="FF355">
            <v>0</v>
          </cell>
        </row>
        <row r="356">
          <cell r="A356" t="str">
            <v>Gaskedler_DKE0</v>
          </cell>
          <cell r="B356" t="str">
            <v>DK-East</v>
          </cell>
          <cell r="G356">
            <v>0</v>
          </cell>
          <cell r="H356">
            <v>207</v>
          </cell>
          <cell r="AK356">
            <v>0</v>
          </cell>
          <cell r="AL356">
            <v>188.577</v>
          </cell>
          <cell r="AN356">
            <v>0</v>
          </cell>
          <cell r="AO356">
            <v>0</v>
          </cell>
          <cell r="AP356">
            <v>2321.85</v>
          </cell>
          <cell r="AQ356">
            <v>0</v>
          </cell>
          <cell r="BG356" t="b">
            <v>0</v>
          </cell>
          <cell r="BO356" t="b">
            <v>0</v>
          </cell>
          <cell r="CA356" t="b">
            <v>0</v>
          </cell>
          <cell r="CB356" t="b">
            <v>0</v>
          </cell>
          <cell r="CD356" t="b">
            <v>0</v>
          </cell>
          <cell r="CE356" t="b">
            <v>0</v>
          </cell>
          <cell r="CG356" t="b">
            <v>0</v>
          </cell>
          <cell r="CH356" t="b">
            <v>0</v>
          </cell>
          <cell r="CP356" t="str">
            <v>EHGASBOD</v>
          </cell>
          <cell r="CT356" t="b">
            <v>0</v>
          </cell>
          <cell r="CV356" t="b">
            <v>0</v>
          </cell>
          <cell r="CX356" t="b">
            <v>0</v>
          </cell>
          <cell r="CZ356" t="b">
            <v>0</v>
          </cell>
          <cell r="DB356" t="b">
            <v>0</v>
          </cell>
          <cell r="DD356" t="b">
            <v>0</v>
          </cell>
          <cell r="DF356" t="b">
            <v>0</v>
          </cell>
          <cell r="DH356" t="b">
            <v>0</v>
          </cell>
          <cell r="DJ356" t="b">
            <v>0</v>
          </cell>
          <cell r="DL356" t="b">
            <v>0</v>
          </cell>
          <cell r="DN356" t="b">
            <v>0</v>
          </cell>
          <cell r="DP356" t="b">
            <v>0</v>
          </cell>
          <cell r="DV356">
            <v>0</v>
          </cell>
          <cell r="DX356">
            <v>0</v>
          </cell>
          <cell r="DZ356">
            <v>0</v>
          </cell>
          <cell r="EB356">
            <v>0</v>
          </cell>
          <cell r="ED356">
            <v>0</v>
          </cell>
          <cell r="EF356">
            <v>0</v>
          </cell>
          <cell r="EJ356">
            <v>0</v>
          </cell>
          <cell r="EL356">
            <v>0</v>
          </cell>
          <cell r="EN356">
            <v>0</v>
          </cell>
          <cell r="EP356">
            <v>0</v>
          </cell>
          <cell r="ER356">
            <v>0</v>
          </cell>
          <cell r="ET356">
            <v>0</v>
          </cell>
          <cell r="EX356">
            <v>0</v>
          </cell>
          <cell r="EZ356">
            <v>0</v>
          </cell>
          <cell r="FD356">
            <v>0</v>
          </cell>
          <cell r="FF356">
            <v>0</v>
          </cell>
        </row>
        <row r="357">
          <cell r="A357" t="str">
            <v>Gaskedler_DKE0</v>
          </cell>
          <cell r="B357" t="str">
            <v>DK-East</v>
          </cell>
          <cell r="G357">
            <v>0</v>
          </cell>
          <cell r="H357">
            <v>207</v>
          </cell>
          <cell r="AK357">
            <v>0</v>
          </cell>
          <cell r="AL357">
            <v>188.577</v>
          </cell>
          <cell r="AN357">
            <v>0</v>
          </cell>
          <cell r="AO357">
            <v>0</v>
          </cell>
          <cell r="AP357">
            <v>2321.85</v>
          </cell>
          <cell r="AQ357">
            <v>0</v>
          </cell>
          <cell r="BG357" t="b">
            <v>0</v>
          </cell>
          <cell r="BO357" t="b">
            <v>0</v>
          </cell>
          <cell r="CA357" t="b">
            <v>0</v>
          </cell>
          <cell r="CB357" t="b">
            <v>0</v>
          </cell>
          <cell r="CD357" t="b">
            <v>0</v>
          </cell>
          <cell r="CE357" t="b">
            <v>0</v>
          </cell>
          <cell r="CG357" t="b">
            <v>0</v>
          </cell>
          <cell r="CH357" t="b">
            <v>0</v>
          </cell>
          <cell r="CP357" t="str">
            <v>EHGASBOD</v>
          </cell>
          <cell r="CT357" t="b">
            <v>0</v>
          </cell>
          <cell r="CV357" t="b">
            <v>0</v>
          </cell>
          <cell r="CX357" t="b">
            <v>0</v>
          </cell>
          <cell r="CZ357" t="b">
            <v>0</v>
          </cell>
          <cell r="DB357" t="b">
            <v>0</v>
          </cell>
          <cell r="DD357" t="b">
            <v>0</v>
          </cell>
          <cell r="DF357" t="b">
            <v>0</v>
          </cell>
          <cell r="DH357" t="b">
            <v>0</v>
          </cell>
          <cell r="DJ357" t="b">
            <v>0</v>
          </cell>
          <cell r="DL357" t="b">
            <v>0</v>
          </cell>
          <cell r="DN357" t="b">
            <v>0</v>
          </cell>
          <cell r="DP357" t="b">
            <v>0</v>
          </cell>
          <cell r="DV357">
            <v>0</v>
          </cell>
          <cell r="DX357">
            <v>0</v>
          </cell>
          <cell r="DZ357">
            <v>0</v>
          </cell>
          <cell r="EB357">
            <v>0</v>
          </cell>
          <cell r="ED357">
            <v>0</v>
          </cell>
          <cell r="EF357">
            <v>0</v>
          </cell>
          <cell r="EJ357">
            <v>0</v>
          </cell>
          <cell r="EL357">
            <v>0</v>
          </cell>
          <cell r="EN357">
            <v>0</v>
          </cell>
          <cell r="EP357">
            <v>0</v>
          </cell>
          <cell r="ER357">
            <v>0</v>
          </cell>
          <cell r="ET357">
            <v>0</v>
          </cell>
          <cell r="EX357">
            <v>0</v>
          </cell>
          <cell r="EZ357">
            <v>0</v>
          </cell>
          <cell r="FD357">
            <v>0</v>
          </cell>
          <cell r="FF357">
            <v>0</v>
          </cell>
        </row>
        <row r="358">
          <cell r="A358" t="str">
            <v>Gaskedler_DKE0</v>
          </cell>
          <cell r="B358" t="str">
            <v>DK-East</v>
          </cell>
          <cell r="G358">
            <v>0</v>
          </cell>
          <cell r="H358">
            <v>207</v>
          </cell>
          <cell r="AK358">
            <v>0</v>
          </cell>
          <cell r="AL358">
            <v>188.577</v>
          </cell>
          <cell r="AN358">
            <v>0</v>
          </cell>
          <cell r="AO358">
            <v>0</v>
          </cell>
          <cell r="AP358">
            <v>2321.85</v>
          </cell>
          <cell r="AQ358">
            <v>0</v>
          </cell>
          <cell r="BG358" t="b">
            <v>0</v>
          </cell>
          <cell r="BO358" t="b">
            <v>0</v>
          </cell>
          <cell r="CA358" t="b">
            <v>0</v>
          </cell>
          <cell r="CB358" t="b">
            <v>0</v>
          </cell>
          <cell r="CD358" t="b">
            <v>0</v>
          </cell>
          <cell r="CE358" t="b">
            <v>0</v>
          </cell>
          <cell r="CG358" t="b">
            <v>0</v>
          </cell>
          <cell r="CH358" t="b">
            <v>0</v>
          </cell>
          <cell r="CP358" t="str">
            <v>EHGASBOD</v>
          </cell>
          <cell r="CT358" t="b">
            <v>0</v>
          </cell>
          <cell r="CV358" t="b">
            <v>0</v>
          </cell>
          <cell r="CX358" t="b">
            <v>0</v>
          </cell>
          <cell r="CZ358" t="b">
            <v>0</v>
          </cell>
          <cell r="DB358" t="b">
            <v>0</v>
          </cell>
          <cell r="DD358" t="b">
            <v>0</v>
          </cell>
          <cell r="DF358" t="b">
            <v>0</v>
          </cell>
          <cell r="DH358" t="b">
            <v>0</v>
          </cell>
          <cell r="DJ358" t="b">
            <v>0</v>
          </cell>
          <cell r="DL358" t="b">
            <v>0</v>
          </cell>
          <cell r="DN358" t="b">
            <v>0</v>
          </cell>
          <cell r="DP358" t="b">
            <v>0</v>
          </cell>
          <cell r="DV358">
            <v>0</v>
          </cell>
          <cell r="DX358">
            <v>0</v>
          </cell>
          <cell r="DZ358">
            <v>0</v>
          </cell>
          <cell r="EB358">
            <v>0</v>
          </cell>
          <cell r="ED358">
            <v>0</v>
          </cell>
          <cell r="EF358">
            <v>0</v>
          </cell>
          <cell r="EJ358">
            <v>0</v>
          </cell>
          <cell r="EL358">
            <v>0</v>
          </cell>
          <cell r="EN358">
            <v>0</v>
          </cell>
          <cell r="EP358">
            <v>0</v>
          </cell>
          <cell r="ER358">
            <v>0</v>
          </cell>
          <cell r="ET358">
            <v>0</v>
          </cell>
          <cell r="EX358">
            <v>0</v>
          </cell>
          <cell r="EZ358">
            <v>0</v>
          </cell>
          <cell r="FD358">
            <v>0</v>
          </cell>
          <cell r="FF358">
            <v>0</v>
          </cell>
        </row>
        <row r="359">
          <cell r="A359" t="str">
            <v>Biokedler_DKE0</v>
          </cell>
          <cell r="B359" t="str">
            <v>DK-East</v>
          </cell>
          <cell r="G359">
            <v>0</v>
          </cell>
          <cell r="H359">
            <v>224</v>
          </cell>
          <cell r="AK359">
            <v>0</v>
          </cell>
          <cell r="AL359">
            <v>215.93599999999998</v>
          </cell>
          <cell r="AN359">
            <v>0</v>
          </cell>
          <cell r="AO359">
            <v>5.5596800000000002</v>
          </cell>
          <cell r="AP359">
            <v>7235.1999999999989</v>
          </cell>
          <cell r="AQ359">
            <v>11.200000000000001</v>
          </cell>
          <cell r="BG359" t="b">
            <v>0</v>
          </cell>
          <cell r="BO359" t="b">
            <v>0</v>
          </cell>
          <cell r="CA359" t="b">
            <v>0</v>
          </cell>
          <cell r="CB359" t="b">
            <v>0</v>
          </cell>
          <cell r="CD359" t="b">
            <v>0</v>
          </cell>
          <cell r="CE359" t="b">
            <v>0</v>
          </cell>
          <cell r="CG359" t="b">
            <v>0</v>
          </cell>
          <cell r="CH359" t="b">
            <v>0</v>
          </cell>
          <cell r="CP359" t="str">
            <v>EHSTRBOD</v>
          </cell>
          <cell r="CT359" t="b">
            <v>0</v>
          </cell>
          <cell r="CV359" t="b">
            <v>0</v>
          </cell>
          <cell r="CX359" t="b">
            <v>0</v>
          </cell>
          <cell r="CZ359" t="b">
            <v>0</v>
          </cell>
          <cell r="DB359" t="b">
            <v>0</v>
          </cell>
          <cell r="DD359" t="b">
            <v>0</v>
          </cell>
          <cell r="DF359" t="b">
            <v>0</v>
          </cell>
          <cell r="DH359" t="b">
            <v>0</v>
          </cell>
          <cell r="DJ359" t="b">
            <v>0</v>
          </cell>
          <cell r="DL359" t="b">
            <v>0</v>
          </cell>
          <cell r="DN359" t="b">
            <v>0</v>
          </cell>
          <cell r="DP359" t="b">
            <v>0</v>
          </cell>
          <cell r="DV359">
            <v>0</v>
          </cell>
          <cell r="DX359">
            <v>0</v>
          </cell>
          <cell r="DZ359">
            <v>0</v>
          </cell>
          <cell r="EB359">
            <v>0</v>
          </cell>
          <cell r="ED359">
            <v>0</v>
          </cell>
          <cell r="EF359">
            <v>0</v>
          </cell>
          <cell r="EJ359">
            <v>0</v>
          </cell>
          <cell r="EL359">
            <v>0</v>
          </cell>
          <cell r="EN359">
            <v>0</v>
          </cell>
          <cell r="EP359">
            <v>0</v>
          </cell>
          <cell r="ER359">
            <v>0</v>
          </cell>
          <cell r="ET359">
            <v>0</v>
          </cell>
          <cell r="EX359">
            <v>0</v>
          </cell>
          <cell r="EZ359">
            <v>0</v>
          </cell>
          <cell r="FD359">
            <v>0</v>
          </cell>
          <cell r="FF359">
            <v>0</v>
          </cell>
        </row>
        <row r="360">
          <cell r="A360" t="str">
            <v>OVV_DKE0</v>
          </cell>
          <cell r="B360" t="str">
            <v>DK-East</v>
          </cell>
          <cell r="G360">
            <v>0</v>
          </cell>
          <cell r="H360">
            <v>2</v>
          </cell>
          <cell r="N360">
            <v>11.667464117575319</v>
          </cell>
          <cell r="AK360">
            <v>0</v>
          </cell>
          <cell r="AL360">
            <v>0</v>
          </cell>
          <cell r="AN360">
            <v>0</v>
          </cell>
          <cell r="AO360">
            <v>0</v>
          </cell>
          <cell r="AP360">
            <v>0</v>
          </cell>
          <cell r="AQ360">
            <v>0</v>
          </cell>
          <cell r="BG360" t="b">
            <v>0</v>
          </cell>
          <cell r="BO360" t="b">
            <v>0</v>
          </cell>
          <cell r="CA360" t="b">
            <v>0</v>
          </cell>
          <cell r="CB360" t="b">
            <v>0</v>
          </cell>
          <cell r="CD360" t="b">
            <v>0</v>
          </cell>
          <cell r="CE360" t="b">
            <v>0</v>
          </cell>
          <cell r="CG360" t="b">
            <v>0</v>
          </cell>
          <cell r="CH360" t="b">
            <v>0</v>
          </cell>
          <cell r="CP360">
            <v>0</v>
          </cell>
          <cell r="CT360" t="b">
            <v>0</v>
          </cell>
          <cell r="CV360" t="b">
            <v>0</v>
          </cell>
          <cell r="CX360" t="b">
            <v>0</v>
          </cell>
          <cell r="CZ360" t="b">
            <v>0</v>
          </cell>
          <cell r="DB360" t="b">
            <v>0</v>
          </cell>
          <cell r="DD360" t="b">
            <v>0</v>
          </cell>
          <cell r="DF360" t="b">
            <v>0</v>
          </cell>
          <cell r="DH360" t="b">
            <v>0</v>
          </cell>
          <cell r="DJ360" t="b">
            <v>0</v>
          </cell>
          <cell r="DL360" t="b">
            <v>0</v>
          </cell>
          <cell r="DN360" t="b">
            <v>0</v>
          </cell>
          <cell r="DP360" t="b">
            <v>0</v>
          </cell>
          <cell r="DV360">
            <v>0</v>
          </cell>
          <cell r="DX360">
            <v>0</v>
          </cell>
          <cell r="DZ360">
            <v>0</v>
          </cell>
          <cell r="EB360">
            <v>0</v>
          </cell>
          <cell r="ED360">
            <v>0</v>
          </cell>
          <cell r="EF360">
            <v>0</v>
          </cell>
          <cell r="EJ360">
            <v>0</v>
          </cell>
          <cell r="EL360">
            <v>0</v>
          </cell>
          <cell r="EN360">
            <v>0</v>
          </cell>
          <cell r="EP360">
            <v>0</v>
          </cell>
          <cell r="ER360">
            <v>0</v>
          </cell>
          <cell r="ET360">
            <v>0</v>
          </cell>
          <cell r="EX360">
            <v>0</v>
          </cell>
          <cell r="EZ360">
            <v>0</v>
          </cell>
          <cell r="FD360">
            <v>0</v>
          </cell>
          <cell r="FF360">
            <v>0</v>
          </cell>
        </row>
        <row r="361">
          <cell r="A361" t="str">
            <v>Elkedler_DKE0_2013</v>
          </cell>
          <cell r="B361" t="str">
            <v>DK-East</v>
          </cell>
          <cell r="G361">
            <v>0</v>
          </cell>
          <cell r="H361">
            <v>0</v>
          </cell>
          <cell r="AK361">
            <v>0</v>
          </cell>
          <cell r="AL361">
            <v>0</v>
          </cell>
          <cell r="AN361">
            <v>0</v>
          </cell>
          <cell r="AO361">
            <v>0</v>
          </cell>
          <cell r="AP361">
            <v>0</v>
          </cell>
          <cell r="AQ361">
            <v>0</v>
          </cell>
          <cell r="BG361" t="b">
            <v>0</v>
          </cell>
          <cell r="BO361" t="b">
            <v>0</v>
          </cell>
          <cell r="CA361" t="b">
            <v>0</v>
          </cell>
          <cell r="CB361" t="b">
            <v>0</v>
          </cell>
          <cell r="CD361" t="b">
            <v>0</v>
          </cell>
          <cell r="CE361" t="b">
            <v>0</v>
          </cell>
          <cell r="CG361" t="b">
            <v>0</v>
          </cell>
          <cell r="CH361" t="b">
            <v>0</v>
          </cell>
          <cell r="CP361">
            <v>0</v>
          </cell>
          <cell r="CT361" t="b">
            <v>0</v>
          </cell>
          <cell r="CV361" t="b">
            <v>0</v>
          </cell>
          <cell r="CX361" t="b">
            <v>0</v>
          </cell>
          <cell r="CZ361" t="b">
            <v>0</v>
          </cell>
          <cell r="DB361" t="b">
            <v>0</v>
          </cell>
          <cell r="DD361" t="b">
            <v>0</v>
          </cell>
          <cell r="DF361" t="b">
            <v>0</v>
          </cell>
          <cell r="DH361" t="b">
            <v>0</v>
          </cell>
          <cell r="DJ361" t="b">
            <v>0</v>
          </cell>
          <cell r="DL361" t="b">
            <v>0</v>
          </cell>
          <cell r="DN361" t="b">
            <v>0</v>
          </cell>
          <cell r="DP361" t="b">
            <v>0</v>
          </cell>
          <cell r="DV361">
            <v>0</v>
          </cell>
          <cell r="DX361">
            <v>0</v>
          </cell>
          <cell r="DZ361">
            <v>0</v>
          </cell>
          <cell r="EB361">
            <v>0</v>
          </cell>
          <cell r="ED361">
            <v>0</v>
          </cell>
          <cell r="EF361">
            <v>0</v>
          </cell>
          <cell r="EJ361">
            <v>0</v>
          </cell>
          <cell r="EL361">
            <v>0</v>
          </cell>
          <cell r="EN361">
            <v>0</v>
          </cell>
          <cell r="EP361">
            <v>0</v>
          </cell>
          <cell r="ER361">
            <v>0</v>
          </cell>
          <cell r="ET361">
            <v>0</v>
          </cell>
          <cell r="EX361">
            <v>0</v>
          </cell>
          <cell r="EZ361">
            <v>0</v>
          </cell>
          <cell r="FD361">
            <v>0</v>
          </cell>
          <cell r="FF361">
            <v>0</v>
          </cell>
        </row>
        <row r="362">
          <cell r="A362" t="str">
            <v>Elkedler_DKE0_2014</v>
          </cell>
          <cell r="B362" t="str">
            <v>DK-East</v>
          </cell>
          <cell r="G362">
            <v>-3.5</v>
          </cell>
          <cell r="H362">
            <v>3.5</v>
          </cell>
          <cell r="AK362">
            <v>-3.5</v>
          </cell>
          <cell r="AL362">
            <v>0</v>
          </cell>
          <cell r="AN362">
            <v>0</v>
          </cell>
          <cell r="AO362">
            <v>0</v>
          </cell>
          <cell r="AP362">
            <v>0</v>
          </cell>
          <cell r="AQ362">
            <v>0</v>
          </cell>
          <cell r="BG362" t="b">
            <v>0</v>
          </cell>
          <cell r="BO362" t="b">
            <v>0</v>
          </cell>
          <cell r="CA362" t="b">
            <v>0</v>
          </cell>
          <cell r="CB362" t="b">
            <v>0</v>
          </cell>
          <cell r="CD362" t="b">
            <v>0</v>
          </cell>
          <cell r="CE362" t="b">
            <v>0</v>
          </cell>
          <cell r="CG362" t="b">
            <v>0</v>
          </cell>
          <cell r="CH362" t="b">
            <v>0</v>
          </cell>
          <cell r="CP362">
            <v>0</v>
          </cell>
          <cell r="CT362" t="b">
            <v>0</v>
          </cell>
          <cell r="CV362" t="b">
            <v>0</v>
          </cell>
          <cell r="CX362" t="b">
            <v>0</v>
          </cell>
          <cell r="CZ362" t="b">
            <v>0</v>
          </cell>
          <cell r="DB362" t="b">
            <v>0</v>
          </cell>
          <cell r="DD362" t="b">
            <v>0</v>
          </cell>
          <cell r="DF362" t="b">
            <v>0</v>
          </cell>
          <cell r="DH362" t="b">
            <v>0</v>
          </cell>
          <cell r="DJ362" t="b">
            <v>0</v>
          </cell>
          <cell r="DL362" t="b">
            <v>0</v>
          </cell>
          <cell r="DN362" t="b">
            <v>0</v>
          </cell>
          <cell r="DP362" t="b">
            <v>0</v>
          </cell>
          <cell r="DV362">
            <v>0</v>
          </cell>
          <cell r="DX362">
            <v>0</v>
          </cell>
          <cell r="DZ362">
            <v>0</v>
          </cell>
          <cell r="EB362">
            <v>0</v>
          </cell>
          <cell r="ED362">
            <v>0</v>
          </cell>
          <cell r="EF362">
            <v>0</v>
          </cell>
          <cell r="EJ362">
            <v>0</v>
          </cell>
          <cell r="EL362">
            <v>0</v>
          </cell>
          <cell r="EN362">
            <v>0</v>
          </cell>
          <cell r="EP362">
            <v>0</v>
          </cell>
          <cell r="ER362">
            <v>0</v>
          </cell>
          <cell r="ET362">
            <v>0</v>
          </cell>
          <cell r="EX362">
            <v>0</v>
          </cell>
          <cell r="EZ362">
            <v>0</v>
          </cell>
          <cell r="FD362">
            <v>0</v>
          </cell>
          <cell r="FF362">
            <v>0</v>
          </cell>
        </row>
        <row r="363">
          <cell r="A363" t="str">
            <v>Elkedler_DKE0_2015</v>
          </cell>
          <cell r="B363" t="str">
            <v>DK-East</v>
          </cell>
          <cell r="G363">
            <v>-3.5</v>
          </cell>
          <cell r="H363">
            <v>3.5</v>
          </cell>
          <cell r="AK363">
            <v>-3.5</v>
          </cell>
          <cell r="AL363">
            <v>0</v>
          </cell>
          <cell r="AN363">
            <v>0</v>
          </cell>
          <cell r="AO363">
            <v>0</v>
          </cell>
          <cell r="AP363">
            <v>0</v>
          </cell>
          <cell r="AQ363">
            <v>0</v>
          </cell>
          <cell r="BG363" t="b">
            <v>0</v>
          </cell>
          <cell r="BO363" t="b">
            <v>0</v>
          </cell>
          <cell r="CA363" t="b">
            <v>0</v>
          </cell>
          <cell r="CB363" t="b">
            <v>0</v>
          </cell>
          <cell r="CD363" t="b">
            <v>0</v>
          </cell>
          <cell r="CE363" t="b">
            <v>0</v>
          </cell>
          <cell r="CG363" t="b">
            <v>0</v>
          </cell>
          <cell r="CH363" t="b">
            <v>0</v>
          </cell>
          <cell r="CP363">
            <v>0</v>
          </cell>
          <cell r="CT363" t="b">
            <v>0</v>
          </cell>
          <cell r="CV363" t="b">
            <v>0</v>
          </cell>
          <cell r="CX363" t="b">
            <v>0</v>
          </cell>
          <cell r="CZ363" t="b">
            <v>0</v>
          </cell>
          <cell r="DB363" t="b">
            <v>0</v>
          </cell>
          <cell r="DD363" t="b">
            <v>0</v>
          </cell>
          <cell r="DF363" t="b">
            <v>0</v>
          </cell>
          <cell r="DH363" t="b">
            <v>0</v>
          </cell>
          <cell r="DJ363" t="b">
            <v>0</v>
          </cell>
          <cell r="DL363" t="b">
            <v>0</v>
          </cell>
          <cell r="DN363" t="b">
            <v>0</v>
          </cell>
          <cell r="DP363" t="b">
            <v>0</v>
          </cell>
          <cell r="DV363">
            <v>0</v>
          </cell>
          <cell r="DX363">
            <v>0</v>
          </cell>
          <cell r="DZ363">
            <v>0</v>
          </cell>
          <cell r="EB363">
            <v>0</v>
          </cell>
          <cell r="ED363">
            <v>0</v>
          </cell>
          <cell r="EF363">
            <v>0</v>
          </cell>
          <cell r="EJ363">
            <v>0</v>
          </cell>
          <cell r="EL363">
            <v>0</v>
          </cell>
          <cell r="EN363">
            <v>0</v>
          </cell>
          <cell r="EP363">
            <v>0</v>
          </cell>
          <cell r="ER363">
            <v>0</v>
          </cell>
          <cell r="ET363">
            <v>0</v>
          </cell>
          <cell r="EX363">
            <v>0</v>
          </cell>
          <cell r="EZ363">
            <v>0</v>
          </cell>
          <cell r="FD363">
            <v>0</v>
          </cell>
          <cell r="FF363">
            <v>0</v>
          </cell>
        </row>
        <row r="364">
          <cell r="A364" t="str">
            <v>Elkedler_DKE0_2016</v>
          </cell>
          <cell r="B364" t="str">
            <v>DK-East</v>
          </cell>
          <cell r="G364">
            <v>-3.5</v>
          </cell>
          <cell r="H364">
            <v>3.5</v>
          </cell>
          <cell r="AK364">
            <v>-3.5</v>
          </cell>
          <cell r="AL364">
            <v>0</v>
          </cell>
          <cell r="AN364">
            <v>0</v>
          </cell>
          <cell r="AO364">
            <v>0</v>
          </cell>
          <cell r="AP364">
            <v>0</v>
          </cell>
          <cell r="AQ364">
            <v>0</v>
          </cell>
          <cell r="BG364" t="b">
            <v>0</v>
          </cell>
          <cell r="BO364" t="b">
            <v>0</v>
          </cell>
          <cell r="CA364" t="b">
            <v>0</v>
          </cell>
          <cell r="CB364" t="b">
            <v>0</v>
          </cell>
          <cell r="CD364" t="b">
            <v>0</v>
          </cell>
          <cell r="CE364" t="b">
            <v>0</v>
          </cell>
          <cell r="CG364" t="b">
            <v>0</v>
          </cell>
          <cell r="CH364" t="b">
            <v>0</v>
          </cell>
          <cell r="CP364">
            <v>0</v>
          </cell>
          <cell r="CT364" t="b">
            <v>0</v>
          </cell>
          <cell r="CV364" t="b">
            <v>0</v>
          </cell>
          <cell r="CX364" t="b">
            <v>0</v>
          </cell>
          <cell r="CZ364" t="b">
            <v>0</v>
          </cell>
          <cell r="DB364" t="b">
            <v>0</v>
          </cell>
          <cell r="DD364" t="b">
            <v>0</v>
          </cell>
          <cell r="DF364" t="b">
            <v>0</v>
          </cell>
          <cell r="DH364" t="b">
            <v>0</v>
          </cell>
          <cell r="DJ364" t="b">
            <v>0</v>
          </cell>
          <cell r="DL364" t="b">
            <v>0</v>
          </cell>
          <cell r="DN364" t="b">
            <v>0</v>
          </cell>
          <cell r="DP364" t="b">
            <v>0</v>
          </cell>
          <cell r="DV364">
            <v>0</v>
          </cell>
          <cell r="DX364">
            <v>0</v>
          </cell>
          <cell r="DZ364">
            <v>0</v>
          </cell>
          <cell r="EB364">
            <v>0</v>
          </cell>
          <cell r="ED364">
            <v>0</v>
          </cell>
          <cell r="EF364">
            <v>0</v>
          </cell>
          <cell r="EJ364">
            <v>0</v>
          </cell>
          <cell r="EL364">
            <v>0</v>
          </cell>
          <cell r="EN364">
            <v>0</v>
          </cell>
          <cell r="EP364">
            <v>0</v>
          </cell>
          <cell r="ER364">
            <v>0</v>
          </cell>
          <cell r="ET364">
            <v>0</v>
          </cell>
          <cell r="EX364">
            <v>0</v>
          </cell>
          <cell r="EZ364">
            <v>0</v>
          </cell>
          <cell r="FD364">
            <v>0</v>
          </cell>
          <cell r="FF364">
            <v>0</v>
          </cell>
        </row>
        <row r="365">
          <cell r="A365" t="str">
            <v>Elkedler_DKE0_2017</v>
          </cell>
          <cell r="B365" t="str">
            <v>DK-East</v>
          </cell>
          <cell r="G365">
            <v>-3.5</v>
          </cell>
          <cell r="H365">
            <v>3.5</v>
          </cell>
          <cell r="AK365">
            <v>-3.5</v>
          </cell>
          <cell r="AL365">
            <v>0</v>
          </cell>
          <cell r="AN365">
            <v>0</v>
          </cell>
          <cell r="AO365">
            <v>0</v>
          </cell>
          <cell r="AP365">
            <v>0</v>
          </cell>
          <cell r="AQ365">
            <v>0</v>
          </cell>
          <cell r="BG365" t="b">
            <v>0</v>
          </cell>
          <cell r="BO365" t="b">
            <v>0</v>
          </cell>
          <cell r="CA365" t="b">
            <v>0</v>
          </cell>
          <cell r="CB365" t="b">
            <v>0</v>
          </cell>
          <cell r="CD365" t="b">
            <v>0</v>
          </cell>
          <cell r="CE365" t="b">
            <v>0</v>
          </cell>
          <cell r="CG365" t="b">
            <v>0</v>
          </cell>
          <cell r="CH365" t="b">
            <v>0</v>
          </cell>
          <cell r="CP365">
            <v>0</v>
          </cell>
          <cell r="CT365" t="b">
            <v>0</v>
          </cell>
          <cell r="CV365" t="b">
            <v>0</v>
          </cell>
          <cell r="CX365" t="b">
            <v>0</v>
          </cell>
          <cell r="CZ365" t="b">
            <v>0</v>
          </cell>
          <cell r="DB365" t="b">
            <v>0</v>
          </cell>
          <cell r="DD365" t="b">
            <v>0</v>
          </cell>
          <cell r="DF365" t="b">
            <v>0</v>
          </cell>
          <cell r="DH365" t="b">
            <v>0</v>
          </cell>
          <cell r="DJ365" t="b">
            <v>0</v>
          </cell>
          <cell r="DL365" t="b">
            <v>0</v>
          </cell>
          <cell r="DN365" t="b">
            <v>0</v>
          </cell>
          <cell r="DP365" t="b">
            <v>0</v>
          </cell>
          <cell r="DV365">
            <v>0</v>
          </cell>
          <cell r="DX365">
            <v>0</v>
          </cell>
          <cell r="DZ365">
            <v>0</v>
          </cell>
          <cell r="EB365">
            <v>0</v>
          </cell>
          <cell r="ED365">
            <v>0</v>
          </cell>
          <cell r="EF365">
            <v>0</v>
          </cell>
          <cell r="EJ365">
            <v>0</v>
          </cell>
          <cell r="EL365">
            <v>0</v>
          </cell>
          <cell r="EN365">
            <v>0</v>
          </cell>
          <cell r="EP365">
            <v>0</v>
          </cell>
          <cell r="ER365">
            <v>0</v>
          </cell>
          <cell r="ET365">
            <v>0</v>
          </cell>
          <cell r="EX365">
            <v>0</v>
          </cell>
          <cell r="EZ365">
            <v>0</v>
          </cell>
          <cell r="FD365">
            <v>0</v>
          </cell>
          <cell r="FF365">
            <v>0</v>
          </cell>
        </row>
        <row r="366">
          <cell r="A366" t="str">
            <v>Elkedler_DKE0_2018</v>
          </cell>
          <cell r="B366" t="str">
            <v>DK-East</v>
          </cell>
          <cell r="G366">
            <v>-3.5</v>
          </cell>
          <cell r="H366">
            <v>3.5</v>
          </cell>
          <cell r="AK366">
            <v>-3.5</v>
          </cell>
          <cell r="AL366">
            <v>0</v>
          </cell>
          <cell r="AN366">
            <v>0</v>
          </cell>
          <cell r="AO366">
            <v>0</v>
          </cell>
          <cell r="AP366">
            <v>0</v>
          </cell>
          <cell r="AQ366">
            <v>0</v>
          </cell>
          <cell r="BG366" t="b">
            <v>0</v>
          </cell>
          <cell r="BO366" t="b">
            <v>0</v>
          </cell>
          <cell r="CA366" t="b">
            <v>0</v>
          </cell>
          <cell r="CB366" t="b">
            <v>0</v>
          </cell>
          <cell r="CD366" t="b">
            <v>0</v>
          </cell>
          <cell r="CE366" t="b">
            <v>0</v>
          </cell>
          <cell r="CG366" t="b">
            <v>0</v>
          </cell>
          <cell r="CH366" t="b">
            <v>0</v>
          </cell>
          <cell r="CP366">
            <v>0</v>
          </cell>
          <cell r="CT366" t="b">
            <v>0</v>
          </cell>
          <cell r="CV366" t="b">
            <v>0</v>
          </cell>
          <cell r="CX366" t="b">
            <v>0</v>
          </cell>
          <cell r="CZ366" t="b">
            <v>0</v>
          </cell>
          <cell r="DB366" t="b">
            <v>0</v>
          </cell>
          <cell r="DD366" t="b">
            <v>0</v>
          </cell>
          <cell r="DF366" t="b">
            <v>0</v>
          </cell>
          <cell r="DH366" t="b">
            <v>0</v>
          </cell>
          <cell r="DJ366" t="b">
            <v>0</v>
          </cell>
          <cell r="DL366" t="b">
            <v>0</v>
          </cell>
          <cell r="DN366" t="b">
            <v>0</v>
          </cell>
          <cell r="DP366" t="b">
            <v>0</v>
          </cell>
          <cell r="DV366">
            <v>0</v>
          </cell>
          <cell r="DX366">
            <v>0</v>
          </cell>
          <cell r="DZ366">
            <v>0</v>
          </cell>
          <cell r="EB366">
            <v>0</v>
          </cell>
          <cell r="ED366">
            <v>0</v>
          </cell>
          <cell r="EF366">
            <v>0</v>
          </cell>
          <cell r="EJ366">
            <v>0</v>
          </cell>
          <cell r="EL366">
            <v>0</v>
          </cell>
          <cell r="EN366">
            <v>0</v>
          </cell>
          <cell r="EP366">
            <v>0</v>
          </cell>
          <cell r="ER366">
            <v>0</v>
          </cell>
          <cell r="ET366">
            <v>0</v>
          </cell>
          <cell r="EX366">
            <v>0</v>
          </cell>
          <cell r="EZ366">
            <v>0</v>
          </cell>
          <cell r="FD366">
            <v>0</v>
          </cell>
          <cell r="FF366">
            <v>0</v>
          </cell>
        </row>
        <row r="367">
          <cell r="A367" t="str">
            <v>Elkedler_DKE0_2019</v>
          </cell>
          <cell r="B367" t="str">
            <v>DK-East</v>
          </cell>
          <cell r="G367">
            <v>-3.5</v>
          </cell>
          <cell r="H367">
            <v>3.5</v>
          </cell>
          <cell r="AK367">
            <v>-3.5</v>
          </cell>
          <cell r="AL367">
            <v>0</v>
          </cell>
          <cell r="AN367">
            <v>0</v>
          </cell>
          <cell r="AO367">
            <v>0</v>
          </cell>
          <cell r="AP367">
            <v>0</v>
          </cell>
          <cell r="AQ367">
            <v>0</v>
          </cell>
          <cell r="BG367" t="b">
            <v>0</v>
          </cell>
          <cell r="BO367" t="b">
            <v>0</v>
          </cell>
          <cell r="CA367" t="b">
            <v>0</v>
          </cell>
          <cell r="CB367" t="b">
            <v>0</v>
          </cell>
          <cell r="CD367" t="b">
            <v>0</v>
          </cell>
          <cell r="CE367" t="b">
            <v>0</v>
          </cell>
          <cell r="CG367" t="b">
            <v>0</v>
          </cell>
          <cell r="CH367" t="b">
            <v>0</v>
          </cell>
          <cell r="CP367">
            <v>0</v>
          </cell>
          <cell r="CT367" t="b">
            <v>0</v>
          </cell>
          <cell r="CV367" t="b">
            <v>0</v>
          </cell>
          <cell r="CX367" t="b">
            <v>0</v>
          </cell>
          <cell r="CZ367" t="b">
            <v>0</v>
          </cell>
          <cell r="DB367" t="b">
            <v>0</v>
          </cell>
          <cell r="DD367" t="b">
            <v>0</v>
          </cell>
          <cell r="DF367" t="b">
            <v>0</v>
          </cell>
          <cell r="DH367" t="b">
            <v>0</v>
          </cell>
          <cell r="DJ367" t="b">
            <v>0</v>
          </cell>
          <cell r="DL367" t="b">
            <v>0</v>
          </cell>
          <cell r="DN367" t="b">
            <v>0</v>
          </cell>
          <cell r="DP367" t="b">
            <v>0</v>
          </cell>
          <cell r="DV367">
            <v>0</v>
          </cell>
          <cell r="DX367">
            <v>0</v>
          </cell>
          <cell r="DZ367">
            <v>0</v>
          </cell>
          <cell r="EB367">
            <v>0</v>
          </cell>
          <cell r="ED367">
            <v>0</v>
          </cell>
          <cell r="EF367">
            <v>0</v>
          </cell>
          <cell r="EJ367">
            <v>0</v>
          </cell>
          <cell r="EL367">
            <v>0</v>
          </cell>
          <cell r="EN367">
            <v>0</v>
          </cell>
          <cell r="EP367">
            <v>0</v>
          </cell>
          <cell r="ER367">
            <v>0</v>
          </cell>
          <cell r="ET367">
            <v>0</v>
          </cell>
          <cell r="EX367">
            <v>0</v>
          </cell>
          <cell r="EZ367">
            <v>0</v>
          </cell>
          <cell r="FD367">
            <v>0</v>
          </cell>
          <cell r="FF367">
            <v>0</v>
          </cell>
        </row>
        <row r="368">
          <cell r="A368" t="str">
            <v>Elkedler_DKE0_2020</v>
          </cell>
          <cell r="B368" t="str">
            <v>DK-East</v>
          </cell>
          <cell r="G368">
            <v>-3.5</v>
          </cell>
          <cell r="H368">
            <v>3.5</v>
          </cell>
          <cell r="AK368">
            <v>-3.5</v>
          </cell>
          <cell r="AL368">
            <v>0</v>
          </cell>
          <cell r="AN368">
            <v>0</v>
          </cell>
          <cell r="AO368">
            <v>0</v>
          </cell>
          <cell r="AP368">
            <v>0</v>
          </cell>
          <cell r="AQ368">
            <v>0</v>
          </cell>
          <cell r="BG368" t="b">
            <v>0</v>
          </cell>
          <cell r="BO368" t="b">
            <v>0</v>
          </cell>
          <cell r="CA368" t="b">
            <v>0</v>
          </cell>
          <cell r="CB368" t="b">
            <v>0</v>
          </cell>
          <cell r="CD368" t="b">
            <v>0</v>
          </cell>
          <cell r="CE368" t="b">
            <v>0</v>
          </cell>
          <cell r="CG368" t="b">
            <v>0</v>
          </cell>
          <cell r="CH368" t="b">
            <v>0</v>
          </cell>
          <cell r="CP368">
            <v>0</v>
          </cell>
          <cell r="CT368" t="b">
            <v>0</v>
          </cell>
          <cell r="CV368" t="b">
            <v>0</v>
          </cell>
          <cell r="CX368" t="b">
            <v>0</v>
          </cell>
          <cell r="CZ368" t="b">
            <v>0</v>
          </cell>
          <cell r="DB368" t="b">
            <v>0</v>
          </cell>
          <cell r="DD368" t="b">
            <v>0</v>
          </cell>
          <cell r="DF368" t="b">
            <v>0</v>
          </cell>
          <cell r="DH368" t="b">
            <v>0</v>
          </cell>
          <cell r="DJ368" t="b">
            <v>0</v>
          </cell>
          <cell r="DL368" t="b">
            <v>0</v>
          </cell>
          <cell r="DN368" t="b">
            <v>0</v>
          </cell>
          <cell r="DP368" t="b">
            <v>0</v>
          </cell>
          <cell r="DV368">
            <v>0</v>
          </cell>
          <cell r="DX368">
            <v>0</v>
          </cell>
          <cell r="DZ368">
            <v>0</v>
          </cell>
          <cell r="EB368">
            <v>0</v>
          </cell>
          <cell r="ED368">
            <v>0</v>
          </cell>
          <cell r="EF368">
            <v>0</v>
          </cell>
          <cell r="EJ368">
            <v>0</v>
          </cell>
          <cell r="EL368">
            <v>0</v>
          </cell>
          <cell r="EN368">
            <v>0</v>
          </cell>
          <cell r="EP368">
            <v>0</v>
          </cell>
          <cell r="ER368">
            <v>0</v>
          </cell>
          <cell r="ET368">
            <v>0</v>
          </cell>
          <cell r="EX368">
            <v>0</v>
          </cell>
          <cell r="EZ368">
            <v>0</v>
          </cell>
          <cell r="FD368">
            <v>0</v>
          </cell>
          <cell r="FF368">
            <v>0</v>
          </cell>
        </row>
        <row r="369">
          <cell r="A369" t="str">
            <v>IndustryCHP_DKE_2000</v>
          </cell>
          <cell r="B369" t="str">
            <v>DK-East</v>
          </cell>
          <cell r="G369">
            <v>207.65000051353127</v>
          </cell>
          <cell r="H369">
            <v>0</v>
          </cell>
          <cell r="N369">
            <v>637.93617400000016</v>
          </cell>
          <cell r="AK369">
            <v>207.65000051353127</v>
          </cell>
          <cell r="AL369">
            <v>0</v>
          </cell>
          <cell r="AN369">
            <v>0</v>
          </cell>
          <cell r="AO369">
            <v>0</v>
          </cell>
          <cell r="AP369">
            <v>0</v>
          </cell>
          <cell r="AQ369">
            <v>0</v>
          </cell>
          <cell r="BG369" t="b">
            <v>0</v>
          </cell>
          <cell r="BO369" t="b">
            <v>0</v>
          </cell>
          <cell r="CA369" t="b">
            <v>0</v>
          </cell>
          <cell r="CB369" t="b">
            <v>0</v>
          </cell>
          <cell r="CD369" t="b">
            <v>0</v>
          </cell>
          <cell r="CE369" t="b">
            <v>0</v>
          </cell>
          <cell r="CG369" t="b">
            <v>0</v>
          </cell>
          <cell r="CH369" t="b">
            <v>0</v>
          </cell>
          <cell r="CP369">
            <v>0</v>
          </cell>
          <cell r="CT369" t="b">
            <v>0</v>
          </cell>
          <cell r="CV369" t="b">
            <v>0</v>
          </cell>
          <cell r="CX369" t="b">
            <v>0</v>
          </cell>
          <cell r="CZ369" t="b">
            <v>0</v>
          </cell>
          <cell r="DB369" t="b">
            <v>0</v>
          </cell>
          <cell r="DD369" t="b">
            <v>0</v>
          </cell>
          <cell r="DF369" t="b">
            <v>0</v>
          </cell>
          <cell r="DH369" t="b">
            <v>0</v>
          </cell>
          <cell r="DJ369" t="b">
            <v>0</v>
          </cell>
          <cell r="DL369" t="b">
            <v>0</v>
          </cell>
          <cell r="DN369" t="b">
            <v>0</v>
          </cell>
          <cell r="DP369" t="b">
            <v>0</v>
          </cell>
          <cell r="DV369">
            <v>0</v>
          </cell>
          <cell r="DX369">
            <v>0</v>
          </cell>
          <cell r="DZ369">
            <v>0</v>
          </cell>
          <cell r="EB369">
            <v>0</v>
          </cell>
          <cell r="ED369">
            <v>0</v>
          </cell>
          <cell r="EF369">
            <v>0</v>
          </cell>
          <cell r="EJ369">
            <v>0</v>
          </cell>
          <cell r="EL369">
            <v>0</v>
          </cell>
          <cell r="EN369">
            <v>0</v>
          </cell>
          <cell r="EP369">
            <v>0</v>
          </cell>
          <cell r="ER369">
            <v>0</v>
          </cell>
          <cell r="ET369">
            <v>0</v>
          </cell>
          <cell r="EX369">
            <v>0</v>
          </cell>
          <cell r="EZ369">
            <v>0</v>
          </cell>
          <cell r="FD369">
            <v>0</v>
          </cell>
          <cell r="FF369">
            <v>0</v>
          </cell>
        </row>
        <row r="370">
          <cell r="A370" t="str">
            <v>IndustryCHP_DKE_2001</v>
          </cell>
          <cell r="B370" t="str">
            <v>DK-East</v>
          </cell>
          <cell r="G370">
            <v>208.98300047870725</v>
          </cell>
          <cell r="H370">
            <v>0</v>
          </cell>
          <cell r="N370">
            <v>563.72201699999994</v>
          </cell>
          <cell r="AK370">
            <v>208.98300047870725</v>
          </cell>
          <cell r="AL370">
            <v>0</v>
          </cell>
          <cell r="AN370">
            <v>0</v>
          </cell>
          <cell r="AO370">
            <v>0</v>
          </cell>
          <cell r="AP370">
            <v>0</v>
          </cell>
          <cell r="AQ370">
            <v>0</v>
          </cell>
          <cell r="BG370" t="b">
            <v>0</v>
          </cell>
          <cell r="BO370" t="b">
            <v>0</v>
          </cell>
          <cell r="CA370" t="b">
            <v>0</v>
          </cell>
          <cell r="CB370" t="b">
            <v>0</v>
          </cell>
          <cell r="CD370" t="b">
            <v>0</v>
          </cell>
          <cell r="CE370" t="b">
            <v>0</v>
          </cell>
          <cell r="CG370" t="b">
            <v>0</v>
          </cell>
          <cell r="CH370" t="b">
            <v>0</v>
          </cell>
          <cell r="CP370">
            <v>0</v>
          </cell>
          <cell r="CT370" t="b">
            <v>0</v>
          </cell>
          <cell r="CV370" t="b">
            <v>0</v>
          </cell>
          <cell r="CX370" t="b">
            <v>0</v>
          </cell>
          <cell r="CZ370" t="b">
            <v>0</v>
          </cell>
          <cell r="DB370" t="b">
            <v>0</v>
          </cell>
          <cell r="DD370" t="b">
            <v>0</v>
          </cell>
          <cell r="DF370" t="b">
            <v>0</v>
          </cell>
          <cell r="DH370" t="b">
            <v>0</v>
          </cell>
          <cell r="DJ370" t="b">
            <v>0</v>
          </cell>
          <cell r="DL370" t="b">
            <v>0</v>
          </cell>
          <cell r="DN370" t="b">
            <v>0</v>
          </cell>
          <cell r="DP370" t="b">
            <v>0</v>
          </cell>
          <cell r="DV370">
            <v>0</v>
          </cell>
          <cell r="DX370">
            <v>0</v>
          </cell>
          <cell r="DZ370">
            <v>0</v>
          </cell>
          <cell r="EB370">
            <v>0</v>
          </cell>
          <cell r="ED370">
            <v>0</v>
          </cell>
          <cell r="EF370">
            <v>0</v>
          </cell>
          <cell r="EJ370">
            <v>0</v>
          </cell>
          <cell r="EL370">
            <v>0</v>
          </cell>
          <cell r="EN370">
            <v>0</v>
          </cell>
          <cell r="EP370">
            <v>0</v>
          </cell>
          <cell r="ER370">
            <v>0</v>
          </cell>
          <cell r="ET370">
            <v>0</v>
          </cell>
          <cell r="EX370">
            <v>0</v>
          </cell>
          <cell r="EZ370">
            <v>0</v>
          </cell>
          <cell r="FD370">
            <v>0</v>
          </cell>
          <cell r="FF370">
            <v>0</v>
          </cell>
        </row>
        <row r="371">
          <cell r="A371" t="str">
            <v>IndustryCHP_DKE_2002</v>
          </cell>
          <cell r="B371" t="str">
            <v>DK-East</v>
          </cell>
          <cell r="G371">
            <v>223.36250045453198</v>
          </cell>
          <cell r="H371">
            <v>0</v>
          </cell>
          <cell r="N371">
            <v>613.93670200000008</v>
          </cell>
          <cell r="AK371">
            <v>223.36250045453198</v>
          </cell>
          <cell r="AL371">
            <v>0</v>
          </cell>
          <cell r="AN371">
            <v>0</v>
          </cell>
          <cell r="AO371">
            <v>0</v>
          </cell>
          <cell r="AP371">
            <v>0</v>
          </cell>
          <cell r="AQ371">
            <v>0</v>
          </cell>
          <cell r="BG371" t="b">
            <v>0</v>
          </cell>
          <cell r="BO371" t="b">
            <v>0</v>
          </cell>
          <cell r="CA371" t="b">
            <v>0</v>
          </cell>
          <cell r="CB371" t="b">
            <v>0</v>
          </cell>
          <cell r="CD371" t="b">
            <v>0</v>
          </cell>
          <cell r="CE371" t="b">
            <v>0</v>
          </cell>
          <cell r="CG371" t="b">
            <v>0</v>
          </cell>
          <cell r="CH371" t="b">
            <v>0</v>
          </cell>
          <cell r="CP371">
            <v>0</v>
          </cell>
          <cell r="CT371" t="b">
            <v>0</v>
          </cell>
          <cell r="CV371" t="b">
            <v>0</v>
          </cell>
          <cell r="CX371" t="b">
            <v>0</v>
          </cell>
          <cell r="CZ371" t="b">
            <v>0</v>
          </cell>
          <cell r="DB371" t="b">
            <v>0</v>
          </cell>
          <cell r="DD371" t="b">
            <v>0</v>
          </cell>
          <cell r="DF371" t="b">
            <v>0</v>
          </cell>
          <cell r="DH371" t="b">
            <v>0</v>
          </cell>
          <cell r="DJ371" t="b">
            <v>0</v>
          </cell>
          <cell r="DL371" t="b">
            <v>0</v>
          </cell>
          <cell r="DN371" t="b">
            <v>0</v>
          </cell>
          <cell r="DP371" t="b">
            <v>0</v>
          </cell>
          <cell r="DV371">
            <v>0</v>
          </cell>
          <cell r="DX371">
            <v>0</v>
          </cell>
          <cell r="DZ371">
            <v>0</v>
          </cell>
          <cell r="EB371">
            <v>0</v>
          </cell>
          <cell r="ED371">
            <v>0</v>
          </cell>
          <cell r="EF371">
            <v>0</v>
          </cell>
          <cell r="EJ371">
            <v>0</v>
          </cell>
          <cell r="EL371">
            <v>0</v>
          </cell>
          <cell r="EN371">
            <v>0</v>
          </cell>
          <cell r="EP371">
            <v>0</v>
          </cell>
          <cell r="ER371">
            <v>0</v>
          </cell>
          <cell r="ET371">
            <v>0</v>
          </cell>
          <cell r="EX371">
            <v>0</v>
          </cell>
          <cell r="EZ371">
            <v>0</v>
          </cell>
          <cell r="FD371">
            <v>0</v>
          </cell>
          <cell r="FF371">
            <v>0</v>
          </cell>
        </row>
        <row r="372">
          <cell r="A372" t="str">
            <v>IndustryCHP_DKE_2003</v>
          </cell>
          <cell r="B372" t="str">
            <v>DK-East</v>
          </cell>
          <cell r="G372">
            <v>219.78250077855773</v>
          </cell>
          <cell r="H372">
            <v>0</v>
          </cell>
          <cell r="N372">
            <v>641.67767099999969</v>
          </cell>
          <cell r="AK372">
            <v>219.78250077855773</v>
          </cell>
          <cell r="AL372">
            <v>0</v>
          </cell>
          <cell r="AN372">
            <v>0</v>
          </cell>
          <cell r="AO372">
            <v>0</v>
          </cell>
          <cell r="AP372">
            <v>0</v>
          </cell>
          <cell r="AQ372">
            <v>0</v>
          </cell>
          <cell r="BG372" t="b">
            <v>0</v>
          </cell>
          <cell r="BO372" t="b">
            <v>0</v>
          </cell>
          <cell r="CA372" t="b">
            <v>0</v>
          </cell>
          <cell r="CB372" t="b">
            <v>0</v>
          </cell>
          <cell r="CD372" t="b">
            <v>0</v>
          </cell>
          <cell r="CE372" t="b">
            <v>0</v>
          </cell>
          <cell r="CG372" t="b">
            <v>0</v>
          </cell>
          <cell r="CH372" t="b">
            <v>0</v>
          </cell>
          <cell r="CP372">
            <v>0</v>
          </cell>
          <cell r="CT372" t="b">
            <v>0</v>
          </cell>
          <cell r="CV372" t="b">
            <v>0</v>
          </cell>
          <cell r="CX372" t="b">
            <v>0</v>
          </cell>
          <cell r="CZ372" t="b">
            <v>0</v>
          </cell>
          <cell r="DB372" t="b">
            <v>0</v>
          </cell>
          <cell r="DD372" t="b">
            <v>0</v>
          </cell>
          <cell r="DF372" t="b">
            <v>0</v>
          </cell>
          <cell r="DH372" t="b">
            <v>0</v>
          </cell>
          <cell r="DJ372" t="b">
            <v>0</v>
          </cell>
          <cell r="DL372" t="b">
            <v>0</v>
          </cell>
          <cell r="DN372" t="b">
            <v>0</v>
          </cell>
          <cell r="DP372" t="b">
            <v>0</v>
          </cell>
          <cell r="DV372">
            <v>0</v>
          </cell>
          <cell r="DX372">
            <v>0</v>
          </cell>
          <cell r="DZ372">
            <v>0</v>
          </cell>
          <cell r="EB372">
            <v>0</v>
          </cell>
          <cell r="ED372">
            <v>0</v>
          </cell>
          <cell r="EF372">
            <v>0</v>
          </cell>
          <cell r="EJ372">
            <v>0</v>
          </cell>
          <cell r="EL372">
            <v>0</v>
          </cell>
          <cell r="EN372">
            <v>0</v>
          </cell>
          <cell r="EP372">
            <v>0</v>
          </cell>
          <cell r="ER372">
            <v>0</v>
          </cell>
          <cell r="ET372">
            <v>0</v>
          </cell>
          <cell r="EX372">
            <v>0</v>
          </cell>
          <cell r="EZ372">
            <v>0</v>
          </cell>
          <cell r="FD372">
            <v>0</v>
          </cell>
          <cell r="FF372">
            <v>0</v>
          </cell>
        </row>
        <row r="373">
          <cell r="A373" t="str">
            <v>IndustryCHP_DKE_2004</v>
          </cell>
          <cell r="B373" t="str">
            <v>DK-East</v>
          </cell>
          <cell r="G373">
            <v>217.95450081513263</v>
          </cell>
          <cell r="H373">
            <v>0</v>
          </cell>
          <cell r="N373">
            <v>654.77353150653289</v>
          </cell>
          <cell r="AK373">
            <v>217.95450081513263</v>
          </cell>
          <cell r="AL373">
            <v>0</v>
          </cell>
          <cell r="AN373">
            <v>0</v>
          </cell>
          <cell r="AO373">
            <v>0</v>
          </cell>
          <cell r="AP373">
            <v>0</v>
          </cell>
          <cell r="AQ373">
            <v>0</v>
          </cell>
          <cell r="BG373" t="b">
            <v>0</v>
          </cell>
          <cell r="BO373" t="b">
            <v>0</v>
          </cell>
          <cell r="CA373" t="b">
            <v>0</v>
          </cell>
          <cell r="CB373" t="b">
            <v>0</v>
          </cell>
          <cell r="CD373" t="b">
            <v>0</v>
          </cell>
          <cell r="CE373" t="b">
            <v>0</v>
          </cell>
          <cell r="CG373" t="b">
            <v>0</v>
          </cell>
          <cell r="CH373" t="b">
            <v>0</v>
          </cell>
          <cell r="CP373">
            <v>0</v>
          </cell>
          <cell r="CT373" t="b">
            <v>0</v>
          </cell>
          <cell r="CV373" t="b">
            <v>0</v>
          </cell>
          <cell r="CX373" t="b">
            <v>0</v>
          </cell>
          <cell r="CZ373" t="b">
            <v>0</v>
          </cell>
          <cell r="DB373" t="b">
            <v>0</v>
          </cell>
          <cell r="DD373" t="b">
            <v>0</v>
          </cell>
          <cell r="DF373" t="b">
            <v>0</v>
          </cell>
          <cell r="DH373" t="b">
            <v>0</v>
          </cell>
          <cell r="DJ373" t="b">
            <v>0</v>
          </cell>
          <cell r="DL373" t="b">
            <v>0</v>
          </cell>
          <cell r="DN373" t="b">
            <v>0</v>
          </cell>
          <cell r="DP373" t="b">
            <v>0</v>
          </cell>
          <cell r="DV373">
            <v>0</v>
          </cell>
          <cell r="DX373">
            <v>0</v>
          </cell>
          <cell r="DZ373">
            <v>0</v>
          </cell>
          <cell r="EB373">
            <v>0</v>
          </cell>
          <cell r="ED373">
            <v>0</v>
          </cell>
          <cell r="EF373">
            <v>0</v>
          </cell>
          <cell r="EJ373">
            <v>0</v>
          </cell>
          <cell r="EL373">
            <v>0</v>
          </cell>
          <cell r="EN373">
            <v>0</v>
          </cell>
          <cell r="EP373">
            <v>0</v>
          </cell>
          <cell r="ER373">
            <v>0</v>
          </cell>
          <cell r="ET373">
            <v>0</v>
          </cell>
          <cell r="EX373">
            <v>0</v>
          </cell>
          <cell r="EZ373">
            <v>0</v>
          </cell>
          <cell r="FD373">
            <v>0</v>
          </cell>
          <cell r="FF373">
            <v>0</v>
          </cell>
        </row>
        <row r="374">
          <cell r="A374" t="str">
            <v>IndustryCHP_DKE_2005</v>
          </cell>
          <cell r="B374" t="str">
            <v>DK-East</v>
          </cell>
          <cell r="G374">
            <v>217.76950081181712</v>
          </cell>
          <cell r="H374">
            <v>0</v>
          </cell>
          <cell r="N374">
            <v>657.76871092653073</v>
          </cell>
          <cell r="AK374">
            <v>217.76950081181712</v>
          </cell>
          <cell r="AL374">
            <v>0</v>
          </cell>
          <cell r="AN374">
            <v>0</v>
          </cell>
          <cell r="AO374">
            <v>0</v>
          </cell>
          <cell r="AP374">
            <v>0</v>
          </cell>
          <cell r="AQ374">
            <v>0</v>
          </cell>
          <cell r="BG374" t="b">
            <v>0</v>
          </cell>
          <cell r="BO374" t="b">
            <v>0</v>
          </cell>
          <cell r="CA374" t="b">
            <v>0</v>
          </cell>
          <cell r="CB374" t="b">
            <v>0</v>
          </cell>
          <cell r="CD374" t="b">
            <v>0</v>
          </cell>
          <cell r="CE374" t="b">
            <v>0</v>
          </cell>
          <cell r="CG374" t="b">
            <v>0</v>
          </cell>
          <cell r="CH374" t="b">
            <v>0</v>
          </cell>
          <cell r="CP374">
            <v>0</v>
          </cell>
          <cell r="CT374" t="b">
            <v>0</v>
          </cell>
          <cell r="CV374" t="b">
            <v>0</v>
          </cell>
          <cell r="CX374" t="b">
            <v>0</v>
          </cell>
          <cell r="CZ374" t="b">
            <v>0</v>
          </cell>
          <cell r="DB374" t="b">
            <v>0</v>
          </cell>
          <cell r="DD374" t="b">
            <v>0</v>
          </cell>
          <cell r="DF374" t="b">
            <v>0</v>
          </cell>
          <cell r="DH374" t="b">
            <v>0</v>
          </cell>
          <cell r="DJ374" t="b">
            <v>0</v>
          </cell>
          <cell r="DL374" t="b">
            <v>0</v>
          </cell>
          <cell r="DN374" t="b">
            <v>0</v>
          </cell>
          <cell r="DP374" t="b">
            <v>0</v>
          </cell>
          <cell r="DV374">
            <v>0</v>
          </cell>
          <cell r="DX374">
            <v>0</v>
          </cell>
          <cell r="DZ374">
            <v>0</v>
          </cell>
          <cell r="EB374">
            <v>0</v>
          </cell>
          <cell r="ED374">
            <v>0</v>
          </cell>
          <cell r="EF374">
            <v>0</v>
          </cell>
          <cell r="EJ374">
            <v>0</v>
          </cell>
          <cell r="EL374">
            <v>0</v>
          </cell>
          <cell r="EN374">
            <v>0</v>
          </cell>
          <cell r="EP374">
            <v>0</v>
          </cell>
          <cell r="ER374">
            <v>0</v>
          </cell>
          <cell r="ET374">
            <v>0</v>
          </cell>
          <cell r="EX374">
            <v>0</v>
          </cell>
          <cell r="EZ374">
            <v>0</v>
          </cell>
          <cell r="FD374">
            <v>0</v>
          </cell>
          <cell r="FF374">
            <v>0</v>
          </cell>
        </row>
        <row r="375">
          <cell r="A375" t="str">
            <v>IndustryCHP_DKE_2006</v>
          </cell>
          <cell r="B375" t="str">
            <v>DK-East</v>
          </cell>
          <cell r="G375">
            <v>219.34450075798668</v>
          </cell>
          <cell r="H375">
            <v>0</v>
          </cell>
          <cell r="N375">
            <v>584.96740393874836</v>
          </cell>
          <cell r="AK375">
            <v>219.34450075798668</v>
          </cell>
          <cell r="AL375">
            <v>0</v>
          </cell>
          <cell r="AN375">
            <v>0</v>
          </cell>
          <cell r="AO375">
            <v>0</v>
          </cell>
          <cell r="AP375">
            <v>0</v>
          </cell>
          <cell r="AQ375">
            <v>0</v>
          </cell>
          <cell r="BG375" t="b">
            <v>0</v>
          </cell>
          <cell r="BO375" t="b">
            <v>0</v>
          </cell>
          <cell r="CA375" t="b">
            <v>0</v>
          </cell>
          <cell r="CB375" t="b">
            <v>0</v>
          </cell>
          <cell r="CD375" t="b">
            <v>0</v>
          </cell>
          <cell r="CE375" t="b">
            <v>0</v>
          </cell>
          <cell r="CG375" t="b">
            <v>0</v>
          </cell>
          <cell r="CH375" t="b">
            <v>0</v>
          </cell>
          <cell r="CP375">
            <v>0</v>
          </cell>
          <cell r="CT375" t="b">
            <v>0</v>
          </cell>
          <cell r="CV375" t="b">
            <v>0</v>
          </cell>
          <cell r="CX375" t="b">
            <v>0</v>
          </cell>
          <cell r="CZ375" t="b">
            <v>0</v>
          </cell>
          <cell r="DB375" t="b">
            <v>0</v>
          </cell>
          <cell r="DD375" t="b">
            <v>0</v>
          </cell>
          <cell r="DF375" t="b">
            <v>0</v>
          </cell>
          <cell r="DH375" t="b">
            <v>0</v>
          </cell>
          <cell r="DJ375" t="b">
            <v>0</v>
          </cell>
          <cell r="DL375" t="b">
            <v>0</v>
          </cell>
          <cell r="DN375" t="b">
            <v>0</v>
          </cell>
          <cell r="DP375" t="b">
            <v>0</v>
          </cell>
          <cell r="DV375">
            <v>0</v>
          </cell>
          <cell r="DX375">
            <v>0</v>
          </cell>
          <cell r="DZ375">
            <v>0</v>
          </cell>
          <cell r="EB375">
            <v>0</v>
          </cell>
          <cell r="ED375">
            <v>0</v>
          </cell>
          <cell r="EF375">
            <v>0</v>
          </cell>
          <cell r="EJ375">
            <v>0</v>
          </cell>
          <cell r="EL375">
            <v>0</v>
          </cell>
          <cell r="EN375">
            <v>0</v>
          </cell>
          <cell r="EP375">
            <v>0</v>
          </cell>
          <cell r="ER375">
            <v>0</v>
          </cell>
          <cell r="ET375">
            <v>0</v>
          </cell>
          <cell r="EX375">
            <v>0</v>
          </cell>
          <cell r="EZ375">
            <v>0</v>
          </cell>
          <cell r="FD375">
            <v>0</v>
          </cell>
          <cell r="FF375">
            <v>0</v>
          </cell>
        </row>
        <row r="376">
          <cell r="A376" t="str">
            <v>IndustryCHP_DKE_2007</v>
          </cell>
          <cell r="B376" t="str">
            <v>DK-East</v>
          </cell>
          <cell r="G376">
            <v>219.34450075798668</v>
          </cell>
          <cell r="H376">
            <v>0</v>
          </cell>
          <cell r="N376">
            <v>508.62690000000003</v>
          </cell>
          <cell r="AK376">
            <v>219.34450075798668</v>
          </cell>
          <cell r="AL376">
            <v>0</v>
          </cell>
          <cell r="AN376">
            <v>0</v>
          </cell>
          <cell r="AO376">
            <v>0</v>
          </cell>
          <cell r="AP376">
            <v>0</v>
          </cell>
          <cell r="AQ376">
            <v>0</v>
          </cell>
          <cell r="BG376" t="b">
            <v>0</v>
          </cell>
          <cell r="BO376" t="b">
            <v>0</v>
          </cell>
          <cell r="CA376" t="b">
            <v>0</v>
          </cell>
          <cell r="CB376" t="b">
            <v>0</v>
          </cell>
          <cell r="CD376" t="b">
            <v>0</v>
          </cell>
          <cell r="CE376" t="b">
            <v>0</v>
          </cell>
          <cell r="CG376" t="b">
            <v>0</v>
          </cell>
          <cell r="CH376" t="b">
            <v>0</v>
          </cell>
          <cell r="CP376">
            <v>0</v>
          </cell>
          <cell r="CT376" t="b">
            <v>0</v>
          </cell>
          <cell r="CV376" t="b">
            <v>0</v>
          </cell>
          <cell r="CX376" t="b">
            <v>0</v>
          </cell>
          <cell r="CZ376" t="b">
            <v>0</v>
          </cell>
          <cell r="DB376" t="b">
            <v>0</v>
          </cell>
          <cell r="DD376" t="b">
            <v>0</v>
          </cell>
          <cell r="DF376" t="b">
            <v>0</v>
          </cell>
          <cell r="DH376" t="b">
            <v>0</v>
          </cell>
          <cell r="DJ376" t="b">
            <v>0</v>
          </cell>
          <cell r="DL376" t="b">
            <v>0</v>
          </cell>
          <cell r="DN376" t="b">
            <v>0</v>
          </cell>
          <cell r="DP376" t="b">
            <v>0</v>
          </cell>
          <cell r="DV376">
            <v>0</v>
          </cell>
          <cell r="DX376">
            <v>0</v>
          </cell>
          <cell r="DZ376">
            <v>0</v>
          </cell>
          <cell r="EB376">
            <v>0</v>
          </cell>
          <cell r="ED376">
            <v>0</v>
          </cell>
          <cell r="EF376">
            <v>0</v>
          </cell>
          <cell r="EJ376">
            <v>0</v>
          </cell>
          <cell r="EL376">
            <v>0</v>
          </cell>
          <cell r="EN376">
            <v>0</v>
          </cell>
          <cell r="EP376">
            <v>0</v>
          </cell>
          <cell r="ER376">
            <v>0</v>
          </cell>
          <cell r="ET376">
            <v>0</v>
          </cell>
          <cell r="EX376">
            <v>0</v>
          </cell>
          <cell r="EZ376">
            <v>0</v>
          </cell>
          <cell r="FD376">
            <v>0</v>
          </cell>
          <cell r="FF376">
            <v>0</v>
          </cell>
        </row>
        <row r="377">
          <cell r="A377" t="str">
            <v>IndustryCHP_DKE_2008</v>
          </cell>
          <cell r="B377" t="str">
            <v>DK-East</v>
          </cell>
          <cell r="G377">
            <v>219.34450075798668</v>
          </cell>
          <cell r="H377">
            <v>0</v>
          </cell>
          <cell r="N377">
            <v>454.02276357427314</v>
          </cell>
          <cell r="AK377">
            <v>219.34450075798668</v>
          </cell>
          <cell r="AL377">
            <v>0</v>
          </cell>
          <cell r="AN377">
            <v>0</v>
          </cell>
          <cell r="AO377">
            <v>0</v>
          </cell>
          <cell r="AP377">
            <v>0</v>
          </cell>
          <cell r="AQ377">
            <v>0</v>
          </cell>
          <cell r="BG377" t="b">
            <v>0</v>
          </cell>
          <cell r="BO377" t="b">
            <v>0</v>
          </cell>
          <cell r="CA377" t="b">
            <v>0</v>
          </cell>
          <cell r="CB377" t="b">
            <v>0</v>
          </cell>
          <cell r="CD377" t="b">
            <v>0</v>
          </cell>
          <cell r="CE377" t="b">
            <v>0</v>
          </cell>
          <cell r="CG377" t="b">
            <v>0</v>
          </cell>
          <cell r="CH377" t="b">
            <v>0</v>
          </cell>
          <cell r="CP377">
            <v>0</v>
          </cell>
          <cell r="CT377" t="b">
            <v>0</v>
          </cell>
          <cell r="CV377" t="b">
            <v>0</v>
          </cell>
          <cell r="CX377" t="b">
            <v>0</v>
          </cell>
          <cell r="CZ377" t="b">
            <v>0</v>
          </cell>
          <cell r="DB377" t="b">
            <v>0</v>
          </cell>
          <cell r="DD377" t="b">
            <v>0</v>
          </cell>
          <cell r="DF377" t="b">
            <v>0</v>
          </cell>
          <cell r="DH377" t="b">
            <v>0</v>
          </cell>
          <cell r="DJ377" t="b">
            <v>0</v>
          </cell>
          <cell r="DL377" t="b">
            <v>0</v>
          </cell>
          <cell r="DN377" t="b">
            <v>0</v>
          </cell>
          <cell r="DP377" t="b">
            <v>0</v>
          </cell>
          <cell r="DV377">
            <v>0</v>
          </cell>
          <cell r="DX377">
            <v>0</v>
          </cell>
          <cell r="DZ377">
            <v>0</v>
          </cell>
          <cell r="EB377">
            <v>0</v>
          </cell>
          <cell r="ED377">
            <v>0</v>
          </cell>
          <cell r="EF377">
            <v>0</v>
          </cell>
          <cell r="EJ377">
            <v>0</v>
          </cell>
          <cell r="EL377">
            <v>0</v>
          </cell>
          <cell r="EN377">
            <v>0</v>
          </cell>
          <cell r="EP377">
            <v>0</v>
          </cell>
          <cell r="ER377">
            <v>0</v>
          </cell>
          <cell r="ET377">
            <v>0</v>
          </cell>
          <cell r="EX377">
            <v>0</v>
          </cell>
          <cell r="EZ377">
            <v>0</v>
          </cell>
          <cell r="FD377">
            <v>0</v>
          </cell>
          <cell r="FF377">
            <v>0</v>
          </cell>
        </row>
        <row r="378">
          <cell r="A378" t="str">
            <v>IndustryCHP_DKE_2009</v>
          </cell>
          <cell r="B378" t="str">
            <v>DK-East</v>
          </cell>
          <cell r="G378">
            <v>219.34450075798668</v>
          </cell>
          <cell r="H378">
            <v>0</v>
          </cell>
          <cell r="N378">
            <v>448.12568376641099</v>
          </cell>
          <cell r="AK378">
            <v>219.34450075798668</v>
          </cell>
          <cell r="AL378">
            <v>0</v>
          </cell>
          <cell r="AN378">
            <v>0</v>
          </cell>
          <cell r="AO378">
            <v>0</v>
          </cell>
          <cell r="AP378">
            <v>0</v>
          </cell>
          <cell r="AQ378">
            <v>0</v>
          </cell>
          <cell r="BG378" t="b">
            <v>0</v>
          </cell>
          <cell r="BO378" t="b">
            <v>0</v>
          </cell>
          <cell r="CA378" t="b">
            <v>0</v>
          </cell>
          <cell r="CB378" t="b">
            <v>0</v>
          </cell>
          <cell r="CD378" t="b">
            <v>0</v>
          </cell>
          <cell r="CE378" t="b">
            <v>0</v>
          </cell>
          <cell r="CG378" t="b">
            <v>0</v>
          </cell>
          <cell r="CH378" t="b">
            <v>0</v>
          </cell>
          <cell r="CP378">
            <v>0</v>
          </cell>
          <cell r="CT378" t="b">
            <v>0</v>
          </cell>
          <cell r="CV378" t="b">
            <v>0</v>
          </cell>
          <cell r="CX378" t="b">
            <v>0</v>
          </cell>
          <cell r="CZ378" t="b">
            <v>0</v>
          </cell>
          <cell r="DB378" t="b">
            <v>0</v>
          </cell>
          <cell r="DD378" t="b">
            <v>0</v>
          </cell>
          <cell r="DF378" t="b">
            <v>0</v>
          </cell>
          <cell r="DH378" t="b">
            <v>0</v>
          </cell>
          <cell r="DJ378" t="b">
            <v>0</v>
          </cell>
          <cell r="DL378" t="b">
            <v>0</v>
          </cell>
          <cell r="DN378" t="b">
            <v>0</v>
          </cell>
          <cell r="DP378" t="b">
            <v>0</v>
          </cell>
          <cell r="DV378">
            <v>0</v>
          </cell>
          <cell r="DX378">
            <v>0</v>
          </cell>
          <cell r="DZ378">
            <v>0</v>
          </cell>
          <cell r="EB378">
            <v>0</v>
          </cell>
          <cell r="ED378">
            <v>0</v>
          </cell>
          <cell r="EF378">
            <v>0</v>
          </cell>
          <cell r="EJ378">
            <v>0</v>
          </cell>
          <cell r="EL378">
            <v>0</v>
          </cell>
          <cell r="EN378">
            <v>0</v>
          </cell>
          <cell r="EP378">
            <v>0</v>
          </cell>
          <cell r="ER378">
            <v>0</v>
          </cell>
          <cell r="ET378">
            <v>0</v>
          </cell>
          <cell r="EX378">
            <v>0</v>
          </cell>
          <cell r="EZ378">
            <v>0</v>
          </cell>
          <cell r="FD378">
            <v>0</v>
          </cell>
          <cell r="FF378">
            <v>0</v>
          </cell>
        </row>
        <row r="379">
          <cell r="A379" t="str">
            <v>IndustryCHP_DKE_2010</v>
          </cell>
          <cell r="B379" t="str">
            <v>DK-East</v>
          </cell>
          <cell r="G379">
            <v>136</v>
          </cell>
          <cell r="H379">
            <v>0</v>
          </cell>
          <cell r="N379">
            <v>448.91946154418798</v>
          </cell>
          <cell r="AK379">
            <v>136</v>
          </cell>
          <cell r="AL379">
            <v>0</v>
          </cell>
          <cell r="AN379">
            <v>0</v>
          </cell>
          <cell r="AO379">
            <v>0</v>
          </cell>
          <cell r="AP379">
            <v>0</v>
          </cell>
          <cell r="AQ379">
            <v>0</v>
          </cell>
          <cell r="BG379" t="b">
            <v>0</v>
          </cell>
          <cell r="BO379" t="b">
            <v>0</v>
          </cell>
          <cell r="CA379" t="b">
            <v>0</v>
          </cell>
          <cell r="CB379" t="b">
            <v>0</v>
          </cell>
          <cell r="CD379" t="b">
            <v>0</v>
          </cell>
          <cell r="CE379" t="b">
            <v>0</v>
          </cell>
          <cell r="CG379" t="b">
            <v>0</v>
          </cell>
          <cell r="CH379" t="b">
            <v>0</v>
          </cell>
          <cell r="CP379">
            <v>0</v>
          </cell>
          <cell r="CT379" t="b">
            <v>0</v>
          </cell>
          <cell r="CV379" t="b">
            <v>0</v>
          </cell>
          <cell r="CX379" t="b">
            <v>0</v>
          </cell>
          <cell r="CZ379" t="b">
            <v>0</v>
          </cell>
          <cell r="DB379" t="b">
            <v>0</v>
          </cell>
          <cell r="DD379" t="b">
            <v>0</v>
          </cell>
          <cell r="DF379" t="b">
            <v>0</v>
          </cell>
          <cell r="DH379" t="b">
            <v>0</v>
          </cell>
          <cell r="DJ379" t="b">
            <v>0</v>
          </cell>
          <cell r="DL379" t="b">
            <v>0</v>
          </cell>
          <cell r="DN379" t="b">
            <v>0</v>
          </cell>
          <cell r="DP379" t="b">
            <v>0</v>
          </cell>
          <cell r="DV379">
            <v>0</v>
          </cell>
          <cell r="DX379">
            <v>0</v>
          </cell>
          <cell r="DZ379">
            <v>0</v>
          </cell>
          <cell r="EB379">
            <v>0</v>
          </cell>
          <cell r="ED379">
            <v>0</v>
          </cell>
          <cell r="EF379">
            <v>0</v>
          </cell>
          <cell r="EJ379">
            <v>0</v>
          </cell>
          <cell r="EL379">
            <v>0</v>
          </cell>
          <cell r="EN379">
            <v>0</v>
          </cell>
          <cell r="EP379">
            <v>0</v>
          </cell>
          <cell r="ER379">
            <v>0</v>
          </cell>
          <cell r="ET379">
            <v>0</v>
          </cell>
          <cell r="EX379">
            <v>0</v>
          </cell>
          <cell r="EZ379">
            <v>0</v>
          </cell>
          <cell r="FD379">
            <v>0</v>
          </cell>
          <cell r="FF379">
            <v>0</v>
          </cell>
        </row>
        <row r="380">
          <cell r="A380" t="str">
            <v>IndustryCHP_DKE_2011</v>
          </cell>
          <cell r="B380" t="str">
            <v>DK-East</v>
          </cell>
          <cell r="G380">
            <v>129</v>
          </cell>
          <cell r="H380">
            <v>0</v>
          </cell>
          <cell r="N380">
            <v>255.88678708297803</v>
          </cell>
          <cell r="AK380">
            <v>129</v>
          </cell>
          <cell r="AL380">
            <v>0</v>
          </cell>
          <cell r="AN380">
            <v>0</v>
          </cell>
          <cell r="AO380">
            <v>0</v>
          </cell>
          <cell r="AP380">
            <v>0</v>
          </cell>
          <cell r="AQ380">
            <v>0</v>
          </cell>
          <cell r="BG380" t="b">
            <v>0</v>
          </cell>
          <cell r="BO380" t="b">
            <v>0</v>
          </cell>
          <cell r="CA380" t="b">
            <v>0</v>
          </cell>
          <cell r="CB380" t="b">
            <v>0</v>
          </cell>
          <cell r="CD380" t="b">
            <v>0</v>
          </cell>
          <cell r="CE380" t="b">
            <v>0</v>
          </cell>
          <cell r="CG380" t="b">
            <v>0</v>
          </cell>
          <cell r="CH380" t="b">
            <v>0</v>
          </cell>
          <cell r="CP380">
            <v>0</v>
          </cell>
          <cell r="CT380" t="b">
            <v>0</v>
          </cell>
          <cell r="CV380" t="b">
            <v>0</v>
          </cell>
          <cell r="CX380" t="b">
            <v>0</v>
          </cell>
          <cell r="CZ380" t="b">
            <v>0</v>
          </cell>
          <cell r="DB380" t="b">
            <v>0</v>
          </cell>
          <cell r="DD380" t="b">
            <v>0</v>
          </cell>
          <cell r="DF380" t="b">
            <v>0</v>
          </cell>
          <cell r="DH380" t="b">
            <v>0</v>
          </cell>
          <cell r="DJ380" t="b">
            <v>0</v>
          </cell>
          <cell r="DL380" t="b">
            <v>0</v>
          </cell>
          <cell r="DN380" t="b">
            <v>0</v>
          </cell>
          <cell r="DP380" t="b">
            <v>0</v>
          </cell>
          <cell r="DV380">
            <v>0</v>
          </cell>
          <cell r="DX380">
            <v>0</v>
          </cell>
          <cell r="DZ380">
            <v>0</v>
          </cell>
          <cell r="EB380">
            <v>0</v>
          </cell>
          <cell r="ED380">
            <v>0</v>
          </cell>
          <cell r="EF380">
            <v>0</v>
          </cell>
          <cell r="EJ380">
            <v>0</v>
          </cell>
          <cell r="EL380">
            <v>0</v>
          </cell>
          <cell r="EN380">
            <v>0</v>
          </cell>
          <cell r="EP380">
            <v>0</v>
          </cell>
          <cell r="ER380">
            <v>0</v>
          </cell>
          <cell r="ET380">
            <v>0</v>
          </cell>
          <cell r="EX380">
            <v>0</v>
          </cell>
          <cell r="EZ380">
            <v>0</v>
          </cell>
          <cell r="FD380">
            <v>0</v>
          </cell>
          <cell r="FF380">
            <v>0</v>
          </cell>
        </row>
        <row r="381">
          <cell r="A381" t="str">
            <v>IndustryCHP_DKE_2012</v>
          </cell>
          <cell r="B381" t="str">
            <v>DK-East</v>
          </cell>
          <cell r="G381">
            <v>0</v>
          </cell>
          <cell r="H381">
            <v>0</v>
          </cell>
          <cell r="N381">
            <v>0</v>
          </cell>
          <cell r="AK381">
            <v>0</v>
          </cell>
          <cell r="AL381">
            <v>0</v>
          </cell>
          <cell r="AN381">
            <v>0</v>
          </cell>
          <cell r="AO381">
            <v>0</v>
          </cell>
          <cell r="AP381">
            <v>0</v>
          </cell>
          <cell r="AQ381">
            <v>0</v>
          </cell>
          <cell r="BG381" t="b">
            <v>0</v>
          </cell>
          <cell r="BO381" t="b">
            <v>0</v>
          </cell>
          <cell r="CA381" t="b">
            <v>0</v>
          </cell>
          <cell r="CB381" t="b">
            <v>0</v>
          </cell>
          <cell r="CD381" t="b">
            <v>0</v>
          </cell>
          <cell r="CE381" t="b">
            <v>0</v>
          </cell>
          <cell r="CG381" t="b">
            <v>0</v>
          </cell>
          <cell r="CH381" t="b">
            <v>0</v>
          </cell>
          <cell r="CP381">
            <v>0</v>
          </cell>
          <cell r="CT381" t="b">
            <v>0</v>
          </cell>
          <cell r="CV381" t="b">
            <v>0</v>
          </cell>
          <cell r="CX381" t="b">
            <v>0</v>
          </cell>
          <cell r="CZ381" t="b">
            <v>0</v>
          </cell>
          <cell r="DB381" t="b">
            <v>0</v>
          </cell>
          <cell r="DD381" t="b">
            <v>0</v>
          </cell>
          <cell r="DF381" t="b">
            <v>0</v>
          </cell>
          <cell r="DH381" t="b">
            <v>0</v>
          </cell>
          <cell r="DJ381" t="b">
            <v>0</v>
          </cell>
          <cell r="DL381" t="b">
            <v>0</v>
          </cell>
          <cell r="DN381" t="b">
            <v>0</v>
          </cell>
          <cell r="DP381" t="b">
            <v>0</v>
          </cell>
          <cell r="DV381">
            <v>0</v>
          </cell>
          <cell r="DX381">
            <v>0</v>
          </cell>
          <cell r="DZ381">
            <v>0</v>
          </cell>
          <cell r="EB381">
            <v>0</v>
          </cell>
          <cell r="ED381">
            <v>0</v>
          </cell>
          <cell r="EF381">
            <v>0</v>
          </cell>
          <cell r="EJ381">
            <v>0</v>
          </cell>
          <cell r="EL381">
            <v>0</v>
          </cell>
          <cell r="EN381">
            <v>0</v>
          </cell>
          <cell r="EP381">
            <v>0</v>
          </cell>
          <cell r="ER381">
            <v>0</v>
          </cell>
          <cell r="ET381">
            <v>0</v>
          </cell>
          <cell r="EX381">
            <v>0</v>
          </cell>
          <cell r="EZ381">
            <v>0</v>
          </cell>
          <cell r="FD381">
            <v>0</v>
          </cell>
          <cell r="FF381">
            <v>0</v>
          </cell>
        </row>
        <row r="382">
          <cell r="A382" t="str">
            <v>IndustryCHP_DKE_2013</v>
          </cell>
          <cell r="B382" t="str">
            <v>DK-East</v>
          </cell>
          <cell r="G382">
            <v>0.16177719489248582</v>
          </cell>
          <cell r="H382">
            <v>0</v>
          </cell>
          <cell r="N382">
            <v>3.4666541762675536</v>
          </cell>
          <cell r="AK382">
            <v>0.16177719489248582</v>
          </cell>
          <cell r="AL382">
            <v>0</v>
          </cell>
          <cell r="AN382">
            <v>0</v>
          </cell>
          <cell r="AO382">
            <v>0</v>
          </cell>
          <cell r="AP382">
            <v>0</v>
          </cell>
          <cell r="AQ382">
            <v>0</v>
          </cell>
          <cell r="BG382" t="b">
            <v>0</v>
          </cell>
          <cell r="BO382" t="b">
            <v>0</v>
          </cell>
          <cell r="CA382" t="b">
            <v>0</v>
          </cell>
          <cell r="CB382" t="b">
            <v>0</v>
          </cell>
          <cell r="CD382" t="b">
            <v>0</v>
          </cell>
          <cell r="CE382" t="b">
            <v>0</v>
          </cell>
          <cell r="CG382" t="b">
            <v>0</v>
          </cell>
          <cell r="CH382" t="b">
            <v>0</v>
          </cell>
          <cell r="CP382">
            <v>0</v>
          </cell>
          <cell r="CT382" t="b">
            <v>0</v>
          </cell>
          <cell r="CV382" t="b">
            <v>0</v>
          </cell>
          <cell r="CX382" t="b">
            <v>0</v>
          </cell>
          <cell r="CZ382" t="b">
            <v>0</v>
          </cell>
          <cell r="DB382" t="b">
            <v>0</v>
          </cell>
          <cell r="DD382" t="b">
            <v>0</v>
          </cell>
          <cell r="DF382" t="b">
            <v>0</v>
          </cell>
          <cell r="DH382" t="b">
            <v>0</v>
          </cell>
          <cell r="DJ382" t="b">
            <v>0</v>
          </cell>
          <cell r="DL382" t="b">
            <v>0</v>
          </cell>
          <cell r="DN382" t="b">
            <v>0</v>
          </cell>
          <cell r="DP382" t="b">
            <v>0</v>
          </cell>
          <cell r="DV382">
            <v>0</v>
          </cell>
          <cell r="DX382">
            <v>0</v>
          </cell>
          <cell r="DZ382">
            <v>0</v>
          </cell>
          <cell r="EB382">
            <v>0</v>
          </cell>
          <cell r="ED382">
            <v>0</v>
          </cell>
          <cell r="EF382">
            <v>0</v>
          </cell>
          <cell r="EJ382">
            <v>0</v>
          </cell>
          <cell r="EL382">
            <v>0</v>
          </cell>
          <cell r="EN382">
            <v>0</v>
          </cell>
          <cell r="EP382">
            <v>0</v>
          </cell>
          <cell r="ER382">
            <v>0</v>
          </cell>
          <cell r="ET382">
            <v>0</v>
          </cell>
          <cell r="EX382">
            <v>0</v>
          </cell>
          <cell r="EZ382">
            <v>0</v>
          </cell>
          <cell r="FD382">
            <v>0</v>
          </cell>
          <cell r="FF382">
            <v>0</v>
          </cell>
        </row>
        <row r="383">
          <cell r="A383" t="str">
            <v>IndustryCHP_DKE_2014</v>
          </cell>
          <cell r="B383" t="str">
            <v>DK-East</v>
          </cell>
          <cell r="G383">
            <v>0.15335185185185385</v>
          </cell>
          <cell r="H383">
            <v>0</v>
          </cell>
          <cell r="N383">
            <v>3.2861111111111541</v>
          </cell>
          <cell r="AK383">
            <v>0.15335185185185385</v>
          </cell>
          <cell r="AL383">
            <v>0</v>
          </cell>
          <cell r="AN383">
            <v>0</v>
          </cell>
          <cell r="AO383">
            <v>0</v>
          </cell>
          <cell r="AP383">
            <v>0</v>
          </cell>
          <cell r="AQ383">
            <v>0</v>
          </cell>
          <cell r="BG383" t="b">
            <v>0</v>
          </cell>
          <cell r="BO383" t="b">
            <v>0</v>
          </cell>
          <cell r="CA383" t="b">
            <v>0</v>
          </cell>
          <cell r="CB383" t="b">
            <v>0</v>
          </cell>
          <cell r="CD383" t="b">
            <v>0</v>
          </cell>
          <cell r="CE383" t="b">
            <v>0</v>
          </cell>
          <cell r="CG383" t="b">
            <v>0</v>
          </cell>
          <cell r="CH383" t="b">
            <v>0</v>
          </cell>
          <cell r="CP383">
            <v>0</v>
          </cell>
          <cell r="CT383" t="b">
            <v>0</v>
          </cell>
          <cell r="CV383" t="b">
            <v>0</v>
          </cell>
          <cell r="CX383" t="b">
            <v>0</v>
          </cell>
          <cell r="CZ383" t="b">
            <v>0</v>
          </cell>
          <cell r="DB383" t="b">
            <v>0</v>
          </cell>
          <cell r="DD383" t="b">
            <v>0</v>
          </cell>
          <cell r="DF383" t="b">
            <v>0</v>
          </cell>
          <cell r="DH383" t="b">
            <v>0</v>
          </cell>
          <cell r="DJ383" t="b">
            <v>0</v>
          </cell>
          <cell r="DL383" t="b">
            <v>0</v>
          </cell>
          <cell r="DN383" t="b">
            <v>0</v>
          </cell>
          <cell r="DP383" t="b">
            <v>0</v>
          </cell>
          <cell r="DV383">
            <v>0</v>
          </cell>
          <cell r="DX383">
            <v>0</v>
          </cell>
          <cell r="DZ383">
            <v>0</v>
          </cell>
          <cell r="EB383">
            <v>0</v>
          </cell>
          <cell r="ED383">
            <v>0</v>
          </cell>
          <cell r="EF383">
            <v>0</v>
          </cell>
          <cell r="EJ383">
            <v>0</v>
          </cell>
          <cell r="EL383">
            <v>0</v>
          </cell>
          <cell r="EN383">
            <v>0</v>
          </cell>
          <cell r="EP383">
            <v>0</v>
          </cell>
          <cell r="ER383">
            <v>0</v>
          </cell>
          <cell r="ET383">
            <v>0</v>
          </cell>
          <cell r="EX383">
            <v>0</v>
          </cell>
          <cell r="EZ383">
            <v>0</v>
          </cell>
          <cell r="FD383">
            <v>0</v>
          </cell>
          <cell r="FF383">
            <v>0</v>
          </cell>
        </row>
        <row r="384">
          <cell r="A384" t="str">
            <v>IndustryCHP_DKE_2015</v>
          </cell>
          <cell r="B384" t="str">
            <v>DK-East</v>
          </cell>
          <cell r="G384">
            <v>0.16514814814814827</v>
          </cell>
          <cell r="H384">
            <v>0</v>
          </cell>
          <cell r="N384">
            <v>3.5388888888888914</v>
          </cell>
          <cell r="AK384">
            <v>0.16514814814814827</v>
          </cell>
          <cell r="AL384">
            <v>0</v>
          </cell>
          <cell r="AN384">
            <v>0</v>
          </cell>
          <cell r="AO384">
            <v>0</v>
          </cell>
          <cell r="AP384">
            <v>0</v>
          </cell>
          <cell r="AQ384">
            <v>0</v>
          </cell>
          <cell r="BG384" t="b">
            <v>0</v>
          </cell>
          <cell r="BO384" t="b">
            <v>0</v>
          </cell>
          <cell r="CA384" t="b">
            <v>0</v>
          </cell>
          <cell r="CB384" t="b">
            <v>0</v>
          </cell>
          <cell r="CD384" t="b">
            <v>0</v>
          </cell>
          <cell r="CE384" t="b">
            <v>0</v>
          </cell>
          <cell r="CG384" t="b">
            <v>0</v>
          </cell>
          <cell r="CH384" t="b">
            <v>0</v>
          </cell>
          <cell r="CP384">
            <v>0</v>
          </cell>
          <cell r="CT384" t="b">
            <v>0</v>
          </cell>
          <cell r="CV384" t="b">
            <v>0</v>
          </cell>
          <cell r="CX384" t="b">
            <v>0</v>
          </cell>
          <cell r="CZ384" t="b">
            <v>0</v>
          </cell>
          <cell r="DB384" t="b">
            <v>0</v>
          </cell>
          <cell r="DD384" t="b">
            <v>0</v>
          </cell>
          <cell r="DF384" t="b">
            <v>0</v>
          </cell>
          <cell r="DH384" t="b">
            <v>0</v>
          </cell>
          <cell r="DJ384" t="b">
            <v>0</v>
          </cell>
          <cell r="DL384" t="b">
            <v>0</v>
          </cell>
          <cell r="DN384" t="b">
            <v>0</v>
          </cell>
          <cell r="DP384" t="b">
            <v>0</v>
          </cell>
          <cell r="DV384">
            <v>0</v>
          </cell>
          <cell r="DX384">
            <v>0</v>
          </cell>
          <cell r="DZ384">
            <v>0</v>
          </cell>
          <cell r="EB384">
            <v>0</v>
          </cell>
          <cell r="ED384">
            <v>0</v>
          </cell>
          <cell r="EF384">
            <v>0</v>
          </cell>
          <cell r="EJ384">
            <v>0</v>
          </cell>
          <cell r="EL384">
            <v>0</v>
          </cell>
          <cell r="EN384">
            <v>0</v>
          </cell>
          <cell r="EP384">
            <v>0</v>
          </cell>
          <cell r="ER384">
            <v>0</v>
          </cell>
          <cell r="ET384">
            <v>0</v>
          </cell>
          <cell r="EX384">
            <v>0</v>
          </cell>
          <cell r="EZ384">
            <v>0</v>
          </cell>
          <cell r="FD384">
            <v>0</v>
          </cell>
          <cell r="FF384">
            <v>0</v>
          </cell>
        </row>
        <row r="385">
          <cell r="A385" t="str">
            <v>IndustryCHP_DKE_2016</v>
          </cell>
          <cell r="B385" t="str">
            <v>DK-East</v>
          </cell>
          <cell r="G385">
            <v>0.17694444444444532</v>
          </cell>
          <cell r="H385">
            <v>0</v>
          </cell>
          <cell r="N385">
            <v>3.7916666666666856</v>
          </cell>
          <cell r="AK385">
            <v>0.17694444444444532</v>
          </cell>
          <cell r="AL385">
            <v>0</v>
          </cell>
          <cell r="AN385">
            <v>0</v>
          </cell>
          <cell r="AO385">
            <v>0</v>
          </cell>
          <cell r="AP385">
            <v>0</v>
          </cell>
          <cell r="AQ385">
            <v>0</v>
          </cell>
          <cell r="BG385" t="b">
            <v>0</v>
          </cell>
          <cell r="BO385" t="b">
            <v>0</v>
          </cell>
          <cell r="CA385" t="b">
            <v>0</v>
          </cell>
          <cell r="CB385" t="b">
            <v>0</v>
          </cell>
          <cell r="CD385" t="b">
            <v>0</v>
          </cell>
          <cell r="CE385" t="b">
            <v>0</v>
          </cell>
          <cell r="CG385" t="b">
            <v>0</v>
          </cell>
          <cell r="CH385" t="b">
            <v>0</v>
          </cell>
          <cell r="CP385">
            <v>0</v>
          </cell>
          <cell r="CT385" t="b">
            <v>0</v>
          </cell>
          <cell r="CV385" t="b">
            <v>0</v>
          </cell>
          <cell r="CX385" t="b">
            <v>0</v>
          </cell>
          <cell r="CZ385" t="b">
            <v>0</v>
          </cell>
          <cell r="DB385" t="b">
            <v>0</v>
          </cell>
          <cell r="DD385" t="b">
            <v>0</v>
          </cell>
          <cell r="DF385" t="b">
            <v>0</v>
          </cell>
          <cell r="DH385" t="b">
            <v>0</v>
          </cell>
          <cell r="DJ385" t="b">
            <v>0</v>
          </cell>
          <cell r="DL385" t="b">
            <v>0</v>
          </cell>
          <cell r="DN385" t="b">
            <v>0</v>
          </cell>
          <cell r="DP385" t="b">
            <v>0</v>
          </cell>
          <cell r="DV385">
            <v>0</v>
          </cell>
          <cell r="DX385">
            <v>0</v>
          </cell>
          <cell r="DZ385">
            <v>0</v>
          </cell>
          <cell r="EB385">
            <v>0</v>
          </cell>
          <cell r="ED385">
            <v>0</v>
          </cell>
          <cell r="EF385">
            <v>0</v>
          </cell>
          <cell r="EJ385">
            <v>0</v>
          </cell>
          <cell r="EL385">
            <v>0</v>
          </cell>
          <cell r="EN385">
            <v>0</v>
          </cell>
          <cell r="EP385">
            <v>0</v>
          </cell>
          <cell r="ER385">
            <v>0</v>
          </cell>
          <cell r="ET385">
            <v>0</v>
          </cell>
          <cell r="EX385">
            <v>0</v>
          </cell>
          <cell r="EZ385">
            <v>0</v>
          </cell>
          <cell r="FD385">
            <v>0</v>
          </cell>
          <cell r="FF385">
            <v>0</v>
          </cell>
        </row>
        <row r="386">
          <cell r="A386" t="str">
            <v>IndustryCHP_DKE_2017</v>
          </cell>
          <cell r="B386" t="str">
            <v>DK-East</v>
          </cell>
          <cell r="G386">
            <v>0.20053703703703413</v>
          </cell>
          <cell r="H386">
            <v>0</v>
          </cell>
          <cell r="N386">
            <v>4.2972222222221603</v>
          </cell>
          <cell r="AK386">
            <v>0.20053703703703413</v>
          </cell>
          <cell r="AL386">
            <v>0</v>
          </cell>
          <cell r="AN386">
            <v>0</v>
          </cell>
          <cell r="AO386">
            <v>0</v>
          </cell>
          <cell r="AP386">
            <v>0</v>
          </cell>
          <cell r="AQ386">
            <v>0</v>
          </cell>
          <cell r="BG386" t="b">
            <v>0</v>
          </cell>
          <cell r="BO386" t="b">
            <v>0</v>
          </cell>
          <cell r="CA386" t="b">
            <v>0</v>
          </cell>
          <cell r="CB386" t="b">
            <v>0</v>
          </cell>
          <cell r="CD386" t="b">
            <v>0</v>
          </cell>
          <cell r="CE386" t="b">
            <v>0</v>
          </cell>
          <cell r="CG386" t="b">
            <v>0</v>
          </cell>
          <cell r="CH386" t="b">
            <v>0</v>
          </cell>
          <cell r="CP386">
            <v>0</v>
          </cell>
          <cell r="CT386" t="b">
            <v>0</v>
          </cell>
          <cell r="CV386" t="b">
            <v>0</v>
          </cell>
          <cell r="CX386" t="b">
            <v>0</v>
          </cell>
          <cell r="CZ386" t="b">
            <v>0</v>
          </cell>
          <cell r="DB386" t="b">
            <v>0</v>
          </cell>
          <cell r="DD386" t="b">
            <v>0</v>
          </cell>
          <cell r="DF386" t="b">
            <v>0</v>
          </cell>
          <cell r="DH386" t="b">
            <v>0</v>
          </cell>
          <cell r="DJ386" t="b">
            <v>0</v>
          </cell>
          <cell r="DL386" t="b">
            <v>0</v>
          </cell>
          <cell r="DN386" t="b">
            <v>0</v>
          </cell>
          <cell r="DP386" t="b">
            <v>0</v>
          </cell>
          <cell r="DV386">
            <v>0</v>
          </cell>
          <cell r="DX386">
            <v>0</v>
          </cell>
          <cell r="DZ386">
            <v>0</v>
          </cell>
          <cell r="EB386">
            <v>0</v>
          </cell>
          <cell r="ED386">
            <v>0</v>
          </cell>
          <cell r="EF386">
            <v>0</v>
          </cell>
          <cell r="EJ386">
            <v>0</v>
          </cell>
          <cell r="EL386">
            <v>0</v>
          </cell>
          <cell r="EN386">
            <v>0</v>
          </cell>
          <cell r="EP386">
            <v>0</v>
          </cell>
          <cell r="ER386">
            <v>0</v>
          </cell>
          <cell r="ET386">
            <v>0</v>
          </cell>
          <cell r="EX386">
            <v>0</v>
          </cell>
          <cell r="EZ386">
            <v>0</v>
          </cell>
          <cell r="FD386">
            <v>0</v>
          </cell>
          <cell r="FF386">
            <v>0</v>
          </cell>
        </row>
        <row r="387">
          <cell r="A387" t="str">
            <v>IndustryCHP_DKE_2018</v>
          </cell>
          <cell r="B387" t="str">
            <v>DK-East</v>
          </cell>
          <cell r="G387">
            <v>0.1887407407407424</v>
          </cell>
          <cell r="H387">
            <v>0</v>
          </cell>
          <cell r="N387">
            <v>4.0444444444444798</v>
          </cell>
          <cell r="AK387">
            <v>0.1887407407407424</v>
          </cell>
          <cell r="AL387">
            <v>0</v>
          </cell>
          <cell r="AN387">
            <v>0</v>
          </cell>
          <cell r="AO387">
            <v>0</v>
          </cell>
          <cell r="AP387">
            <v>0</v>
          </cell>
          <cell r="AQ387">
            <v>0</v>
          </cell>
          <cell r="BG387" t="b">
            <v>0</v>
          </cell>
          <cell r="BO387" t="b">
            <v>0</v>
          </cell>
          <cell r="CA387" t="b">
            <v>0</v>
          </cell>
          <cell r="CB387" t="b">
            <v>0</v>
          </cell>
          <cell r="CD387" t="b">
            <v>0</v>
          </cell>
          <cell r="CE387" t="b">
            <v>0</v>
          </cell>
          <cell r="CG387" t="b">
            <v>0</v>
          </cell>
          <cell r="CH387" t="b">
            <v>0</v>
          </cell>
          <cell r="CP387">
            <v>0</v>
          </cell>
          <cell r="CT387" t="b">
            <v>0</v>
          </cell>
          <cell r="CV387" t="b">
            <v>0</v>
          </cell>
          <cell r="CX387" t="b">
            <v>0</v>
          </cell>
          <cell r="CZ387" t="b">
            <v>0</v>
          </cell>
          <cell r="DB387" t="b">
            <v>0</v>
          </cell>
          <cell r="DD387" t="b">
            <v>0</v>
          </cell>
          <cell r="DF387" t="b">
            <v>0</v>
          </cell>
          <cell r="DH387" t="b">
            <v>0</v>
          </cell>
          <cell r="DJ387" t="b">
            <v>0</v>
          </cell>
          <cell r="DL387" t="b">
            <v>0</v>
          </cell>
          <cell r="DN387" t="b">
            <v>0</v>
          </cell>
          <cell r="DP387" t="b">
            <v>0</v>
          </cell>
          <cell r="DV387">
            <v>0</v>
          </cell>
          <cell r="DX387">
            <v>0</v>
          </cell>
          <cell r="DZ387">
            <v>0</v>
          </cell>
          <cell r="EB387">
            <v>0</v>
          </cell>
          <cell r="ED387">
            <v>0</v>
          </cell>
          <cell r="EF387">
            <v>0</v>
          </cell>
          <cell r="EJ387">
            <v>0</v>
          </cell>
          <cell r="EL387">
            <v>0</v>
          </cell>
          <cell r="EN387">
            <v>0</v>
          </cell>
          <cell r="EP387">
            <v>0</v>
          </cell>
          <cell r="ER387">
            <v>0</v>
          </cell>
          <cell r="ET387">
            <v>0</v>
          </cell>
          <cell r="EX387">
            <v>0</v>
          </cell>
          <cell r="EZ387">
            <v>0</v>
          </cell>
          <cell r="FD387">
            <v>0</v>
          </cell>
          <cell r="FF387">
            <v>0</v>
          </cell>
        </row>
        <row r="388">
          <cell r="A388" t="str">
            <v>IndustryCHP_DKE_2019</v>
          </cell>
          <cell r="B388" t="str">
            <v>DK-East</v>
          </cell>
          <cell r="G388">
            <v>0.12975925925925971</v>
          </cell>
          <cell r="H388">
            <v>0</v>
          </cell>
          <cell r="N388">
            <v>2.7805555555555657</v>
          </cell>
          <cell r="AK388">
            <v>0.12975925925925971</v>
          </cell>
          <cell r="AL388">
            <v>0</v>
          </cell>
          <cell r="AN388">
            <v>0</v>
          </cell>
          <cell r="AO388">
            <v>0</v>
          </cell>
          <cell r="AP388">
            <v>0</v>
          </cell>
          <cell r="AQ388">
            <v>0</v>
          </cell>
          <cell r="BG388" t="b">
            <v>0</v>
          </cell>
          <cell r="BO388" t="b">
            <v>0</v>
          </cell>
          <cell r="CA388" t="b">
            <v>0</v>
          </cell>
          <cell r="CB388" t="b">
            <v>0</v>
          </cell>
          <cell r="CD388" t="b">
            <v>0</v>
          </cell>
          <cell r="CE388" t="b">
            <v>0</v>
          </cell>
          <cell r="CG388" t="b">
            <v>0</v>
          </cell>
          <cell r="CH388" t="b">
            <v>0</v>
          </cell>
          <cell r="CP388">
            <v>0</v>
          </cell>
          <cell r="CT388" t="b">
            <v>0</v>
          </cell>
          <cell r="CV388" t="b">
            <v>0</v>
          </cell>
          <cell r="CX388" t="b">
            <v>0</v>
          </cell>
          <cell r="CZ388" t="b">
            <v>0</v>
          </cell>
          <cell r="DB388" t="b">
            <v>0</v>
          </cell>
          <cell r="DD388" t="b">
            <v>0</v>
          </cell>
          <cell r="DF388" t="b">
            <v>0</v>
          </cell>
          <cell r="DH388" t="b">
            <v>0</v>
          </cell>
          <cell r="DJ388" t="b">
            <v>0</v>
          </cell>
          <cell r="DL388" t="b">
            <v>0</v>
          </cell>
          <cell r="DN388" t="b">
            <v>0</v>
          </cell>
          <cell r="DP388" t="b">
            <v>0</v>
          </cell>
          <cell r="DV388">
            <v>0</v>
          </cell>
          <cell r="DX388">
            <v>0</v>
          </cell>
          <cell r="DZ388">
            <v>0</v>
          </cell>
          <cell r="EB388">
            <v>0</v>
          </cell>
          <cell r="ED388">
            <v>0</v>
          </cell>
          <cell r="EF388">
            <v>0</v>
          </cell>
          <cell r="EJ388">
            <v>0</v>
          </cell>
          <cell r="EL388">
            <v>0</v>
          </cell>
          <cell r="EN388">
            <v>0</v>
          </cell>
          <cell r="EP388">
            <v>0</v>
          </cell>
          <cell r="ER388">
            <v>0</v>
          </cell>
          <cell r="ET388">
            <v>0</v>
          </cell>
          <cell r="EX388">
            <v>0</v>
          </cell>
          <cell r="EZ388">
            <v>0</v>
          </cell>
          <cell r="FD388">
            <v>0</v>
          </cell>
          <cell r="FF388">
            <v>0</v>
          </cell>
        </row>
        <row r="389">
          <cell r="A389" t="str">
            <v>IndustryCHP_DKE_2020</v>
          </cell>
          <cell r="B389" t="str">
            <v>DK-East</v>
          </cell>
          <cell r="G389">
            <v>0.1887407407407424</v>
          </cell>
          <cell r="H389">
            <v>0</v>
          </cell>
          <cell r="N389">
            <v>4.0444444444444798</v>
          </cell>
          <cell r="AK389">
            <v>0.1887407407407424</v>
          </cell>
          <cell r="AL389">
            <v>0</v>
          </cell>
          <cell r="AN389">
            <v>0</v>
          </cell>
          <cell r="AO389">
            <v>0</v>
          </cell>
          <cell r="AP389">
            <v>0</v>
          </cell>
          <cell r="AQ389">
            <v>0</v>
          </cell>
          <cell r="BG389" t="b">
            <v>0</v>
          </cell>
          <cell r="BO389" t="b">
            <v>0</v>
          </cell>
          <cell r="CA389" t="b">
            <v>0</v>
          </cell>
          <cell r="CB389" t="b">
            <v>0</v>
          </cell>
          <cell r="CD389" t="b">
            <v>0</v>
          </cell>
          <cell r="CE389" t="b">
            <v>0</v>
          </cell>
          <cell r="CG389" t="b">
            <v>0</v>
          </cell>
          <cell r="CH389" t="b">
            <v>0</v>
          </cell>
          <cell r="CP389">
            <v>0</v>
          </cell>
          <cell r="CT389" t="b">
            <v>0</v>
          </cell>
          <cell r="CV389" t="b">
            <v>0</v>
          </cell>
          <cell r="CX389" t="b">
            <v>0</v>
          </cell>
          <cell r="CZ389" t="b">
            <v>0</v>
          </cell>
          <cell r="DB389" t="b">
            <v>0</v>
          </cell>
          <cell r="DD389" t="b">
            <v>0</v>
          </cell>
          <cell r="DF389" t="b">
            <v>0</v>
          </cell>
          <cell r="DH389" t="b">
            <v>0</v>
          </cell>
          <cell r="DJ389" t="b">
            <v>0</v>
          </cell>
          <cell r="DL389" t="b">
            <v>0</v>
          </cell>
          <cell r="DN389" t="b">
            <v>0</v>
          </cell>
          <cell r="DP389" t="b">
            <v>0</v>
          </cell>
          <cell r="DV389">
            <v>0</v>
          </cell>
          <cell r="DX389">
            <v>0</v>
          </cell>
          <cell r="DZ389">
            <v>0</v>
          </cell>
          <cell r="EB389">
            <v>0</v>
          </cell>
          <cell r="ED389">
            <v>0</v>
          </cell>
          <cell r="EF389">
            <v>0</v>
          </cell>
          <cell r="EJ389">
            <v>0</v>
          </cell>
          <cell r="EL389">
            <v>0</v>
          </cell>
          <cell r="EN389">
            <v>0</v>
          </cell>
          <cell r="EP389">
            <v>0</v>
          </cell>
          <cell r="ER389">
            <v>0</v>
          </cell>
          <cell r="ET389">
            <v>0</v>
          </cell>
          <cell r="EX389">
            <v>0</v>
          </cell>
          <cell r="EZ389">
            <v>0</v>
          </cell>
          <cell r="FD389">
            <v>0</v>
          </cell>
          <cell r="FF389">
            <v>0</v>
          </cell>
        </row>
        <row r="390">
          <cell r="A390" t="str">
            <v>IndustryCHP_DKE_2021</v>
          </cell>
          <cell r="B390" t="str">
            <v>DK-East</v>
          </cell>
          <cell r="G390">
            <v>0.17694444444444532</v>
          </cell>
          <cell r="H390">
            <v>0</v>
          </cell>
          <cell r="N390">
            <v>3.7916666666666856</v>
          </cell>
          <cell r="AK390">
            <v>0.17694444444444532</v>
          </cell>
          <cell r="AL390">
            <v>0</v>
          </cell>
          <cell r="AN390">
            <v>0</v>
          </cell>
          <cell r="AO390">
            <v>0</v>
          </cell>
          <cell r="AP390">
            <v>0</v>
          </cell>
          <cell r="AQ390">
            <v>0</v>
          </cell>
          <cell r="BG390" t="b">
            <v>0</v>
          </cell>
          <cell r="BO390" t="b">
            <v>0</v>
          </cell>
          <cell r="CA390" t="b">
            <v>0</v>
          </cell>
          <cell r="CB390" t="b">
            <v>0</v>
          </cell>
          <cell r="CD390" t="b">
            <v>0</v>
          </cell>
          <cell r="CE390" t="b">
            <v>0</v>
          </cell>
          <cell r="CG390" t="b">
            <v>0</v>
          </cell>
          <cell r="CH390" t="b">
            <v>0</v>
          </cell>
          <cell r="CP390">
            <v>0</v>
          </cell>
          <cell r="CT390" t="b">
            <v>0</v>
          </cell>
          <cell r="CV390" t="b">
            <v>0</v>
          </cell>
          <cell r="CX390" t="b">
            <v>0</v>
          </cell>
          <cell r="CZ390" t="b">
            <v>0</v>
          </cell>
          <cell r="DB390" t="b">
            <v>0</v>
          </cell>
          <cell r="DD390" t="b">
            <v>0</v>
          </cell>
          <cell r="DF390" t="b">
            <v>0</v>
          </cell>
          <cell r="DH390" t="b">
            <v>0</v>
          </cell>
          <cell r="DJ390" t="b">
            <v>0</v>
          </cell>
          <cell r="DL390" t="b">
            <v>0</v>
          </cell>
          <cell r="DN390" t="b">
            <v>0</v>
          </cell>
          <cell r="DP390" t="b">
            <v>0</v>
          </cell>
          <cell r="DV390">
            <v>0</v>
          </cell>
          <cell r="DX390">
            <v>0</v>
          </cell>
          <cell r="DZ390">
            <v>0</v>
          </cell>
          <cell r="EB390">
            <v>0</v>
          </cell>
          <cell r="ED390">
            <v>0</v>
          </cell>
          <cell r="EF390">
            <v>0</v>
          </cell>
          <cell r="EJ390">
            <v>0</v>
          </cell>
          <cell r="EL390">
            <v>0</v>
          </cell>
          <cell r="EN390">
            <v>0</v>
          </cell>
          <cell r="EP390">
            <v>0</v>
          </cell>
          <cell r="ER390">
            <v>0</v>
          </cell>
          <cell r="ET390">
            <v>0</v>
          </cell>
          <cell r="EX390">
            <v>0</v>
          </cell>
          <cell r="EZ390">
            <v>0</v>
          </cell>
          <cell r="FD390">
            <v>0</v>
          </cell>
          <cell r="FF390">
            <v>0</v>
          </cell>
        </row>
        <row r="391">
          <cell r="A391" t="str">
            <v>IndustryCHP_DKE_2022</v>
          </cell>
          <cell r="B391" t="str">
            <v>DK-East</v>
          </cell>
          <cell r="G391">
            <v>0.17694444444444268</v>
          </cell>
          <cell r="H391">
            <v>0</v>
          </cell>
          <cell r="N391">
            <v>3.7916666666666288</v>
          </cell>
          <cell r="AK391">
            <v>0.17694444444444268</v>
          </cell>
          <cell r="AL391">
            <v>0</v>
          </cell>
          <cell r="AN391">
            <v>0</v>
          </cell>
          <cell r="AO391">
            <v>0</v>
          </cell>
          <cell r="AP391">
            <v>0</v>
          </cell>
          <cell r="AQ391">
            <v>0</v>
          </cell>
          <cell r="BG391" t="b">
            <v>0</v>
          </cell>
          <cell r="BO391" t="b">
            <v>0</v>
          </cell>
          <cell r="CA391" t="b">
            <v>0</v>
          </cell>
          <cell r="CB391" t="b">
            <v>0</v>
          </cell>
          <cell r="CD391" t="b">
            <v>0</v>
          </cell>
          <cell r="CE391" t="b">
            <v>0</v>
          </cell>
          <cell r="CG391" t="b">
            <v>0</v>
          </cell>
          <cell r="CH391" t="b">
            <v>0</v>
          </cell>
          <cell r="CP391">
            <v>0</v>
          </cell>
          <cell r="CT391" t="b">
            <v>0</v>
          </cell>
          <cell r="CV391" t="b">
            <v>0</v>
          </cell>
          <cell r="CX391" t="b">
            <v>0</v>
          </cell>
          <cell r="CZ391" t="b">
            <v>0</v>
          </cell>
          <cell r="DB391" t="b">
            <v>0</v>
          </cell>
          <cell r="DD391" t="b">
            <v>0</v>
          </cell>
          <cell r="DF391" t="b">
            <v>0</v>
          </cell>
          <cell r="DH391" t="b">
            <v>0</v>
          </cell>
          <cell r="DJ391" t="b">
            <v>0</v>
          </cell>
          <cell r="DL391" t="b">
            <v>0</v>
          </cell>
          <cell r="DN391" t="b">
            <v>0</v>
          </cell>
          <cell r="DP391" t="b">
            <v>0</v>
          </cell>
          <cell r="DV391">
            <v>0</v>
          </cell>
          <cell r="DX391">
            <v>0</v>
          </cell>
          <cell r="DZ391">
            <v>0</v>
          </cell>
          <cell r="EB391">
            <v>0</v>
          </cell>
          <cell r="ED391">
            <v>0</v>
          </cell>
          <cell r="EF391">
            <v>0</v>
          </cell>
          <cell r="EJ391">
            <v>0</v>
          </cell>
          <cell r="EL391">
            <v>0</v>
          </cell>
          <cell r="EN391">
            <v>0</v>
          </cell>
          <cell r="EP391">
            <v>0</v>
          </cell>
          <cell r="ER391">
            <v>0</v>
          </cell>
          <cell r="ET391">
            <v>0</v>
          </cell>
          <cell r="EX391">
            <v>0</v>
          </cell>
          <cell r="EZ391">
            <v>0</v>
          </cell>
          <cell r="FD391">
            <v>0</v>
          </cell>
          <cell r="FF391">
            <v>0</v>
          </cell>
        </row>
        <row r="392">
          <cell r="A392" t="str">
            <v>IndustryCHP_DKE_2023</v>
          </cell>
          <cell r="B392" t="str">
            <v>DK-East</v>
          </cell>
          <cell r="G392">
            <v>0.17694444444444532</v>
          </cell>
          <cell r="H392">
            <v>0</v>
          </cell>
          <cell r="N392">
            <v>3.7916666666666856</v>
          </cell>
          <cell r="AK392">
            <v>0.17694444444444532</v>
          </cell>
          <cell r="AL392">
            <v>0</v>
          </cell>
          <cell r="AN392">
            <v>0</v>
          </cell>
          <cell r="AO392">
            <v>0</v>
          </cell>
          <cell r="AP392">
            <v>0</v>
          </cell>
          <cell r="AQ392">
            <v>0</v>
          </cell>
          <cell r="BG392" t="b">
            <v>0</v>
          </cell>
          <cell r="BO392" t="b">
            <v>0</v>
          </cell>
          <cell r="CA392" t="b">
            <v>0</v>
          </cell>
          <cell r="CB392" t="b">
            <v>0</v>
          </cell>
          <cell r="CD392" t="b">
            <v>0</v>
          </cell>
          <cell r="CE392" t="b">
            <v>0</v>
          </cell>
          <cell r="CG392" t="b">
            <v>0</v>
          </cell>
          <cell r="CH392" t="b">
            <v>0</v>
          </cell>
          <cell r="CP392">
            <v>0</v>
          </cell>
          <cell r="CT392" t="b">
            <v>0</v>
          </cell>
          <cell r="CV392" t="b">
            <v>0</v>
          </cell>
          <cell r="CX392" t="b">
            <v>0</v>
          </cell>
          <cell r="CZ392" t="b">
            <v>0</v>
          </cell>
          <cell r="DB392" t="b">
            <v>0</v>
          </cell>
          <cell r="DD392" t="b">
            <v>0</v>
          </cell>
          <cell r="DF392" t="b">
            <v>0</v>
          </cell>
          <cell r="DH392" t="b">
            <v>0</v>
          </cell>
          <cell r="DJ392" t="b">
            <v>0</v>
          </cell>
          <cell r="DL392" t="b">
            <v>0</v>
          </cell>
          <cell r="DN392" t="b">
            <v>0</v>
          </cell>
          <cell r="DP392" t="b">
            <v>0</v>
          </cell>
          <cell r="DV392">
            <v>0</v>
          </cell>
          <cell r="DX392">
            <v>0</v>
          </cell>
          <cell r="DZ392">
            <v>0</v>
          </cell>
          <cell r="EB392">
            <v>0</v>
          </cell>
          <cell r="ED392">
            <v>0</v>
          </cell>
          <cell r="EF392">
            <v>0</v>
          </cell>
          <cell r="EJ392">
            <v>0</v>
          </cell>
          <cell r="EL392">
            <v>0</v>
          </cell>
          <cell r="EN392">
            <v>0</v>
          </cell>
          <cell r="EP392">
            <v>0</v>
          </cell>
          <cell r="ER392">
            <v>0</v>
          </cell>
          <cell r="ET392">
            <v>0</v>
          </cell>
          <cell r="EX392">
            <v>0</v>
          </cell>
          <cell r="EZ392">
            <v>0</v>
          </cell>
          <cell r="FD392">
            <v>0</v>
          </cell>
          <cell r="FF392">
            <v>0</v>
          </cell>
        </row>
        <row r="393">
          <cell r="A393" t="str">
            <v>IndustryCHP_DKE_2024</v>
          </cell>
          <cell r="B393" t="str">
            <v>DK-East</v>
          </cell>
          <cell r="G393">
            <v>0.17694444444444268</v>
          </cell>
          <cell r="H393">
            <v>0</v>
          </cell>
          <cell r="N393">
            <v>3.7916666666666288</v>
          </cell>
          <cell r="AK393">
            <v>0.17694444444444268</v>
          </cell>
          <cell r="AL393">
            <v>0</v>
          </cell>
          <cell r="AN393">
            <v>0</v>
          </cell>
          <cell r="AO393">
            <v>0</v>
          </cell>
          <cell r="AP393">
            <v>0</v>
          </cell>
          <cell r="AQ393">
            <v>0</v>
          </cell>
          <cell r="BG393" t="b">
            <v>0</v>
          </cell>
          <cell r="BO393" t="b">
            <v>0</v>
          </cell>
          <cell r="CA393" t="b">
            <v>0</v>
          </cell>
          <cell r="CB393" t="b">
            <v>0</v>
          </cell>
          <cell r="CD393" t="b">
            <v>0</v>
          </cell>
          <cell r="CE393" t="b">
            <v>0</v>
          </cell>
          <cell r="CG393" t="b">
            <v>0</v>
          </cell>
          <cell r="CH393" t="b">
            <v>0</v>
          </cell>
          <cell r="CP393">
            <v>0</v>
          </cell>
          <cell r="CT393" t="b">
            <v>0</v>
          </cell>
          <cell r="CV393" t="b">
            <v>0</v>
          </cell>
          <cell r="CX393" t="b">
            <v>0</v>
          </cell>
          <cell r="CZ393" t="b">
            <v>0</v>
          </cell>
          <cell r="DB393" t="b">
            <v>0</v>
          </cell>
          <cell r="DD393" t="b">
            <v>0</v>
          </cell>
          <cell r="DF393" t="b">
            <v>0</v>
          </cell>
          <cell r="DH393" t="b">
            <v>0</v>
          </cell>
          <cell r="DJ393" t="b">
            <v>0</v>
          </cell>
          <cell r="DL393" t="b">
            <v>0</v>
          </cell>
          <cell r="DN393" t="b">
            <v>0</v>
          </cell>
          <cell r="DP393" t="b">
            <v>0</v>
          </cell>
          <cell r="DV393">
            <v>0</v>
          </cell>
          <cell r="DX393">
            <v>0</v>
          </cell>
          <cell r="DZ393">
            <v>0</v>
          </cell>
          <cell r="EB393">
            <v>0</v>
          </cell>
          <cell r="ED393">
            <v>0</v>
          </cell>
          <cell r="EF393">
            <v>0</v>
          </cell>
          <cell r="EJ393">
            <v>0</v>
          </cell>
          <cell r="EL393">
            <v>0</v>
          </cell>
          <cell r="EN393">
            <v>0</v>
          </cell>
          <cell r="EP393">
            <v>0</v>
          </cell>
          <cell r="ER393">
            <v>0</v>
          </cell>
          <cell r="ET393">
            <v>0</v>
          </cell>
          <cell r="EX393">
            <v>0</v>
          </cell>
          <cell r="EZ393">
            <v>0</v>
          </cell>
          <cell r="FD393">
            <v>0</v>
          </cell>
          <cell r="FF393">
            <v>0</v>
          </cell>
        </row>
        <row r="394">
          <cell r="A394" t="str">
            <v>IndustryCHP_DKE_2025</v>
          </cell>
          <cell r="B394" t="str">
            <v>DK-East</v>
          </cell>
          <cell r="G394">
            <v>0.17694444444444268</v>
          </cell>
          <cell r="H394">
            <v>0</v>
          </cell>
          <cell r="N394">
            <v>3.7916666666666288</v>
          </cell>
          <cell r="AK394">
            <v>0.17694444444444268</v>
          </cell>
          <cell r="AL394">
            <v>0</v>
          </cell>
          <cell r="AN394">
            <v>0</v>
          </cell>
          <cell r="AO394">
            <v>0</v>
          </cell>
          <cell r="AP394">
            <v>0</v>
          </cell>
          <cell r="AQ394">
            <v>0</v>
          </cell>
          <cell r="BG394" t="b">
            <v>0</v>
          </cell>
          <cell r="BO394" t="b">
            <v>0</v>
          </cell>
          <cell r="CA394" t="b">
            <v>0</v>
          </cell>
          <cell r="CB394" t="b">
            <v>0</v>
          </cell>
          <cell r="CD394" t="b">
            <v>0</v>
          </cell>
          <cell r="CE394" t="b">
            <v>0</v>
          </cell>
          <cell r="CG394" t="b">
            <v>0</v>
          </cell>
          <cell r="CH394" t="b">
            <v>0</v>
          </cell>
          <cell r="CP394">
            <v>0</v>
          </cell>
          <cell r="CT394" t="b">
            <v>0</v>
          </cell>
          <cell r="CV394" t="b">
            <v>0</v>
          </cell>
          <cell r="CX394" t="b">
            <v>0</v>
          </cell>
          <cell r="CZ394" t="b">
            <v>0</v>
          </cell>
          <cell r="DB394" t="b">
            <v>0</v>
          </cell>
          <cell r="DD394" t="b">
            <v>0</v>
          </cell>
          <cell r="DF394" t="b">
            <v>0</v>
          </cell>
          <cell r="DH394" t="b">
            <v>0</v>
          </cell>
          <cell r="DJ394" t="b">
            <v>0</v>
          </cell>
          <cell r="DL394" t="b">
            <v>0</v>
          </cell>
          <cell r="DN394" t="b">
            <v>0</v>
          </cell>
          <cell r="DP394" t="b">
            <v>0</v>
          </cell>
          <cell r="DV394">
            <v>0</v>
          </cell>
          <cell r="DX394">
            <v>0</v>
          </cell>
          <cell r="DZ394">
            <v>0</v>
          </cell>
          <cell r="EB394">
            <v>0</v>
          </cell>
          <cell r="ED394">
            <v>0</v>
          </cell>
          <cell r="EF394">
            <v>0</v>
          </cell>
          <cell r="EJ394">
            <v>0</v>
          </cell>
          <cell r="EL394">
            <v>0</v>
          </cell>
          <cell r="EN394">
            <v>0</v>
          </cell>
          <cell r="EP394">
            <v>0</v>
          </cell>
          <cell r="ER394">
            <v>0</v>
          </cell>
          <cell r="ET394">
            <v>0</v>
          </cell>
          <cell r="EX394">
            <v>0</v>
          </cell>
          <cell r="EZ394">
            <v>0</v>
          </cell>
          <cell r="FD394">
            <v>0</v>
          </cell>
          <cell r="FF394">
            <v>0</v>
          </cell>
        </row>
        <row r="395">
          <cell r="A395" t="str">
            <v>IndustryCHP_DKE_2026</v>
          </cell>
          <cell r="B395" t="str">
            <v>DK-East</v>
          </cell>
          <cell r="G395">
            <v>0.17694444444444532</v>
          </cell>
          <cell r="H395">
            <v>0</v>
          </cell>
          <cell r="N395">
            <v>3.7916666666666856</v>
          </cell>
          <cell r="AK395">
            <v>0.17694444444444532</v>
          </cell>
          <cell r="AL395">
            <v>0</v>
          </cell>
          <cell r="AN395">
            <v>0</v>
          </cell>
          <cell r="AO395">
            <v>0</v>
          </cell>
          <cell r="AP395">
            <v>0</v>
          </cell>
          <cell r="AQ395">
            <v>0</v>
          </cell>
          <cell r="BG395" t="b">
            <v>0</v>
          </cell>
          <cell r="BO395" t="b">
            <v>0</v>
          </cell>
          <cell r="CA395" t="b">
            <v>0</v>
          </cell>
          <cell r="CB395" t="b">
            <v>0</v>
          </cell>
          <cell r="CD395" t="b">
            <v>0</v>
          </cell>
          <cell r="CE395" t="b">
            <v>0</v>
          </cell>
          <cell r="CG395" t="b">
            <v>0</v>
          </cell>
          <cell r="CH395" t="b">
            <v>0</v>
          </cell>
          <cell r="CP395">
            <v>0</v>
          </cell>
          <cell r="CT395" t="b">
            <v>0</v>
          </cell>
          <cell r="CV395" t="b">
            <v>0</v>
          </cell>
          <cell r="CX395" t="b">
            <v>0</v>
          </cell>
          <cell r="CZ395" t="b">
            <v>0</v>
          </cell>
          <cell r="DB395" t="b">
            <v>0</v>
          </cell>
          <cell r="DD395" t="b">
            <v>0</v>
          </cell>
          <cell r="DF395" t="b">
            <v>0</v>
          </cell>
          <cell r="DH395" t="b">
            <v>0</v>
          </cell>
          <cell r="DJ395" t="b">
            <v>0</v>
          </cell>
          <cell r="DL395" t="b">
            <v>0</v>
          </cell>
          <cell r="DN395" t="b">
            <v>0</v>
          </cell>
          <cell r="DP395" t="b">
            <v>0</v>
          </cell>
          <cell r="DV395">
            <v>0</v>
          </cell>
          <cell r="DX395">
            <v>0</v>
          </cell>
          <cell r="DZ395">
            <v>0</v>
          </cell>
          <cell r="EB395">
            <v>0</v>
          </cell>
          <cell r="ED395">
            <v>0</v>
          </cell>
          <cell r="EF395">
            <v>0</v>
          </cell>
          <cell r="EJ395">
            <v>0</v>
          </cell>
          <cell r="EL395">
            <v>0</v>
          </cell>
          <cell r="EN395">
            <v>0</v>
          </cell>
          <cell r="EP395">
            <v>0</v>
          </cell>
          <cell r="ER395">
            <v>0</v>
          </cell>
          <cell r="ET395">
            <v>0</v>
          </cell>
          <cell r="EX395">
            <v>0</v>
          </cell>
          <cell r="EZ395">
            <v>0</v>
          </cell>
          <cell r="FD395">
            <v>0</v>
          </cell>
          <cell r="FF395">
            <v>0</v>
          </cell>
        </row>
        <row r="396">
          <cell r="A396" t="str">
            <v>IndustryCHP_DKE_2027</v>
          </cell>
          <cell r="B396" t="str">
            <v>DK-East</v>
          </cell>
          <cell r="G396">
            <v>0.17694444444444268</v>
          </cell>
          <cell r="H396">
            <v>0</v>
          </cell>
          <cell r="N396">
            <v>3.7916666666666288</v>
          </cell>
          <cell r="AK396">
            <v>0.17694444444444268</v>
          </cell>
          <cell r="AL396">
            <v>0</v>
          </cell>
          <cell r="AN396">
            <v>0</v>
          </cell>
          <cell r="AO396">
            <v>0</v>
          </cell>
          <cell r="AP396">
            <v>0</v>
          </cell>
          <cell r="AQ396">
            <v>0</v>
          </cell>
          <cell r="BG396" t="b">
            <v>0</v>
          </cell>
          <cell r="BO396" t="b">
            <v>0</v>
          </cell>
          <cell r="CA396" t="b">
            <v>0</v>
          </cell>
          <cell r="CB396" t="b">
            <v>0</v>
          </cell>
          <cell r="CD396" t="b">
            <v>0</v>
          </cell>
          <cell r="CE396" t="b">
            <v>0</v>
          </cell>
          <cell r="CG396" t="b">
            <v>0</v>
          </cell>
          <cell r="CH396" t="b">
            <v>0</v>
          </cell>
          <cell r="CP396">
            <v>0</v>
          </cell>
          <cell r="CT396" t="b">
            <v>0</v>
          </cell>
          <cell r="CV396" t="b">
            <v>0</v>
          </cell>
          <cell r="CX396" t="b">
            <v>0</v>
          </cell>
          <cell r="CZ396" t="b">
            <v>0</v>
          </cell>
          <cell r="DB396" t="b">
            <v>0</v>
          </cell>
          <cell r="DD396" t="b">
            <v>0</v>
          </cell>
          <cell r="DF396" t="b">
            <v>0</v>
          </cell>
          <cell r="DH396" t="b">
            <v>0</v>
          </cell>
          <cell r="DJ396" t="b">
            <v>0</v>
          </cell>
          <cell r="DL396" t="b">
            <v>0</v>
          </cell>
          <cell r="DN396" t="b">
            <v>0</v>
          </cell>
          <cell r="DP396" t="b">
            <v>0</v>
          </cell>
          <cell r="DV396">
            <v>0</v>
          </cell>
          <cell r="DX396">
            <v>0</v>
          </cell>
          <cell r="DZ396">
            <v>0</v>
          </cell>
          <cell r="EB396">
            <v>0</v>
          </cell>
          <cell r="ED396">
            <v>0</v>
          </cell>
          <cell r="EF396">
            <v>0</v>
          </cell>
          <cell r="EJ396">
            <v>0</v>
          </cell>
          <cell r="EL396">
            <v>0</v>
          </cell>
          <cell r="EN396">
            <v>0</v>
          </cell>
          <cell r="EP396">
            <v>0</v>
          </cell>
          <cell r="ER396">
            <v>0</v>
          </cell>
          <cell r="ET396">
            <v>0</v>
          </cell>
          <cell r="EX396">
            <v>0</v>
          </cell>
          <cell r="EZ396">
            <v>0</v>
          </cell>
          <cell r="FD396">
            <v>0</v>
          </cell>
          <cell r="FF396">
            <v>0</v>
          </cell>
        </row>
        <row r="397">
          <cell r="A397" t="str">
            <v>IndustryCHP_DKE_2028</v>
          </cell>
          <cell r="B397" t="str">
            <v>DK-East</v>
          </cell>
          <cell r="G397">
            <v>0.17694444444444268</v>
          </cell>
          <cell r="H397">
            <v>0</v>
          </cell>
          <cell r="N397">
            <v>3.7916666666666288</v>
          </cell>
          <cell r="AK397">
            <v>0.17694444444444268</v>
          </cell>
          <cell r="AL397">
            <v>0</v>
          </cell>
          <cell r="AN397">
            <v>0</v>
          </cell>
          <cell r="AO397">
            <v>0</v>
          </cell>
          <cell r="AP397">
            <v>0</v>
          </cell>
          <cell r="AQ397">
            <v>0</v>
          </cell>
          <cell r="BG397" t="b">
            <v>0</v>
          </cell>
          <cell r="BO397" t="b">
            <v>0</v>
          </cell>
          <cell r="CA397" t="b">
            <v>0</v>
          </cell>
          <cell r="CB397" t="b">
            <v>0</v>
          </cell>
          <cell r="CD397" t="b">
            <v>0</v>
          </cell>
          <cell r="CE397" t="b">
            <v>0</v>
          </cell>
          <cell r="CG397" t="b">
            <v>0</v>
          </cell>
          <cell r="CH397" t="b">
            <v>0</v>
          </cell>
          <cell r="CP397">
            <v>0</v>
          </cell>
          <cell r="CT397" t="b">
            <v>0</v>
          </cell>
          <cell r="CV397" t="b">
            <v>0</v>
          </cell>
          <cell r="CX397" t="b">
            <v>0</v>
          </cell>
          <cell r="CZ397" t="b">
            <v>0</v>
          </cell>
          <cell r="DB397" t="b">
            <v>0</v>
          </cell>
          <cell r="DD397" t="b">
            <v>0</v>
          </cell>
          <cell r="DF397" t="b">
            <v>0</v>
          </cell>
          <cell r="DH397" t="b">
            <v>0</v>
          </cell>
          <cell r="DJ397" t="b">
            <v>0</v>
          </cell>
          <cell r="DL397" t="b">
            <v>0</v>
          </cell>
          <cell r="DN397" t="b">
            <v>0</v>
          </cell>
          <cell r="DP397" t="b">
            <v>0</v>
          </cell>
          <cell r="DV397">
            <v>0</v>
          </cell>
          <cell r="DX397">
            <v>0</v>
          </cell>
          <cell r="DZ397">
            <v>0</v>
          </cell>
          <cell r="EB397">
            <v>0</v>
          </cell>
          <cell r="ED397">
            <v>0</v>
          </cell>
          <cell r="EF397">
            <v>0</v>
          </cell>
          <cell r="EJ397">
            <v>0</v>
          </cell>
          <cell r="EL397">
            <v>0</v>
          </cell>
          <cell r="EN397">
            <v>0</v>
          </cell>
          <cell r="EP397">
            <v>0</v>
          </cell>
          <cell r="ER397">
            <v>0</v>
          </cell>
          <cell r="ET397">
            <v>0</v>
          </cell>
          <cell r="EX397">
            <v>0</v>
          </cell>
          <cell r="EZ397">
            <v>0</v>
          </cell>
          <cell r="FD397">
            <v>0</v>
          </cell>
          <cell r="FF397">
            <v>0</v>
          </cell>
        </row>
        <row r="398">
          <cell r="A398" t="str">
            <v>IndustryCHP_DKE_2029</v>
          </cell>
          <cell r="B398" t="str">
            <v>DK-East</v>
          </cell>
          <cell r="G398">
            <v>0.17694444444444268</v>
          </cell>
          <cell r="H398">
            <v>0</v>
          </cell>
          <cell r="N398">
            <v>3.7916666666666288</v>
          </cell>
          <cell r="AK398">
            <v>0.17694444444444268</v>
          </cell>
          <cell r="AL398">
            <v>0</v>
          </cell>
          <cell r="AN398">
            <v>0</v>
          </cell>
          <cell r="AO398">
            <v>0</v>
          </cell>
          <cell r="AP398">
            <v>0</v>
          </cell>
          <cell r="AQ398">
            <v>0</v>
          </cell>
          <cell r="BG398" t="b">
            <v>0</v>
          </cell>
          <cell r="BO398" t="b">
            <v>0</v>
          </cell>
          <cell r="CA398" t="b">
            <v>0</v>
          </cell>
          <cell r="CB398" t="b">
            <v>0</v>
          </cell>
          <cell r="CD398" t="b">
            <v>0</v>
          </cell>
          <cell r="CE398" t="b">
            <v>0</v>
          </cell>
          <cell r="CG398" t="b">
            <v>0</v>
          </cell>
          <cell r="CH398" t="b">
            <v>0</v>
          </cell>
          <cell r="CP398">
            <v>0</v>
          </cell>
          <cell r="CT398" t="b">
            <v>0</v>
          </cell>
          <cell r="CV398" t="b">
            <v>0</v>
          </cell>
          <cell r="CX398" t="b">
            <v>0</v>
          </cell>
          <cell r="CZ398" t="b">
            <v>0</v>
          </cell>
          <cell r="DB398" t="b">
            <v>0</v>
          </cell>
          <cell r="DD398" t="b">
            <v>0</v>
          </cell>
          <cell r="DF398" t="b">
            <v>0</v>
          </cell>
          <cell r="DH398" t="b">
            <v>0</v>
          </cell>
          <cell r="DJ398" t="b">
            <v>0</v>
          </cell>
          <cell r="DL398" t="b">
            <v>0</v>
          </cell>
          <cell r="DN398" t="b">
            <v>0</v>
          </cell>
          <cell r="DP398" t="b">
            <v>0</v>
          </cell>
          <cell r="DV398">
            <v>0</v>
          </cell>
          <cell r="DX398">
            <v>0</v>
          </cell>
          <cell r="DZ398">
            <v>0</v>
          </cell>
          <cell r="EB398">
            <v>0</v>
          </cell>
          <cell r="ED398">
            <v>0</v>
          </cell>
          <cell r="EF398">
            <v>0</v>
          </cell>
          <cell r="EJ398">
            <v>0</v>
          </cell>
          <cell r="EL398">
            <v>0</v>
          </cell>
          <cell r="EN398">
            <v>0</v>
          </cell>
          <cell r="EP398">
            <v>0</v>
          </cell>
          <cell r="ER398">
            <v>0</v>
          </cell>
          <cell r="ET398">
            <v>0</v>
          </cell>
          <cell r="EX398">
            <v>0</v>
          </cell>
          <cell r="EZ398">
            <v>0</v>
          </cell>
          <cell r="FD398">
            <v>0</v>
          </cell>
          <cell r="FF398">
            <v>0</v>
          </cell>
        </row>
        <row r="399">
          <cell r="A399" t="str">
            <v>IndustryCHP_DKE_2030</v>
          </cell>
          <cell r="B399" t="str">
            <v>DK-East</v>
          </cell>
          <cell r="G399">
            <v>0.17694444444444798</v>
          </cell>
          <cell r="H399">
            <v>0</v>
          </cell>
          <cell r="N399">
            <v>3.7916666666667425</v>
          </cell>
          <cell r="AK399">
            <v>0.17694444444444798</v>
          </cell>
          <cell r="AL399">
            <v>0</v>
          </cell>
          <cell r="AN399">
            <v>0</v>
          </cell>
          <cell r="AO399">
            <v>0</v>
          </cell>
          <cell r="AP399">
            <v>0</v>
          </cell>
          <cell r="AQ399">
            <v>0</v>
          </cell>
          <cell r="BG399" t="b">
            <v>0</v>
          </cell>
          <cell r="BO399" t="b">
            <v>0</v>
          </cell>
          <cell r="CA399" t="b">
            <v>0</v>
          </cell>
          <cell r="CB399" t="b">
            <v>0</v>
          </cell>
          <cell r="CD399" t="b">
            <v>0</v>
          </cell>
          <cell r="CE399" t="b">
            <v>0</v>
          </cell>
          <cell r="CG399" t="b">
            <v>0</v>
          </cell>
          <cell r="CH399" t="b">
            <v>0</v>
          </cell>
          <cell r="CP399">
            <v>0</v>
          </cell>
          <cell r="CT399" t="b">
            <v>0</v>
          </cell>
          <cell r="CV399" t="b">
            <v>0</v>
          </cell>
          <cell r="CX399" t="b">
            <v>0</v>
          </cell>
          <cell r="CZ399" t="b">
            <v>0</v>
          </cell>
          <cell r="DB399" t="b">
            <v>0</v>
          </cell>
          <cell r="DD399" t="b">
            <v>0</v>
          </cell>
          <cell r="DF399" t="b">
            <v>0</v>
          </cell>
          <cell r="DH399" t="b">
            <v>0</v>
          </cell>
          <cell r="DJ399" t="b">
            <v>0</v>
          </cell>
          <cell r="DL399" t="b">
            <v>0</v>
          </cell>
          <cell r="DN399" t="b">
            <v>0</v>
          </cell>
          <cell r="DP399" t="b">
            <v>0</v>
          </cell>
          <cell r="DV399">
            <v>0</v>
          </cell>
          <cell r="DX399">
            <v>0</v>
          </cell>
          <cell r="DZ399">
            <v>0</v>
          </cell>
          <cell r="EB399">
            <v>0</v>
          </cell>
          <cell r="ED399">
            <v>0</v>
          </cell>
          <cell r="EF399">
            <v>0</v>
          </cell>
          <cell r="EJ399">
            <v>0</v>
          </cell>
          <cell r="EL399">
            <v>0</v>
          </cell>
          <cell r="EN399">
            <v>0</v>
          </cell>
          <cell r="EP399">
            <v>0</v>
          </cell>
          <cell r="ER399">
            <v>0</v>
          </cell>
          <cell r="ET399">
            <v>0</v>
          </cell>
          <cell r="EX399">
            <v>0</v>
          </cell>
          <cell r="EZ399">
            <v>0</v>
          </cell>
          <cell r="FD399">
            <v>0</v>
          </cell>
          <cell r="FF399">
            <v>0</v>
          </cell>
        </row>
        <row r="400">
          <cell r="A400" t="str">
            <v>IndustryCHP_DKE_2031</v>
          </cell>
          <cell r="B400" t="str">
            <v>DK-East</v>
          </cell>
          <cell r="G400">
            <v>0.17694444444444268</v>
          </cell>
          <cell r="H400">
            <v>0</v>
          </cell>
          <cell r="N400">
            <v>3.7916666666666288</v>
          </cell>
          <cell r="AK400">
            <v>0.17694444444444268</v>
          </cell>
          <cell r="AL400">
            <v>0</v>
          </cell>
          <cell r="AN400">
            <v>0</v>
          </cell>
          <cell r="AO400">
            <v>0</v>
          </cell>
          <cell r="AP400">
            <v>0</v>
          </cell>
          <cell r="AQ400">
            <v>0</v>
          </cell>
          <cell r="BG400" t="b">
            <v>0</v>
          </cell>
          <cell r="BO400" t="b">
            <v>0</v>
          </cell>
          <cell r="CA400" t="b">
            <v>0</v>
          </cell>
          <cell r="CB400" t="b">
            <v>0</v>
          </cell>
          <cell r="CD400" t="b">
            <v>0</v>
          </cell>
          <cell r="CE400" t="b">
            <v>0</v>
          </cell>
          <cell r="CG400" t="b">
            <v>0</v>
          </cell>
          <cell r="CH400" t="b">
            <v>0</v>
          </cell>
          <cell r="CP400">
            <v>0</v>
          </cell>
          <cell r="CT400" t="b">
            <v>0</v>
          </cell>
          <cell r="CV400" t="b">
            <v>0</v>
          </cell>
          <cell r="CX400" t="b">
            <v>0</v>
          </cell>
          <cell r="CZ400" t="b">
            <v>0</v>
          </cell>
          <cell r="DB400" t="b">
            <v>0</v>
          </cell>
          <cell r="DD400" t="b">
            <v>0</v>
          </cell>
          <cell r="DF400" t="b">
            <v>0</v>
          </cell>
          <cell r="DH400" t="b">
            <v>0</v>
          </cell>
          <cell r="DJ400" t="b">
            <v>0</v>
          </cell>
          <cell r="DL400" t="b">
            <v>0</v>
          </cell>
          <cell r="DN400" t="b">
            <v>0</v>
          </cell>
          <cell r="DP400" t="b">
            <v>0</v>
          </cell>
          <cell r="DV400">
            <v>0</v>
          </cell>
          <cell r="DX400">
            <v>0</v>
          </cell>
          <cell r="DZ400">
            <v>0</v>
          </cell>
          <cell r="EB400">
            <v>0</v>
          </cell>
          <cell r="ED400">
            <v>0</v>
          </cell>
          <cell r="EF400">
            <v>0</v>
          </cell>
          <cell r="EJ400">
            <v>0</v>
          </cell>
          <cell r="EL400">
            <v>0</v>
          </cell>
          <cell r="EN400">
            <v>0</v>
          </cell>
          <cell r="EP400">
            <v>0</v>
          </cell>
          <cell r="ER400">
            <v>0</v>
          </cell>
          <cell r="ET400">
            <v>0</v>
          </cell>
          <cell r="EX400">
            <v>0</v>
          </cell>
          <cell r="EZ400">
            <v>0</v>
          </cell>
          <cell r="FD400">
            <v>0</v>
          </cell>
          <cell r="FF400">
            <v>0</v>
          </cell>
        </row>
        <row r="401">
          <cell r="A401" t="str">
            <v>IndustryCHP_DKE_2032</v>
          </cell>
          <cell r="B401" t="str">
            <v>DK-East</v>
          </cell>
          <cell r="G401">
            <v>0.17694444444444268</v>
          </cell>
          <cell r="H401">
            <v>0</v>
          </cell>
          <cell r="N401">
            <v>3.7916666666666288</v>
          </cell>
          <cell r="AK401">
            <v>0.17694444444444268</v>
          </cell>
          <cell r="AL401">
            <v>0</v>
          </cell>
          <cell r="AN401">
            <v>0</v>
          </cell>
          <cell r="AO401">
            <v>0</v>
          </cell>
          <cell r="AP401">
            <v>0</v>
          </cell>
          <cell r="AQ401">
            <v>0</v>
          </cell>
          <cell r="BG401" t="b">
            <v>0</v>
          </cell>
          <cell r="BO401" t="b">
            <v>0</v>
          </cell>
          <cell r="CA401" t="b">
            <v>0</v>
          </cell>
          <cell r="CB401" t="b">
            <v>0</v>
          </cell>
          <cell r="CD401" t="b">
            <v>0</v>
          </cell>
          <cell r="CE401" t="b">
            <v>0</v>
          </cell>
          <cell r="CG401" t="b">
            <v>0</v>
          </cell>
          <cell r="CH401" t="b">
            <v>0</v>
          </cell>
          <cell r="CP401">
            <v>0</v>
          </cell>
          <cell r="CT401" t="b">
            <v>0</v>
          </cell>
          <cell r="CV401" t="b">
            <v>0</v>
          </cell>
          <cell r="CX401" t="b">
            <v>0</v>
          </cell>
          <cell r="CZ401" t="b">
            <v>0</v>
          </cell>
          <cell r="DB401" t="b">
            <v>0</v>
          </cell>
          <cell r="DD401" t="b">
            <v>0</v>
          </cell>
          <cell r="DF401" t="b">
            <v>0</v>
          </cell>
          <cell r="DH401" t="b">
            <v>0</v>
          </cell>
          <cell r="DJ401" t="b">
            <v>0</v>
          </cell>
          <cell r="DL401" t="b">
            <v>0</v>
          </cell>
          <cell r="DN401" t="b">
            <v>0</v>
          </cell>
          <cell r="DP401" t="b">
            <v>0</v>
          </cell>
          <cell r="DV401">
            <v>0</v>
          </cell>
          <cell r="DX401">
            <v>0</v>
          </cell>
          <cell r="DZ401">
            <v>0</v>
          </cell>
          <cell r="EB401">
            <v>0</v>
          </cell>
          <cell r="ED401">
            <v>0</v>
          </cell>
          <cell r="EF401">
            <v>0</v>
          </cell>
          <cell r="EJ401">
            <v>0</v>
          </cell>
          <cell r="EL401">
            <v>0</v>
          </cell>
          <cell r="EN401">
            <v>0</v>
          </cell>
          <cell r="EP401">
            <v>0</v>
          </cell>
          <cell r="ER401">
            <v>0</v>
          </cell>
          <cell r="ET401">
            <v>0</v>
          </cell>
          <cell r="EX401">
            <v>0</v>
          </cell>
          <cell r="EZ401">
            <v>0</v>
          </cell>
          <cell r="FD401">
            <v>0</v>
          </cell>
          <cell r="FF401">
            <v>0</v>
          </cell>
        </row>
        <row r="402">
          <cell r="A402" t="str">
            <v>IndustryCHP_DKE_2033</v>
          </cell>
          <cell r="B402" t="str">
            <v>DK-East</v>
          </cell>
          <cell r="G402">
            <v>2.3592592592591468E-2</v>
          </cell>
          <cell r="H402">
            <v>0</v>
          </cell>
          <cell r="N402">
            <v>0.50555555555553156</v>
          </cell>
          <cell r="AK402">
            <v>2.3592592592591468E-2</v>
          </cell>
          <cell r="AL402">
            <v>0</v>
          </cell>
          <cell r="AN402">
            <v>0</v>
          </cell>
          <cell r="AO402">
            <v>0</v>
          </cell>
          <cell r="AP402">
            <v>0</v>
          </cell>
          <cell r="AQ402">
            <v>0</v>
          </cell>
          <cell r="BG402" t="b">
            <v>0</v>
          </cell>
          <cell r="BO402" t="b">
            <v>0</v>
          </cell>
          <cell r="CA402" t="b">
            <v>0</v>
          </cell>
          <cell r="CB402" t="b">
            <v>0</v>
          </cell>
          <cell r="CD402" t="b">
            <v>0</v>
          </cell>
          <cell r="CE402" t="b">
            <v>0</v>
          </cell>
          <cell r="CG402" t="b">
            <v>0</v>
          </cell>
          <cell r="CH402" t="b">
            <v>0</v>
          </cell>
          <cell r="CP402">
            <v>0</v>
          </cell>
          <cell r="CT402" t="b">
            <v>0</v>
          </cell>
          <cell r="CV402" t="b">
            <v>0</v>
          </cell>
          <cell r="CX402" t="b">
            <v>0</v>
          </cell>
          <cell r="CZ402" t="b">
            <v>0</v>
          </cell>
          <cell r="DB402" t="b">
            <v>0</v>
          </cell>
          <cell r="DD402" t="b">
            <v>0</v>
          </cell>
          <cell r="DF402" t="b">
            <v>0</v>
          </cell>
          <cell r="DH402" t="b">
            <v>0</v>
          </cell>
          <cell r="DJ402" t="b">
            <v>0</v>
          </cell>
          <cell r="DL402" t="b">
            <v>0</v>
          </cell>
          <cell r="DN402" t="b">
            <v>0</v>
          </cell>
          <cell r="DP402" t="b">
            <v>0</v>
          </cell>
          <cell r="DV402">
            <v>0</v>
          </cell>
          <cell r="DX402">
            <v>0</v>
          </cell>
          <cell r="DZ402">
            <v>0</v>
          </cell>
          <cell r="EB402">
            <v>0</v>
          </cell>
          <cell r="ED402">
            <v>0</v>
          </cell>
          <cell r="EF402">
            <v>0</v>
          </cell>
          <cell r="EJ402">
            <v>0</v>
          </cell>
          <cell r="EL402">
            <v>0</v>
          </cell>
          <cell r="EN402">
            <v>0</v>
          </cell>
          <cell r="EP402">
            <v>0</v>
          </cell>
          <cell r="ER402">
            <v>0</v>
          </cell>
          <cell r="ET402">
            <v>0</v>
          </cell>
          <cell r="EX402">
            <v>0</v>
          </cell>
          <cell r="EZ402">
            <v>0</v>
          </cell>
          <cell r="FD402">
            <v>0</v>
          </cell>
          <cell r="FF402">
            <v>0</v>
          </cell>
        </row>
        <row r="403">
          <cell r="A403" t="str">
            <v>IndustryCHP_DKE_2034</v>
          </cell>
          <cell r="B403" t="str">
            <v>DK-East</v>
          </cell>
          <cell r="G403">
            <v>0</v>
          </cell>
          <cell r="H403">
            <v>0</v>
          </cell>
          <cell r="N403">
            <v>0</v>
          </cell>
          <cell r="AK403">
            <v>0</v>
          </cell>
          <cell r="AL403">
            <v>0</v>
          </cell>
          <cell r="AN403">
            <v>0</v>
          </cell>
          <cell r="AO403">
            <v>0</v>
          </cell>
          <cell r="AP403">
            <v>0</v>
          </cell>
          <cell r="AQ403">
            <v>0</v>
          </cell>
          <cell r="BG403" t="b">
            <v>0</v>
          </cell>
          <cell r="BO403" t="b">
            <v>0</v>
          </cell>
          <cell r="CA403" t="b">
            <v>0</v>
          </cell>
          <cell r="CB403" t="b">
            <v>0</v>
          </cell>
          <cell r="CD403" t="b">
            <v>0</v>
          </cell>
          <cell r="CE403" t="b">
            <v>0</v>
          </cell>
          <cell r="CG403" t="b">
            <v>0</v>
          </cell>
          <cell r="CH403" t="b">
            <v>0</v>
          </cell>
          <cell r="CP403">
            <v>0</v>
          </cell>
          <cell r="CT403" t="b">
            <v>0</v>
          </cell>
          <cell r="CV403" t="b">
            <v>0</v>
          </cell>
          <cell r="CX403" t="b">
            <v>0</v>
          </cell>
          <cell r="CZ403" t="b">
            <v>0</v>
          </cell>
          <cell r="DB403" t="b">
            <v>0</v>
          </cell>
          <cell r="DD403" t="b">
            <v>0</v>
          </cell>
          <cell r="DF403" t="b">
            <v>0</v>
          </cell>
          <cell r="DH403" t="b">
            <v>0</v>
          </cell>
          <cell r="DJ403" t="b">
            <v>0</v>
          </cell>
          <cell r="DL403" t="b">
            <v>0</v>
          </cell>
          <cell r="DN403" t="b">
            <v>0</v>
          </cell>
          <cell r="DP403" t="b">
            <v>0</v>
          </cell>
          <cell r="DV403">
            <v>0</v>
          </cell>
          <cell r="DX403">
            <v>0</v>
          </cell>
          <cell r="DZ403">
            <v>0</v>
          </cell>
          <cell r="EB403">
            <v>0</v>
          </cell>
          <cell r="ED403">
            <v>0</v>
          </cell>
          <cell r="EF403">
            <v>0</v>
          </cell>
          <cell r="EJ403">
            <v>0</v>
          </cell>
          <cell r="EL403">
            <v>0</v>
          </cell>
          <cell r="EN403">
            <v>0</v>
          </cell>
          <cell r="EP403">
            <v>0</v>
          </cell>
          <cell r="ER403">
            <v>0</v>
          </cell>
          <cell r="ET403">
            <v>0</v>
          </cell>
          <cell r="EX403">
            <v>0</v>
          </cell>
          <cell r="EZ403">
            <v>0</v>
          </cell>
          <cell r="FD403">
            <v>0</v>
          </cell>
          <cell r="FF403">
            <v>0</v>
          </cell>
        </row>
        <row r="404">
          <cell r="A404" t="str">
            <v>IndustryCHP_DKE_2035</v>
          </cell>
          <cell r="B404" t="str">
            <v>DK-East</v>
          </cell>
          <cell r="G404">
            <v>0</v>
          </cell>
          <cell r="H404">
            <v>0</v>
          </cell>
          <cell r="N404">
            <v>0</v>
          </cell>
          <cell r="AK404">
            <v>0</v>
          </cell>
          <cell r="AL404">
            <v>0</v>
          </cell>
          <cell r="AN404">
            <v>0</v>
          </cell>
          <cell r="AO404">
            <v>0</v>
          </cell>
          <cell r="AP404">
            <v>0</v>
          </cell>
          <cell r="AQ404">
            <v>0</v>
          </cell>
          <cell r="BG404" t="b">
            <v>0</v>
          </cell>
          <cell r="BO404" t="b">
            <v>0</v>
          </cell>
          <cell r="CA404" t="b">
            <v>0</v>
          </cell>
          <cell r="CB404" t="b">
            <v>0</v>
          </cell>
          <cell r="CD404" t="b">
            <v>0</v>
          </cell>
          <cell r="CE404" t="b">
            <v>0</v>
          </cell>
          <cell r="CG404" t="b">
            <v>0</v>
          </cell>
          <cell r="CH404" t="b">
            <v>0</v>
          </cell>
          <cell r="CP404">
            <v>0</v>
          </cell>
          <cell r="CT404" t="b">
            <v>0</v>
          </cell>
          <cell r="CV404" t="b">
            <v>0</v>
          </cell>
          <cell r="CX404" t="b">
            <v>0</v>
          </cell>
          <cell r="CZ404" t="b">
            <v>0</v>
          </cell>
          <cell r="DB404" t="b">
            <v>0</v>
          </cell>
          <cell r="DD404" t="b">
            <v>0</v>
          </cell>
          <cell r="DF404" t="b">
            <v>0</v>
          </cell>
          <cell r="DH404" t="b">
            <v>0</v>
          </cell>
          <cell r="DJ404" t="b">
            <v>0</v>
          </cell>
          <cell r="DL404" t="b">
            <v>0</v>
          </cell>
          <cell r="DN404" t="b">
            <v>0</v>
          </cell>
          <cell r="DP404" t="b">
            <v>0</v>
          </cell>
          <cell r="DV404">
            <v>0</v>
          </cell>
          <cell r="DX404">
            <v>0</v>
          </cell>
          <cell r="DZ404">
            <v>0</v>
          </cell>
          <cell r="EB404">
            <v>0</v>
          </cell>
          <cell r="ED404">
            <v>0</v>
          </cell>
          <cell r="EF404">
            <v>0</v>
          </cell>
          <cell r="EJ404">
            <v>0</v>
          </cell>
          <cell r="EL404">
            <v>0</v>
          </cell>
          <cell r="EN404">
            <v>0</v>
          </cell>
          <cell r="EP404">
            <v>0</v>
          </cell>
          <cell r="ER404">
            <v>0</v>
          </cell>
          <cell r="ET404">
            <v>0</v>
          </cell>
          <cell r="EX404">
            <v>0</v>
          </cell>
          <cell r="EZ404">
            <v>0</v>
          </cell>
          <cell r="FD404">
            <v>0</v>
          </cell>
          <cell r="FF404">
            <v>0</v>
          </cell>
        </row>
        <row r="405">
          <cell r="A405" t="str">
            <v>Solceller_DKE_2012</v>
          </cell>
          <cell r="B405" t="str">
            <v>DK-East</v>
          </cell>
          <cell r="G405">
            <v>86</v>
          </cell>
          <cell r="H405">
            <v>0</v>
          </cell>
          <cell r="N405">
            <v>73.100000000000009</v>
          </cell>
          <cell r="AK405">
            <v>86</v>
          </cell>
          <cell r="AL405">
            <v>0</v>
          </cell>
          <cell r="AN405">
            <v>0</v>
          </cell>
          <cell r="AO405">
            <v>21.5</v>
          </cell>
          <cell r="AP405">
            <v>0</v>
          </cell>
          <cell r="AQ405">
            <v>0</v>
          </cell>
          <cell r="BG405" t="b">
            <v>0</v>
          </cell>
          <cell r="BO405" t="b">
            <v>0</v>
          </cell>
          <cell r="CA405" t="b">
            <v>0</v>
          </cell>
          <cell r="CB405" t="b">
            <v>0</v>
          </cell>
          <cell r="CD405" t="b">
            <v>0</v>
          </cell>
          <cell r="CE405" t="b">
            <v>0</v>
          </cell>
          <cell r="CG405" t="b">
            <v>0</v>
          </cell>
          <cell r="CH405" t="b">
            <v>0</v>
          </cell>
          <cell r="CP405" t="str">
            <v>ERSOLPVO</v>
          </cell>
          <cell r="CT405" t="b">
            <v>0</v>
          </cell>
          <cell r="CV405" t="b">
            <v>0</v>
          </cell>
          <cell r="CX405" t="b">
            <v>0</v>
          </cell>
          <cell r="CZ405" t="b">
            <v>0</v>
          </cell>
          <cell r="DB405" t="b">
            <v>0</v>
          </cell>
          <cell r="DD405" t="b">
            <v>0</v>
          </cell>
          <cell r="DF405" t="b">
            <v>0</v>
          </cell>
          <cell r="DH405" t="b">
            <v>0</v>
          </cell>
          <cell r="DJ405" t="b">
            <v>0</v>
          </cell>
          <cell r="DL405" t="b">
            <v>0</v>
          </cell>
          <cell r="DN405" t="b">
            <v>0</v>
          </cell>
          <cell r="DP405" t="b">
            <v>0</v>
          </cell>
          <cell r="DV405">
            <v>0</v>
          </cell>
          <cell r="DX405">
            <v>0</v>
          </cell>
          <cell r="DZ405">
            <v>0</v>
          </cell>
          <cell r="EB405">
            <v>0</v>
          </cell>
          <cell r="ED405">
            <v>0</v>
          </cell>
          <cell r="EF405">
            <v>0</v>
          </cell>
          <cell r="EJ405">
            <v>0</v>
          </cell>
          <cell r="EL405">
            <v>0</v>
          </cell>
          <cell r="EN405">
            <v>0</v>
          </cell>
          <cell r="EP405">
            <v>0</v>
          </cell>
          <cell r="ER405">
            <v>0</v>
          </cell>
          <cell r="ET405">
            <v>0</v>
          </cell>
          <cell r="EX405">
            <v>0</v>
          </cell>
          <cell r="EZ405">
            <v>0</v>
          </cell>
          <cell r="FD405">
            <v>0</v>
          </cell>
          <cell r="FF405">
            <v>0</v>
          </cell>
        </row>
        <row r="406">
          <cell r="A406" t="str">
            <v>Solceller_DKE_2013</v>
          </cell>
          <cell r="B406" t="str">
            <v>DK-East</v>
          </cell>
          <cell r="G406">
            <v>86</v>
          </cell>
          <cell r="H406">
            <v>0</v>
          </cell>
          <cell r="N406">
            <v>73.100000000000009</v>
          </cell>
          <cell r="AK406">
            <v>86</v>
          </cell>
          <cell r="AL406">
            <v>0</v>
          </cell>
          <cell r="AN406">
            <v>0</v>
          </cell>
          <cell r="AO406">
            <v>21.5</v>
          </cell>
          <cell r="AP406">
            <v>0</v>
          </cell>
          <cell r="AQ406">
            <v>0</v>
          </cell>
          <cell r="BG406" t="b">
            <v>0</v>
          </cell>
          <cell r="BO406" t="b">
            <v>0</v>
          </cell>
          <cell r="CA406" t="b">
            <v>0</v>
          </cell>
          <cell r="CB406" t="b">
            <v>0</v>
          </cell>
          <cell r="CD406" t="b">
            <v>0</v>
          </cell>
          <cell r="CE406" t="b">
            <v>0</v>
          </cell>
          <cell r="CG406" t="b">
            <v>0</v>
          </cell>
          <cell r="CH406" t="b">
            <v>0</v>
          </cell>
          <cell r="CP406" t="str">
            <v>ERSOLPVO</v>
          </cell>
          <cell r="CT406" t="b">
            <v>0</v>
          </cell>
          <cell r="CV406" t="b">
            <v>0</v>
          </cell>
          <cell r="CX406" t="b">
            <v>0</v>
          </cell>
          <cell r="CZ406" t="b">
            <v>0</v>
          </cell>
          <cell r="DB406" t="b">
            <v>0</v>
          </cell>
          <cell r="DD406" t="b">
            <v>0</v>
          </cell>
          <cell r="DF406" t="b">
            <v>0</v>
          </cell>
          <cell r="DH406" t="b">
            <v>0</v>
          </cell>
          <cell r="DJ406" t="b">
            <v>0</v>
          </cell>
          <cell r="DL406" t="b">
            <v>0</v>
          </cell>
          <cell r="DN406" t="b">
            <v>0</v>
          </cell>
          <cell r="DP406" t="b">
            <v>0</v>
          </cell>
          <cell r="DV406">
            <v>0</v>
          </cell>
          <cell r="DX406">
            <v>0</v>
          </cell>
          <cell r="DZ406">
            <v>0</v>
          </cell>
          <cell r="EB406">
            <v>0</v>
          </cell>
          <cell r="ED406">
            <v>0</v>
          </cell>
          <cell r="EF406">
            <v>0</v>
          </cell>
          <cell r="EJ406">
            <v>0</v>
          </cell>
          <cell r="EL406">
            <v>0</v>
          </cell>
          <cell r="EN406">
            <v>0</v>
          </cell>
          <cell r="EP406">
            <v>0</v>
          </cell>
          <cell r="ER406">
            <v>0</v>
          </cell>
          <cell r="ET406">
            <v>0</v>
          </cell>
          <cell r="EX406">
            <v>0</v>
          </cell>
          <cell r="EZ406">
            <v>0</v>
          </cell>
          <cell r="FD406">
            <v>0</v>
          </cell>
          <cell r="FF406">
            <v>0</v>
          </cell>
        </row>
        <row r="407">
          <cell r="A407" t="str">
            <v>Solceller_DKE_2014</v>
          </cell>
          <cell r="B407" t="str">
            <v>DK-East</v>
          </cell>
          <cell r="G407">
            <v>28</v>
          </cell>
          <cell r="H407">
            <v>0</v>
          </cell>
          <cell r="N407">
            <v>23.8</v>
          </cell>
          <cell r="AK407">
            <v>28</v>
          </cell>
          <cell r="AL407">
            <v>0</v>
          </cell>
          <cell r="AN407">
            <v>0</v>
          </cell>
          <cell r="AO407">
            <v>7</v>
          </cell>
          <cell r="AP407">
            <v>0</v>
          </cell>
          <cell r="AQ407">
            <v>0</v>
          </cell>
          <cell r="BG407" t="b">
            <v>0</v>
          </cell>
          <cell r="BO407" t="b">
            <v>0</v>
          </cell>
          <cell r="CA407" t="b">
            <v>0</v>
          </cell>
          <cell r="CB407" t="b">
            <v>0</v>
          </cell>
          <cell r="CD407" t="b">
            <v>0</v>
          </cell>
          <cell r="CE407" t="b">
            <v>0</v>
          </cell>
          <cell r="CG407" t="b">
            <v>0</v>
          </cell>
          <cell r="CH407" t="b">
            <v>0</v>
          </cell>
          <cell r="CP407" t="str">
            <v>ERSOLPVO</v>
          </cell>
          <cell r="CT407" t="b">
            <v>0</v>
          </cell>
          <cell r="CV407" t="b">
            <v>0</v>
          </cell>
          <cell r="CX407" t="b">
            <v>0</v>
          </cell>
          <cell r="CZ407" t="b">
            <v>0</v>
          </cell>
          <cell r="DB407" t="b">
            <v>0</v>
          </cell>
          <cell r="DD407" t="b">
            <v>0</v>
          </cell>
          <cell r="DF407" t="b">
            <v>0</v>
          </cell>
          <cell r="DH407" t="b">
            <v>0</v>
          </cell>
          <cell r="DJ407" t="b">
            <v>0</v>
          </cell>
          <cell r="DL407" t="b">
            <v>0</v>
          </cell>
          <cell r="DN407" t="b">
            <v>0</v>
          </cell>
          <cell r="DP407" t="b">
            <v>0</v>
          </cell>
          <cell r="DV407">
            <v>0</v>
          </cell>
          <cell r="DX407">
            <v>0</v>
          </cell>
          <cell r="DZ407">
            <v>0</v>
          </cell>
          <cell r="EB407">
            <v>0</v>
          </cell>
          <cell r="ED407">
            <v>0</v>
          </cell>
          <cell r="EF407">
            <v>0</v>
          </cell>
          <cell r="EJ407">
            <v>0</v>
          </cell>
          <cell r="EL407">
            <v>0</v>
          </cell>
          <cell r="EN407">
            <v>0</v>
          </cell>
          <cell r="EP407">
            <v>0</v>
          </cell>
          <cell r="ER407">
            <v>0</v>
          </cell>
          <cell r="ET407">
            <v>0</v>
          </cell>
          <cell r="EX407">
            <v>0</v>
          </cell>
          <cell r="EZ407">
            <v>0</v>
          </cell>
          <cell r="FD407">
            <v>0</v>
          </cell>
          <cell r="FF407">
            <v>0</v>
          </cell>
        </row>
        <row r="408">
          <cell r="A408" t="str">
            <v>Solceller_DKE_2015</v>
          </cell>
          <cell r="B408" t="str">
            <v>DK-East</v>
          </cell>
          <cell r="G408">
            <v>26</v>
          </cell>
          <cell r="H408">
            <v>0</v>
          </cell>
          <cell r="N408">
            <v>22.1</v>
          </cell>
          <cell r="AK408">
            <v>26</v>
          </cell>
          <cell r="AL408">
            <v>0</v>
          </cell>
          <cell r="AN408">
            <v>0</v>
          </cell>
          <cell r="AO408">
            <v>6.5</v>
          </cell>
          <cell r="AP408">
            <v>0</v>
          </cell>
          <cell r="AQ408">
            <v>0</v>
          </cell>
          <cell r="BG408" t="b">
            <v>0</v>
          </cell>
          <cell r="BO408" t="b">
            <v>0</v>
          </cell>
          <cell r="CA408" t="b">
            <v>0</v>
          </cell>
          <cell r="CB408" t="b">
            <v>0</v>
          </cell>
          <cell r="CD408" t="b">
            <v>0</v>
          </cell>
          <cell r="CE408" t="b">
            <v>0</v>
          </cell>
          <cell r="CG408" t="b">
            <v>0</v>
          </cell>
          <cell r="CH408" t="b">
            <v>0</v>
          </cell>
          <cell r="CP408" t="str">
            <v>ERSOLPVO</v>
          </cell>
          <cell r="CT408" t="b">
            <v>0</v>
          </cell>
          <cell r="CV408" t="b">
            <v>0</v>
          </cell>
          <cell r="CX408" t="b">
            <v>0</v>
          </cell>
          <cell r="CZ408" t="b">
            <v>0</v>
          </cell>
          <cell r="DB408" t="b">
            <v>0</v>
          </cell>
          <cell r="DD408" t="b">
            <v>0</v>
          </cell>
          <cell r="DF408" t="b">
            <v>0</v>
          </cell>
          <cell r="DH408" t="b">
            <v>0</v>
          </cell>
          <cell r="DJ408" t="b">
            <v>0</v>
          </cell>
          <cell r="DL408" t="b">
            <v>0</v>
          </cell>
          <cell r="DN408" t="b">
            <v>0</v>
          </cell>
          <cell r="DP408" t="b">
            <v>0</v>
          </cell>
          <cell r="DV408">
            <v>0</v>
          </cell>
          <cell r="DX408">
            <v>0</v>
          </cell>
          <cell r="DZ408">
            <v>0</v>
          </cell>
          <cell r="EB408">
            <v>0</v>
          </cell>
          <cell r="ED408">
            <v>0</v>
          </cell>
          <cell r="EF408">
            <v>0</v>
          </cell>
          <cell r="EJ408">
            <v>0</v>
          </cell>
          <cell r="EL408">
            <v>0</v>
          </cell>
          <cell r="EN408">
            <v>0</v>
          </cell>
          <cell r="EP408">
            <v>0</v>
          </cell>
          <cell r="ER408">
            <v>0</v>
          </cell>
          <cell r="ET408">
            <v>0</v>
          </cell>
          <cell r="EX408">
            <v>0</v>
          </cell>
          <cell r="EZ408">
            <v>0</v>
          </cell>
          <cell r="FD408">
            <v>0</v>
          </cell>
          <cell r="FF408">
            <v>0</v>
          </cell>
        </row>
        <row r="409">
          <cell r="A409" t="str">
            <v>Solceller_DKE_2016</v>
          </cell>
          <cell r="B409" t="str">
            <v>DK-East</v>
          </cell>
          <cell r="G409">
            <v>27.6</v>
          </cell>
          <cell r="H409">
            <v>0</v>
          </cell>
          <cell r="N409">
            <v>23.459999999999994</v>
          </cell>
          <cell r="AK409">
            <v>27.6</v>
          </cell>
          <cell r="AL409">
            <v>0</v>
          </cell>
          <cell r="AN409">
            <v>0</v>
          </cell>
          <cell r="AO409">
            <v>6.9</v>
          </cell>
          <cell r="AP409">
            <v>0</v>
          </cell>
          <cell r="AQ409">
            <v>0</v>
          </cell>
          <cell r="BG409" t="b">
            <v>0</v>
          </cell>
          <cell r="BO409" t="b">
            <v>0</v>
          </cell>
          <cell r="CA409" t="b">
            <v>0</v>
          </cell>
          <cell r="CB409" t="b">
            <v>0</v>
          </cell>
          <cell r="CD409" t="b">
            <v>0</v>
          </cell>
          <cell r="CE409" t="b">
            <v>0</v>
          </cell>
          <cell r="CG409" t="b">
            <v>0</v>
          </cell>
          <cell r="CH409" t="b">
            <v>0</v>
          </cell>
          <cell r="CP409" t="str">
            <v>ERSOLPVO</v>
          </cell>
          <cell r="CT409" t="b">
            <v>0</v>
          </cell>
          <cell r="CV409" t="b">
            <v>0</v>
          </cell>
          <cell r="CX409" t="b">
            <v>0</v>
          </cell>
          <cell r="CZ409" t="b">
            <v>0</v>
          </cell>
          <cell r="DB409" t="b">
            <v>0</v>
          </cell>
          <cell r="DD409" t="b">
            <v>0</v>
          </cell>
          <cell r="DF409" t="b">
            <v>0</v>
          </cell>
          <cell r="DH409" t="b">
            <v>0</v>
          </cell>
          <cell r="DJ409" t="b">
            <v>0</v>
          </cell>
          <cell r="DL409" t="b">
            <v>0</v>
          </cell>
          <cell r="DN409" t="b">
            <v>0</v>
          </cell>
          <cell r="DP409" t="b">
            <v>0</v>
          </cell>
          <cell r="DV409">
            <v>0</v>
          </cell>
          <cell r="DX409">
            <v>0</v>
          </cell>
          <cell r="DZ409">
            <v>0</v>
          </cell>
          <cell r="EB409">
            <v>0</v>
          </cell>
          <cell r="ED409">
            <v>0</v>
          </cell>
          <cell r="EF409">
            <v>0</v>
          </cell>
          <cell r="EJ409">
            <v>0</v>
          </cell>
          <cell r="EL409">
            <v>0</v>
          </cell>
          <cell r="EN409">
            <v>0</v>
          </cell>
          <cell r="EP409">
            <v>0</v>
          </cell>
          <cell r="ER409">
            <v>0</v>
          </cell>
          <cell r="ET409">
            <v>0</v>
          </cell>
          <cell r="EX409">
            <v>0</v>
          </cell>
          <cell r="EZ409">
            <v>0</v>
          </cell>
          <cell r="FD409">
            <v>0</v>
          </cell>
          <cell r="FF409">
            <v>0</v>
          </cell>
        </row>
        <row r="410">
          <cell r="A410" t="str">
            <v>Solceller_DKE_2017</v>
          </cell>
          <cell r="B410" t="str">
            <v>DK-East</v>
          </cell>
          <cell r="G410">
            <v>25.6</v>
          </cell>
          <cell r="H410">
            <v>0</v>
          </cell>
          <cell r="N410">
            <v>21.759999999999991</v>
          </cell>
          <cell r="AK410">
            <v>25.6</v>
          </cell>
          <cell r="AL410">
            <v>0</v>
          </cell>
          <cell r="AN410">
            <v>0</v>
          </cell>
          <cell r="AO410">
            <v>6.4</v>
          </cell>
          <cell r="AP410">
            <v>0</v>
          </cell>
          <cell r="AQ410">
            <v>0</v>
          </cell>
          <cell r="BG410" t="b">
            <v>0</v>
          </cell>
          <cell r="BO410" t="b">
            <v>0</v>
          </cell>
          <cell r="CA410" t="b">
            <v>0</v>
          </cell>
          <cell r="CB410" t="b">
            <v>0</v>
          </cell>
          <cell r="CD410" t="b">
            <v>0</v>
          </cell>
          <cell r="CE410" t="b">
            <v>0</v>
          </cell>
          <cell r="CG410" t="b">
            <v>0</v>
          </cell>
          <cell r="CH410" t="b">
            <v>0</v>
          </cell>
          <cell r="CP410" t="str">
            <v>ERSOLPVO</v>
          </cell>
          <cell r="CT410" t="b">
            <v>0</v>
          </cell>
          <cell r="CV410" t="b">
            <v>0</v>
          </cell>
          <cell r="CX410" t="b">
            <v>0</v>
          </cell>
          <cell r="CZ410" t="b">
            <v>0</v>
          </cell>
          <cell r="DB410" t="b">
            <v>0</v>
          </cell>
          <cell r="DD410" t="b">
            <v>0</v>
          </cell>
          <cell r="DF410" t="b">
            <v>0</v>
          </cell>
          <cell r="DH410" t="b">
            <v>0</v>
          </cell>
          <cell r="DJ410" t="b">
            <v>0</v>
          </cell>
          <cell r="DL410" t="b">
            <v>0</v>
          </cell>
          <cell r="DN410" t="b">
            <v>0</v>
          </cell>
          <cell r="DP410" t="b">
            <v>0</v>
          </cell>
          <cell r="DV410">
            <v>0</v>
          </cell>
          <cell r="DX410">
            <v>0</v>
          </cell>
          <cell r="DZ410">
            <v>0</v>
          </cell>
          <cell r="EB410">
            <v>0</v>
          </cell>
          <cell r="ED410">
            <v>0</v>
          </cell>
          <cell r="EF410">
            <v>0</v>
          </cell>
          <cell r="EJ410">
            <v>0</v>
          </cell>
          <cell r="EL410">
            <v>0</v>
          </cell>
          <cell r="EN410">
            <v>0</v>
          </cell>
          <cell r="EP410">
            <v>0</v>
          </cell>
          <cell r="ER410">
            <v>0</v>
          </cell>
          <cell r="ET410">
            <v>0</v>
          </cell>
          <cell r="EX410">
            <v>0</v>
          </cell>
          <cell r="EZ410">
            <v>0</v>
          </cell>
          <cell r="FD410">
            <v>0</v>
          </cell>
          <cell r="FF410">
            <v>0</v>
          </cell>
        </row>
        <row r="411">
          <cell r="A411" t="str">
            <v>Solceller_DKE_2018</v>
          </cell>
          <cell r="B411" t="str">
            <v>DK-East</v>
          </cell>
          <cell r="G411">
            <v>25.6</v>
          </cell>
          <cell r="H411">
            <v>0</v>
          </cell>
          <cell r="N411">
            <v>21.760000000000037</v>
          </cell>
          <cell r="AK411">
            <v>25.6</v>
          </cell>
          <cell r="AL411">
            <v>0</v>
          </cell>
          <cell r="AN411">
            <v>0</v>
          </cell>
          <cell r="AO411">
            <v>6.4</v>
          </cell>
          <cell r="AP411">
            <v>0</v>
          </cell>
          <cell r="AQ411">
            <v>0</v>
          </cell>
          <cell r="BG411" t="b">
            <v>0</v>
          </cell>
          <cell r="BO411" t="b">
            <v>0</v>
          </cell>
          <cell r="CA411" t="b">
            <v>0</v>
          </cell>
          <cell r="CB411" t="b">
            <v>0</v>
          </cell>
          <cell r="CD411" t="b">
            <v>0</v>
          </cell>
          <cell r="CE411" t="b">
            <v>0</v>
          </cell>
          <cell r="CG411" t="b">
            <v>0</v>
          </cell>
          <cell r="CH411" t="b">
            <v>0</v>
          </cell>
          <cell r="CP411" t="str">
            <v>ERSOLPVO</v>
          </cell>
          <cell r="CT411" t="b">
            <v>0</v>
          </cell>
          <cell r="CV411" t="b">
            <v>0</v>
          </cell>
          <cell r="CX411" t="b">
            <v>0</v>
          </cell>
          <cell r="CZ411" t="b">
            <v>0</v>
          </cell>
          <cell r="DB411" t="b">
            <v>0</v>
          </cell>
          <cell r="DD411" t="b">
            <v>0</v>
          </cell>
          <cell r="DF411" t="b">
            <v>0</v>
          </cell>
          <cell r="DH411" t="b">
            <v>0</v>
          </cell>
          <cell r="DJ411" t="b">
            <v>0</v>
          </cell>
          <cell r="DL411" t="b">
            <v>0</v>
          </cell>
          <cell r="DN411" t="b">
            <v>0</v>
          </cell>
          <cell r="DP411" t="b">
            <v>0</v>
          </cell>
          <cell r="DV411">
            <v>0</v>
          </cell>
          <cell r="DX411">
            <v>0</v>
          </cell>
          <cell r="DZ411">
            <v>0</v>
          </cell>
          <cell r="EB411">
            <v>0</v>
          </cell>
          <cell r="ED411">
            <v>0</v>
          </cell>
          <cell r="EF411">
            <v>0</v>
          </cell>
          <cell r="EJ411">
            <v>0</v>
          </cell>
          <cell r="EL411">
            <v>0</v>
          </cell>
          <cell r="EN411">
            <v>0</v>
          </cell>
          <cell r="EP411">
            <v>0</v>
          </cell>
          <cell r="ER411">
            <v>0</v>
          </cell>
          <cell r="ET411">
            <v>0</v>
          </cell>
          <cell r="EX411">
            <v>0</v>
          </cell>
          <cell r="EZ411">
            <v>0</v>
          </cell>
          <cell r="FD411">
            <v>0</v>
          </cell>
          <cell r="FF411">
            <v>0</v>
          </cell>
        </row>
        <row r="412">
          <cell r="A412" t="str">
            <v>Solceller_DKE_2019</v>
          </cell>
          <cell r="B412" t="str">
            <v>DK-East</v>
          </cell>
          <cell r="G412">
            <v>25.6</v>
          </cell>
          <cell r="H412">
            <v>0</v>
          </cell>
          <cell r="N412">
            <v>21.759999999999991</v>
          </cell>
          <cell r="AK412">
            <v>25.6</v>
          </cell>
          <cell r="AL412">
            <v>0</v>
          </cell>
          <cell r="AN412">
            <v>0</v>
          </cell>
          <cell r="AO412">
            <v>6.4</v>
          </cell>
          <cell r="AP412">
            <v>0</v>
          </cell>
          <cell r="AQ412">
            <v>0</v>
          </cell>
          <cell r="BG412" t="b">
            <v>0</v>
          </cell>
          <cell r="BO412" t="b">
            <v>0</v>
          </cell>
          <cell r="CA412" t="b">
            <v>0</v>
          </cell>
          <cell r="CB412" t="b">
            <v>0</v>
          </cell>
          <cell r="CD412" t="b">
            <v>0</v>
          </cell>
          <cell r="CE412" t="b">
            <v>0</v>
          </cell>
          <cell r="CG412" t="b">
            <v>0</v>
          </cell>
          <cell r="CH412" t="b">
            <v>0</v>
          </cell>
          <cell r="CP412" t="str">
            <v>ERSOLPVO</v>
          </cell>
          <cell r="CT412" t="b">
            <v>0</v>
          </cell>
          <cell r="CV412" t="b">
            <v>0</v>
          </cell>
          <cell r="CX412" t="b">
            <v>0</v>
          </cell>
          <cell r="CZ412" t="b">
            <v>0</v>
          </cell>
          <cell r="DB412" t="b">
            <v>0</v>
          </cell>
          <cell r="DD412" t="b">
            <v>0</v>
          </cell>
          <cell r="DF412" t="b">
            <v>0</v>
          </cell>
          <cell r="DH412" t="b">
            <v>0</v>
          </cell>
          <cell r="DJ412" t="b">
            <v>0</v>
          </cell>
          <cell r="DL412" t="b">
            <v>0</v>
          </cell>
          <cell r="DN412" t="b">
            <v>0</v>
          </cell>
          <cell r="DP412" t="b">
            <v>0</v>
          </cell>
          <cell r="DV412">
            <v>0</v>
          </cell>
          <cell r="DX412">
            <v>0</v>
          </cell>
          <cell r="DZ412">
            <v>0</v>
          </cell>
          <cell r="EB412">
            <v>0</v>
          </cell>
          <cell r="ED412">
            <v>0</v>
          </cell>
          <cell r="EF412">
            <v>0</v>
          </cell>
          <cell r="EJ412">
            <v>0</v>
          </cell>
          <cell r="EL412">
            <v>0</v>
          </cell>
          <cell r="EN412">
            <v>0</v>
          </cell>
          <cell r="EP412">
            <v>0</v>
          </cell>
          <cell r="ER412">
            <v>0</v>
          </cell>
          <cell r="ET412">
            <v>0</v>
          </cell>
          <cell r="EX412">
            <v>0</v>
          </cell>
          <cell r="EZ412">
            <v>0</v>
          </cell>
          <cell r="FD412">
            <v>0</v>
          </cell>
          <cell r="FF412">
            <v>0</v>
          </cell>
        </row>
        <row r="413">
          <cell r="A413" t="str">
            <v>Solceller_DKE_2020</v>
          </cell>
          <cell r="B413" t="str">
            <v>DK-East</v>
          </cell>
          <cell r="G413">
            <v>26.400000000000002</v>
          </cell>
          <cell r="H413">
            <v>0</v>
          </cell>
          <cell r="N413">
            <v>22.440000000000012</v>
          </cell>
          <cell r="AK413">
            <v>26.400000000000002</v>
          </cell>
          <cell r="AL413">
            <v>0</v>
          </cell>
          <cell r="AN413">
            <v>0</v>
          </cell>
          <cell r="AO413">
            <v>6.6000000000000005</v>
          </cell>
          <cell r="AP413">
            <v>0</v>
          </cell>
          <cell r="AQ413">
            <v>0</v>
          </cell>
          <cell r="BG413" t="b">
            <v>0</v>
          </cell>
          <cell r="BO413" t="b">
            <v>0</v>
          </cell>
          <cell r="CA413" t="b">
            <v>0</v>
          </cell>
          <cell r="CB413" t="b">
            <v>0</v>
          </cell>
          <cell r="CD413" t="b">
            <v>0</v>
          </cell>
          <cell r="CE413" t="b">
            <v>0</v>
          </cell>
          <cell r="CG413" t="b">
            <v>0</v>
          </cell>
          <cell r="CH413" t="b">
            <v>0</v>
          </cell>
          <cell r="CP413" t="str">
            <v>ERSOLPVO</v>
          </cell>
          <cell r="CT413" t="b">
            <v>0</v>
          </cell>
          <cell r="CV413" t="b">
            <v>0</v>
          </cell>
          <cell r="CX413" t="b">
            <v>0</v>
          </cell>
          <cell r="CZ413" t="b">
            <v>0</v>
          </cell>
          <cell r="DB413" t="b">
            <v>0</v>
          </cell>
          <cell r="DD413" t="b">
            <v>0</v>
          </cell>
          <cell r="DF413" t="b">
            <v>0</v>
          </cell>
          <cell r="DH413" t="b">
            <v>0</v>
          </cell>
          <cell r="DJ413" t="b">
            <v>0</v>
          </cell>
          <cell r="DL413" t="b">
            <v>0</v>
          </cell>
          <cell r="DN413" t="b">
            <v>0</v>
          </cell>
          <cell r="DP413" t="b">
            <v>0</v>
          </cell>
          <cell r="DV413">
            <v>0</v>
          </cell>
          <cell r="DX413">
            <v>0</v>
          </cell>
          <cell r="DZ413">
            <v>0</v>
          </cell>
          <cell r="EB413">
            <v>0</v>
          </cell>
          <cell r="ED413">
            <v>0</v>
          </cell>
          <cell r="EF413">
            <v>0</v>
          </cell>
          <cell r="EJ413">
            <v>0</v>
          </cell>
          <cell r="EL413">
            <v>0</v>
          </cell>
          <cell r="EN413">
            <v>0</v>
          </cell>
          <cell r="EP413">
            <v>0</v>
          </cell>
          <cell r="ER413">
            <v>0</v>
          </cell>
          <cell r="ET413">
            <v>0</v>
          </cell>
          <cell r="EX413">
            <v>0</v>
          </cell>
          <cell r="EZ413">
            <v>0</v>
          </cell>
          <cell r="FD413">
            <v>0</v>
          </cell>
          <cell r="FF413">
            <v>0</v>
          </cell>
        </row>
        <row r="414">
          <cell r="A414" t="str">
            <v>Solceller_DKE_2021</v>
          </cell>
          <cell r="B414" t="str">
            <v>DK-East</v>
          </cell>
          <cell r="G414">
            <v>26.400000000000002</v>
          </cell>
          <cell r="H414">
            <v>0</v>
          </cell>
          <cell r="N414">
            <v>22.439999999999966</v>
          </cell>
          <cell r="AK414">
            <v>26.400000000000002</v>
          </cell>
          <cell r="AL414">
            <v>0</v>
          </cell>
          <cell r="AN414">
            <v>0</v>
          </cell>
          <cell r="AO414">
            <v>6.6000000000000005</v>
          </cell>
          <cell r="AP414">
            <v>0</v>
          </cell>
          <cell r="AQ414">
            <v>0</v>
          </cell>
          <cell r="BG414" t="b">
            <v>0</v>
          </cell>
          <cell r="BO414" t="b">
            <v>0</v>
          </cell>
          <cell r="CA414" t="b">
            <v>0</v>
          </cell>
          <cell r="CB414" t="b">
            <v>0</v>
          </cell>
          <cell r="CD414" t="b">
            <v>0</v>
          </cell>
          <cell r="CE414" t="b">
            <v>0</v>
          </cell>
          <cell r="CG414" t="b">
            <v>0</v>
          </cell>
          <cell r="CH414" t="b">
            <v>0</v>
          </cell>
          <cell r="CP414" t="str">
            <v>ERSOLPVO</v>
          </cell>
          <cell r="CT414" t="b">
            <v>0</v>
          </cell>
          <cell r="CV414" t="b">
            <v>0</v>
          </cell>
          <cell r="CX414" t="b">
            <v>0</v>
          </cell>
          <cell r="CZ414" t="b">
            <v>0</v>
          </cell>
          <cell r="DB414" t="b">
            <v>0</v>
          </cell>
          <cell r="DD414" t="b">
            <v>0</v>
          </cell>
          <cell r="DF414" t="b">
            <v>0</v>
          </cell>
          <cell r="DH414" t="b">
            <v>0</v>
          </cell>
          <cell r="DJ414" t="b">
            <v>0</v>
          </cell>
          <cell r="DL414" t="b">
            <v>0</v>
          </cell>
          <cell r="DN414" t="b">
            <v>0</v>
          </cell>
          <cell r="DP414" t="b">
            <v>0</v>
          </cell>
          <cell r="DV414">
            <v>0</v>
          </cell>
          <cell r="DX414">
            <v>0</v>
          </cell>
          <cell r="DZ414">
            <v>0</v>
          </cell>
          <cell r="EB414">
            <v>0</v>
          </cell>
          <cell r="ED414">
            <v>0</v>
          </cell>
          <cell r="EF414">
            <v>0</v>
          </cell>
          <cell r="EJ414">
            <v>0</v>
          </cell>
          <cell r="EL414">
            <v>0</v>
          </cell>
          <cell r="EN414">
            <v>0</v>
          </cell>
          <cell r="EP414">
            <v>0</v>
          </cell>
          <cell r="ER414">
            <v>0</v>
          </cell>
          <cell r="ET414">
            <v>0</v>
          </cell>
          <cell r="EX414">
            <v>0</v>
          </cell>
          <cell r="EZ414">
            <v>0</v>
          </cell>
          <cell r="FD414">
            <v>0</v>
          </cell>
          <cell r="FF414">
            <v>0</v>
          </cell>
        </row>
        <row r="415">
          <cell r="A415" t="str">
            <v>Solceller_DKE_2022</v>
          </cell>
          <cell r="B415" t="str">
            <v>DK-East</v>
          </cell>
          <cell r="G415">
            <v>26</v>
          </cell>
          <cell r="H415">
            <v>0</v>
          </cell>
          <cell r="N415">
            <v>22.1</v>
          </cell>
          <cell r="AK415">
            <v>26</v>
          </cell>
          <cell r="AL415">
            <v>0</v>
          </cell>
          <cell r="AN415">
            <v>0</v>
          </cell>
          <cell r="AO415">
            <v>6.5</v>
          </cell>
          <cell r="AP415">
            <v>0</v>
          </cell>
          <cell r="AQ415">
            <v>0</v>
          </cell>
          <cell r="BG415" t="b">
            <v>0</v>
          </cell>
          <cell r="BO415" t="b">
            <v>0</v>
          </cell>
          <cell r="CA415" t="b">
            <v>0</v>
          </cell>
          <cell r="CB415" t="b">
            <v>0</v>
          </cell>
          <cell r="CD415" t="b">
            <v>0</v>
          </cell>
          <cell r="CE415" t="b">
            <v>0</v>
          </cell>
          <cell r="CG415" t="b">
            <v>0</v>
          </cell>
          <cell r="CH415" t="b">
            <v>0</v>
          </cell>
          <cell r="CP415" t="str">
            <v>ERSOLPVO</v>
          </cell>
          <cell r="CT415" t="b">
            <v>0</v>
          </cell>
          <cell r="CV415" t="b">
            <v>0</v>
          </cell>
          <cell r="CX415" t="b">
            <v>0</v>
          </cell>
          <cell r="CZ415" t="b">
            <v>0</v>
          </cell>
          <cell r="DB415" t="b">
            <v>0</v>
          </cell>
          <cell r="DD415" t="b">
            <v>0</v>
          </cell>
          <cell r="DF415" t="b">
            <v>0</v>
          </cell>
          <cell r="DH415" t="b">
            <v>0</v>
          </cell>
          <cell r="DJ415" t="b">
            <v>0</v>
          </cell>
          <cell r="DL415" t="b">
            <v>0</v>
          </cell>
          <cell r="DN415" t="b">
            <v>0</v>
          </cell>
          <cell r="DP415" t="b">
            <v>0</v>
          </cell>
          <cell r="DV415">
            <v>0</v>
          </cell>
          <cell r="DX415">
            <v>0</v>
          </cell>
          <cell r="DZ415">
            <v>0</v>
          </cell>
          <cell r="EB415">
            <v>0</v>
          </cell>
          <cell r="ED415">
            <v>0</v>
          </cell>
          <cell r="EF415">
            <v>0</v>
          </cell>
          <cell r="EJ415">
            <v>0</v>
          </cell>
          <cell r="EL415">
            <v>0</v>
          </cell>
          <cell r="EN415">
            <v>0</v>
          </cell>
          <cell r="EP415">
            <v>0</v>
          </cell>
          <cell r="ER415">
            <v>0</v>
          </cell>
          <cell r="ET415">
            <v>0</v>
          </cell>
          <cell r="EX415">
            <v>0</v>
          </cell>
          <cell r="EZ415">
            <v>0</v>
          </cell>
          <cell r="FD415">
            <v>0</v>
          </cell>
          <cell r="FF415">
            <v>0</v>
          </cell>
        </row>
        <row r="416">
          <cell r="A416" t="str">
            <v>Solceller_DKE_2023</v>
          </cell>
          <cell r="B416" t="str">
            <v>DK-East</v>
          </cell>
          <cell r="G416">
            <v>26</v>
          </cell>
          <cell r="H416">
            <v>0</v>
          </cell>
          <cell r="N416">
            <v>22.1</v>
          </cell>
          <cell r="AK416">
            <v>26</v>
          </cell>
          <cell r="AL416">
            <v>0</v>
          </cell>
          <cell r="AN416">
            <v>0</v>
          </cell>
          <cell r="AO416">
            <v>6.5</v>
          </cell>
          <cell r="AP416">
            <v>0</v>
          </cell>
          <cell r="AQ416">
            <v>0</v>
          </cell>
          <cell r="BG416" t="b">
            <v>0</v>
          </cell>
          <cell r="BO416" t="b">
            <v>0</v>
          </cell>
          <cell r="CA416" t="b">
            <v>0</v>
          </cell>
          <cell r="CB416" t="b">
            <v>0</v>
          </cell>
          <cell r="CD416" t="b">
            <v>0</v>
          </cell>
          <cell r="CE416" t="b">
            <v>0</v>
          </cell>
          <cell r="CG416" t="b">
            <v>0</v>
          </cell>
          <cell r="CH416" t="b">
            <v>0</v>
          </cell>
          <cell r="CP416" t="str">
            <v>ERSOLPVO</v>
          </cell>
          <cell r="CT416" t="b">
            <v>0</v>
          </cell>
          <cell r="CV416" t="b">
            <v>0</v>
          </cell>
          <cell r="CX416" t="b">
            <v>0</v>
          </cell>
          <cell r="CZ416" t="b">
            <v>0</v>
          </cell>
          <cell r="DB416" t="b">
            <v>0</v>
          </cell>
          <cell r="DD416" t="b">
            <v>0</v>
          </cell>
          <cell r="DF416" t="b">
            <v>0</v>
          </cell>
          <cell r="DH416" t="b">
            <v>0</v>
          </cell>
          <cell r="DJ416" t="b">
            <v>0</v>
          </cell>
          <cell r="DL416" t="b">
            <v>0</v>
          </cell>
          <cell r="DN416" t="b">
            <v>0</v>
          </cell>
          <cell r="DP416" t="b">
            <v>0</v>
          </cell>
          <cell r="DV416">
            <v>0</v>
          </cell>
          <cell r="DX416">
            <v>0</v>
          </cell>
          <cell r="DZ416">
            <v>0</v>
          </cell>
          <cell r="EB416">
            <v>0</v>
          </cell>
          <cell r="ED416">
            <v>0</v>
          </cell>
          <cell r="EF416">
            <v>0</v>
          </cell>
          <cell r="EJ416">
            <v>0</v>
          </cell>
          <cell r="EL416">
            <v>0</v>
          </cell>
          <cell r="EN416">
            <v>0</v>
          </cell>
          <cell r="EP416">
            <v>0</v>
          </cell>
          <cell r="ER416">
            <v>0</v>
          </cell>
          <cell r="ET416">
            <v>0</v>
          </cell>
          <cell r="EX416">
            <v>0</v>
          </cell>
          <cell r="EZ416">
            <v>0</v>
          </cell>
          <cell r="FD416">
            <v>0</v>
          </cell>
          <cell r="FF416">
            <v>0</v>
          </cell>
        </row>
        <row r="417">
          <cell r="A417" t="str">
            <v>Solceller_DKE_2024</v>
          </cell>
          <cell r="B417" t="str">
            <v>DK-East</v>
          </cell>
          <cell r="G417">
            <v>26</v>
          </cell>
          <cell r="H417">
            <v>0</v>
          </cell>
          <cell r="N417">
            <v>22.1</v>
          </cell>
          <cell r="AK417">
            <v>26</v>
          </cell>
          <cell r="AL417">
            <v>0</v>
          </cell>
          <cell r="AN417">
            <v>0</v>
          </cell>
          <cell r="AO417">
            <v>6.5</v>
          </cell>
          <cell r="AP417">
            <v>0</v>
          </cell>
          <cell r="AQ417">
            <v>0</v>
          </cell>
          <cell r="BG417" t="b">
            <v>0</v>
          </cell>
          <cell r="BO417" t="b">
            <v>0</v>
          </cell>
          <cell r="CA417" t="b">
            <v>0</v>
          </cell>
          <cell r="CB417" t="b">
            <v>0</v>
          </cell>
          <cell r="CD417" t="b">
            <v>0</v>
          </cell>
          <cell r="CE417" t="b">
            <v>0</v>
          </cell>
          <cell r="CG417" t="b">
            <v>0</v>
          </cell>
          <cell r="CH417" t="b">
            <v>0</v>
          </cell>
          <cell r="CP417" t="str">
            <v>ERSOLPVO</v>
          </cell>
          <cell r="CT417" t="b">
            <v>0</v>
          </cell>
          <cell r="CV417" t="b">
            <v>0</v>
          </cell>
          <cell r="CX417" t="b">
            <v>0</v>
          </cell>
          <cell r="CZ417" t="b">
            <v>0</v>
          </cell>
          <cell r="DB417" t="b">
            <v>0</v>
          </cell>
          <cell r="DD417" t="b">
            <v>0</v>
          </cell>
          <cell r="DF417" t="b">
            <v>0</v>
          </cell>
          <cell r="DH417" t="b">
            <v>0</v>
          </cell>
          <cell r="DJ417" t="b">
            <v>0</v>
          </cell>
          <cell r="DL417" t="b">
            <v>0</v>
          </cell>
          <cell r="DN417" t="b">
            <v>0</v>
          </cell>
          <cell r="DP417" t="b">
            <v>0</v>
          </cell>
          <cell r="DV417">
            <v>0</v>
          </cell>
          <cell r="DX417">
            <v>0</v>
          </cell>
          <cell r="DZ417">
            <v>0</v>
          </cell>
          <cell r="EB417">
            <v>0</v>
          </cell>
          <cell r="ED417">
            <v>0</v>
          </cell>
          <cell r="EF417">
            <v>0</v>
          </cell>
          <cell r="EJ417">
            <v>0</v>
          </cell>
          <cell r="EL417">
            <v>0</v>
          </cell>
          <cell r="EN417">
            <v>0</v>
          </cell>
          <cell r="EP417">
            <v>0</v>
          </cell>
          <cell r="ER417">
            <v>0</v>
          </cell>
          <cell r="ET417">
            <v>0</v>
          </cell>
          <cell r="EX417">
            <v>0</v>
          </cell>
          <cell r="EZ417">
            <v>0</v>
          </cell>
          <cell r="FD417">
            <v>0</v>
          </cell>
          <cell r="FF417">
            <v>0</v>
          </cell>
        </row>
        <row r="418">
          <cell r="A418" t="str">
            <v>Solceller_DKE_2025</v>
          </cell>
          <cell r="B418" t="str">
            <v>DK-East</v>
          </cell>
          <cell r="G418">
            <v>26</v>
          </cell>
          <cell r="H418">
            <v>0</v>
          </cell>
          <cell r="N418">
            <v>22.1</v>
          </cell>
          <cell r="AK418">
            <v>26</v>
          </cell>
          <cell r="AL418">
            <v>0</v>
          </cell>
          <cell r="AN418">
            <v>0</v>
          </cell>
          <cell r="AO418">
            <v>6.5</v>
          </cell>
          <cell r="AP418">
            <v>0</v>
          </cell>
          <cell r="AQ418">
            <v>0</v>
          </cell>
          <cell r="BG418" t="b">
            <v>0</v>
          </cell>
          <cell r="BO418" t="b">
            <v>0</v>
          </cell>
          <cell r="CA418" t="b">
            <v>0</v>
          </cell>
          <cell r="CB418" t="b">
            <v>0</v>
          </cell>
          <cell r="CD418" t="b">
            <v>0</v>
          </cell>
          <cell r="CE418" t="b">
            <v>0</v>
          </cell>
          <cell r="CG418" t="b">
            <v>0</v>
          </cell>
          <cell r="CH418" t="b">
            <v>0</v>
          </cell>
          <cell r="CP418" t="str">
            <v>ERSOLPVO</v>
          </cell>
          <cell r="CT418" t="b">
            <v>0</v>
          </cell>
          <cell r="CV418" t="b">
            <v>0</v>
          </cell>
          <cell r="CX418" t="b">
            <v>0</v>
          </cell>
          <cell r="CZ418" t="b">
            <v>0</v>
          </cell>
          <cell r="DB418" t="b">
            <v>0</v>
          </cell>
          <cell r="DD418" t="b">
            <v>0</v>
          </cell>
          <cell r="DF418" t="b">
            <v>0</v>
          </cell>
          <cell r="DH418" t="b">
            <v>0</v>
          </cell>
          <cell r="DJ418" t="b">
            <v>0</v>
          </cell>
          <cell r="DL418" t="b">
            <v>0</v>
          </cell>
          <cell r="DN418" t="b">
            <v>0</v>
          </cell>
          <cell r="DP418" t="b">
            <v>0</v>
          </cell>
          <cell r="DV418">
            <v>0</v>
          </cell>
          <cell r="DX418">
            <v>0</v>
          </cell>
          <cell r="DZ418">
            <v>0</v>
          </cell>
          <cell r="EB418">
            <v>0</v>
          </cell>
          <cell r="ED418">
            <v>0</v>
          </cell>
          <cell r="EF418">
            <v>0</v>
          </cell>
          <cell r="EJ418">
            <v>0</v>
          </cell>
          <cell r="EL418">
            <v>0</v>
          </cell>
          <cell r="EN418">
            <v>0</v>
          </cell>
          <cell r="EP418">
            <v>0</v>
          </cell>
          <cell r="ER418">
            <v>0</v>
          </cell>
          <cell r="ET418">
            <v>0</v>
          </cell>
          <cell r="EX418">
            <v>0</v>
          </cell>
          <cell r="EZ418">
            <v>0</v>
          </cell>
          <cell r="FD418">
            <v>0</v>
          </cell>
          <cell r="FF418">
            <v>0</v>
          </cell>
        </row>
        <row r="419">
          <cell r="A419" t="str">
            <v>Solceller_DKE_2026</v>
          </cell>
          <cell r="B419" t="str">
            <v>DK-East</v>
          </cell>
          <cell r="G419">
            <v>26</v>
          </cell>
          <cell r="H419">
            <v>0</v>
          </cell>
          <cell r="N419">
            <v>22.1</v>
          </cell>
          <cell r="AK419">
            <v>26</v>
          </cell>
          <cell r="AL419">
            <v>0</v>
          </cell>
          <cell r="AN419">
            <v>0</v>
          </cell>
          <cell r="AO419">
            <v>6.5</v>
          </cell>
          <cell r="AP419">
            <v>0</v>
          </cell>
          <cell r="AQ419">
            <v>0</v>
          </cell>
          <cell r="BG419" t="b">
            <v>0</v>
          </cell>
          <cell r="BO419" t="b">
            <v>0</v>
          </cell>
          <cell r="CA419" t="b">
            <v>0</v>
          </cell>
          <cell r="CB419" t="b">
            <v>0</v>
          </cell>
          <cell r="CD419" t="b">
            <v>0</v>
          </cell>
          <cell r="CE419" t="b">
            <v>0</v>
          </cell>
          <cell r="CG419" t="b">
            <v>0</v>
          </cell>
          <cell r="CH419" t="b">
            <v>0</v>
          </cell>
          <cell r="CP419" t="str">
            <v>ERSOLPVO</v>
          </cell>
          <cell r="CT419" t="b">
            <v>0</v>
          </cell>
          <cell r="CV419" t="b">
            <v>0</v>
          </cell>
          <cell r="CX419" t="b">
            <v>0</v>
          </cell>
          <cell r="CZ419" t="b">
            <v>0</v>
          </cell>
          <cell r="DB419" t="b">
            <v>0</v>
          </cell>
          <cell r="DD419" t="b">
            <v>0</v>
          </cell>
          <cell r="DF419" t="b">
            <v>0</v>
          </cell>
          <cell r="DH419" t="b">
            <v>0</v>
          </cell>
          <cell r="DJ419" t="b">
            <v>0</v>
          </cell>
          <cell r="DL419" t="b">
            <v>0</v>
          </cell>
          <cell r="DN419" t="b">
            <v>0</v>
          </cell>
          <cell r="DP419" t="b">
            <v>0</v>
          </cell>
          <cell r="DV419">
            <v>0</v>
          </cell>
          <cell r="DX419">
            <v>0</v>
          </cell>
          <cell r="DZ419">
            <v>0</v>
          </cell>
          <cell r="EB419">
            <v>0</v>
          </cell>
          <cell r="ED419">
            <v>0</v>
          </cell>
          <cell r="EF419">
            <v>0</v>
          </cell>
          <cell r="EJ419">
            <v>0</v>
          </cell>
          <cell r="EL419">
            <v>0</v>
          </cell>
          <cell r="EN419">
            <v>0</v>
          </cell>
          <cell r="EP419">
            <v>0</v>
          </cell>
          <cell r="ER419">
            <v>0</v>
          </cell>
          <cell r="ET419">
            <v>0</v>
          </cell>
          <cell r="EX419">
            <v>0</v>
          </cell>
          <cell r="EZ419">
            <v>0</v>
          </cell>
          <cell r="FD419">
            <v>0</v>
          </cell>
          <cell r="FF419">
            <v>0</v>
          </cell>
        </row>
        <row r="420">
          <cell r="A420" t="str">
            <v>Solceller_DKE_2027</v>
          </cell>
          <cell r="B420" t="str">
            <v>DK-East</v>
          </cell>
          <cell r="G420">
            <v>26</v>
          </cell>
          <cell r="H420">
            <v>0</v>
          </cell>
          <cell r="N420">
            <v>22.1</v>
          </cell>
          <cell r="AK420">
            <v>26</v>
          </cell>
          <cell r="AL420">
            <v>0</v>
          </cell>
          <cell r="AN420">
            <v>0</v>
          </cell>
          <cell r="AO420">
            <v>6.5</v>
          </cell>
          <cell r="AP420">
            <v>0</v>
          </cell>
          <cell r="AQ420">
            <v>0</v>
          </cell>
          <cell r="BG420" t="b">
            <v>0</v>
          </cell>
          <cell r="BO420" t="b">
            <v>0</v>
          </cell>
          <cell r="CA420" t="b">
            <v>0</v>
          </cell>
          <cell r="CB420" t="b">
            <v>0</v>
          </cell>
          <cell r="CD420" t="b">
            <v>0</v>
          </cell>
          <cell r="CE420" t="b">
            <v>0</v>
          </cell>
          <cell r="CG420" t="b">
            <v>0</v>
          </cell>
          <cell r="CH420" t="b">
            <v>0</v>
          </cell>
          <cell r="CP420" t="str">
            <v>ERSOLPVO</v>
          </cell>
          <cell r="CT420" t="b">
            <v>0</v>
          </cell>
          <cell r="CV420" t="b">
            <v>0</v>
          </cell>
          <cell r="CX420" t="b">
            <v>0</v>
          </cell>
          <cell r="CZ420" t="b">
            <v>0</v>
          </cell>
          <cell r="DB420" t="b">
            <v>0</v>
          </cell>
          <cell r="DD420" t="b">
            <v>0</v>
          </cell>
          <cell r="DF420" t="b">
            <v>0</v>
          </cell>
          <cell r="DH420" t="b">
            <v>0</v>
          </cell>
          <cell r="DJ420" t="b">
            <v>0</v>
          </cell>
          <cell r="DL420" t="b">
            <v>0</v>
          </cell>
          <cell r="DN420" t="b">
            <v>0</v>
          </cell>
          <cell r="DP420" t="b">
            <v>0</v>
          </cell>
          <cell r="DV420">
            <v>0</v>
          </cell>
          <cell r="DX420">
            <v>0</v>
          </cell>
          <cell r="DZ420">
            <v>0</v>
          </cell>
          <cell r="EB420">
            <v>0</v>
          </cell>
          <cell r="ED420">
            <v>0</v>
          </cell>
          <cell r="EF420">
            <v>0</v>
          </cell>
          <cell r="EJ420">
            <v>0</v>
          </cell>
          <cell r="EL420">
            <v>0</v>
          </cell>
          <cell r="EN420">
            <v>0</v>
          </cell>
          <cell r="EP420">
            <v>0</v>
          </cell>
          <cell r="ER420">
            <v>0</v>
          </cell>
          <cell r="ET420">
            <v>0</v>
          </cell>
          <cell r="EX420">
            <v>0</v>
          </cell>
          <cell r="EZ420">
            <v>0</v>
          </cell>
          <cell r="FD420">
            <v>0</v>
          </cell>
          <cell r="FF420">
            <v>0</v>
          </cell>
        </row>
        <row r="421">
          <cell r="A421" t="str">
            <v>Solceller_DKE_2028</v>
          </cell>
          <cell r="B421" t="str">
            <v>DK-East</v>
          </cell>
          <cell r="G421">
            <v>26</v>
          </cell>
          <cell r="H421">
            <v>0</v>
          </cell>
          <cell r="N421">
            <v>22.1</v>
          </cell>
          <cell r="AK421">
            <v>26</v>
          </cell>
          <cell r="AL421">
            <v>0</v>
          </cell>
          <cell r="AN421">
            <v>0</v>
          </cell>
          <cell r="AO421">
            <v>6.5</v>
          </cell>
          <cell r="AP421">
            <v>0</v>
          </cell>
          <cell r="AQ421">
            <v>0</v>
          </cell>
          <cell r="BG421" t="b">
            <v>0</v>
          </cell>
          <cell r="BO421" t="b">
            <v>0</v>
          </cell>
          <cell r="CA421" t="b">
            <v>0</v>
          </cell>
          <cell r="CB421" t="b">
            <v>0</v>
          </cell>
          <cell r="CD421" t="b">
            <v>0</v>
          </cell>
          <cell r="CE421" t="b">
            <v>0</v>
          </cell>
          <cell r="CG421" t="b">
            <v>0</v>
          </cell>
          <cell r="CH421" t="b">
            <v>0</v>
          </cell>
          <cell r="CP421" t="str">
            <v>ERSOLPVO</v>
          </cell>
          <cell r="CT421" t="b">
            <v>0</v>
          </cell>
          <cell r="CV421" t="b">
            <v>0</v>
          </cell>
          <cell r="CX421" t="b">
            <v>0</v>
          </cell>
          <cell r="CZ421" t="b">
            <v>0</v>
          </cell>
          <cell r="DB421" t="b">
            <v>0</v>
          </cell>
          <cell r="DD421" t="b">
            <v>0</v>
          </cell>
          <cell r="DF421" t="b">
            <v>0</v>
          </cell>
          <cell r="DH421" t="b">
            <v>0</v>
          </cell>
          <cell r="DJ421" t="b">
            <v>0</v>
          </cell>
          <cell r="DL421" t="b">
            <v>0</v>
          </cell>
          <cell r="DN421" t="b">
            <v>0</v>
          </cell>
          <cell r="DP421" t="b">
            <v>0</v>
          </cell>
          <cell r="DV421">
            <v>0</v>
          </cell>
          <cell r="DX421">
            <v>0</v>
          </cell>
          <cell r="DZ421">
            <v>0</v>
          </cell>
          <cell r="EB421">
            <v>0</v>
          </cell>
          <cell r="ED421">
            <v>0</v>
          </cell>
          <cell r="EF421">
            <v>0</v>
          </cell>
          <cell r="EJ421">
            <v>0</v>
          </cell>
          <cell r="EL421">
            <v>0</v>
          </cell>
          <cell r="EN421">
            <v>0</v>
          </cell>
          <cell r="EP421">
            <v>0</v>
          </cell>
          <cell r="ER421">
            <v>0</v>
          </cell>
          <cell r="ET421">
            <v>0</v>
          </cell>
          <cell r="EX421">
            <v>0</v>
          </cell>
          <cell r="EZ421">
            <v>0</v>
          </cell>
          <cell r="FD421">
            <v>0</v>
          </cell>
          <cell r="FF421">
            <v>0</v>
          </cell>
        </row>
        <row r="422">
          <cell r="A422" t="str">
            <v>Solceller_DKE_2029</v>
          </cell>
          <cell r="B422" t="str">
            <v>DK-East</v>
          </cell>
          <cell r="G422">
            <v>26</v>
          </cell>
          <cell r="H422">
            <v>0</v>
          </cell>
          <cell r="N422">
            <v>22.1</v>
          </cell>
          <cell r="AK422">
            <v>26</v>
          </cell>
          <cell r="AL422">
            <v>0</v>
          </cell>
          <cell r="AN422">
            <v>0</v>
          </cell>
          <cell r="AO422">
            <v>6.5</v>
          </cell>
          <cell r="AP422">
            <v>0</v>
          </cell>
          <cell r="AQ422">
            <v>0</v>
          </cell>
          <cell r="BG422" t="b">
            <v>0</v>
          </cell>
          <cell r="BO422" t="b">
            <v>0</v>
          </cell>
          <cell r="CA422" t="b">
            <v>0</v>
          </cell>
          <cell r="CB422" t="b">
            <v>0</v>
          </cell>
          <cell r="CD422" t="b">
            <v>0</v>
          </cell>
          <cell r="CE422" t="b">
            <v>0</v>
          </cell>
          <cell r="CG422" t="b">
            <v>0</v>
          </cell>
          <cell r="CH422" t="b">
            <v>0</v>
          </cell>
          <cell r="CP422" t="str">
            <v>ERSOLPVO</v>
          </cell>
          <cell r="CT422" t="b">
            <v>0</v>
          </cell>
          <cell r="CV422" t="b">
            <v>0</v>
          </cell>
          <cell r="CX422" t="b">
            <v>0</v>
          </cell>
          <cell r="CZ422" t="b">
            <v>0</v>
          </cell>
          <cell r="DB422" t="b">
            <v>0</v>
          </cell>
          <cell r="DD422" t="b">
            <v>0</v>
          </cell>
          <cell r="DF422" t="b">
            <v>0</v>
          </cell>
          <cell r="DH422" t="b">
            <v>0</v>
          </cell>
          <cell r="DJ422" t="b">
            <v>0</v>
          </cell>
          <cell r="DL422" t="b">
            <v>0</v>
          </cell>
          <cell r="DN422" t="b">
            <v>0</v>
          </cell>
          <cell r="DP422" t="b">
            <v>0</v>
          </cell>
          <cell r="DV422">
            <v>0</v>
          </cell>
          <cell r="DX422">
            <v>0</v>
          </cell>
          <cell r="DZ422">
            <v>0</v>
          </cell>
          <cell r="EB422">
            <v>0</v>
          </cell>
          <cell r="ED422">
            <v>0</v>
          </cell>
          <cell r="EF422">
            <v>0</v>
          </cell>
          <cell r="EJ422">
            <v>0</v>
          </cell>
          <cell r="EL422">
            <v>0</v>
          </cell>
          <cell r="EN422">
            <v>0</v>
          </cell>
          <cell r="EP422">
            <v>0</v>
          </cell>
          <cell r="ER422">
            <v>0</v>
          </cell>
          <cell r="ET422">
            <v>0</v>
          </cell>
          <cell r="EX422">
            <v>0</v>
          </cell>
          <cell r="EZ422">
            <v>0</v>
          </cell>
          <cell r="FD422">
            <v>0</v>
          </cell>
          <cell r="FF422">
            <v>0</v>
          </cell>
        </row>
        <row r="423">
          <cell r="A423" t="str">
            <v>Solceller_DKE_2030</v>
          </cell>
          <cell r="B423" t="str">
            <v>DK-East</v>
          </cell>
          <cell r="G423">
            <v>26</v>
          </cell>
          <cell r="H423">
            <v>0</v>
          </cell>
          <cell r="N423">
            <v>22.1</v>
          </cell>
          <cell r="AK423">
            <v>26</v>
          </cell>
          <cell r="AL423">
            <v>0</v>
          </cell>
          <cell r="AN423">
            <v>0</v>
          </cell>
          <cell r="AO423">
            <v>6.5</v>
          </cell>
          <cell r="AP423">
            <v>0</v>
          </cell>
          <cell r="AQ423">
            <v>0</v>
          </cell>
          <cell r="BG423" t="b">
            <v>0</v>
          </cell>
          <cell r="BO423" t="b">
            <v>0</v>
          </cell>
          <cell r="CA423" t="b">
            <v>0</v>
          </cell>
          <cell r="CB423" t="b">
            <v>0</v>
          </cell>
          <cell r="CD423" t="b">
            <v>0</v>
          </cell>
          <cell r="CE423" t="b">
            <v>0</v>
          </cell>
          <cell r="CG423" t="b">
            <v>0</v>
          </cell>
          <cell r="CH423" t="b">
            <v>0</v>
          </cell>
          <cell r="CP423" t="str">
            <v>ERSOLPVO</v>
          </cell>
          <cell r="CT423" t="b">
            <v>0</v>
          </cell>
          <cell r="CV423" t="b">
            <v>0</v>
          </cell>
          <cell r="CX423" t="b">
            <v>0</v>
          </cell>
          <cell r="CZ423" t="b">
            <v>0</v>
          </cell>
          <cell r="DB423" t="b">
            <v>0</v>
          </cell>
          <cell r="DD423" t="b">
            <v>0</v>
          </cell>
          <cell r="DF423" t="b">
            <v>0</v>
          </cell>
          <cell r="DH423" t="b">
            <v>0</v>
          </cell>
          <cell r="DJ423" t="b">
            <v>0</v>
          </cell>
          <cell r="DL423" t="b">
            <v>0</v>
          </cell>
          <cell r="DN423" t="b">
            <v>0</v>
          </cell>
          <cell r="DP423" t="b">
            <v>0</v>
          </cell>
          <cell r="DV423">
            <v>0</v>
          </cell>
          <cell r="DX423">
            <v>0</v>
          </cell>
          <cell r="DZ423">
            <v>0</v>
          </cell>
          <cell r="EB423">
            <v>0</v>
          </cell>
          <cell r="ED423">
            <v>0</v>
          </cell>
          <cell r="EF423">
            <v>0</v>
          </cell>
          <cell r="EJ423">
            <v>0</v>
          </cell>
          <cell r="EL423">
            <v>0</v>
          </cell>
          <cell r="EN423">
            <v>0</v>
          </cell>
          <cell r="EP423">
            <v>0</v>
          </cell>
          <cell r="ER423">
            <v>0</v>
          </cell>
          <cell r="ET423">
            <v>0</v>
          </cell>
          <cell r="EX423">
            <v>0</v>
          </cell>
          <cell r="EZ423">
            <v>0</v>
          </cell>
          <cell r="FD423">
            <v>0</v>
          </cell>
          <cell r="FF423">
            <v>0</v>
          </cell>
        </row>
        <row r="424">
          <cell r="A424" t="str">
            <v>Solceller_DKE_2031</v>
          </cell>
          <cell r="B424" t="str">
            <v>DK-East</v>
          </cell>
          <cell r="G424">
            <v>26</v>
          </cell>
          <cell r="H424">
            <v>0</v>
          </cell>
          <cell r="N424">
            <v>22.1</v>
          </cell>
          <cell r="AK424">
            <v>26</v>
          </cell>
          <cell r="AL424">
            <v>0</v>
          </cell>
          <cell r="AN424">
            <v>0</v>
          </cell>
          <cell r="AO424">
            <v>6.5</v>
          </cell>
          <cell r="AP424">
            <v>0</v>
          </cell>
          <cell r="AQ424">
            <v>0</v>
          </cell>
          <cell r="BG424" t="b">
            <v>0</v>
          </cell>
          <cell r="BO424" t="b">
            <v>0</v>
          </cell>
          <cell r="CA424" t="b">
            <v>0</v>
          </cell>
          <cell r="CB424" t="b">
            <v>0</v>
          </cell>
          <cell r="CD424" t="b">
            <v>0</v>
          </cell>
          <cell r="CE424" t="b">
            <v>0</v>
          </cell>
          <cell r="CG424" t="b">
            <v>0</v>
          </cell>
          <cell r="CH424" t="b">
            <v>0</v>
          </cell>
          <cell r="CP424" t="str">
            <v>ERSOLPVO</v>
          </cell>
          <cell r="CT424" t="b">
            <v>0</v>
          </cell>
          <cell r="CV424" t="b">
            <v>0</v>
          </cell>
          <cell r="CX424" t="b">
            <v>0</v>
          </cell>
          <cell r="CZ424" t="b">
            <v>0</v>
          </cell>
          <cell r="DB424" t="b">
            <v>0</v>
          </cell>
          <cell r="DD424" t="b">
            <v>0</v>
          </cell>
          <cell r="DF424" t="b">
            <v>0</v>
          </cell>
          <cell r="DH424" t="b">
            <v>0</v>
          </cell>
          <cell r="DJ424" t="b">
            <v>0</v>
          </cell>
          <cell r="DL424" t="b">
            <v>0</v>
          </cell>
          <cell r="DN424" t="b">
            <v>0</v>
          </cell>
          <cell r="DP424" t="b">
            <v>0</v>
          </cell>
          <cell r="DV424">
            <v>0</v>
          </cell>
          <cell r="DX424">
            <v>0</v>
          </cell>
          <cell r="DZ424">
            <v>0</v>
          </cell>
          <cell r="EB424">
            <v>0</v>
          </cell>
          <cell r="ED424">
            <v>0</v>
          </cell>
          <cell r="EF424">
            <v>0</v>
          </cell>
          <cell r="EJ424">
            <v>0</v>
          </cell>
          <cell r="EL424">
            <v>0</v>
          </cell>
          <cell r="EN424">
            <v>0</v>
          </cell>
          <cell r="EP424">
            <v>0</v>
          </cell>
          <cell r="ER424">
            <v>0</v>
          </cell>
          <cell r="ET424">
            <v>0</v>
          </cell>
          <cell r="EX424">
            <v>0</v>
          </cell>
          <cell r="EZ424">
            <v>0</v>
          </cell>
          <cell r="FD424">
            <v>0</v>
          </cell>
          <cell r="FF424">
            <v>0</v>
          </cell>
        </row>
        <row r="425">
          <cell r="A425" t="str">
            <v>Solceller_DKE_2032</v>
          </cell>
          <cell r="B425" t="str">
            <v>DK-East</v>
          </cell>
          <cell r="G425">
            <v>26</v>
          </cell>
          <cell r="H425">
            <v>0</v>
          </cell>
          <cell r="N425">
            <v>22.1</v>
          </cell>
          <cell r="AK425">
            <v>26</v>
          </cell>
          <cell r="AL425">
            <v>0</v>
          </cell>
          <cell r="AN425">
            <v>0</v>
          </cell>
          <cell r="AO425">
            <v>6.5</v>
          </cell>
          <cell r="AP425">
            <v>0</v>
          </cell>
          <cell r="AQ425">
            <v>0</v>
          </cell>
          <cell r="BG425" t="b">
            <v>0</v>
          </cell>
          <cell r="BO425" t="b">
            <v>0</v>
          </cell>
          <cell r="CA425" t="b">
            <v>0</v>
          </cell>
          <cell r="CB425" t="b">
            <v>0</v>
          </cell>
          <cell r="CD425" t="b">
            <v>0</v>
          </cell>
          <cell r="CE425" t="b">
            <v>0</v>
          </cell>
          <cell r="CG425" t="b">
            <v>0</v>
          </cell>
          <cell r="CH425" t="b">
            <v>0</v>
          </cell>
          <cell r="CP425" t="str">
            <v>ERSOLPVO</v>
          </cell>
          <cell r="CT425" t="b">
            <v>0</v>
          </cell>
          <cell r="CV425" t="b">
            <v>0</v>
          </cell>
          <cell r="CX425" t="b">
            <v>0</v>
          </cell>
          <cell r="CZ425" t="b">
            <v>0</v>
          </cell>
          <cell r="DB425" t="b">
            <v>0</v>
          </cell>
          <cell r="DD425" t="b">
            <v>0</v>
          </cell>
          <cell r="DF425" t="b">
            <v>0</v>
          </cell>
          <cell r="DH425" t="b">
            <v>0</v>
          </cell>
          <cell r="DJ425" t="b">
            <v>0</v>
          </cell>
          <cell r="DL425" t="b">
            <v>0</v>
          </cell>
          <cell r="DN425" t="b">
            <v>0</v>
          </cell>
          <cell r="DP425" t="b">
            <v>0</v>
          </cell>
          <cell r="DV425">
            <v>0</v>
          </cell>
          <cell r="DX425">
            <v>0</v>
          </cell>
          <cell r="DZ425">
            <v>0</v>
          </cell>
          <cell r="EB425">
            <v>0</v>
          </cell>
          <cell r="ED425">
            <v>0</v>
          </cell>
          <cell r="EF425">
            <v>0</v>
          </cell>
          <cell r="EJ425">
            <v>0</v>
          </cell>
          <cell r="EL425">
            <v>0</v>
          </cell>
          <cell r="EN425">
            <v>0</v>
          </cell>
          <cell r="EP425">
            <v>0</v>
          </cell>
          <cell r="ER425">
            <v>0</v>
          </cell>
          <cell r="ET425">
            <v>0</v>
          </cell>
          <cell r="EX425">
            <v>0</v>
          </cell>
          <cell r="EZ425">
            <v>0</v>
          </cell>
          <cell r="FD425">
            <v>0</v>
          </cell>
          <cell r="FF425">
            <v>0</v>
          </cell>
        </row>
        <row r="426">
          <cell r="A426" t="str">
            <v>Solceller_DKE_2033</v>
          </cell>
          <cell r="B426" t="str">
            <v>DK-East</v>
          </cell>
          <cell r="G426">
            <v>26</v>
          </cell>
          <cell r="H426">
            <v>0</v>
          </cell>
          <cell r="N426">
            <v>22.1</v>
          </cell>
          <cell r="AK426">
            <v>26</v>
          </cell>
          <cell r="AL426">
            <v>0</v>
          </cell>
          <cell r="AN426">
            <v>0</v>
          </cell>
          <cell r="AO426">
            <v>6.5</v>
          </cell>
          <cell r="AP426">
            <v>0</v>
          </cell>
          <cell r="AQ426">
            <v>0</v>
          </cell>
          <cell r="BG426" t="b">
            <v>0</v>
          </cell>
          <cell r="BO426" t="b">
            <v>0</v>
          </cell>
          <cell r="CA426" t="b">
            <v>0</v>
          </cell>
          <cell r="CB426" t="b">
            <v>0</v>
          </cell>
          <cell r="CD426" t="b">
            <v>0</v>
          </cell>
          <cell r="CE426" t="b">
            <v>0</v>
          </cell>
          <cell r="CG426" t="b">
            <v>0</v>
          </cell>
          <cell r="CH426" t="b">
            <v>0</v>
          </cell>
          <cell r="CP426" t="str">
            <v>ERSOLPVO</v>
          </cell>
          <cell r="CT426" t="b">
            <v>0</v>
          </cell>
          <cell r="CV426" t="b">
            <v>0</v>
          </cell>
          <cell r="CX426" t="b">
            <v>0</v>
          </cell>
          <cell r="CZ426" t="b">
            <v>0</v>
          </cell>
          <cell r="DB426" t="b">
            <v>0</v>
          </cell>
          <cell r="DD426" t="b">
            <v>0</v>
          </cell>
          <cell r="DF426" t="b">
            <v>0</v>
          </cell>
          <cell r="DH426" t="b">
            <v>0</v>
          </cell>
          <cell r="DJ426" t="b">
            <v>0</v>
          </cell>
          <cell r="DL426" t="b">
            <v>0</v>
          </cell>
          <cell r="DN426" t="b">
            <v>0</v>
          </cell>
          <cell r="DP426" t="b">
            <v>0</v>
          </cell>
          <cell r="DV426">
            <v>0</v>
          </cell>
          <cell r="DX426">
            <v>0</v>
          </cell>
          <cell r="DZ426">
            <v>0</v>
          </cell>
          <cell r="EB426">
            <v>0</v>
          </cell>
          <cell r="ED426">
            <v>0</v>
          </cell>
          <cell r="EF426">
            <v>0</v>
          </cell>
          <cell r="EJ426">
            <v>0</v>
          </cell>
          <cell r="EL426">
            <v>0</v>
          </cell>
          <cell r="EN426">
            <v>0</v>
          </cell>
          <cell r="EP426">
            <v>0</v>
          </cell>
          <cell r="ER426">
            <v>0</v>
          </cell>
          <cell r="ET426">
            <v>0</v>
          </cell>
          <cell r="EX426">
            <v>0</v>
          </cell>
          <cell r="EZ426">
            <v>0</v>
          </cell>
          <cell r="FD426">
            <v>0</v>
          </cell>
          <cell r="FF426">
            <v>0</v>
          </cell>
        </row>
        <row r="427">
          <cell r="A427" t="str">
            <v>Solceller_DKE_2034</v>
          </cell>
          <cell r="B427" t="str">
            <v>DK-East</v>
          </cell>
          <cell r="G427">
            <v>26</v>
          </cell>
          <cell r="H427">
            <v>0</v>
          </cell>
          <cell r="N427">
            <v>22.1</v>
          </cell>
          <cell r="AK427">
            <v>26</v>
          </cell>
          <cell r="AL427">
            <v>0</v>
          </cell>
          <cell r="AN427">
            <v>0</v>
          </cell>
          <cell r="AO427">
            <v>6.5</v>
          </cell>
          <cell r="AP427">
            <v>0</v>
          </cell>
          <cell r="AQ427">
            <v>0</v>
          </cell>
          <cell r="BG427" t="b">
            <v>0</v>
          </cell>
          <cell r="BO427" t="b">
            <v>0</v>
          </cell>
          <cell r="CA427" t="b">
            <v>0</v>
          </cell>
          <cell r="CB427" t="b">
            <v>0</v>
          </cell>
          <cell r="CD427" t="b">
            <v>0</v>
          </cell>
          <cell r="CE427" t="b">
            <v>0</v>
          </cell>
          <cell r="CG427" t="b">
            <v>0</v>
          </cell>
          <cell r="CH427" t="b">
            <v>0</v>
          </cell>
          <cell r="CP427" t="str">
            <v>ERSOLPVO</v>
          </cell>
          <cell r="CT427" t="b">
            <v>0</v>
          </cell>
          <cell r="CV427" t="b">
            <v>0</v>
          </cell>
          <cell r="CX427" t="b">
            <v>0</v>
          </cell>
          <cell r="CZ427" t="b">
            <v>0</v>
          </cell>
          <cell r="DB427" t="b">
            <v>0</v>
          </cell>
          <cell r="DD427" t="b">
            <v>0</v>
          </cell>
          <cell r="DF427" t="b">
            <v>0</v>
          </cell>
          <cell r="DH427" t="b">
            <v>0</v>
          </cell>
          <cell r="DJ427" t="b">
            <v>0</v>
          </cell>
          <cell r="DL427" t="b">
            <v>0</v>
          </cell>
          <cell r="DN427" t="b">
            <v>0</v>
          </cell>
          <cell r="DP427" t="b">
            <v>0</v>
          </cell>
          <cell r="DV427">
            <v>0</v>
          </cell>
          <cell r="DX427">
            <v>0</v>
          </cell>
          <cell r="DZ427">
            <v>0</v>
          </cell>
          <cell r="EB427">
            <v>0</v>
          </cell>
          <cell r="ED427">
            <v>0</v>
          </cell>
          <cell r="EF427">
            <v>0</v>
          </cell>
          <cell r="EJ427">
            <v>0</v>
          </cell>
          <cell r="EL427">
            <v>0</v>
          </cell>
          <cell r="EN427">
            <v>0</v>
          </cell>
          <cell r="EP427">
            <v>0</v>
          </cell>
          <cell r="ER427">
            <v>0</v>
          </cell>
          <cell r="ET427">
            <v>0</v>
          </cell>
          <cell r="EX427">
            <v>0</v>
          </cell>
          <cell r="EZ427">
            <v>0</v>
          </cell>
          <cell r="FD427">
            <v>0</v>
          </cell>
          <cell r="FF427">
            <v>0</v>
          </cell>
        </row>
        <row r="428">
          <cell r="A428" t="str">
            <v>Solceller_DKE_2035</v>
          </cell>
          <cell r="B428" t="str">
            <v>DK-East</v>
          </cell>
          <cell r="G428">
            <v>26</v>
          </cell>
          <cell r="H428">
            <v>0</v>
          </cell>
          <cell r="N428">
            <v>22.1</v>
          </cell>
          <cell r="AK428">
            <v>26</v>
          </cell>
          <cell r="AL428">
            <v>0</v>
          </cell>
          <cell r="AN428">
            <v>0</v>
          </cell>
          <cell r="AO428">
            <v>6.5</v>
          </cell>
          <cell r="AP428">
            <v>0</v>
          </cell>
          <cell r="AQ428">
            <v>0</v>
          </cell>
          <cell r="BG428" t="b">
            <v>0</v>
          </cell>
          <cell r="BO428" t="b">
            <v>0</v>
          </cell>
          <cell r="CA428" t="b">
            <v>0</v>
          </cell>
          <cell r="CB428" t="b">
            <v>0</v>
          </cell>
          <cell r="CD428" t="b">
            <v>0</v>
          </cell>
          <cell r="CE428" t="b">
            <v>0</v>
          </cell>
          <cell r="CG428" t="b">
            <v>0</v>
          </cell>
          <cell r="CH428" t="b">
            <v>0</v>
          </cell>
          <cell r="CP428" t="str">
            <v>ERSOLPVO</v>
          </cell>
          <cell r="CT428" t="b">
            <v>0</v>
          </cell>
          <cell r="CV428" t="b">
            <v>0</v>
          </cell>
          <cell r="CX428" t="b">
            <v>0</v>
          </cell>
          <cell r="CZ428" t="b">
            <v>0</v>
          </cell>
          <cell r="DB428" t="b">
            <v>0</v>
          </cell>
          <cell r="DD428" t="b">
            <v>0</v>
          </cell>
          <cell r="DF428" t="b">
            <v>0</v>
          </cell>
          <cell r="DH428" t="b">
            <v>0</v>
          </cell>
          <cell r="DJ428" t="b">
            <v>0</v>
          </cell>
          <cell r="DL428" t="b">
            <v>0</v>
          </cell>
          <cell r="DN428" t="b">
            <v>0</v>
          </cell>
          <cell r="DP428" t="b">
            <v>0</v>
          </cell>
          <cell r="DV428">
            <v>0</v>
          </cell>
          <cell r="DX428">
            <v>0</v>
          </cell>
          <cell r="DZ428">
            <v>0</v>
          </cell>
          <cell r="EB428">
            <v>0</v>
          </cell>
          <cell r="ED428">
            <v>0</v>
          </cell>
          <cell r="EF428">
            <v>0</v>
          </cell>
          <cell r="EJ428">
            <v>0</v>
          </cell>
          <cell r="EL428">
            <v>0</v>
          </cell>
          <cell r="EN428">
            <v>0</v>
          </cell>
          <cell r="EP428">
            <v>0</v>
          </cell>
          <cell r="ER428">
            <v>0</v>
          </cell>
          <cell r="ET428">
            <v>0</v>
          </cell>
          <cell r="EX428">
            <v>0</v>
          </cell>
          <cell r="EZ428">
            <v>0</v>
          </cell>
          <cell r="FD428">
            <v>0</v>
          </cell>
          <cell r="FF428">
            <v>0</v>
          </cell>
        </row>
        <row r="429">
          <cell r="A429" t="str">
            <v>LandvindDK-East-1992</v>
          </cell>
          <cell r="B429" t="str">
            <v>DK-East</v>
          </cell>
          <cell r="G429">
            <v>9.9041548930654244</v>
          </cell>
          <cell r="H429">
            <v>0</v>
          </cell>
          <cell r="N429">
            <v>20.431194657473039</v>
          </cell>
          <cell r="AK429">
            <v>9.9041548930654244</v>
          </cell>
          <cell r="AL429">
            <v>0</v>
          </cell>
          <cell r="AN429">
            <v>0</v>
          </cell>
          <cell r="AO429">
            <v>1.5495050330200857</v>
          </cell>
          <cell r="AP429">
            <v>516.50167767336188</v>
          </cell>
          <cell r="AQ429">
            <v>0</v>
          </cell>
          <cell r="BG429" t="b">
            <v>0</v>
          </cell>
          <cell r="BO429" t="b">
            <v>0</v>
          </cell>
          <cell r="CA429" t="b">
            <v>0</v>
          </cell>
          <cell r="CB429" t="b">
            <v>0</v>
          </cell>
          <cell r="CD429" t="b">
            <v>0</v>
          </cell>
          <cell r="CE429" t="b">
            <v>0</v>
          </cell>
          <cell r="CG429" t="b">
            <v>0</v>
          </cell>
          <cell r="CH429" t="b">
            <v>0</v>
          </cell>
          <cell r="CP429" t="str">
            <v>ERWINWON</v>
          </cell>
          <cell r="CT429" t="b">
            <v>0</v>
          </cell>
          <cell r="CV429" t="b">
            <v>0</v>
          </cell>
          <cell r="CX429" t="b">
            <v>0</v>
          </cell>
          <cell r="CZ429" t="b">
            <v>0</v>
          </cell>
          <cell r="DB429" t="b">
            <v>0</v>
          </cell>
          <cell r="DD429" t="b">
            <v>0</v>
          </cell>
          <cell r="DF429" t="b">
            <v>0</v>
          </cell>
          <cell r="DH429" t="b">
            <v>0</v>
          </cell>
          <cell r="DJ429" t="b">
            <v>0</v>
          </cell>
          <cell r="DL429" t="b">
            <v>0</v>
          </cell>
          <cell r="DN429" t="b">
            <v>0</v>
          </cell>
          <cell r="DP429" t="b">
            <v>0</v>
          </cell>
          <cell r="DV429">
            <v>0</v>
          </cell>
          <cell r="DX429">
            <v>0</v>
          </cell>
          <cell r="DZ429">
            <v>0</v>
          </cell>
          <cell r="EB429">
            <v>0</v>
          </cell>
          <cell r="ED429">
            <v>0</v>
          </cell>
          <cell r="EF429">
            <v>0</v>
          </cell>
          <cell r="EJ429">
            <v>0</v>
          </cell>
          <cell r="EL429">
            <v>0</v>
          </cell>
          <cell r="EN429">
            <v>0</v>
          </cell>
          <cell r="EP429">
            <v>0</v>
          </cell>
          <cell r="ER429">
            <v>0</v>
          </cell>
          <cell r="ET429">
            <v>0</v>
          </cell>
          <cell r="EX429">
            <v>0</v>
          </cell>
          <cell r="EZ429">
            <v>0</v>
          </cell>
          <cell r="FD429">
            <v>0</v>
          </cell>
          <cell r="FF429">
            <v>0</v>
          </cell>
        </row>
        <row r="430">
          <cell r="A430" t="str">
            <v>LandvindDK-East-1993</v>
          </cell>
          <cell r="B430" t="str">
            <v>DK-East</v>
          </cell>
          <cell r="G430">
            <v>9.9697558868006126</v>
          </cell>
          <cell r="H430">
            <v>0</v>
          </cell>
          <cell r="N430">
            <v>20.566522374698639</v>
          </cell>
          <cell r="AK430">
            <v>9.9697558868006126</v>
          </cell>
          <cell r="AL430">
            <v>0</v>
          </cell>
          <cell r="AN430">
            <v>0</v>
          </cell>
          <cell r="AO430">
            <v>1.5597683084899558</v>
          </cell>
          <cell r="AP430">
            <v>519.92276949665188</v>
          </cell>
          <cell r="AQ430">
            <v>0</v>
          </cell>
          <cell r="BG430" t="b">
            <v>0</v>
          </cell>
          <cell r="BO430" t="b">
            <v>0</v>
          </cell>
          <cell r="CA430" t="b">
            <v>0</v>
          </cell>
          <cell r="CB430" t="b">
            <v>0</v>
          </cell>
          <cell r="CD430" t="b">
            <v>0</v>
          </cell>
          <cell r="CE430" t="b">
            <v>0</v>
          </cell>
          <cell r="CG430" t="b">
            <v>0</v>
          </cell>
          <cell r="CH430" t="b">
            <v>0</v>
          </cell>
          <cell r="CP430" t="str">
            <v>ERWINWON</v>
          </cell>
          <cell r="CT430" t="b">
            <v>0</v>
          </cell>
          <cell r="CV430" t="b">
            <v>0</v>
          </cell>
          <cell r="CX430" t="b">
            <v>0</v>
          </cell>
          <cell r="CZ430" t="b">
            <v>0</v>
          </cell>
          <cell r="DB430" t="b">
            <v>0</v>
          </cell>
          <cell r="DD430" t="b">
            <v>0</v>
          </cell>
          <cell r="DF430" t="b">
            <v>0</v>
          </cell>
          <cell r="DH430" t="b">
            <v>0</v>
          </cell>
          <cell r="DJ430" t="b">
            <v>0</v>
          </cell>
          <cell r="DL430" t="b">
            <v>0</v>
          </cell>
          <cell r="DN430" t="b">
            <v>0</v>
          </cell>
          <cell r="DP430" t="b">
            <v>0</v>
          </cell>
          <cell r="DV430">
            <v>0</v>
          </cell>
          <cell r="DX430">
            <v>0</v>
          </cell>
          <cell r="DZ430">
            <v>0</v>
          </cell>
          <cell r="EB430">
            <v>0</v>
          </cell>
          <cell r="ED430">
            <v>0</v>
          </cell>
          <cell r="EF430">
            <v>0</v>
          </cell>
          <cell r="EJ430">
            <v>0</v>
          </cell>
          <cell r="EL430">
            <v>0</v>
          </cell>
          <cell r="EN430">
            <v>0</v>
          </cell>
          <cell r="EP430">
            <v>0</v>
          </cell>
          <cell r="ER430">
            <v>0</v>
          </cell>
          <cell r="ET430">
            <v>0</v>
          </cell>
          <cell r="EX430">
            <v>0</v>
          </cell>
          <cell r="EZ430">
            <v>0</v>
          </cell>
          <cell r="FD430">
            <v>0</v>
          </cell>
          <cell r="FF430">
            <v>0</v>
          </cell>
        </row>
        <row r="431">
          <cell r="A431" t="str">
            <v>LandvindDK-East-1994</v>
          </cell>
          <cell r="B431" t="str">
            <v>DK-East</v>
          </cell>
          <cell r="G431">
            <v>9.9697558868006126</v>
          </cell>
          <cell r="H431">
            <v>0</v>
          </cell>
          <cell r="N431">
            <v>20.566522374698639</v>
          </cell>
          <cell r="AK431">
            <v>9.9697558868006126</v>
          </cell>
          <cell r="AL431">
            <v>0</v>
          </cell>
          <cell r="AN431">
            <v>0</v>
          </cell>
          <cell r="AO431">
            <v>1.5597683084899558</v>
          </cell>
          <cell r="AP431">
            <v>519.92276949665188</v>
          </cell>
          <cell r="AQ431">
            <v>0</v>
          </cell>
          <cell r="BG431" t="b">
            <v>0</v>
          </cell>
          <cell r="BO431" t="b">
            <v>0</v>
          </cell>
          <cell r="CA431" t="b">
            <v>0</v>
          </cell>
          <cell r="CB431" t="b">
            <v>0</v>
          </cell>
          <cell r="CD431" t="b">
            <v>0</v>
          </cell>
          <cell r="CE431" t="b">
            <v>0</v>
          </cell>
          <cell r="CG431" t="b">
            <v>0</v>
          </cell>
          <cell r="CH431" t="b">
            <v>0</v>
          </cell>
          <cell r="CP431" t="str">
            <v>ERWINWON</v>
          </cell>
          <cell r="CT431" t="b">
            <v>0</v>
          </cell>
          <cell r="CV431" t="b">
            <v>0</v>
          </cell>
          <cell r="CX431" t="b">
            <v>0</v>
          </cell>
          <cell r="CZ431" t="b">
            <v>0</v>
          </cell>
          <cell r="DB431" t="b">
            <v>0</v>
          </cell>
          <cell r="DD431" t="b">
            <v>0</v>
          </cell>
          <cell r="DF431" t="b">
            <v>0</v>
          </cell>
          <cell r="DH431" t="b">
            <v>0</v>
          </cell>
          <cell r="DJ431" t="b">
            <v>0</v>
          </cell>
          <cell r="DL431" t="b">
            <v>0</v>
          </cell>
          <cell r="DN431" t="b">
            <v>0</v>
          </cell>
          <cell r="DP431" t="b">
            <v>0</v>
          </cell>
          <cell r="DV431">
            <v>0</v>
          </cell>
          <cell r="DX431">
            <v>0</v>
          </cell>
          <cell r="DZ431">
            <v>0</v>
          </cell>
          <cell r="EB431">
            <v>0</v>
          </cell>
          <cell r="ED431">
            <v>0</v>
          </cell>
          <cell r="EF431">
            <v>0</v>
          </cell>
          <cell r="EJ431">
            <v>0</v>
          </cell>
          <cell r="EL431">
            <v>0</v>
          </cell>
          <cell r="EN431">
            <v>0</v>
          </cell>
          <cell r="EP431">
            <v>0</v>
          </cell>
          <cell r="ER431">
            <v>0</v>
          </cell>
          <cell r="ET431">
            <v>0</v>
          </cell>
          <cell r="EX431">
            <v>0</v>
          </cell>
          <cell r="EZ431">
            <v>0</v>
          </cell>
          <cell r="FD431">
            <v>0</v>
          </cell>
          <cell r="FF431">
            <v>0</v>
          </cell>
        </row>
        <row r="432">
          <cell r="A432" t="str">
            <v>LandvindDK-East-1995</v>
          </cell>
          <cell r="B432" t="str">
            <v>DK-East</v>
          </cell>
          <cell r="G432">
            <v>29.909267660401838</v>
          </cell>
          <cell r="H432">
            <v>0</v>
          </cell>
          <cell r="N432">
            <v>61.699567124095914</v>
          </cell>
          <cell r="AK432">
            <v>29.909267660401838</v>
          </cell>
          <cell r="AL432">
            <v>0</v>
          </cell>
          <cell r="AN432">
            <v>0</v>
          </cell>
          <cell r="AO432">
            <v>4.679304925469868</v>
          </cell>
          <cell r="AP432">
            <v>1559.7683084899559</v>
          </cell>
          <cell r="AQ432">
            <v>0</v>
          </cell>
          <cell r="BG432" t="b">
            <v>0</v>
          </cell>
          <cell r="BO432" t="b">
            <v>0</v>
          </cell>
          <cell r="CA432" t="b">
            <v>0</v>
          </cell>
          <cell r="CB432" t="b">
            <v>0</v>
          </cell>
          <cell r="CD432" t="b">
            <v>0</v>
          </cell>
          <cell r="CE432" t="b">
            <v>0</v>
          </cell>
          <cell r="CG432" t="b">
            <v>0</v>
          </cell>
          <cell r="CH432" t="b">
            <v>0</v>
          </cell>
          <cell r="CP432" t="str">
            <v>ERWINWON</v>
          </cell>
          <cell r="CT432" t="b">
            <v>0</v>
          </cell>
          <cell r="CV432" t="b">
            <v>0</v>
          </cell>
          <cell r="CX432" t="b">
            <v>0</v>
          </cell>
          <cell r="CZ432" t="b">
            <v>0</v>
          </cell>
          <cell r="DB432" t="b">
            <v>0</v>
          </cell>
          <cell r="DD432" t="b">
            <v>0</v>
          </cell>
          <cell r="DF432" t="b">
            <v>0</v>
          </cell>
          <cell r="DH432" t="b">
            <v>0</v>
          </cell>
          <cell r="DJ432" t="b">
            <v>0</v>
          </cell>
          <cell r="DL432" t="b">
            <v>0</v>
          </cell>
          <cell r="DN432" t="b">
            <v>0</v>
          </cell>
          <cell r="DP432" t="b">
            <v>0</v>
          </cell>
          <cell r="DV432">
            <v>0</v>
          </cell>
          <cell r="DX432">
            <v>0</v>
          </cell>
          <cell r="DZ432">
            <v>0</v>
          </cell>
          <cell r="EB432">
            <v>0</v>
          </cell>
          <cell r="ED432">
            <v>0</v>
          </cell>
          <cell r="EF432">
            <v>0</v>
          </cell>
          <cell r="EJ432">
            <v>0</v>
          </cell>
          <cell r="EL432">
            <v>0</v>
          </cell>
          <cell r="EN432">
            <v>0</v>
          </cell>
          <cell r="EP432">
            <v>0</v>
          </cell>
          <cell r="ER432">
            <v>0</v>
          </cell>
          <cell r="ET432">
            <v>0</v>
          </cell>
          <cell r="EX432">
            <v>0</v>
          </cell>
          <cell r="EZ432">
            <v>0</v>
          </cell>
          <cell r="FD432">
            <v>0</v>
          </cell>
          <cell r="FF432">
            <v>0</v>
          </cell>
        </row>
        <row r="433">
          <cell r="A433" t="str">
            <v>LandvindDK-East-1996</v>
          </cell>
          <cell r="B433" t="str">
            <v>DK-East</v>
          </cell>
          <cell r="G433">
            <v>29.909267660401838</v>
          </cell>
          <cell r="H433">
            <v>0</v>
          </cell>
          <cell r="N433">
            <v>61.699567124095914</v>
          </cell>
          <cell r="AK433">
            <v>29.909267660401838</v>
          </cell>
          <cell r="AL433">
            <v>0</v>
          </cell>
          <cell r="AN433">
            <v>0</v>
          </cell>
          <cell r="AO433">
            <v>4.679304925469868</v>
          </cell>
          <cell r="AP433">
            <v>1559.7683084899559</v>
          </cell>
          <cell r="AQ433">
            <v>0</v>
          </cell>
          <cell r="BG433" t="b">
            <v>0</v>
          </cell>
          <cell r="BO433" t="b">
            <v>0</v>
          </cell>
          <cell r="CA433" t="b">
            <v>0</v>
          </cell>
          <cell r="CB433" t="b">
            <v>0</v>
          </cell>
          <cell r="CD433" t="b">
            <v>0</v>
          </cell>
          <cell r="CE433" t="b">
            <v>0</v>
          </cell>
          <cell r="CG433" t="b">
            <v>0</v>
          </cell>
          <cell r="CH433" t="b">
            <v>0</v>
          </cell>
          <cell r="CP433" t="str">
            <v>ERWINWON</v>
          </cell>
          <cell r="CT433" t="b">
            <v>0</v>
          </cell>
          <cell r="CV433" t="b">
            <v>0</v>
          </cell>
          <cell r="CX433" t="b">
            <v>0</v>
          </cell>
          <cell r="CZ433" t="b">
            <v>0</v>
          </cell>
          <cell r="DB433" t="b">
            <v>0</v>
          </cell>
          <cell r="DD433" t="b">
            <v>0</v>
          </cell>
          <cell r="DF433" t="b">
            <v>0</v>
          </cell>
          <cell r="DH433" t="b">
            <v>0</v>
          </cell>
          <cell r="DJ433" t="b">
            <v>0</v>
          </cell>
          <cell r="DL433" t="b">
            <v>0</v>
          </cell>
          <cell r="DN433" t="b">
            <v>0</v>
          </cell>
          <cell r="DP433" t="b">
            <v>0</v>
          </cell>
          <cell r="DV433">
            <v>0</v>
          </cell>
          <cell r="DX433">
            <v>0</v>
          </cell>
          <cell r="DZ433">
            <v>0</v>
          </cell>
          <cell r="EB433">
            <v>0</v>
          </cell>
          <cell r="ED433">
            <v>0</v>
          </cell>
          <cell r="EF433">
            <v>0</v>
          </cell>
          <cell r="EJ433">
            <v>0</v>
          </cell>
          <cell r="EL433">
            <v>0</v>
          </cell>
          <cell r="EN433">
            <v>0</v>
          </cell>
          <cell r="EP433">
            <v>0</v>
          </cell>
          <cell r="ER433">
            <v>0</v>
          </cell>
          <cell r="ET433">
            <v>0</v>
          </cell>
          <cell r="EX433">
            <v>0</v>
          </cell>
          <cell r="EZ433">
            <v>0</v>
          </cell>
          <cell r="FD433">
            <v>0</v>
          </cell>
          <cell r="FF433">
            <v>0</v>
          </cell>
        </row>
        <row r="434">
          <cell r="A434" t="str">
            <v>LandvindDK-East-1997</v>
          </cell>
          <cell r="B434" t="str">
            <v>DK-East</v>
          </cell>
          <cell r="G434">
            <v>49.848779434003063</v>
          </cell>
          <cell r="H434">
            <v>0</v>
          </cell>
          <cell r="N434">
            <v>102.83261187349319</v>
          </cell>
          <cell r="AK434">
            <v>49.848779434003063</v>
          </cell>
          <cell r="AL434">
            <v>0</v>
          </cell>
          <cell r="AN434">
            <v>0</v>
          </cell>
          <cell r="AO434">
            <v>7.7988415424497797</v>
          </cell>
          <cell r="AP434">
            <v>2599.6138474832596</v>
          </cell>
          <cell r="AQ434">
            <v>0</v>
          </cell>
          <cell r="BG434" t="b">
            <v>0</v>
          </cell>
          <cell r="BO434" t="b">
            <v>0</v>
          </cell>
          <cell r="CA434" t="b">
            <v>0</v>
          </cell>
          <cell r="CB434" t="b">
            <v>0</v>
          </cell>
          <cell r="CD434" t="b">
            <v>0</v>
          </cell>
          <cell r="CE434" t="b">
            <v>0</v>
          </cell>
          <cell r="CG434" t="b">
            <v>0</v>
          </cell>
          <cell r="CH434" t="b">
            <v>0</v>
          </cell>
          <cell r="CP434" t="str">
            <v>ERWINWON</v>
          </cell>
          <cell r="CT434" t="b">
            <v>0</v>
          </cell>
          <cell r="CV434" t="b">
            <v>0</v>
          </cell>
          <cell r="CX434" t="b">
            <v>0</v>
          </cell>
          <cell r="CZ434" t="b">
            <v>0</v>
          </cell>
          <cell r="DB434" t="b">
            <v>0</v>
          </cell>
          <cell r="DD434" t="b">
            <v>0</v>
          </cell>
          <cell r="DF434" t="b">
            <v>0</v>
          </cell>
          <cell r="DH434" t="b">
            <v>0</v>
          </cell>
          <cell r="DJ434" t="b">
            <v>0</v>
          </cell>
          <cell r="DL434" t="b">
            <v>0</v>
          </cell>
          <cell r="DN434" t="b">
            <v>0</v>
          </cell>
          <cell r="DP434" t="b">
            <v>0</v>
          </cell>
          <cell r="DV434">
            <v>0</v>
          </cell>
          <cell r="DX434">
            <v>0</v>
          </cell>
          <cell r="DZ434">
            <v>0</v>
          </cell>
          <cell r="EB434">
            <v>0</v>
          </cell>
          <cell r="ED434">
            <v>0</v>
          </cell>
          <cell r="EF434">
            <v>0</v>
          </cell>
          <cell r="EJ434">
            <v>0</v>
          </cell>
          <cell r="EL434">
            <v>0</v>
          </cell>
          <cell r="EN434">
            <v>0</v>
          </cell>
          <cell r="EP434">
            <v>0</v>
          </cell>
          <cell r="ER434">
            <v>0</v>
          </cell>
          <cell r="ET434">
            <v>0</v>
          </cell>
          <cell r="EX434">
            <v>0</v>
          </cell>
          <cell r="EZ434">
            <v>0</v>
          </cell>
          <cell r="FD434">
            <v>0</v>
          </cell>
          <cell r="FF434">
            <v>0</v>
          </cell>
        </row>
        <row r="435">
          <cell r="A435" t="str">
            <v>LandvindDK-East-1998</v>
          </cell>
          <cell r="B435" t="str">
            <v>DK-East</v>
          </cell>
          <cell r="G435">
            <v>49.848779434003063</v>
          </cell>
          <cell r="H435">
            <v>0</v>
          </cell>
          <cell r="N435">
            <v>102.83261187349319</v>
          </cell>
          <cell r="AK435">
            <v>49.848779434003063</v>
          </cell>
          <cell r="AL435">
            <v>0</v>
          </cell>
          <cell r="AN435">
            <v>0</v>
          </cell>
          <cell r="AO435">
            <v>7.7988415424497797</v>
          </cell>
          <cell r="AP435">
            <v>2599.6138474832596</v>
          </cell>
          <cell r="AQ435">
            <v>0</v>
          </cell>
          <cell r="BG435" t="b">
            <v>0</v>
          </cell>
          <cell r="BO435" t="b">
            <v>0</v>
          </cell>
          <cell r="CA435" t="b">
            <v>0</v>
          </cell>
          <cell r="CB435" t="b">
            <v>0</v>
          </cell>
          <cell r="CD435" t="b">
            <v>0</v>
          </cell>
          <cell r="CE435" t="b">
            <v>0</v>
          </cell>
          <cell r="CG435" t="b">
            <v>0</v>
          </cell>
          <cell r="CH435" t="b">
            <v>0</v>
          </cell>
          <cell r="CP435" t="str">
            <v>ERWINWON</v>
          </cell>
          <cell r="CT435" t="b">
            <v>0</v>
          </cell>
          <cell r="CV435" t="b">
            <v>0</v>
          </cell>
          <cell r="CX435" t="b">
            <v>0</v>
          </cell>
          <cell r="CZ435" t="b">
            <v>0</v>
          </cell>
          <cell r="DB435" t="b">
            <v>0</v>
          </cell>
          <cell r="DD435" t="b">
            <v>0</v>
          </cell>
          <cell r="DF435" t="b">
            <v>0</v>
          </cell>
          <cell r="DH435" t="b">
            <v>0</v>
          </cell>
          <cell r="DJ435" t="b">
            <v>0</v>
          </cell>
          <cell r="DL435" t="b">
            <v>0</v>
          </cell>
          <cell r="DN435" t="b">
            <v>0</v>
          </cell>
          <cell r="DP435" t="b">
            <v>0</v>
          </cell>
          <cell r="DV435">
            <v>0</v>
          </cell>
          <cell r="DX435">
            <v>0</v>
          </cell>
          <cell r="DZ435">
            <v>0</v>
          </cell>
          <cell r="EB435">
            <v>0</v>
          </cell>
          <cell r="ED435">
            <v>0</v>
          </cell>
          <cell r="EF435">
            <v>0</v>
          </cell>
          <cell r="EJ435">
            <v>0</v>
          </cell>
          <cell r="EL435">
            <v>0</v>
          </cell>
          <cell r="EN435">
            <v>0</v>
          </cell>
          <cell r="EP435">
            <v>0</v>
          </cell>
          <cell r="ER435">
            <v>0</v>
          </cell>
          <cell r="ET435">
            <v>0</v>
          </cell>
          <cell r="EX435">
            <v>0</v>
          </cell>
          <cell r="EZ435">
            <v>0</v>
          </cell>
          <cell r="FD435">
            <v>0</v>
          </cell>
          <cell r="FF435">
            <v>0</v>
          </cell>
        </row>
        <row r="436">
          <cell r="A436" t="str">
            <v>LandvindDK-East-1999</v>
          </cell>
          <cell r="B436" t="str">
            <v>DK-East</v>
          </cell>
          <cell r="G436">
            <v>69.853892201339477</v>
          </cell>
          <cell r="H436">
            <v>0</v>
          </cell>
          <cell r="N436">
            <v>144.10098434011607</v>
          </cell>
          <cell r="AK436">
            <v>69.853892201339477</v>
          </cell>
          <cell r="AL436">
            <v>0</v>
          </cell>
          <cell r="AN436">
            <v>0</v>
          </cell>
          <cell r="AO436">
            <v>10.928641434899562</v>
          </cell>
          <cell r="AP436">
            <v>3642.8804782998536</v>
          </cell>
          <cell r="AQ436">
            <v>0</v>
          </cell>
          <cell r="BG436" t="b">
            <v>0</v>
          </cell>
          <cell r="BO436" t="b">
            <v>0</v>
          </cell>
          <cell r="CA436" t="b">
            <v>0</v>
          </cell>
          <cell r="CB436" t="b">
            <v>0</v>
          </cell>
          <cell r="CD436" t="b">
            <v>0</v>
          </cell>
          <cell r="CE436" t="b">
            <v>0</v>
          </cell>
          <cell r="CG436" t="b">
            <v>0</v>
          </cell>
          <cell r="CH436" t="b">
            <v>0</v>
          </cell>
          <cell r="CP436" t="str">
            <v>ERWINWON</v>
          </cell>
          <cell r="CT436" t="b">
            <v>0</v>
          </cell>
          <cell r="CV436" t="b">
            <v>0</v>
          </cell>
          <cell r="CX436" t="b">
            <v>0</v>
          </cell>
          <cell r="CZ436" t="b">
            <v>0</v>
          </cell>
          <cell r="DB436" t="b">
            <v>0</v>
          </cell>
          <cell r="DD436" t="b">
            <v>0</v>
          </cell>
          <cell r="DF436" t="b">
            <v>0</v>
          </cell>
          <cell r="DH436" t="b">
            <v>0</v>
          </cell>
          <cell r="DJ436" t="b">
            <v>0</v>
          </cell>
          <cell r="DL436" t="b">
            <v>0</v>
          </cell>
          <cell r="DN436" t="b">
            <v>0</v>
          </cell>
          <cell r="DP436" t="b">
            <v>0</v>
          </cell>
          <cell r="DV436">
            <v>0</v>
          </cell>
          <cell r="DX436">
            <v>0</v>
          </cell>
          <cell r="DZ436">
            <v>0</v>
          </cell>
          <cell r="EB436">
            <v>0</v>
          </cell>
          <cell r="ED436">
            <v>0</v>
          </cell>
          <cell r="EF436">
            <v>0</v>
          </cell>
          <cell r="EJ436">
            <v>0</v>
          </cell>
          <cell r="EL436">
            <v>0</v>
          </cell>
          <cell r="EN436">
            <v>0</v>
          </cell>
          <cell r="EP436">
            <v>0</v>
          </cell>
          <cell r="ER436">
            <v>0</v>
          </cell>
          <cell r="ET436">
            <v>0</v>
          </cell>
          <cell r="EX436">
            <v>0</v>
          </cell>
          <cell r="EZ436">
            <v>0</v>
          </cell>
          <cell r="FD436">
            <v>0</v>
          </cell>
          <cell r="FF436">
            <v>0</v>
          </cell>
        </row>
        <row r="437">
          <cell r="A437" t="str">
            <v>LandvindDK-East-2000</v>
          </cell>
          <cell r="B437" t="str">
            <v>DK-East</v>
          </cell>
          <cell r="G437">
            <v>49.848779434003063</v>
          </cell>
          <cell r="H437">
            <v>0</v>
          </cell>
          <cell r="N437">
            <v>102.83261187349319</v>
          </cell>
          <cell r="AK437">
            <v>49.848779434003063</v>
          </cell>
          <cell r="AL437">
            <v>0</v>
          </cell>
          <cell r="AN437">
            <v>0</v>
          </cell>
          <cell r="AO437">
            <v>7.7988415424497797</v>
          </cell>
          <cell r="AP437">
            <v>2599.6138474832596</v>
          </cell>
          <cell r="AQ437">
            <v>0</v>
          </cell>
          <cell r="BG437" t="b">
            <v>0</v>
          </cell>
          <cell r="BO437" t="b">
            <v>0</v>
          </cell>
          <cell r="CA437" t="b">
            <v>0</v>
          </cell>
          <cell r="CB437" t="b">
            <v>0</v>
          </cell>
          <cell r="CD437" t="b">
            <v>0</v>
          </cell>
          <cell r="CE437" t="b">
            <v>0</v>
          </cell>
          <cell r="CG437" t="b">
            <v>0</v>
          </cell>
          <cell r="CH437" t="b">
            <v>0</v>
          </cell>
          <cell r="CP437" t="str">
            <v>ERWINWON</v>
          </cell>
          <cell r="CT437" t="b">
            <v>0</v>
          </cell>
          <cell r="CV437" t="b">
            <v>0</v>
          </cell>
          <cell r="CX437" t="b">
            <v>0</v>
          </cell>
          <cell r="CZ437" t="b">
            <v>0</v>
          </cell>
          <cell r="DB437" t="b">
            <v>0</v>
          </cell>
          <cell r="DD437" t="b">
            <v>0</v>
          </cell>
          <cell r="DF437" t="b">
            <v>0</v>
          </cell>
          <cell r="DH437" t="b">
            <v>0</v>
          </cell>
          <cell r="DJ437" t="b">
            <v>0</v>
          </cell>
          <cell r="DL437" t="b">
            <v>0</v>
          </cell>
          <cell r="DN437" t="b">
            <v>0</v>
          </cell>
          <cell r="DP437" t="b">
            <v>0</v>
          </cell>
          <cell r="DV437">
            <v>0</v>
          </cell>
          <cell r="DX437">
            <v>0</v>
          </cell>
          <cell r="DZ437">
            <v>0</v>
          </cell>
          <cell r="EB437">
            <v>0</v>
          </cell>
          <cell r="ED437">
            <v>0</v>
          </cell>
          <cell r="EF437">
            <v>0</v>
          </cell>
          <cell r="EJ437">
            <v>0</v>
          </cell>
          <cell r="EL437">
            <v>0</v>
          </cell>
          <cell r="EN437">
            <v>0</v>
          </cell>
          <cell r="EP437">
            <v>0</v>
          </cell>
          <cell r="ER437">
            <v>0</v>
          </cell>
          <cell r="ET437">
            <v>0</v>
          </cell>
          <cell r="EX437">
            <v>0</v>
          </cell>
          <cell r="EZ437">
            <v>0</v>
          </cell>
          <cell r="FD437">
            <v>0</v>
          </cell>
          <cell r="FF437">
            <v>0</v>
          </cell>
        </row>
        <row r="438">
          <cell r="A438" t="str">
            <v>LandvindDK-East-2001</v>
          </cell>
          <cell r="B438" t="str">
            <v>DK-East</v>
          </cell>
          <cell r="G438">
            <v>49.848779434003063</v>
          </cell>
          <cell r="H438">
            <v>0</v>
          </cell>
          <cell r="N438">
            <v>102.83261187349319</v>
          </cell>
          <cell r="AK438">
            <v>49.848779434003063</v>
          </cell>
          <cell r="AL438">
            <v>0</v>
          </cell>
          <cell r="AN438">
            <v>0</v>
          </cell>
          <cell r="AO438">
            <v>7.7988415424497797</v>
          </cell>
          <cell r="AP438">
            <v>2599.6138474832596</v>
          </cell>
          <cell r="AQ438">
            <v>0</v>
          </cell>
          <cell r="BG438" t="b">
            <v>0</v>
          </cell>
          <cell r="BO438" t="b">
            <v>0</v>
          </cell>
          <cell r="CA438" t="b">
            <v>0</v>
          </cell>
          <cell r="CB438" t="b">
            <v>0</v>
          </cell>
          <cell r="CD438" t="b">
            <v>0</v>
          </cell>
          <cell r="CE438" t="b">
            <v>0</v>
          </cell>
          <cell r="CG438" t="b">
            <v>0</v>
          </cell>
          <cell r="CH438" t="b">
            <v>0</v>
          </cell>
          <cell r="CP438" t="str">
            <v>ERWINWON</v>
          </cell>
          <cell r="CT438" t="b">
            <v>0</v>
          </cell>
          <cell r="CV438" t="b">
            <v>0</v>
          </cell>
          <cell r="CX438" t="b">
            <v>0</v>
          </cell>
          <cell r="CZ438" t="b">
            <v>0</v>
          </cell>
          <cell r="DB438" t="b">
            <v>0</v>
          </cell>
          <cell r="DD438" t="b">
            <v>0</v>
          </cell>
          <cell r="DF438" t="b">
            <v>0</v>
          </cell>
          <cell r="DH438" t="b">
            <v>0</v>
          </cell>
          <cell r="DJ438" t="b">
            <v>0</v>
          </cell>
          <cell r="DL438" t="b">
            <v>0</v>
          </cell>
          <cell r="DN438" t="b">
            <v>0</v>
          </cell>
          <cell r="DP438" t="b">
            <v>0</v>
          </cell>
          <cell r="DV438">
            <v>0</v>
          </cell>
          <cell r="DX438">
            <v>0</v>
          </cell>
          <cell r="DZ438">
            <v>0</v>
          </cell>
          <cell r="EB438">
            <v>0</v>
          </cell>
          <cell r="ED438">
            <v>0</v>
          </cell>
          <cell r="EF438">
            <v>0</v>
          </cell>
          <cell r="EJ438">
            <v>0</v>
          </cell>
          <cell r="EL438">
            <v>0</v>
          </cell>
          <cell r="EN438">
            <v>0</v>
          </cell>
          <cell r="EP438">
            <v>0</v>
          </cell>
          <cell r="ER438">
            <v>0</v>
          </cell>
          <cell r="ET438">
            <v>0</v>
          </cell>
          <cell r="EX438">
            <v>0</v>
          </cell>
          <cell r="EZ438">
            <v>0</v>
          </cell>
          <cell r="FD438">
            <v>0</v>
          </cell>
          <cell r="FF438">
            <v>0</v>
          </cell>
        </row>
        <row r="439">
          <cell r="A439" t="str">
            <v>LandvindDK-East-2002</v>
          </cell>
          <cell r="B439" t="str">
            <v>DK-East</v>
          </cell>
          <cell r="G439">
            <v>49.84877943400312</v>
          </cell>
          <cell r="H439">
            <v>0</v>
          </cell>
          <cell r="N439">
            <v>102.83261187349331</v>
          </cell>
          <cell r="AK439">
            <v>49.84877943400312</v>
          </cell>
          <cell r="AL439">
            <v>0</v>
          </cell>
          <cell r="AN439">
            <v>0</v>
          </cell>
          <cell r="AO439">
            <v>7.7988415424497886</v>
          </cell>
          <cell r="AP439">
            <v>2599.6138474832628</v>
          </cell>
          <cell r="AQ439">
            <v>0</v>
          </cell>
          <cell r="BG439" t="b">
            <v>0</v>
          </cell>
          <cell r="BO439" t="b">
            <v>0</v>
          </cell>
          <cell r="CA439" t="b">
            <v>0</v>
          </cell>
          <cell r="CB439" t="b">
            <v>0</v>
          </cell>
          <cell r="CD439" t="b">
            <v>0</v>
          </cell>
          <cell r="CE439" t="b">
            <v>0</v>
          </cell>
          <cell r="CG439" t="b">
            <v>0</v>
          </cell>
          <cell r="CH439" t="b">
            <v>0</v>
          </cell>
          <cell r="CP439" t="str">
            <v>ERWINWON</v>
          </cell>
          <cell r="CT439" t="b">
            <v>0</v>
          </cell>
          <cell r="CV439" t="b">
            <v>0</v>
          </cell>
          <cell r="CX439" t="b">
            <v>0</v>
          </cell>
          <cell r="CZ439" t="b">
            <v>0</v>
          </cell>
          <cell r="DB439" t="b">
            <v>0</v>
          </cell>
          <cell r="DD439" t="b">
            <v>0</v>
          </cell>
          <cell r="DF439" t="b">
            <v>0</v>
          </cell>
          <cell r="DH439" t="b">
            <v>0</v>
          </cell>
          <cell r="DJ439" t="b">
            <v>0</v>
          </cell>
          <cell r="DL439" t="b">
            <v>0</v>
          </cell>
          <cell r="DN439" t="b">
            <v>0</v>
          </cell>
          <cell r="DP439" t="b">
            <v>0</v>
          </cell>
          <cell r="DV439">
            <v>0</v>
          </cell>
          <cell r="DX439">
            <v>0</v>
          </cell>
          <cell r="DZ439">
            <v>0</v>
          </cell>
          <cell r="EB439">
            <v>0</v>
          </cell>
          <cell r="ED439">
            <v>0</v>
          </cell>
          <cell r="EF439">
            <v>0</v>
          </cell>
          <cell r="EJ439">
            <v>0</v>
          </cell>
          <cell r="EL439">
            <v>0</v>
          </cell>
          <cell r="EN439">
            <v>0</v>
          </cell>
          <cell r="EP439">
            <v>0</v>
          </cell>
          <cell r="ER439">
            <v>0</v>
          </cell>
          <cell r="ET439">
            <v>0</v>
          </cell>
          <cell r="EX439">
            <v>0</v>
          </cell>
          <cell r="EZ439">
            <v>0</v>
          </cell>
          <cell r="FD439">
            <v>0</v>
          </cell>
          <cell r="FF439">
            <v>0</v>
          </cell>
        </row>
        <row r="440">
          <cell r="A440" t="str">
            <v>LandvindDK-East-2003</v>
          </cell>
          <cell r="B440" t="str">
            <v>DK-East</v>
          </cell>
          <cell r="G440">
            <v>19.939511773601225</v>
          </cell>
          <cell r="H440">
            <v>0</v>
          </cell>
          <cell r="N440">
            <v>41.133044749397278</v>
          </cell>
          <cell r="AK440">
            <v>19.939511773601225</v>
          </cell>
          <cell r="AL440">
            <v>0</v>
          </cell>
          <cell r="AN440">
            <v>0</v>
          </cell>
          <cell r="AO440">
            <v>3.1195366169799117</v>
          </cell>
          <cell r="AP440">
            <v>1039.8455389933038</v>
          </cell>
          <cell r="AQ440">
            <v>0</v>
          </cell>
          <cell r="BG440" t="b">
            <v>0</v>
          </cell>
          <cell r="BO440" t="b">
            <v>0</v>
          </cell>
          <cell r="CA440" t="b">
            <v>0</v>
          </cell>
          <cell r="CB440" t="b">
            <v>0</v>
          </cell>
          <cell r="CD440" t="b">
            <v>0</v>
          </cell>
          <cell r="CE440" t="b">
            <v>0</v>
          </cell>
          <cell r="CG440" t="b">
            <v>0</v>
          </cell>
          <cell r="CH440" t="b">
            <v>0</v>
          </cell>
          <cell r="CP440" t="str">
            <v>ERWINWON</v>
          </cell>
          <cell r="CT440" t="b">
            <v>0</v>
          </cell>
          <cell r="CV440" t="b">
            <v>0</v>
          </cell>
          <cell r="CX440" t="b">
            <v>0</v>
          </cell>
          <cell r="CZ440" t="b">
            <v>0</v>
          </cell>
          <cell r="DB440" t="b">
            <v>0</v>
          </cell>
          <cell r="DD440" t="b">
            <v>0</v>
          </cell>
          <cell r="DF440" t="b">
            <v>0</v>
          </cell>
          <cell r="DH440" t="b">
            <v>0</v>
          </cell>
          <cell r="DJ440" t="b">
            <v>0</v>
          </cell>
          <cell r="DL440" t="b">
            <v>0</v>
          </cell>
          <cell r="DN440" t="b">
            <v>0</v>
          </cell>
          <cell r="DP440" t="b">
            <v>0</v>
          </cell>
          <cell r="DV440">
            <v>0</v>
          </cell>
          <cell r="DX440">
            <v>0</v>
          </cell>
          <cell r="DZ440">
            <v>0</v>
          </cell>
          <cell r="EB440">
            <v>0</v>
          </cell>
          <cell r="ED440">
            <v>0</v>
          </cell>
          <cell r="EF440">
            <v>0</v>
          </cell>
          <cell r="EJ440">
            <v>0</v>
          </cell>
          <cell r="EL440">
            <v>0</v>
          </cell>
          <cell r="EN440">
            <v>0</v>
          </cell>
          <cell r="EP440">
            <v>0</v>
          </cell>
          <cell r="ER440">
            <v>0</v>
          </cell>
          <cell r="ET440">
            <v>0</v>
          </cell>
          <cell r="EX440">
            <v>0</v>
          </cell>
          <cell r="EZ440">
            <v>0</v>
          </cell>
          <cell r="FD440">
            <v>0</v>
          </cell>
          <cell r="FF440">
            <v>0</v>
          </cell>
        </row>
        <row r="441">
          <cell r="A441" t="str">
            <v>LandvindDK-East-2004</v>
          </cell>
          <cell r="B441" t="str">
            <v>DK-East</v>
          </cell>
          <cell r="G441">
            <v>19.939511773601225</v>
          </cell>
          <cell r="H441">
            <v>0</v>
          </cell>
          <cell r="N441">
            <v>41.133044749397278</v>
          </cell>
          <cell r="AK441">
            <v>19.939511773601225</v>
          </cell>
          <cell r="AL441">
            <v>0</v>
          </cell>
          <cell r="AN441">
            <v>0</v>
          </cell>
          <cell r="AO441">
            <v>3.1195366169799117</v>
          </cell>
          <cell r="AP441">
            <v>1039.8455389933038</v>
          </cell>
          <cell r="AQ441">
            <v>0</v>
          </cell>
          <cell r="BG441" t="b">
            <v>0</v>
          </cell>
          <cell r="BO441" t="b">
            <v>0</v>
          </cell>
          <cell r="CA441" t="b">
            <v>0</v>
          </cell>
          <cell r="CB441" t="b">
            <v>0</v>
          </cell>
          <cell r="CD441" t="b">
            <v>0</v>
          </cell>
          <cell r="CE441" t="b">
            <v>0</v>
          </cell>
          <cell r="CG441" t="b">
            <v>0</v>
          </cell>
          <cell r="CH441" t="b">
            <v>0</v>
          </cell>
          <cell r="CP441" t="str">
            <v>ERWINWON</v>
          </cell>
          <cell r="CT441" t="b">
            <v>0</v>
          </cell>
          <cell r="CV441" t="b">
            <v>0</v>
          </cell>
          <cell r="CX441" t="b">
            <v>0</v>
          </cell>
          <cell r="CZ441" t="b">
            <v>0</v>
          </cell>
          <cell r="DB441" t="b">
            <v>0</v>
          </cell>
          <cell r="DD441" t="b">
            <v>0</v>
          </cell>
          <cell r="DF441" t="b">
            <v>0</v>
          </cell>
          <cell r="DH441" t="b">
            <v>0</v>
          </cell>
          <cell r="DJ441" t="b">
            <v>0</v>
          </cell>
          <cell r="DL441" t="b">
            <v>0</v>
          </cell>
          <cell r="DN441" t="b">
            <v>0</v>
          </cell>
          <cell r="DP441" t="b">
            <v>0</v>
          </cell>
          <cell r="DV441">
            <v>0</v>
          </cell>
          <cell r="DX441">
            <v>0</v>
          </cell>
          <cell r="DZ441">
            <v>0</v>
          </cell>
          <cell r="EB441">
            <v>0</v>
          </cell>
          <cell r="ED441">
            <v>0</v>
          </cell>
          <cell r="EF441">
            <v>0</v>
          </cell>
          <cell r="EJ441">
            <v>0</v>
          </cell>
          <cell r="EL441">
            <v>0</v>
          </cell>
          <cell r="EN441">
            <v>0</v>
          </cell>
          <cell r="EP441">
            <v>0</v>
          </cell>
          <cell r="ER441">
            <v>0</v>
          </cell>
          <cell r="ET441">
            <v>0</v>
          </cell>
          <cell r="EX441">
            <v>0</v>
          </cell>
          <cell r="EZ441">
            <v>0</v>
          </cell>
          <cell r="FD441">
            <v>0</v>
          </cell>
          <cell r="FF441">
            <v>0</v>
          </cell>
        </row>
        <row r="442">
          <cell r="A442" t="str">
            <v>LandvindDK-East-2005</v>
          </cell>
          <cell r="B442" t="str">
            <v>DK-East</v>
          </cell>
          <cell r="G442">
            <v>19.939511773601225</v>
          </cell>
          <cell r="H442">
            <v>0</v>
          </cell>
          <cell r="N442">
            <v>41.133044749397278</v>
          </cell>
          <cell r="AK442">
            <v>19.939511773601225</v>
          </cell>
          <cell r="AL442">
            <v>0</v>
          </cell>
          <cell r="AN442">
            <v>0</v>
          </cell>
          <cell r="AO442">
            <v>3.1195366169799117</v>
          </cell>
          <cell r="AP442">
            <v>1039.8455389933038</v>
          </cell>
          <cell r="AQ442">
            <v>0</v>
          </cell>
          <cell r="BG442" t="b">
            <v>0</v>
          </cell>
          <cell r="BO442" t="b">
            <v>0</v>
          </cell>
          <cell r="CA442" t="b">
            <v>0</v>
          </cell>
          <cell r="CB442" t="b">
            <v>0</v>
          </cell>
          <cell r="CD442" t="b">
            <v>0</v>
          </cell>
          <cell r="CE442" t="b">
            <v>0</v>
          </cell>
          <cell r="CG442" t="b">
            <v>0</v>
          </cell>
          <cell r="CH442" t="b">
            <v>0</v>
          </cell>
          <cell r="CP442" t="str">
            <v>ERWINWON</v>
          </cell>
          <cell r="CT442" t="b">
            <v>0</v>
          </cell>
          <cell r="CV442" t="b">
            <v>0</v>
          </cell>
          <cell r="CX442" t="b">
            <v>0</v>
          </cell>
          <cell r="CZ442" t="b">
            <v>0</v>
          </cell>
          <cell r="DB442" t="b">
            <v>0</v>
          </cell>
          <cell r="DD442" t="b">
            <v>0</v>
          </cell>
          <cell r="DF442" t="b">
            <v>0</v>
          </cell>
          <cell r="DH442" t="b">
            <v>0</v>
          </cell>
          <cell r="DJ442" t="b">
            <v>0</v>
          </cell>
          <cell r="DL442" t="b">
            <v>0</v>
          </cell>
          <cell r="DN442" t="b">
            <v>0</v>
          </cell>
          <cell r="DP442" t="b">
            <v>0</v>
          </cell>
          <cell r="DV442">
            <v>0</v>
          </cell>
          <cell r="DX442">
            <v>0</v>
          </cell>
          <cell r="DZ442">
            <v>0</v>
          </cell>
          <cell r="EB442">
            <v>0</v>
          </cell>
          <cell r="ED442">
            <v>0</v>
          </cell>
          <cell r="EF442">
            <v>0</v>
          </cell>
          <cell r="EJ442">
            <v>0</v>
          </cell>
          <cell r="EL442">
            <v>0</v>
          </cell>
          <cell r="EN442">
            <v>0</v>
          </cell>
          <cell r="EP442">
            <v>0</v>
          </cell>
          <cell r="ER442">
            <v>0</v>
          </cell>
          <cell r="ET442">
            <v>0</v>
          </cell>
          <cell r="EX442">
            <v>0</v>
          </cell>
          <cell r="EZ442">
            <v>0</v>
          </cell>
          <cell r="FD442">
            <v>0</v>
          </cell>
          <cell r="FF442">
            <v>0</v>
          </cell>
        </row>
        <row r="443">
          <cell r="A443" t="str">
            <v>LandvindDK-East-2006</v>
          </cell>
          <cell r="B443" t="str">
            <v>DK-East</v>
          </cell>
          <cell r="G443">
            <v>19.939511773601225</v>
          </cell>
          <cell r="H443">
            <v>0</v>
          </cell>
          <cell r="N443">
            <v>41.133044749397278</v>
          </cell>
          <cell r="AK443">
            <v>19.939511773601225</v>
          </cell>
          <cell r="AL443">
            <v>0</v>
          </cell>
          <cell r="AN443">
            <v>0</v>
          </cell>
          <cell r="AO443">
            <v>3.1195366169799117</v>
          </cell>
          <cell r="AP443">
            <v>1039.8455389933038</v>
          </cell>
          <cell r="AQ443">
            <v>0</v>
          </cell>
          <cell r="BG443" t="b">
            <v>0</v>
          </cell>
          <cell r="BO443" t="b">
            <v>0</v>
          </cell>
          <cell r="CA443" t="b">
            <v>0</v>
          </cell>
          <cell r="CB443" t="b">
            <v>0</v>
          </cell>
          <cell r="CD443" t="b">
            <v>0</v>
          </cell>
          <cell r="CE443" t="b">
            <v>0</v>
          </cell>
          <cell r="CG443" t="b">
            <v>0</v>
          </cell>
          <cell r="CH443" t="b">
            <v>0</v>
          </cell>
          <cell r="CP443" t="str">
            <v>ERWINWON</v>
          </cell>
          <cell r="CT443" t="b">
            <v>0</v>
          </cell>
          <cell r="CV443" t="b">
            <v>0</v>
          </cell>
          <cell r="CX443" t="b">
            <v>0</v>
          </cell>
          <cell r="CZ443" t="b">
            <v>0</v>
          </cell>
          <cell r="DB443" t="b">
            <v>0</v>
          </cell>
          <cell r="DD443" t="b">
            <v>0</v>
          </cell>
          <cell r="DF443" t="b">
            <v>0</v>
          </cell>
          <cell r="DH443" t="b">
            <v>0</v>
          </cell>
          <cell r="DJ443" t="b">
            <v>0</v>
          </cell>
          <cell r="DL443" t="b">
            <v>0</v>
          </cell>
          <cell r="DN443" t="b">
            <v>0</v>
          </cell>
          <cell r="DP443" t="b">
            <v>0</v>
          </cell>
          <cell r="DV443">
            <v>0</v>
          </cell>
          <cell r="DX443">
            <v>0</v>
          </cell>
          <cell r="DZ443">
            <v>0</v>
          </cell>
          <cell r="EB443">
            <v>0</v>
          </cell>
          <cell r="ED443">
            <v>0</v>
          </cell>
          <cell r="EF443">
            <v>0</v>
          </cell>
          <cell r="EJ443">
            <v>0</v>
          </cell>
          <cell r="EL443">
            <v>0</v>
          </cell>
          <cell r="EN443">
            <v>0</v>
          </cell>
          <cell r="EP443">
            <v>0</v>
          </cell>
          <cell r="ER443">
            <v>0</v>
          </cell>
          <cell r="ET443">
            <v>0</v>
          </cell>
          <cell r="EX443">
            <v>0</v>
          </cell>
          <cell r="EZ443">
            <v>0</v>
          </cell>
          <cell r="FD443">
            <v>0</v>
          </cell>
          <cell r="FF443">
            <v>0</v>
          </cell>
        </row>
        <row r="444">
          <cell r="A444" t="str">
            <v>LandvindDK-East-2007</v>
          </cell>
          <cell r="B444" t="str">
            <v>DK-East</v>
          </cell>
          <cell r="G444">
            <v>17.285961546770466</v>
          </cell>
          <cell r="H444">
            <v>0</v>
          </cell>
          <cell r="N444">
            <v>35.659059154147677</v>
          </cell>
          <cell r="AK444">
            <v>17.285961546770466</v>
          </cell>
          <cell r="AL444">
            <v>0</v>
          </cell>
          <cell r="AN444">
            <v>0</v>
          </cell>
          <cell r="AO444">
            <v>2.7043886839922395</v>
          </cell>
          <cell r="AP444">
            <v>901.46289466407973</v>
          </cell>
          <cell r="AQ444">
            <v>0</v>
          </cell>
          <cell r="BG444" t="b">
            <v>0</v>
          </cell>
          <cell r="BO444" t="b">
            <v>0</v>
          </cell>
          <cell r="CA444" t="b">
            <v>0</v>
          </cell>
          <cell r="CB444" t="b">
            <v>0</v>
          </cell>
          <cell r="CD444" t="b">
            <v>0</v>
          </cell>
          <cell r="CE444" t="b">
            <v>0</v>
          </cell>
          <cell r="CG444" t="b">
            <v>0</v>
          </cell>
          <cell r="CH444" t="b">
            <v>0</v>
          </cell>
          <cell r="CP444" t="str">
            <v>ERWINWON</v>
          </cell>
          <cell r="CT444" t="b">
            <v>0</v>
          </cell>
          <cell r="CV444" t="b">
            <v>0</v>
          </cell>
          <cell r="CX444" t="b">
            <v>0</v>
          </cell>
          <cell r="CZ444" t="b">
            <v>0</v>
          </cell>
          <cell r="DB444" t="b">
            <v>0</v>
          </cell>
          <cell r="DD444" t="b">
            <v>0</v>
          </cell>
          <cell r="DF444" t="b">
            <v>0</v>
          </cell>
          <cell r="DH444" t="b">
            <v>0</v>
          </cell>
          <cell r="DJ444" t="b">
            <v>0</v>
          </cell>
          <cell r="DL444" t="b">
            <v>0</v>
          </cell>
          <cell r="DN444" t="b">
            <v>0</v>
          </cell>
          <cell r="DP444" t="b">
            <v>0</v>
          </cell>
          <cell r="DV444">
            <v>0</v>
          </cell>
          <cell r="DX444">
            <v>0</v>
          </cell>
          <cell r="DZ444">
            <v>0</v>
          </cell>
          <cell r="EB444">
            <v>0</v>
          </cell>
          <cell r="ED444">
            <v>0</v>
          </cell>
          <cell r="EF444">
            <v>0</v>
          </cell>
          <cell r="EJ444">
            <v>0</v>
          </cell>
          <cell r="EL444">
            <v>0</v>
          </cell>
          <cell r="EN444">
            <v>0</v>
          </cell>
          <cell r="EP444">
            <v>0</v>
          </cell>
          <cell r="ER444">
            <v>0</v>
          </cell>
          <cell r="ET444">
            <v>0</v>
          </cell>
          <cell r="EX444">
            <v>0</v>
          </cell>
          <cell r="EZ444">
            <v>0</v>
          </cell>
          <cell r="FD444">
            <v>0</v>
          </cell>
          <cell r="FF444">
            <v>0</v>
          </cell>
        </row>
        <row r="445">
          <cell r="A445" t="str">
            <v>LandvindDK-East-Skrotning-2008</v>
          </cell>
          <cell r="B445" t="str">
            <v>DK-East</v>
          </cell>
          <cell r="G445">
            <v>4.3600000000000003</v>
          </cell>
          <cell r="H445">
            <v>0</v>
          </cell>
          <cell r="N445">
            <v>13.010595015464483</v>
          </cell>
          <cell r="AK445">
            <v>4.3600000000000003</v>
          </cell>
          <cell r="AL445">
            <v>0</v>
          </cell>
          <cell r="AN445">
            <v>0</v>
          </cell>
          <cell r="AO445">
            <v>0.68212200000000012</v>
          </cell>
          <cell r="AP445">
            <v>227.37400000000002</v>
          </cell>
          <cell r="AQ445">
            <v>0</v>
          </cell>
          <cell r="BG445" t="b">
            <v>0</v>
          </cell>
          <cell r="BO445" t="b">
            <v>0</v>
          </cell>
          <cell r="CA445" t="b">
            <v>0</v>
          </cell>
          <cell r="CB445" t="b">
            <v>0</v>
          </cell>
          <cell r="CD445" t="b">
            <v>0</v>
          </cell>
          <cell r="CE445" t="b">
            <v>0</v>
          </cell>
          <cell r="CG445" t="b">
            <v>0</v>
          </cell>
          <cell r="CH445" t="b">
            <v>0</v>
          </cell>
          <cell r="CP445" t="str">
            <v>ERWINWON</v>
          </cell>
          <cell r="CT445" t="b">
            <v>0</v>
          </cell>
          <cell r="CV445" t="b">
            <v>0</v>
          </cell>
          <cell r="CX445" t="b">
            <v>0</v>
          </cell>
          <cell r="CZ445" t="b">
            <v>0</v>
          </cell>
          <cell r="DB445" t="b">
            <v>0</v>
          </cell>
          <cell r="DD445" t="b">
            <v>0</v>
          </cell>
          <cell r="DF445" t="b">
            <v>0</v>
          </cell>
          <cell r="DH445" t="b">
            <v>0</v>
          </cell>
          <cell r="DJ445" t="b">
            <v>0</v>
          </cell>
          <cell r="DL445" t="b">
            <v>0</v>
          </cell>
          <cell r="DN445" t="b">
            <v>0</v>
          </cell>
          <cell r="DP445" t="b">
            <v>0</v>
          </cell>
          <cell r="DV445">
            <v>0</v>
          </cell>
          <cell r="DX445">
            <v>0</v>
          </cell>
          <cell r="DZ445">
            <v>0</v>
          </cell>
          <cell r="EB445">
            <v>0</v>
          </cell>
          <cell r="ED445">
            <v>0</v>
          </cell>
          <cell r="EF445">
            <v>0</v>
          </cell>
          <cell r="EJ445">
            <v>0</v>
          </cell>
          <cell r="EL445">
            <v>0</v>
          </cell>
          <cell r="EN445">
            <v>0</v>
          </cell>
          <cell r="EP445">
            <v>0</v>
          </cell>
          <cell r="ER445">
            <v>0</v>
          </cell>
          <cell r="ET445">
            <v>0</v>
          </cell>
          <cell r="EX445">
            <v>0</v>
          </cell>
          <cell r="EZ445">
            <v>0</v>
          </cell>
          <cell r="FD445">
            <v>0</v>
          </cell>
          <cell r="FF445">
            <v>0</v>
          </cell>
        </row>
        <row r="446">
          <cell r="A446" t="str">
            <v>LandvindDK-East-Skrotning-2008</v>
          </cell>
          <cell r="B446" t="str">
            <v>DK-East</v>
          </cell>
          <cell r="G446">
            <v>4.3600000000000003</v>
          </cell>
          <cell r="H446">
            <v>0</v>
          </cell>
          <cell r="N446">
            <v>13.010595015464483</v>
          </cell>
          <cell r="AK446">
            <v>4.3600000000000003</v>
          </cell>
          <cell r="AL446">
            <v>0</v>
          </cell>
          <cell r="AN446">
            <v>0</v>
          </cell>
          <cell r="AO446">
            <v>0.68212200000000012</v>
          </cell>
          <cell r="AP446">
            <v>227.37400000000002</v>
          </cell>
          <cell r="AQ446">
            <v>0</v>
          </cell>
          <cell r="BG446" t="b">
            <v>0</v>
          </cell>
          <cell r="BO446" t="b">
            <v>0</v>
          </cell>
          <cell r="CA446" t="b">
            <v>0</v>
          </cell>
          <cell r="CB446" t="b">
            <v>0</v>
          </cell>
          <cell r="CD446" t="b">
            <v>0</v>
          </cell>
          <cell r="CE446" t="b">
            <v>0</v>
          </cell>
          <cell r="CG446" t="b">
            <v>0</v>
          </cell>
          <cell r="CH446" t="b">
            <v>0</v>
          </cell>
          <cell r="CP446" t="str">
            <v>ERWINWON</v>
          </cell>
          <cell r="CT446" t="b">
            <v>0</v>
          </cell>
          <cell r="CV446" t="b">
            <v>0</v>
          </cell>
          <cell r="CX446" t="b">
            <v>0</v>
          </cell>
          <cell r="CZ446" t="b">
            <v>0</v>
          </cell>
          <cell r="DB446" t="b">
            <v>0</v>
          </cell>
          <cell r="DD446" t="b">
            <v>0</v>
          </cell>
          <cell r="DF446" t="b">
            <v>0</v>
          </cell>
          <cell r="DH446" t="b">
            <v>0</v>
          </cell>
          <cell r="DJ446" t="b">
            <v>0</v>
          </cell>
          <cell r="DL446" t="b">
            <v>0</v>
          </cell>
          <cell r="DN446" t="b">
            <v>0</v>
          </cell>
          <cell r="DP446" t="b">
            <v>0</v>
          </cell>
          <cell r="DV446">
            <v>0</v>
          </cell>
          <cell r="DX446">
            <v>0</v>
          </cell>
          <cell r="DZ446">
            <v>0</v>
          </cell>
          <cell r="EB446">
            <v>0</v>
          </cell>
          <cell r="ED446">
            <v>0</v>
          </cell>
          <cell r="EF446">
            <v>0</v>
          </cell>
          <cell r="EJ446">
            <v>0</v>
          </cell>
          <cell r="EL446">
            <v>0</v>
          </cell>
          <cell r="EN446">
            <v>0</v>
          </cell>
          <cell r="EP446">
            <v>0</v>
          </cell>
          <cell r="ER446">
            <v>0</v>
          </cell>
          <cell r="ET446">
            <v>0</v>
          </cell>
          <cell r="EX446">
            <v>0</v>
          </cell>
          <cell r="EZ446">
            <v>0</v>
          </cell>
          <cell r="FD446">
            <v>0</v>
          </cell>
          <cell r="FF446">
            <v>0</v>
          </cell>
        </row>
        <row r="447">
          <cell r="A447" t="str">
            <v>LandvindDK-East-Skrotning-2008</v>
          </cell>
          <cell r="B447" t="str">
            <v>DK-East</v>
          </cell>
          <cell r="G447">
            <v>4.3600000000000003</v>
          </cell>
          <cell r="H447">
            <v>0</v>
          </cell>
          <cell r="N447">
            <v>13.010595015464483</v>
          </cell>
          <cell r="AK447">
            <v>4.3600000000000003</v>
          </cell>
          <cell r="AL447">
            <v>0</v>
          </cell>
          <cell r="AN447">
            <v>0</v>
          </cell>
          <cell r="AO447">
            <v>0.68212200000000012</v>
          </cell>
          <cell r="AP447">
            <v>227.37400000000002</v>
          </cell>
          <cell r="AQ447">
            <v>0</v>
          </cell>
          <cell r="BG447" t="b">
            <v>0</v>
          </cell>
          <cell r="BO447" t="b">
            <v>0</v>
          </cell>
          <cell r="CA447" t="b">
            <v>0</v>
          </cell>
          <cell r="CB447" t="b">
            <v>0</v>
          </cell>
          <cell r="CD447" t="b">
            <v>0</v>
          </cell>
          <cell r="CE447" t="b">
            <v>0</v>
          </cell>
          <cell r="CG447" t="b">
            <v>0</v>
          </cell>
          <cell r="CH447" t="b">
            <v>0</v>
          </cell>
          <cell r="CP447" t="str">
            <v>ERWINWON</v>
          </cell>
          <cell r="CT447" t="b">
            <v>0</v>
          </cell>
          <cell r="CV447" t="b">
            <v>0</v>
          </cell>
          <cell r="CX447" t="b">
            <v>0</v>
          </cell>
          <cell r="CZ447" t="b">
            <v>0</v>
          </cell>
          <cell r="DB447" t="b">
            <v>0</v>
          </cell>
          <cell r="DD447" t="b">
            <v>0</v>
          </cell>
          <cell r="DF447" t="b">
            <v>0</v>
          </cell>
          <cell r="DH447" t="b">
            <v>0</v>
          </cell>
          <cell r="DJ447" t="b">
            <v>0</v>
          </cell>
          <cell r="DL447" t="b">
            <v>0</v>
          </cell>
          <cell r="DN447" t="b">
            <v>0</v>
          </cell>
          <cell r="DP447" t="b">
            <v>0</v>
          </cell>
          <cell r="DV447">
            <v>0</v>
          </cell>
          <cell r="DX447">
            <v>0</v>
          </cell>
          <cell r="DZ447">
            <v>0</v>
          </cell>
          <cell r="EB447">
            <v>0</v>
          </cell>
          <cell r="ED447">
            <v>0</v>
          </cell>
          <cell r="EF447">
            <v>0</v>
          </cell>
          <cell r="EJ447">
            <v>0</v>
          </cell>
          <cell r="EL447">
            <v>0</v>
          </cell>
          <cell r="EN447">
            <v>0</v>
          </cell>
          <cell r="EP447">
            <v>0</v>
          </cell>
          <cell r="ER447">
            <v>0</v>
          </cell>
          <cell r="ET447">
            <v>0</v>
          </cell>
          <cell r="EX447">
            <v>0</v>
          </cell>
          <cell r="EZ447">
            <v>0</v>
          </cell>
          <cell r="FD447">
            <v>0</v>
          </cell>
          <cell r="FF447">
            <v>0</v>
          </cell>
        </row>
        <row r="448">
          <cell r="A448" t="str">
            <v>LandvindDK-East-Skrotning-2009</v>
          </cell>
          <cell r="B448" t="str">
            <v>DK-East</v>
          </cell>
          <cell r="G448">
            <v>9.1999999999999993</v>
          </cell>
          <cell r="H448">
            <v>0</v>
          </cell>
          <cell r="N448">
            <v>27.453549115200278</v>
          </cell>
          <cell r="AK448">
            <v>9.1999999999999993</v>
          </cell>
          <cell r="AL448">
            <v>0</v>
          </cell>
          <cell r="AN448">
            <v>0</v>
          </cell>
          <cell r="AO448">
            <v>1.4393399999999998</v>
          </cell>
          <cell r="AP448">
            <v>479.78</v>
          </cell>
          <cell r="AQ448">
            <v>0</v>
          </cell>
          <cell r="BG448" t="b">
            <v>0</v>
          </cell>
          <cell r="BO448" t="b">
            <v>0</v>
          </cell>
          <cell r="CA448" t="b">
            <v>0</v>
          </cell>
          <cell r="CB448" t="b">
            <v>0</v>
          </cell>
          <cell r="CD448" t="b">
            <v>0</v>
          </cell>
          <cell r="CE448" t="b">
            <v>0</v>
          </cell>
          <cell r="CG448" t="b">
            <v>0</v>
          </cell>
          <cell r="CH448" t="b">
            <v>0</v>
          </cell>
          <cell r="CP448" t="str">
            <v>ERWINWON</v>
          </cell>
          <cell r="CT448" t="b">
            <v>0</v>
          </cell>
          <cell r="CV448" t="b">
            <v>0</v>
          </cell>
          <cell r="CX448" t="b">
            <v>0</v>
          </cell>
          <cell r="CZ448" t="b">
            <v>0</v>
          </cell>
          <cell r="DB448" t="b">
            <v>0</v>
          </cell>
          <cell r="DD448" t="b">
            <v>0</v>
          </cell>
          <cell r="DF448" t="b">
            <v>0</v>
          </cell>
          <cell r="DH448" t="b">
            <v>0</v>
          </cell>
          <cell r="DJ448" t="b">
            <v>0</v>
          </cell>
          <cell r="DL448" t="b">
            <v>0</v>
          </cell>
          <cell r="DN448" t="b">
            <v>0</v>
          </cell>
          <cell r="DP448" t="b">
            <v>0</v>
          </cell>
          <cell r="DV448">
            <v>0</v>
          </cell>
          <cell r="DX448">
            <v>0</v>
          </cell>
          <cell r="DZ448">
            <v>0</v>
          </cell>
          <cell r="EB448">
            <v>0</v>
          </cell>
          <cell r="ED448">
            <v>0</v>
          </cell>
          <cell r="EF448">
            <v>0</v>
          </cell>
          <cell r="EJ448">
            <v>0</v>
          </cell>
          <cell r="EL448">
            <v>0</v>
          </cell>
          <cell r="EN448">
            <v>0</v>
          </cell>
          <cell r="EP448">
            <v>0</v>
          </cell>
          <cell r="ER448">
            <v>0</v>
          </cell>
          <cell r="ET448">
            <v>0</v>
          </cell>
          <cell r="EX448">
            <v>0</v>
          </cell>
          <cell r="EZ448">
            <v>0</v>
          </cell>
          <cell r="FD448">
            <v>0</v>
          </cell>
          <cell r="FF448">
            <v>0</v>
          </cell>
        </row>
        <row r="449">
          <cell r="A449" t="str">
            <v>LandvindDK-East-Skrotning-2009</v>
          </cell>
          <cell r="B449" t="str">
            <v>DK-East</v>
          </cell>
          <cell r="G449">
            <v>9.1999999999999993</v>
          </cell>
          <cell r="H449">
            <v>0</v>
          </cell>
          <cell r="N449">
            <v>27.453549115200278</v>
          </cell>
          <cell r="AK449">
            <v>9.1999999999999993</v>
          </cell>
          <cell r="AL449">
            <v>0</v>
          </cell>
          <cell r="AN449">
            <v>0</v>
          </cell>
          <cell r="AO449">
            <v>1.4393399999999998</v>
          </cell>
          <cell r="AP449">
            <v>479.78</v>
          </cell>
          <cell r="AQ449">
            <v>0</v>
          </cell>
          <cell r="BG449" t="b">
            <v>0</v>
          </cell>
          <cell r="BO449" t="b">
            <v>0</v>
          </cell>
          <cell r="CA449" t="b">
            <v>0</v>
          </cell>
          <cell r="CB449" t="b">
            <v>0</v>
          </cell>
          <cell r="CD449" t="b">
            <v>0</v>
          </cell>
          <cell r="CE449" t="b">
            <v>0</v>
          </cell>
          <cell r="CG449" t="b">
            <v>0</v>
          </cell>
          <cell r="CH449" t="b">
            <v>0</v>
          </cell>
          <cell r="CP449" t="str">
            <v>ERWINWON</v>
          </cell>
          <cell r="CT449" t="b">
            <v>0</v>
          </cell>
          <cell r="CV449" t="b">
            <v>0</v>
          </cell>
          <cell r="CX449" t="b">
            <v>0</v>
          </cell>
          <cell r="CZ449" t="b">
            <v>0</v>
          </cell>
          <cell r="DB449" t="b">
            <v>0</v>
          </cell>
          <cell r="DD449" t="b">
            <v>0</v>
          </cell>
          <cell r="DF449" t="b">
            <v>0</v>
          </cell>
          <cell r="DH449" t="b">
            <v>0</v>
          </cell>
          <cell r="DJ449" t="b">
            <v>0</v>
          </cell>
          <cell r="DL449" t="b">
            <v>0</v>
          </cell>
          <cell r="DN449" t="b">
            <v>0</v>
          </cell>
          <cell r="DP449" t="b">
            <v>0</v>
          </cell>
          <cell r="DV449">
            <v>0</v>
          </cell>
          <cell r="DX449">
            <v>0</v>
          </cell>
          <cell r="DZ449">
            <v>0</v>
          </cell>
          <cell r="EB449">
            <v>0</v>
          </cell>
          <cell r="ED449">
            <v>0</v>
          </cell>
          <cell r="EF449">
            <v>0</v>
          </cell>
          <cell r="EJ449">
            <v>0</v>
          </cell>
          <cell r="EL449">
            <v>0</v>
          </cell>
          <cell r="EN449">
            <v>0</v>
          </cell>
          <cell r="EP449">
            <v>0</v>
          </cell>
          <cell r="ER449">
            <v>0</v>
          </cell>
          <cell r="ET449">
            <v>0</v>
          </cell>
          <cell r="EX449">
            <v>0</v>
          </cell>
          <cell r="EZ449">
            <v>0</v>
          </cell>
          <cell r="FD449">
            <v>0</v>
          </cell>
          <cell r="FF449">
            <v>0</v>
          </cell>
        </row>
        <row r="450">
          <cell r="A450" t="str">
            <v>LandvindDK-East-Skrotning-2009</v>
          </cell>
          <cell r="B450" t="str">
            <v>DK-East</v>
          </cell>
          <cell r="G450">
            <v>9.1999999999999993</v>
          </cell>
          <cell r="H450">
            <v>0</v>
          </cell>
          <cell r="N450">
            <v>27.453549115200278</v>
          </cell>
          <cell r="AK450">
            <v>9.1999999999999993</v>
          </cell>
          <cell r="AL450">
            <v>0</v>
          </cell>
          <cell r="AN450">
            <v>0</v>
          </cell>
          <cell r="AO450">
            <v>1.4393399999999998</v>
          </cell>
          <cell r="AP450">
            <v>479.78</v>
          </cell>
          <cell r="AQ450">
            <v>0</v>
          </cell>
          <cell r="BG450" t="b">
            <v>0</v>
          </cell>
          <cell r="BO450" t="b">
            <v>0</v>
          </cell>
          <cell r="CA450" t="b">
            <v>0</v>
          </cell>
          <cell r="CB450" t="b">
            <v>0</v>
          </cell>
          <cell r="CD450" t="b">
            <v>0</v>
          </cell>
          <cell r="CE450" t="b">
            <v>0</v>
          </cell>
          <cell r="CG450" t="b">
            <v>0</v>
          </cell>
          <cell r="CH450" t="b">
            <v>0</v>
          </cell>
          <cell r="CP450" t="str">
            <v>ERWINWON</v>
          </cell>
          <cell r="CT450" t="b">
            <v>0</v>
          </cell>
          <cell r="CV450" t="b">
            <v>0</v>
          </cell>
          <cell r="CX450" t="b">
            <v>0</v>
          </cell>
          <cell r="CZ450" t="b">
            <v>0</v>
          </cell>
          <cell r="DB450" t="b">
            <v>0</v>
          </cell>
          <cell r="DD450" t="b">
            <v>0</v>
          </cell>
          <cell r="DF450" t="b">
            <v>0</v>
          </cell>
          <cell r="DH450" t="b">
            <v>0</v>
          </cell>
          <cell r="DJ450" t="b">
            <v>0</v>
          </cell>
          <cell r="DL450" t="b">
            <v>0</v>
          </cell>
          <cell r="DN450" t="b">
            <v>0</v>
          </cell>
          <cell r="DP450" t="b">
            <v>0</v>
          </cell>
          <cell r="DV450">
            <v>0</v>
          </cell>
          <cell r="DX450">
            <v>0</v>
          </cell>
          <cell r="DZ450">
            <v>0</v>
          </cell>
          <cell r="EB450">
            <v>0</v>
          </cell>
          <cell r="ED450">
            <v>0</v>
          </cell>
          <cell r="EF450">
            <v>0</v>
          </cell>
          <cell r="EJ450">
            <v>0</v>
          </cell>
          <cell r="EL450">
            <v>0</v>
          </cell>
          <cell r="EN450">
            <v>0</v>
          </cell>
          <cell r="EP450">
            <v>0</v>
          </cell>
          <cell r="ER450">
            <v>0</v>
          </cell>
          <cell r="ET450">
            <v>0</v>
          </cell>
          <cell r="EX450">
            <v>0</v>
          </cell>
          <cell r="EZ450">
            <v>0</v>
          </cell>
          <cell r="FD450">
            <v>0</v>
          </cell>
          <cell r="FF450">
            <v>0</v>
          </cell>
        </row>
        <row r="451">
          <cell r="A451" t="str">
            <v>LandvindDK-East-Skrotning-2010</v>
          </cell>
          <cell r="B451" t="str">
            <v>DK-East</v>
          </cell>
          <cell r="G451">
            <v>0</v>
          </cell>
          <cell r="H451">
            <v>0</v>
          </cell>
          <cell r="N451">
            <v>0</v>
          </cell>
          <cell r="AK451">
            <v>0</v>
          </cell>
          <cell r="AL451">
            <v>0</v>
          </cell>
          <cell r="AN451">
            <v>0</v>
          </cell>
          <cell r="AO451">
            <v>0</v>
          </cell>
          <cell r="AP451">
            <v>0</v>
          </cell>
          <cell r="AQ451">
            <v>0</v>
          </cell>
          <cell r="BG451" t="b">
            <v>0</v>
          </cell>
          <cell r="BO451" t="b">
            <v>0</v>
          </cell>
          <cell r="CA451" t="b">
            <v>0</v>
          </cell>
          <cell r="CB451" t="b">
            <v>0</v>
          </cell>
          <cell r="CD451" t="b">
            <v>0</v>
          </cell>
          <cell r="CE451" t="b">
            <v>0</v>
          </cell>
          <cell r="CG451" t="b">
            <v>0</v>
          </cell>
          <cell r="CH451" t="b">
            <v>0</v>
          </cell>
          <cell r="CP451" t="str">
            <v>ERWINWON</v>
          </cell>
          <cell r="CT451" t="b">
            <v>0</v>
          </cell>
          <cell r="CV451" t="b">
            <v>0</v>
          </cell>
          <cell r="CX451" t="b">
            <v>0</v>
          </cell>
          <cell r="CZ451" t="b">
            <v>0</v>
          </cell>
          <cell r="DB451" t="b">
            <v>0</v>
          </cell>
          <cell r="DD451" t="b">
            <v>0</v>
          </cell>
          <cell r="DF451" t="b">
            <v>0</v>
          </cell>
          <cell r="DH451" t="b">
            <v>0</v>
          </cell>
          <cell r="DJ451" t="b">
            <v>0</v>
          </cell>
          <cell r="DL451" t="b">
            <v>0</v>
          </cell>
          <cell r="DN451" t="b">
            <v>0</v>
          </cell>
          <cell r="DP451" t="b">
            <v>0</v>
          </cell>
          <cell r="DV451">
            <v>0</v>
          </cell>
          <cell r="DX451">
            <v>0</v>
          </cell>
          <cell r="DZ451">
            <v>0</v>
          </cell>
          <cell r="EB451">
            <v>0</v>
          </cell>
          <cell r="ED451">
            <v>0</v>
          </cell>
          <cell r="EF451">
            <v>0</v>
          </cell>
          <cell r="EJ451">
            <v>0</v>
          </cell>
          <cell r="EL451">
            <v>0</v>
          </cell>
          <cell r="EN451">
            <v>0</v>
          </cell>
          <cell r="EP451">
            <v>0</v>
          </cell>
          <cell r="ER451">
            <v>0</v>
          </cell>
          <cell r="ET451">
            <v>0</v>
          </cell>
          <cell r="EX451">
            <v>0</v>
          </cell>
          <cell r="EZ451">
            <v>0</v>
          </cell>
          <cell r="FD451">
            <v>0</v>
          </cell>
          <cell r="FF451">
            <v>0</v>
          </cell>
        </row>
        <row r="452">
          <cell r="A452" t="str">
            <v>LandvindDK-East-Skrotning-2010</v>
          </cell>
          <cell r="B452" t="str">
            <v>DK-East</v>
          </cell>
          <cell r="G452">
            <v>0</v>
          </cell>
          <cell r="H452">
            <v>0</v>
          </cell>
          <cell r="N452">
            <v>0</v>
          </cell>
          <cell r="AK452">
            <v>0</v>
          </cell>
          <cell r="AL452">
            <v>0</v>
          </cell>
          <cell r="AN452">
            <v>0</v>
          </cell>
          <cell r="AO452">
            <v>0</v>
          </cell>
          <cell r="AP452">
            <v>0</v>
          </cell>
          <cell r="AQ452">
            <v>0</v>
          </cell>
          <cell r="BG452" t="b">
            <v>0</v>
          </cell>
          <cell r="BO452" t="b">
            <v>0</v>
          </cell>
          <cell r="CA452" t="b">
            <v>0</v>
          </cell>
          <cell r="CB452" t="b">
            <v>0</v>
          </cell>
          <cell r="CD452" t="b">
            <v>0</v>
          </cell>
          <cell r="CE452" t="b">
            <v>0</v>
          </cell>
          <cell r="CG452" t="b">
            <v>0</v>
          </cell>
          <cell r="CH452" t="b">
            <v>0</v>
          </cell>
          <cell r="CP452" t="str">
            <v>ERWINWON</v>
          </cell>
          <cell r="CT452" t="b">
            <v>0</v>
          </cell>
          <cell r="CV452" t="b">
            <v>0</v>
          </cell>
          <cell r="CX452" t="b">
            <v>0</v>
          </cell>
          <cell r="CZ452" t="b">
            <v>0</v>
          </cell>
          <cell r="DB452" t="b">
            <v>0</v>
          </cell>
          <cell r="DD452" t="b">
            <v>0</v>
          </cell>
          <cell r="DF452" t="b">
            <v>0</v>
          </cell>
          <cell r="DH452" t="b">
            <v>0</v>
          </cell>
          <cell r="DJ452" t="b">
            <v>0</v>
          </cell>
          <cell r="DL452" t="b">
            <v>0</v>
          </cell>
          <cell r="DN452" t="b">
            <v>0</v>
          </cell>
          <cell r="DP452" t="b">
            <v>0</v>
          </cell>
          <cell r="DV452">
            <v>0</v>
          </cell>
          <cell r="DX452">
            <v>0</v>
          </cell>
          <cell r="DZ452">
            <v>0</v>
          </cell>
          <cell r="EB452">
            <v>0</v>
          </cell>
          <cell r="ED452">
            <v>0</v>
          </cell>
          <cell r="EF452">
            <v>0</v>
          </cell>
          <cell r="EJ452">
            <v>0</v>
          </cell>
          <cell r="EL452">
            <v>0</v>
          </cell>
          <cell r="EN452">
            <v>0</v>
          </cell>
          <cell r="EP452">
            <v>0</v>
          </cell>
          <cell r="ER452">
            <v>0</v>
          </cell>
          <cell r="ET452">
            <v>0</v>
          </cell>
          <cell r="EX452">
            <v>0</v>
          </cell>
          <cell r="EZ452">
            <v>0</v>
          </cell>
          <cell r="FD452">
            <v>0</v>
          </cell>
          <cell r="FF452">
            <v>0</v>
          </cell>
        </row>
        <row r="453">
          <cell r="A453" t="str">
            <v>LandvindDK-East-Skrotning-2010</v>
          </cell>
          <cell r="B453" t="str">
            <v>DK-East</v>
          </cell>
          <cell r="G453">
            <v>0</v>
          </cell>
          <cell r="H453">
            <v>0</v>
          </cell>
          <cell r="N453">
            <v>0</v>
          </cell>
          <cell r="AK453">
            <v>0</v>
          </cell>
          <cell r="AL453">
            <v>0</v>
          </cell>
          <cell r="AN453">
            <v>0</v>
          </cell>
          <cell r="AO453">
            <v>0</v>
          </cell>
          <cell r="AP453">
            <v>0</v>
          </cell>
          <cell r="AQ453">
            <v>0</v>
          </cell>
          <cell r="BG453" t="b">
            <v>0</v>
          </cell>
          <cell r="BO453" t="b">
            <v>0</v>
          </cell>
          <cell r="CA453" t="b">
            <v>0</v>
          </cell>
          <cell r="CB453" t="b">
            <v>0</v>
          </cell>
          <cell r="CD453" t="b">
            <v>0</v>
          </cell>
          <cell r="CE453" t="b">
            <v>0</v>
          </cell>
          <cell r="CG453" t="b">
            <v>0</v>
          </cell>
          <cell r="CH453" t="b">
            <v>0</v>
          </cell>
          <cell r="CP453" t="str">
            <v>ERWINWON</v>
          </cell>
          <cell r="CT453" t="b">
            <v>0</v>
          </cell>
          <cell r="CV453" t="b">
            <v>0</v>
          </cell>
          <cell r="CX453" t="b">
            <v>0</v>
          </cell>
          <cell r="CZ453" t="b">
            <v>0</v>
          </cell>
          <cell r="DB453" t="b">
            <v>0</v>
          </cell>
          <cell r="DD453" t="b">
            <v>0</v>
          </cell>
          <cell r="DF453" t="b">
            <v>0</v>
          </cell>
          <cell r="DH453" t="b">
            <v>0</v>
          </cell>
          <cell r="DJ453" t="b">
            <v>0</v>
          </cell>
          <cell r="DL453" t="b">
            <v>0</v>
          </cell>
          <cell r="DN453" t="b">
            <v>0</v>
          </cell>
          <cell r="DP453" t="b">
            <v>0</v>
          </cell>
          <cell r="DV453">
            <v>0</v>
          </cell>
          <cell r="DX453">
            <v>0</v>
          </cell>
          <cell r="DZ453">
            <v>0</v>
          </cell>
          <cell r="EB453">
            <v>0</v>
          </cell>
          <cell r="ED453">
            <v>0</v>
          </cell>
          <cell r="EF453">
            <v>0</v>
          </cell>
          <cell r="EJ453">
            <v>0</v>
          </cell>
          <cell r="EL453">
            <v>0</v>
          </cell>
          <cell r="EN453">
            <v>0</v>
          </cell>
          <cell r="EP453">
            <v>0</v>
          </cell>
          <cell r="ER453">
            <v>0</v>
          </cell>
          <cell r="ET453">
            <v>0</v>
          </cell>
          <cell r="EX453">
            <v>0</v>
          </cell>
          <cell r="EZ453">
            <v>0</v>
          </cell>
          <cell r="FD453">
            <v>0</v>
          </cell>
          <cell r="FF453">
            <v>0</v>
          </cell>
        </row>
        <row r="454">
          <cell r="A454" t="str">
            <v>LandvindDK-East-Skrotning-2011</v>
          </cell>
          <cell r="B454" t="str">
            <v>DK-East</v>
          </cell>
          <cell r="G454">
            <v>15.29</v>
          </cell>
          <cell r="H454">
            <v>0</v>
          </cell>
          <cell r="N454">
            <v>45.626604996892638</v>
          </cell>
          <cell r="AK454">
            <v>15.29</v>
          </cell>
          <cell r="AL454">
            <v>0</v>
          </cell>
          <cell r="AN454">
            <v>0</v>
          </cell>
          <cell r="AO454">
            <v>2.3921204999999999</v>
          </cell>
          <cell r="AP454">
            <v>797.37349999999992</v>
          </cell>
          <cell r="AQ454">
            <v>0</v>
          </cell>
          <cell r="BG454" t="b">
            <v>0</v>
          </cell>
          <cell r="BO454" t="b">
            <v>0</v>
          </cell>
          <cell r="CA454" t="b">
            <v>0</v>
          </cell>
          <cell r="CB454" t="b">
            <v>0</v>
          </cell>
          <cell r="CD454" t="b">
            <v>0</v>
          </cell>
          <cell r="CE454" t="b">
            <v>0</v>
          </cell>
          <cell r="CG454" t="b">
            <v>0</v>
          </cell>
          <cell r="CH454" t="b">
            <v>0</v>
          </cell>
          <cell r="CP454" t="str">
            <v>ERWINWON</v>
          </cell>
          <cell r="CT454" t="b">
            <v>0</v>
          </cell>
          <cell r="CV454" t="b">
            <v>0</v>
          </cell>
          <cell r="CX454" t="b">
            <v>0</v>
          </cell>
          <cell r="CZ454" t="b">
            <v>0</v>
          </cell>
          <cell r="DB454" t="b">
            <v>0</v>
          </cell>
          <cell r="DD454" t="b">
            <v>0</v>
          </cell>
          <cell r="DF454" t="b">
            <v>0</v>
          </cell>
          <cell r="DH454" t="b">
            <v>0</v>
          </cell>
          <cell r="DJ454" t="b">
            <v>0</v>
          </cell>
          <cell r="DL454" t="b">
            <v>0</v>
          </cell>
          <cell r="DN454" t="b">
            <v>0</v>
          </cell>
          <cell r="DP454" t="b">
            <v>0</v>
          </cell>
          <cell r="DV454">
            <v>0</v>
          </cell>
          <cell r="DX454">
            <v>0</v>
          </cell>
          <cell r="DZ454">
            <v>0</v>
          </cell>
          <cell r="EB454">
            <v>0</v>
          </cell>
          <cell r="ED454">
            <v>0</v>
          </cell>
          <cell r="EF454">
            <v>0</v>
          </cell>
          <cell r="EJ454">
            <v>0</v>
          </cell>
          <cell r="EL454">
            <v>0</v>
          </cell>
          <cell r="EN454">
            <v>0</v>
          </cell>
          <cell r="EP454">
            <v>0</v>
          </cell>
          <cell r="ER454">
            <v>0</v>
          </cell>
          <cell r="ET454">
            <v>0</v>
          </cell>
          <cell r="EX454">
            <v>0</v>
          </cell>
          <cell r="EZ454">
            <v>0</v>
          </cell>
          <cell r="FD454">
            <v>0</v>
          </cell>
          <cell r="FF454">
            <v>0</v>
          </cell>
        </row>
        <row r="455">
          <cell r="A455" t="str">
            <v>LandvindDK-East-Skrotning-2011</v>
          </cell>
          <cell r="B455" t="str">
            <v>DK-East</v>
          </cell>
          <cell r="G455">
            <v>15.29</v>
          </cell>
          <cell r="H455">
            <v>0</v>
          </cell>
          <cell r="N455">
            <v>45.626604996892638</v>
          </cell>
          <cell r="AK455">
            <v>15.29</v>
          </cell>
          <cell r="AL455">
            <v>0</v>
          </cell>
          <cell r="AN455">
            <v>0</v>
          </cell>
          <cell r="AO455">
            <v>2.3921204999999999</v>
          </cell>
          <cell r="AP455">
            <v>797.37349999999992</v>
          </cell>
          <cell r="AQ455">
            <v>0</v>
          </cell>
          <cell r="BG455" t="b">
            <v>0</v>
          </cell>
          <cell r="BO455" t="b">
            <v>0</v>
          </cell>
          <cell r="CA455" t="b">
            <v>0</v>
          </cell>
          <cell r="CB455" t="b">
            <v>0</v>
          </cell>
          <cell r="CD455" t="b">
            <v>0</v>
          </cell>
          <cell r="CE455" t="b">
            <v>0</v>
          </cell>
          <cell r="CG455" t="b">
            <v>0</v>
          </cell>
          <cell r="CH455" t="b">
            <v>0</v>
          </cell>
          <cell r="CP455" t="str">
            <v>ERWINWON</v>
          </cell>
          <cell r="CT455" t="b">
            <v>0</v>
          </cell>
          <cell r="CV455" t="b">
            <v>0</v>
          </cell>
          <cell r="CX455" t="b">
            <v>0</v>
          </cell>
          <cell r="CZ455" t="b">
            <v>0</v>
          </cell>
          <cell r="DB455" t="b">
            <v>0</v>
          </cell>
          <cell r="DD455" t="b">
            <v>0</v>
          </cell>
          <cell r="DF455" t="b">
            <v>0</v>
          </cell>
          <cell r="DH455" t="b">
            <v>0</v>
          </cell>
          <cell r="DJ455" t="b">
            <v>0</v>
          </cell>
          <cell r="DL455" t="b">
            <v>0</v>
          </cell>
          <cell r="DN455" t="b">
            <v>0</v>
          </cell>
          <cell r="DP455" t="b">
            <v>0</v>
          </cell>
          <cell r="DV455">
            <v>0</v>
          </cell>
          <cell r="DX455">
            <v>0</v>
          </cell>
          <cell r="DZ455">
            <v>0</v>
          </cell>
          <cell r="EB455">
            <v>0</v>
          </cell>
          <cell r="ED455">
            <v>0</v>
          </cell>
          <cell r="EF455">
            <v>0</v>
          </cell>
          <cell r="EJ455">
            <v>0</v>
          </cell>
          <cell r="EL455">
            <v>0</v>
          </cell>
          <cell r="EN455">
            <v>0</v>
          </cell>
          <cell r="EP455">
            <v>0</v>
          </cell>
          <cell r="ER455">
            <v>0</v>
          </cell>
          <cell r="ET455">
            <v>0</v>
          </cell>
          <cell r="EX455">
            <v>0</v>
          </cell>
          <cell r="EZ455">
            <v>0</v>
          </cell>
          <cell r="FD455">
            <v>0</v>
          </cell>
          <cell r="FF455">
            <v>0</v>
          </cell>
        </row>
        <row r="456">
          <cell r="A456" t="str">
            <v>LandvindDK-East-Skrotning-2011</v>
          </cell>
          <cell r="B456" t="str">
            <v>DK-East</v>
          </cell>
          <cell r="G456">
            <v>15.29</v>
          </cell>
          <cell r="H456">
            <v>0</v>
          </cell>
          <cell r="N456">
            <v>45.626604996892638</v>
          </cell>
          <cell r="AK456">
            <v>15.29</v>
          </cell>
          <cell r="AL456">
            <v>0</v>
          </cell>
          <cell r="AN456">
            <v>0</v>
          </cell>
          <cell r="AO456">
            <v>2.3921204999999999</v>
          </cell>
          <cell r="AP456">
            <v>797.37349999999992</v>
          </cell>
          <cell r="AQ456">
            <v>0</v>
          </cell>
          <cell r="BG456" t="b">
            <v>0</v>
          </cell>
          <cell r="BO456" t="b">
            <v>0</v>
          </cell>
          <cell r="CA456" t="b">
            <v>0</v>
          </cell>
          <cell r="CB456" t="b">
            <v>0</v>
          </cell>
          <cell r="CD456" t="b">
            <v>0</v>
          </cell>
          <cell r="CE456" t="b">
            <v>0</v>
          </cell>
          <cell r="CG456" t="b">
            <v>0</v>
          </cell>
          <cell r="CH456" t="b">
            <v>0</v>
          </cell>
          <cell r="CP456" t="str">
            <v>ERWINWON</v>
          </cell>
          <cell r="CT456" t="b">
            <v>0</v>
          </cell>
          <cell r="CV456" t="b">
            <v>0</v>
          </cell>
          <cell r="CX456" t="b">
            <v>0</v>
          </cell>
          <cell r="CZ456" t="b">
            <v>0</v>
          </cell>
          <cell r="DB456" t="b">
            <v>0</v>
          </cell>
          <cell r="DD456" t="b">
            <v>0</v>
          </cell>
          <cell r="DF456" t="b">
            <v>0</v>
          </cell>
          <cell r="DH456" t="b">
            <v>0</v>
          </cell>
          <cell r="DJ456" t="b">
            <v>0</v>
          </cell>
          <cell r="DL456" t="b">
            <v>0</v>
          </cell>
          <cell r="DN456" t="b">
            <v>0</v>
          </cell>
          <cell r="DP456" t="b">
            <v>0</v>
          </cell>
          <cell r="DV456">
            <v>0</v>
          </cell>
          <cell r="DX456">
            <v>0</v>
          </cell>
          <cell r="DZ456">
            <v>0</v>
          </cell>
          <cell r="EB456">
            <v>0</v>
          </cell>
          <cell r="ED456">
            <v>0</v>
          </cell>
          <cell r="EF456">
            <v>0</v>
          </cell>
          <cell r="EJ456">
            <v>0</v>
          </cell>
          <cell r="EL456">
            <v>0</v>
          </cell>
          <cell r="EN456">
            <v>0</v>
          </cell>
          <cell r="EP456">
            <v>0</v>
          </cell>
          <cell r="ER456">
            <v>0</v>
          </cell>
          <cell r="ET456">
            <v>0</v>
          </cell>
          <cell r="EX456">
            <v>0</v>
          </cell>
          <cell r="EZ456">
            <v>0</v>
          </cell>
          <cell r="FD456">
            <v>0</v>
          </cell>
          <cell r="FF456">
            <v>0</v>
          </cell>
        </row>
        <row r="457">
          <cell r="A457" t="str">
            <v>LandvindDK-East-2008</v>
          </cell>
          <cell r="B457" t="str">
            <v>DK-East</v>
          </cell>
          <cell r="G457">
            <v>0.27299999999999969</v>
          </cell>
          <cell r="H457">
            <v>0</v>
          </cell>
          <cell r="N457">
            <v>0.81465422917931174</v>
          </cell>
          <cell r="AK457">
            <v>0.27299999999999969</v>
          </cell>
          <cell r="AL457">
            <v>0</v>
          </cell>
          <cell r="AN457">
            <v>0</v>
          </cell>
          <cell r="AO457">
            <v>4.2710849999999953E-2</v>
          </cell>
          <cell r="AP457">
            <v>14.236949999999982</v>
          </cell>
          <cell r="AQ457">
            <v>0</v>
          </cell>
          <cell r="BG457" t="b">
            <v>0</v>
          </cell>
          <cell r="BO457" t="b">
            <v>0</v>
          </cell>
          <cell r="CA457" t="b">
            <v>0</v>
          </cell>
          <cell r="CB457" t="b">
            <v>0</v>
          </cell>
          <cell r="CD457" t="b">
            <v>0</v>
          </cell>
          <cell r="CE457" t="b">
            <v>0</v>
          </cell>
          <cell r="CG457" t="b">
            <v>0</v>
          </cell>
          <cell r="CH457" t="b">
            <v>0</v>
          </cell>
          <cell r="CP457" t="str">
            <v>ERWINWON</v>
          </cell>
          <cell r="CT457" t="b">
            <v>0</v>
          </cell>
          <cell r="CV457" t="b">
            <v>0</v>
          </cell>
          <cell r="CX457" t="b">
            <v>0</v>
          </cell>
          <cell r="CZ457" t="b">
            <v>0</v>
          </cell>
          <cell r="DB457" t="b">
            <v>0</v>
          </cell>
          <cell r="DD457" t="b">
            <v>0</v>
          </cell>
          <cell r="DF457" t="b">
            <v>0</v>
          </cell>
          <cell r="DH457" t="b">
            <v>0</v>
          </cell>
          <cell r="DJ457" t="b">
            <v>0</v>
          </cell>
          <cell r="DL457" t="b">
            <v>0</v>
          </cell>
          <cell r="DN457" t="b">
            <v>0</v>
          </cell>
          <cell r="DP457" t="b">
            <v>0</v>
          </cell>
          <cell r="DV457">
            <v>0</v>
          </cell>
          <cell r="DX457">
            <v>0</v>
          </cell>
          <cell r="DZ457">
            <v>0</v>
          </cell>
          <cell r="EB457">
            <v>0</v>
          </cell>
          <cell r="ED457">
            <v>0</v>
          </cell>
          <cell r="EF457">
            <v>0</v>
          </cell>
          <cell r="EJ457">
            <v>0</v>
          </cell>
          <cell r="EL457">
            <v>0</v>
          </cell>
          <cell r="EN457">
            <v>0</v>
          </cell>
          <cell r="EP457">
            <v>0</v>
          </cell>
          <cell r="ER457">
            <v>0</v>
          </cell>
          <cell r="ET457">
            <v>0</v>
          </cell>
          <cell r="EX457">
            <v>0</v>
          </cell>
          <cell r="EZ457">
            <v>0</v>
          </cell>
          <cell r="FD457">
            <v>0</v>
          </cell>
          <cell r="FF457">
            <v>0</v>
          </cell>
        </row>
        <row r="458">
          <cell r="A458" t="str">
            <v>LandvindDK-East-2008</v>
          </cell>
          <cell r="B458" t="str">
            <v>DK-East</v>
          </cell>
          <cell r="G458">
            <v>0.27299999999999969</v>
          </cell>
          <cell r="H458">
            <v>0</v>
          </cell>
          <cell r="N458">
            <v>0.81465422917931174</v>
          </cell>
          <cell r="AK458">
            <v>0.27299999999999969</v>
          </cell>
          <cell r="AL458">
            <v>0</v>
          </cell>
          <cell r="AN458">
            <v>0</v>
          </cell>
          <cell r="AO458">
            <v>4.2710849999999953E-2</v>
          </cell>
          <cell r="AP458">
            <v>14.236949999999982</v>
          </cell>
          <cell r="AQ458">
            <v>0</v>
          </cell>
          <cell r="BG458" t="b">
            <v>0</v>
          </cell>
          <cell r="BO458" t="b">
            <v>0</v>
          </cell>
          <cell r="CA458" t="b">
            <v>0</v>
          </cell>
          <cell r="CB458" t="b">
            <v>0</v>
          </cell>
          <cell r="CD458" t="b">
            <v>0</v>
          </cell>
          <cell r="CE458" t="b">
            <v>0</v>
          </cell>
          <cell r="CG458" t="b">
            <v>0</v>
          </cell>
          <cell r="CH458" t="b">
            <v>0</v>
          </cell>
          <cell r="CP458" t="str">
            <v>ERWINWON</v>
          </cell>
          <cell r="CT458" t="b">
            <v>0</v>
          </cell>
          <cell r="CV458" t="b">
            <v>0</v>
          </cell>
          <cell r="CX458" t="b">
            <v>0</v>
          </cell>
          <cell r="CZ458" t="b">
            <v>0</v>
          </cell>
          <cell r="DB458" t="b">
            <v>0</v>
          </cell>
          <cell r="DD458" t="b">
            <v>0</v>
          </cell>
          <cell r="DF458" t="b">
            <v>0</v>
          </cell>
          <cell r="DH458" t="b">
            <v>0</v>
          </cell>
          <cell r="DJ458" t="b">
            <v>0</v>
          </cell>
          <cell r="DL458" t="b">
            <v>0</v>
          </cell>
          <cell r="DN458" t="b">
            <v>0</v>
          </cell>
          <cell r="DP458" t="b">
            <v>0</v>
          </cell>
          <cell r="DV458">
            <v>0</v>
          </cell>
          <cell r="DX458">
            <v>0</v>
          </cell>
          <cell r="DZ458">
            <v>0</v>
          </cell>
          <cell r="EB458">
            <v>0</v>
          </cell>
          <cell r="ED458">
            <v>0</v>
          </cell>
          <cell r="EF458">
            <v>0</v>
          </cell>
          <cell r="EJ458">
            <v>0</v>
          </cell>
          <cell r="EL458">
            <v>0</v>
          </cell>
          <cell r="EN458">
            <v>0</v>
          </cell>
          <cell r="EP458">
            <v>0</v>
          </cell>
          <cell r="ER458">
            <v>0</v>
          </cell>
          <cell r="ET458">
            <v>0</v>
          </cell>
          <cell r="EX458">
            <v>0</v>
          </cell>
          <cell r="EZ458">
            <v>0</v>
          </cell>
          <cell r="FD458">
            <v>0</v>
          </cell>
          <cell r="FF458">
            <v>0</v>
          </cell>
        </row>
        <row r="459">
          <cell r="A459" t="str">
            <v>LandvindDK-East-2009</v>
          </cell>
          <cell r="B459" t="str">
            <v>DK-East</v>
          </cell>
          <cell r="G459">
            <v>0.85100000000000087</v>
          </cell>
          <cell r="H459">
            <v>0</v>
          </cell>
          <cell r="N459">
            <v>2.5394532931560287</v>
          </cell>
          <cell r="AK459">
            <v>0.85100000000000087</v>
          </cell>
          <cell r="AL459">
            <v>0</v>
          </cell>
          <cell r="AN459">
            <v>0</v>
          </cell>
          <cell r="AO459">
            <v>0.13313895000000014</v>
          </cell>
          <cell r="AP459">
            <v>44.379650000000041</v>
          </cell>
          <cell r="AQ459">
            <v>0</v>
          </cell>
          <cell r="BG459" t="b">
            <v>0</v>
          </cell>
          <cell r="BO459" t="b">
            <v>0</v>
          </cell>
          <cell r="CA459" t="b">
            <v>0</v>
          </cell>
          <cell r="CB459" t="b">
            <v>0</v>
          </cell>
          <cell r="CD459" t="b">
            <v>0</v>
          </cell>
          <cell r="CE459" t="b">
            <v>0</v>
          </cell>
          <cell r="CG459" t="b">
            <v>0</v>
          </cell>
          <cell r="CH459" t="b">
            <v>0</v>
          </cell>
          <cell r="CP459" t="str">
            <v>ERWINWON</v>
          </cell>
          <cell r="CT459" t="b">
            <v>0</v>
          </cell>
          <cell r="CV459" t="b">
            <v>0</v>
          </cell>
          <cell r="CX459" t="b">
            <v>0</v>
          </cell>
          <cell r="CZ459" t="b">
            <v>0</v>
          </cell>
          <cell r="DB459" t="b">
            <v>0</v>
          </cell>
          <cell r="DD459" t="b">
            <v>0</v>
          </cell>
          <cell r="DF459" t="b">
            <v>0</v>
          </cell>
          <cell r="DH459" t="b">
            <v>0</v>
          </cell>
          <cell r="DJ459" t="b">
            <v>0</v>
          </cell>
          <cell r="DL459" t="b">
            <v>0</v>
          </cell>
          <cell r="DN459" t="b">
            <v>0</v>
          </cell>
          <cell r="DP459" t="b">
            <v>0</v>
          </cell>
          <cell r="DV459">
            <v>0</v>
          </cell>
          <cell r="DX459">
            <v>0</v>
          </cell>
          <cell r="DZ459">
            <v>0</v>
          </cell>
          <cell r="EB459">
            <v>0</v>
          </cell>
          <cell r="ED459">
            <v>0</v>
          </cell>
          <cell r="EF459">
            <v>0</v>
          </cell>
          <cell r="EJ459">
            <v>0</v>
          </cell>
          <cell r="EL459">
            <v>0</v>
          </cell>
          <cell r="EN459">
            <v>0</v>
          </cell>
          <cell r="EP459">
            <v>0</v>
          </cell>
          <cell r="ER459">
            <v>0</v>
          </cell>
          <cell r="ET459">
            <v>0</v>
          </cell>
          <cell r="EX459">
            <v>0</v>
          </cell>
          <cell r="EZ459">
            <v>0</v>
          </cell>
          <cell r="FD459">
            <v>0</v>
          </cell>
          <cell r="FF459">
            <v>0</v>
          </cell>
        </row>
        <row r="460">
          <cell r="A460" t="str">
            <v>LandvindDK-East-2009</v>
          </cell>
          <cell r="B460" t="str">
            <v>DK-East</v>
          </cell>
          <cell r="G460">
            <v>0.85100000000000087</v>
          </cell>
          <cell r="H460">
            <v>0</v>
          </cell>
          <cell r="N460">
            <v>2.5394532931560287</v>
          </cell>
          <cell r="AK460">
            <v>0.85100000000000087</v>
          </cell>
          <cell r="AL460">
            <v>0</v>
          </cell>
          <cell r="AN460">
            <v>0</v>
          </cell>
          <cell r="AO460">
            <v>0.13313895000000014</v>
          </cell>
          <cell r="AP460">
            <v>44.379650000000041</v>
          </cell>
          <cell r="AQ460">
            <v>0</v>
          </cell>
          <cell r="BG460" t="b">
            <v>0</v>
          </cell>
          <cell r="BO460" t="b">
            <v>0</v>
          </cell>
          <cell r="CA460" t="b">
            <v>0</v>
          </cell>
          <cell r="CB460" t="b">
            <v>0</v>
          </cell>
          <cell r="CD460" t="b">
            <v>0</v>
          </cell>
          <cell r="CE460" t="b">
            <v>0</v>
          </cell>
          <cell r="CG460" t="b">
            <v>0</v>
          </cell>
          <cell r="CH460" t="b">
            <v>0</v>
          </cell>
          <cell r="CP460" t="str">
            <v>ERWINWON</v>
          </cell>
          <cell r="CT460" t="b">
            <v>0</v>
          </cell>
          <cell r="CV460" t="b">
            <v>0</v>
          </cell>
          <cell r="CX460" t="b">
            <v>0</v>
          </cell>
          <cell r="CZ460" t="b">
            <v>0</v>
          </cell>
          <cell r="DB460" t="b">
            <v>0</v>
          </cell>
          <cell r="DD460" t="b">
            <v>0</v>
          </cell>
          <cell r="DF460" t="b">
            <v>0</v>
          </cell>
          <cell r="DH460" t="b">
            <v>0</v>
          </cell>
          <cell r="DJ460" t="b">
            <v>0</v>
          </cell>
          <cell r="DL460" t="b">
            <v>0</v>
          </cell>
          <cell r="DN460" t="b">
            <v>0</v>
          </cell>
          <cell r="DP460" t="b">
            <v>0</v>
          </cell>
          <cell r="DV460">
            <v>0</v>
          </cell>
          <cell r="DX460">
            <v>0</v>
          </cell>
          <cell r="DZ460">
            <v>0</v>
          </cell>
          <cell r="EB460">
            <v>0</v>
          </cell>
          <cell r="ED460">
            <v>0</v>
          </cell>
          <cell r="EF460">
            <v>0</v>
          </cell>
          <cell r="EJ460">
            <v>0</v>
          </cell>
          <cell r="EL460">
            <v>0</v>
          </cell>
          <cell r="EN460">
            <v>0</v>
          </cell>
          <cell r="EP460">
            <v>0</v>
          </cell>
          <cell r="ER460">
            <v>0</v>
          </cell>
          <cell r="ET460">
            <v>0</v>
          </cell>
          <cell r="EX460">
            <v>0</v>
          </cell>
          <cell r="EZ460">
            <v>0</v>
          </cell>
          <cell r="FD460">
            <v>0</v>
          </cell>
          <cell r="FF460">
            <v>0</v>
          </cell>
        </row>
        <row r="461">
          <cell r="A461" t="str">
            <v>LandvindDK-East-2010</v>
          </cell>
          <cell r="B461" t="str">
            <v>DK-East</v>
          </cell>
          <cell r="G461">
            <v>6.66</v>
          </cell>
          <cell r="H461">
            <v>0</v>
          </cell>
          <cell r="N461">
            <v>19.87398229426455</v>
          </cell>
          <cell r="AK461">
            <v>6.66</v>
          </cell>
          <cell r="AL461">
            <v>0</v>
          </cell>
          <cell r="AN461">
            <v>0</v>
          </cell>
          <cell r="AO461">
            <v>1.041957</v>
          </cell>
          <cell r="AP461">
            <v>347.31900000000002</v>
          </cell>
          <cell r="AQ461">
            <v>0</v>
          </cell>
          <cell r="BG461" t="b">
            <v>0</v>
          </cell>
          <cell r="BO461" t="b">
            <v>0</v>
          </cell>
          <cell r="CA461" t="b">
            <v>0</v>
          </cell>
          <cell r="CB461" t="b">
            <v>0</v>
          </cell>
          <cell r="CD461" t="b">
            <v>0</v>
          </cell>
          <cell r="CE461" t="b">
            <v>0</v>
          </cell>
          <cell r="CG461" t="b">
            <v>0</v>
          </cell>
          <cell r="CH461" t="b">
            <v>0</v>
          </cell>
          <cell r="CP461" t="str">
            <v>ERWINWON</v>
          </cell>
          <cell r="CT461" t="b">
            <v>0</v>
          </cell>
          <cell r="CV461" t="b">
            <v>0</v>
          </cell>
          <cell r="CX461" t="b">
            <v>0</v>
          </cell>
          <cell r="CZ461" t="b">
            <v>0</v>
          </cell>
          <cell r="DB461" t="b">
            <v>0</v>
          </cell>
          <cell r="DD461" t="b">
            <v>0</v>
          </cell>
          <cell r="DF461" t="b">
            <v>0</v>
          </cell>
          <cell r="DH461" t="b">
            <v>0</v>
          </cell>
          <cell r="DJ461" t="b">
            <v>0</v>
          </cell>
          <cell r="DL461" t="b">
            <v>0</v>
          </cell>
          <cell r="DN461" t="b">
            <v>0</v>
          </cell>
          <cell r="DP461" t="b">
            <v>0</v>
          </cell>
          <cell r="DV461">
            <v>0</v>
          </cell>
          <cell r="DX461">
            <v>0</v>
          </cell>
          <cell r="DZ461">
            <v>0</v>
          </cell>
          <cell r="EB461">
            <v>0</v>
          </cell>
          <cell r="ED461">
            <v>0</v>
          </cell>
          <cell r="EF461">
            <v>0</v>
          </cell>
          <cell r="EJ461">
            <v>0</v>
          </cell>
          <cell r="EL461">
            <v>0</v>
          </cell>
          <cell r="EN461">
            <v>0</v>
          </cell>
          <cell r="EP461">
            <v>0</v>
          </cell>
          <cell r="ER461">
            <v>0</v>
          </cell>
          <cell r="ET461">
            <v>0</v>
          </cell>
          <cell r="EX461">
            <v>0</v>
          </cell>
          <cell r="EZ461">
            <v>0</v>
          </cell>
          <cell r="FD461">
            <v>0</v>
          </cell>
          <cell r="FF461">
            <v>0</v>
          </cell>
        </row>
        <row r="462">
          <cell r="A462" t="str">
            <v>LandvindDK-East-2010</v>
          </cell>
          <cell r="B462" t="str">
            <v>DK-East</v>
          </cell>
          <cell r="G462">
            <v>6.66</v>
          </cell>
          <cell r="H462">
            <v>0</v>
          </cell>
          <cell r="N462">
            <v>19.87398229426455</v>
          </cell>
          <cell r="AK462">
            <v>6.66</v>
          </cell>
          <cell r="AL462">
            <v>0</v>
          </cell>
          <cell r="AN462">
            <v>0</v>
          </cell>
          <cell r="AO462">
            <v>1.041957</v>
          </cell>
          <cell r="AP462">
            <v>347.31900000000002</v>
          </cell>
          <cell r="AQ462">
            <v>0</v>
          </cell>
          <cell r="BG462" t="b">
            <v>0</v>
          </cell>
          <cell r="BO462" t="b">
            <v>0</v>
          </cell>
          <cell r="CA462" t="b">
            <v>0</v>
          </cell>
          <cell r="CB462" t="b">
            <v>0</v>
          </cell>
          <cell r="CD462" t="b">
            <v>0</v>
          </cell>
          <cell r="CE462" t="b">
            <v>0</v>
          </cell>
          <cell r="CG462" t="b">
            <v>0</v>
          </cell>
          <cell r="CH462" t="b">
            <v>0</v>
          </cell>
          <cell r="CP462" t="str">
            <v>ERWINWON</v>
          </cell>
          <cell r="CT462" t="b">
            <v>0</v>
          </cell>
          <cell r="CV462" t="b">
            <v>0</v>
          </cell>
          <cell r="CX462" t="b">
            <v>0</v>
          </cell>
          <cell r="CZ462" t="b">
            <v>0</v>
          </cell>
          <cell r="DB462" t="b">
            <v>0</v>
          </cell>
          <cell r="DD462" t="b">
            <v>0</v>
          </cell>
          <cell r="DF462" t="b">
            <v>0</v>
          </cell>
          <cell r="DH462" t="b">
            <v>0</v>
          </cell>
          <cell r="DJ462" t="b">
            <v>0</v>
          </cell>
          <cell r="DL462" t="b">
            <v>0</v>
          </cell>
          <cell r="DN462" t="b">
            <v>0</v>
          </cell>
          <cell r="DP462" t="b">
            <v>0</v>
          </cell>
          <cell r="DV462">
            <v>0</v>
          </cell>
          <cell r="DX462">
            <v>0</v>
          </cell>
          <cell r="DZ462">
            <v>0</v>
          </cell>
          <cell r="EB462">
            <v>0</v>
          </cell>
          <cell r="ED462">
            <v>0</v>
          </cell>
          <cell r="EF462">
            <v>0</v>
          </cell>
          <cell r="EJ462">
            <v>0</v>
          </cell>
          <cell r="EL462">
            <v>0</v>
          </cell>
          <cell r="EN462">
            <v>0</v>
          </cell>
          <cell r="EP462">
            <v>0</v>
          </cell>
          <cell r="ER462">
            <v>0</v>
          </cell>
          <cell r="ET462">
            <v>0</v>
          </cell>
          <cell r="EX462">
            <v>0</v>
          </cell>
          <cell r="EZ462">
            <v>0</v>
          </cell>
          <cell r="FD462">
            <v>0</v>
          </cell>
          <cell r="FF462">
            <v>0</v>
          </cell>
        </row>
        <row r="463">
          <cell r="A463" t="str">
            <v>LandvindDK-East-2011</v>
          </cell>
          <cell r="B463" t="str">
            <v>DK-East</v>
          </cell>
          <cell r="G463">
            <v>8.6290000000000013</v>
          </cell>
          <cell r="H463">
            <v>0</v>
          </cell>
          <cell r="N463">
            <v>25.749638621202529</v>
          </cell>
          <cell r="AK463">
            <v>8.6290000000000013</v>
          </cell>
          <cell r="AL463">
            <v>0</v>
          </cell>
          <cell r="AN463">
            <v>0</v>
          </cell>
          <cell r="AO463">
            <v>1.3500070500000003</v>
          </cell>
          <cell r="AP463">
            <v>450.00235000000004</v>
          </cell>
          <cell r="AQ463">
            <v>0</v>
          </cell>
          <cell r="BG463" t="b">
            <v>0</v>
          </cell>
          <cell r="BO463" t="b">
            <v>0</v>
          </cell>
          <cell r="CA463" t="b">
            <v>0</v>
          </cell>
          <cell r="CB463" t="b">
            <v>0</v>
          </cell>
          <cell r="CD463" t="b">
            <v>0</v>
          </cell>
          <cell r="CE463" t="b">
            <v>0</v>
          </cell>
          <cell r="CG463" t="b">
            <v>0</v>
          </cell>
          <cell r="CH463" t="b">
            <v>0</v>
          </cell>
          <cell r="CP463" t="str">
            <v>ERWINWON</v>
          </cell>
          <cell r="CT463" t="b">
            <v>0</v>
          </cell>
          <cell r="CV463" t="b">
            <v>0</v>
          </cell>
          <cell r="CX463" t="b">
            <v>0</v>
          </cell>
          <cell r="CZ463" t="b">
            <v>0</v>
          </cell>
          <cell r="DB463" t="b">
            <v>0</v>
          </cell>
          <cell r="DD463" t="b">
            <v>0</v>
          </cell>
          <cell r="DF463" t="b">
            <v>0</v>
          </cell>
          <cell r="DH463" t="b">
            <v>0</v>
          </cell>
          <cell r="DJ463" t="b">
            <v>0</v>
          </cell>
          <cell r="DL463" t="b">
            <v>0</v>
          </cell>
          <cell r="DN463" t="b">
            <v>0</v>
          </cell>
          <cell r="DP463" t="b">
            <v>0</v>
          </cell>
          <cell r="DV463">
            <v>0</v>
          </cell>
          <cell r="DX463">
            <v>0</v>
          </cell>
          <cell r="DZ463">
            <v>0</v>
          </cell>
          <cell r="EB463">
            <v>0</v>
          </cell>
          <cell r="ED463">
            <v>0</v>
          </cell>
          <cell r="EF463">
            <v>0</v>
          </cell>
          <cell r="EJ463">
            <v>0</v>
          </cell>
          <cell r="EL463">
            <v>0</v>
          </cell>
          <cell r="EN463">
            <v>0</v>
          </cell>
          <cell r="EP463">
            <v>0</v>
          </cell>
          <cell r="ER463">
            <v>0</v>
          </cell>
          <cell r="ET463">
            <v>0</v>
          </cell>
          <cell r="EX463">
            <v>0</v>
          </cell>
          <cell r="EZ463">
            <v>0</v>
          </cell>
          <cell r="FD463">
            <v>0</v>
          </cell>
          <cell r="FF463">
            <v>0</v>
          </cell>
        </row>
        <row r="464">
          <cell r="A464" t="str">
            <v>LandvindDK-East-2011</v>
          </cell>
          <cell r="B464" t="str">
            <v>DK-East</v>
          </cell>
          <cell r="G464">
            <v>8.6290000000000013</v>
          </cell>
          <cell r="H464">
            <v>0</v>
          </cell>
          <cell r="N464">
            <v>25.749638621202529</v>
          </cell>
          <cell r="AK464">
            <v>8.6290000000000013</v>
          </cell>
          <cell r="AL464">
            <v>0</v>
          </cell>
          <cell r="AN464">
            <v>0</v>
          </cell>
          <cell r="AO464">
            <v>1.3500070500000003</v>
          </cell>
          <cell r="AP464">
            <v>450.00235000000004</v>
          </cell>
          <cell r="AQ464">
            <v>0</v>
          </cell>
          <cell r="BG464" t="b">
            <v>0</v>
          </cell>
          <cell r="BO464" t="b">
            <v>0</v>
          </cell>
          <cell r="CA464" t="b">
            <v>0</v>
          </cell>
          <cell r="CB464" t="b">
            <v>0</v>
          </cell>
          <cell r="CD464" t="b">
            <v>0</v>
          </cell>
          <cell r="CE464" t="b">
            <v>0</v>
          </cell>
          <cell r="CG464" t="b">
            <v>0</v>
          </cell>
          <cell r="CH464" t="b">
            <v>0</v>
          </cell>
          <cell r="CP464" t="str">
            <v>ERWINWON</v>
          </cell>
          <cell r="CT464" t="b">
            <v>0</v>
          </cell>
          <cell r="CV464" t="b">
            <v>0</v>
          </cell>
          <cell r="CX464" t="b">
            <v>0</v>
          </cell>
          <cell r="CZ464" t="b">
            <v>0</v>
          </cell>
          <cell r="DB464" t="b">
            <v>0</v>
          </cell>
          <cell r="DD464" t="b">
            <v>0</v>
          </cell>
          <cell r="DF464" t="b">
            <v>0</v>
          </cell>
          <cell r="DH464" t="b">
            <v>0</v>
          </cell>
          <cell r="DJ464" t="b">
            <v>0</v>
          </cell>
          <cell r="DL464" t="b">
            <v>0</v>
          </cell>
          <cell r="DN464" t="b">
            <v>0</v>
          </cell>
          <cell r="DP464" t="b">
            <v>0</v>
          </cell>
          <cell r="DV464">
            <v>0</v>
          </cell>
          <cell r="DX464">
            <v>0</v>
          </cell>
          <cell r="DZ464">
            <v>0</v>
          </cell>
          <cell r="EB464">
            <v>0</v>
          </cell>
          <cell r="ED464">
            <v>0</v>
          </cell>
          <cell r="EF464">
            <v>0</v>
          </cell>
          <cell r="EJ464">
            <v>0</v>
          </cell>
          <cell r="EL464">
            <v>0</v>
          </cell>
          <cell r="EN464">
            <v>0</v>
          </cell>
          <cell r="EP464">
            <v>0</v>
          </cell>
          <cell r="ER464">
            <v>0</v>
          </cell>
          <cell r="ET464">
            <v>0</v>
          </cell>
          <cell r="EX464">
            <v>0</v>
          </cell>
          <cell r="EZ464">
            <v>0</v>
          </cell>
          <cell r="FD464">
            <v>0</v>
          </cell>
          <cell r="FF464">
            <v>0</v>
          </cell>
        </row>
        <row r="465">
          <cell r="A465" t="str">
            <v>LandvindDK-East-2012</v>
          </cell>
          <cell r="B465" t="str">
            <v>DK-East</v>
          </cell>
          <cell r="G465">
            <v>30</v>
          </cell>
          <cell r="H465">
            <v>0</v>
          </cell>
          <cell r="N465">
            <v>89.52244276695744</v>
          </cell>
          <cell r="AK465">
            <v>30</v>
          </cell>
          <cell r="AL465">
            <v>0</v>
          </cell>
          <cell r="AN465">
            <v>0</v>
          </cell>
          <cell r="AO465">
            <v>4.6935000000000002</v>
          </cell>
          <cell r="AP465">
            <v>1564.5</v>
          </cell>
          <cell r="AQ465">
            <v>0</v>
          </cell>
          <cell r="BG465" t="b">
            <v>0</v>
          </cell>
          <cell r="BO465" t="b">
            <v>0</v>
          </cell>
          <cell r="CA465" t="b">
            <v>0</v>
          </cell>
          <cell r="CB465" t="b">
            <v>0</v>
          </cell>
          <cell r="CD465" t="b">
            <v>0</v>
          </cell>
          <cell r="CE465" t="b">
            <v>0</v>
          </cell>
          <cell r="CG465" t="b">
            <v>0</v>
          </cell>
          <cell r="CH465" t="b">
            <v>0</v>
          </cell>
          <cell r="CP465" t="str">
            <v>ERWINWON</v>
          </cell>
          <cell r="CT465" t="b">
            <v>0</v>
          </cell>
          <cell r="CV465" t="b">
            <v>0</v>
          </cell>
          <cell r="CX465" t="b">
            <v>0</v>
          </cell>
          <cell r="CZ465" t="b">
            <v>0</v>
          </cell>
          <cell r="DB465" t="b">
            <v>0</v>
          </cell>
          <cell r="DD465" t="b">
            <v>0</v>
          </cell>
          <cell r="DF465" t="b">
            <v>0</v>
          </cell>
          <cell r="DH465" t="b">
            <v>0</v>
          </cell>
          <cell r="DJ465" t="b">
            <v>0</v>
          </cell>
          <cell r="DL465" t="b">
            <v>0</v>
          </cell>
          <cell r="DN465" t="b">
            <v>0</v>
          </cell>
          <cell r="DP465" t="b">
            <v>0</v>
          </cell>
          <cell r="DV465">
            <v>0</v>
          </cell>
          <cell r="DX465">
            <v>0</v>
          </cell>
          <cell r="DZ465">
            <v>0</v>
          </cell>
          <cell r="EB465">
            <v>0</v>
          </cell>
          <cell r="ED465">
            <v>0</v>
          </cell>
          <cell r="EF465">
            <v>0</v>
          </cell>
          <cell r="EJ465">
            <v>0</v>
          </cell>
          <cell r="EL465">
            <v>0</v>
          </cell>
          <cell r="EN465">
            <v>0</v>
          </cell>
          <cell r="EP465">
            <v>0</v>
          </cell>
          <cell r="ER465">
            <v>0</v>
          </cell>
          <cell r="ET465">
            <v>0</v>
          </cell>
          <cell r="EX465">
            <v>0</v>
          </cell>
          <cell r="EZ465">
            <v>0</v>
          </cell>
          <cell r="FD465">
            <v>0</v>
          </cell>
          <cell r="FF465">
            <v>0</v>
          </cell>
        </row>
        <row r="466">
          <cell r="A466" t="str">
            <v>LandvindDK-East-2012</v>
          </cell>
          <cell r="B466" t="str">
            <v>DK-East</v>
          </cell>
          <cell r="G466">
            <v>30</v>
          </cell>
          <cell r="H466">
            <v>0</v>
          </cell>
          <cell r="N466">
            <v>89.52244276695744</v>
          </cell>
          <cell r="AK466">
            <v>30</v>
          </cell>
          <cell r="AL466">
            <v>0</v>
          </cell>
          <cell r="AN466">
            <v>0</v>
          </cell>
          <cell r="AO466">
            <v>4.6935000000000002</v>
          </cell>
          <cell r="AP466">
            <v>1564.5</v>
          </cell>
          <cell r="AQ466">
            <v>0</v>
          </cell>
          <cell r="BG466" t="b">
            <v>0</v>
          </cell>
          <cell r="BO466" t="b">
            <v>0</v>
          </cell>
          <cell r="CA466" t="b">
            <v>0</v>
          </cell>
          <cell r="CB466" t="b">
            <v>0</v>
          </cell>
          <cell r="CD466" t="b">
            <v>0</v>
          </cell>
          <cell r="CE466" t="b">
            <v>0</v>
          </cell>
          <cell r="CG466" t="b">
            <v>0</v>
          </cell>
          <cell r="CH466" t="b">
            <v>0</v>
          </cell>
          <cell r="CP466" t="str">
            <v>ERWINWON</v>
          </cell>
          <cell r="CT466" t="b">
            <v>0</v>
          </cell>
          <cell r="CV466" t="b">
            <v>0</v>
          </cell>
          <cell r="CX466" t="b">
            <v>0</v>
          </cell>
          <cell r="CZ466" t="b">
            <v>0</v>
          </cell>
          <cell r="DB466" t="b">
            <v>0</v>
          </cell>
          <cell r="DD466" t="b">
            <v>0</v>
          </cell>
          <cell r="DF466" t="b">
            <v>0</v>
          </cell>
          <cell r="DH466" t="b">
            <v>0</v>
          </cell>
          <cell r="DJ466" t="b">
            <v>0</v>
          </cell>
          <cell r="DL466" t="b">
            <v>0</v>
          </cell>
          <cell r="DN466" t="b">
            <v>0</v>
          </cell>
          <cell r="DP466" t="b">
            <v>0</v>
          </cell>
          <cell r="DV466">
            <v>0</v>
          </cell>
          <cell r="DX466">
            <v>0</v>
          </cell>
          <cell r="DZ466">
            <v>0</v>
          </cell>
          <cell r="EB466">
            <v>0</v>
          </cell>
          <cell r="ED466">
            <v>0</v>
          </cell>
          <cell r="EF466">
            <v>0</v>
          </cell>
          <cell r="EJ466">
            <v>0</v>
          </cell>
          <cell r="EL466">
            <v>0</v>
          </cell>
          <cell r="EN466">
            <v>0</v>
          </cell>
          <cell r="EP466">
            <v>0</v>
          </cell>
          <cell r="ER466">
            <v>0</v>
          </cell>
          <cell r="ET466">
            <v>0</v>
          </cell>
          <cell r="EX466">
            <v>0</v>
          </cell>
          <cell r="EZ466">
            <v>0</v>
          </cell>
          <cell r="FD466">
            <v>0</v>
          </cell>
          <cell r="FF466">
            <v>0</v>
          </cell>
        </row>
        <row r="467">
          <cell r="A467" t="str">
            <v>LandvindDK-East-2013</v>
          </cell>
          <cell r="B467" t="str">
            <v>DK-East</v>
          </cell>
          <cell r="G467">
            <v>10</v>
          </cell>
          <cell r="H467">
            <v>0</v>
          </cell>
          <cell r="N467">
            <v>29.840814255652479</v>
          </cell>
          <cell r="AK467">
            <v>10</v>
          </cell>
          <cell r="AL467">
            <v>0</v>
          </cell>
          <cell r="AN467">
            <v>0</v>
          </cell>
          <cell r="AO467">
            <v>1.5645</v>
          </cell>
          <cell r="AP467">
            <v>521.5</v>
          </cell>
          <cell r="AQ467">
            <v>0</v>
          </cell>
          <cell r="BG467" t="b">
            <v>0</v>
          </cell>
          <cell r="BO467" t="b">
            <v>0</v>
          </cell>
          <cell r="CA467" t="b">
            <v>0</v>
          </cell>
          <cell r="CB467" t="b">
            <v>0</v>
          </cell>
          <cell r="CD467" t="b">
            <v>0</v>
          </cell>
          <cell r="CE467" t="b">
            <v>0</v>
          </cell>
          <cell r="CG467" t="b">
            <v>0</v>
          </cell>
          <cell r="CH467" t="b">
            <v>0</v>
          </cell>
          <cell r="CP467" t="str">
            <v>ERWINWON</v>
          </cell>
          <cell r="CT467" t="b">
            <v>0</v>
          </cell>
          <cell r="CV467" t="b">
            <v>0</v>
          </cell>
          <cell r="CX467" t="b">
            <v>0</v>
          </cell>
          <cell r="CZ467" t="b">
            <v>0</v>
          </cell>
          <cell r="DB467" t="b">
            <v>0</v>
          </cell>
          <cell r="DD467" t="b">
            <v>0</v>
          </cell>
          <cell r="DF467" t="b">
            <v>0</v>
          </cell>
          <cell r="DH467" t="b">
            <v>0</v>
          </cell>
          <cell r="DJ467" t="b">
            <v>0</v>
          </cell>
          <cell r="DL467" t="b">
            <v>0</v>
          </cell>
          <cell r="DN467" t="b">
            <v>0</v>
          </cell>
          <cell r="DP467" t="b">
            <v>0</v>
          </cell>
          <cell r="DV467">
            <v>0</v>
          </cell>
          <cell r="DX467">
            <v>0</v>
          </cell>
          <cell r="DZ467">
            <v>0</v>
          </cell>
          <cell r="EB467">
            <v>0</v>
          </cell>
          <cell r="ED467">
            <v>0</v>
          </cell>
          <cell r="EF467">
            <v>0</v>
          </cell>
          <cell r="EJ467">
            <v>0</v>
          </cell>
          <cell r="EL467">
            <v>0</v>
          </cell>
          <cell r="EN467">
            <v>0</v>
          </cell>
          <cell r="EP467">
            <v>0</v>
          </cell>
          <cell r="ER467">
            <v>0</v>
          </cell>
          <cell r="ET467">
            <v>0</v>
          </cell>
          <cell r="EX467">
            <v>0</v>
          </cell>
          <cell r="EZ467">
            <v>0</v>
          </cell>
          <cell r="FD467">
            <v>0</v>
          </cell>
          <cell r="FF467">
            <v>0</v>
          </cell>
        </row>
        <row r="468">
          <cell r="A468" t="str">
            <v>LandvindDK-East-2013</v>
          </cell>
          <cell r="B468" t="str">
            <v>DK-East</v>
          </cell>
          <cell r="G468">
            <v>10</v>
          </cell>
          <cell r="H468">
            <v>0</v>
          </cell>
          <cell r="N468">
            <v>29.840814255652479</v>
          </cell>
          <cell r="AK468">
            <v>10</v>
          </cell>
          <cell r="AL468">
            <v>0</v>
          </cell>
          <cell r="AN468">
            <v>0</v>
          </cell>
          <cell r="AO468">
            <v>1.5645</v>
          </cell>
          <cell r="AP468">
            <v>521.5</v>
          </cell>
          <cell r="AQ468">
            <v>0</v>
          </cell>
          <cell r="BG468" t="b">
            <v>0</v>
          </cell>
          <cell r="BO468" t="b">
            <v>0</v>
          </cell>
          <cell r="CA468" t="b">
            <v>0</v>
          </cell>
          <cell r="CB468" t="b">
            <v>0</v>
          </cell>
          <cell r="CD468" t="b">
            <v>0</v>
          </cell>
          <cell r="CE468" t="b">
            <v>0</v>
          </cell>
          <cell r="CG468" t="b">
            <v>0</v>
          </cell>
          <cell r="CH468" t="b">
            <v>0</v>
          </cell>
          <cell r="CP468" t="str">
            <v>ERWINWON</v>
          </cell>
          <cell r="CT468" t="b">
            <v>0</v>
          </cell>
          <cell r="CV468" t="b">
            <v>0</v>
          </cell>
          <cell r="CX468" t="b">
            <v>0</v>
          </cell>
          <cell r="CZ468" t="b">
            <v>0</v>
          </cell>
          <cell r="DB468" t="b">
            <v>0</v>
          </cell>
          <cell r="DD468" t="b">
            <v>0</v>
          </cell>
          <cell r="DF468" t="b">
            <v>0</v>
          </cell>
          <cell r="DH468" t="b">
            <v>0</v>
          </cell>
          <cell r="DJ468" t="b">
            <v>0</v>
          </cell>
          <cell r="DL468" t="b">
            <v>0</v>
          </cell>
          <cell r="DN468" t="b">
            <v>0</v>
          </cell>
          <cell r="DP468" t="b">
            <v>0</v>
          </cell>
          <cell r="DV468">
            <v>0</v>
          </cell>
          <cell r="DX468">
            <v>0</v>
          </cell>
          <cell r="DZ468">
            <v>0</v>
          </cell>
          <cell r="EB468">
            <v>0</v>
          </cell>
          <cell r="ED468">
            <v>0</v>
          </cell>
          <cell r="EF468">
            <v>0</v>
          </cell>
          <cell r="EJ468">
            <v>0</v>
          </cell>
          <cell r="EL468">
            <v>0</v>
          </cell>
          <cell r="EN468">
            <v>0</v>
          </cell>
          <cell r="EP468">
            <v>0</v>
          </cell>
          <cell r="ER468">
            <v>0</v>
          </cell>
          <cell r="ET468">
            <v>0</v>
          </cell>
          <cell r="EX468">
            <v>0</v>
          </cell>
          <cell r="EZ468">
            <v>0</v>
          </cell>
          <cell r="FD468">
            <v>0</v>
          </cell>
          <cell r="FF468">
            <v>0</v>
          </cell>
        </row>
        <row r="469">
          <cell r="A469" t="str">
            <v>LandvindDK-East-2014</v>
          </cell>
          <cell r="B469" t="str">
            <v>DK-East</v>
          </cell>
          <cell r="G469">
            <v>10</v>
          </cell>
          <cell r="H469">
            <v>0</v>
          </cell>
          <cell r="N469">
            <v>29.840814255652479</v>
          </cell>
          <cell r="AK469">
            <v>10</v>
          </cell>
          <cell r="AL469">
            <v>0</v>
          </cell>
          <cell r="AN469">
            <v>0</v>
          </cell>
          <cell r="AO469">
            <v>1.5645</v>
          </cell>
          <cell r="AP469">
            <v>521.5</v>
          </cell>
          <cell r="AQ469">
            <v>0</v>
          </cell>
          <cell r="BG469" t="b">
            <v>0</v>
          </cell>
          <cell r="BO469" t="b">
            <v>0</v>
          </cell>
          <cell r="CA469" t="b">
            <v>0</v>
          </cell>
          <cell r="CB469" t="b">
            <v>0</v>
          </cell>
          <cell r="CD469" t="b">
            <v>0</v>
          </cell>
          <cell r="CE469" t="b">
            <v>0</v>
          </cell>
          <cell r="CG469" t="b">
            <v>0</v>
          </cell>
          <cell r="CH469" t="b">
            <v>0</v>
          </cell>
          <cell r="CP469" t="str">
            <v>ERWINWON</v>
          </cell>
          <cell r="CT469" t="b">
            <v>0</v>
          </cell>
          <cell r="CV469" t="b">
            <v>0</v>
          </cell>
          <cell r="CX469" t="b">
            <v>0</v>
          </cell>
          <cell r="CZ469" t="b">
            <v>0</v>
          </cell>
          <cell r="DB469" t="b">
            <v>0</v>
          </cell>
          <cell r="DD469" t="b">
            <v>0</v>
          </cell>
          <cell r="DF469" t="b">
            <v>0</v>
          </cell>
          <cell r="DH469" t="b">
            <v>0</v>
          </cell>
          <cell r="DJ469" t="b">
            <v>0</v>
          </cell>
          <cell r="DL469" t="b">
            <v>0</v>
          </cell>
          <cell r="DN469" t="b">
            <v>0</v>
          </cell>
          <cell r="DP469" t="b">
            <v>0</v>
          </cell>
          <cell r="DV469">
            <v>0</v>
          </cell>
          <cell r="DX469">
            <v>0</v>
          </cell>
          <cell r="DZ469">
            <v>0</v>
          </cell>
          <cell r="EB469">
            <v>0</v>
          </cell>
          <cell r="ED469">
            <v>0</v>
          </cell>
          <cell r="EF469">
            <v>0</v>
          </cell>
          <cell r="EJ469">
            <v>0</v>
          </cell>
          <cell r="EL469">
            <v>0</v>
          </cell>
          <cell r="EN469">
            <v>0</v>
          </cell>
          <cell r="EP469">
            <v>0</v>
          </cell>
          <cell r="ER469">
            <v>0</v>
          </cell>
          <cell r="ET469">
            <v>0</v>
          </cell>
          <cell r="EX469">
            <v>0</v>
          </cell>
          <cell r="EZ469">
            <v>0</v>
          </cell>
          <cell r="FD469">
            <v>0</v>
          </cell>
          <cell r="FF469">
            <v>0</v>
          </cell>
        </row>
        <row r="470">
          <cell r="A470" t="str">
            <v>LandvindDK-East-2014</v>
          </cell>
          <cell r="B470" t="str">
            <v>DK-East</v>
          </cell>
          <cell r="G470">
            <v>10</v>
          </cell>
          <cell r="H470">
            <v>0</v>
          </cell>
          <cell r="N470">
            <v>29.840814255652479</v>
          </cell>
          <cell r="AK470">
            <v>10</v>
          </cell>
          <cell r="AL470">
            <v>0</v>
          </cell>
          <cell r="AN470">
            <v>0</v>
          </cell>
          <cell r="AO470">
            <v>1.5645</v>
          </cell>
          <cell r="AP470">
            <v>521.5</v>
          </cell>
          <cell r="AQ470">
            <v>0</v>
          </cell>
          <cell r="BG470" t="b">
            <v>0</v>
          </cell>
          <cell r="BO470" t="b">
            <v>0</v>
          </cell>
          <cell r="CA470" t="b">
            <v>0</v>
          </cell>
          <cell r="CB470" t="b">
            <v>0</v>
          </cell>
          <cell r="CD470" t="b">
            <v>0</v>
          </cell>
          <cell r="CE470" t="b">
            <v>0</v>
          </cell>
          <cell r="CG470" t="b">
            <v>0</v>
          </cell>
          <cell r="CH470" t="b">
            <v>0</v>
          </cell>
          <cell r="CP470" t="str">
            <v>ERWINWON</v>
          </cell>
          <cell r="CT470" t="b">
            <v>0</v>
          </cell>
          <cell r="CV470" t="b">
            <v>0</v>
          </cell>
          <cell r="CX470" t="b">
            <v>0</v>
          </cell>
          <cell r="CZ470" t="b">
            <v>0</v>
          </cell>
          <cell r="DB470" t="b">
            <v>0</v>
          </cell>
          <cell r="DD470" t="b">
            <v>0</v>
          </cell>
          <cell r="DF470" t="b">
            <v>0</v>
          </cell>
          <cell r="DH470" t="b">
            <v>0</v>
          </cell>
          <cell r="DJ470" t="b">
            <v>0</v>
          </cell>
          <cell r="DL470" t="b">
            <v>0</v>
          </cell>
          <cell r="DN470" t="b">
            <v>0</v>
          </cell>
          <cell r="DP470" t="b">
            <v>0</v>
          </cell>
          <cell r="DV470">
            <v>0</v>
          </cell>
          <cell r="DX470">
            <v>0</v>
          </cell>
          <cell r="DZ470">
            <v>0</v>
          </cell>
          <cell r="EB470">
            <v>0</v>
          </cell>
          <cell r="ED470">
            <v>0</v>
          </cell>
          <cell r="EF470">
            <v>0</v>
          </cell>
          <cell r="EJ470">
            <v>0</v>
          </cell>
          <cell r="EL470">
            <v>0</v>
          </cell>
          <cell r="EN470">
            <v>0</v>
          </cell>
          <cell r="EP470">
            <v>0</v>
          </cell>
          <cell r="ER470">
            <v>0</v>
          </cell>
          <cell r="ET470">
            <v>0</v>
          </cell>
          <cell r="EX470">
            <v>0</v>
          </cell>
          <cell r="EZ470">
            <v>0</v>
          </cell>
          <cell r="FD470">
            <v>0</v>
          </cell>
          <cell r="FF470">
            <v>0</v>
          </cell>
        </row>
        <row r="471">
          <cell r="A471" t="str">
            <v>LandvindDK-East-2015</v>
          </cell>
          <cell r="B471" t="str">
            <v>DK-East</v>
          </cell>
          <cell r="G471">
            <v>10</v>
          </cell>
          <cell r="H471">
            <v>0</v>
          </cell>
          <cell r="N471">
            <v>29.840814255652479</v>
          </cell>
          <cell r="AK471">
            <v>10</v>
          </cell>
          <cell r="AL471">
            <v>0</v>
          </cell>
          <cell r="AN471">
            <v>0</v>
          </cell>
          <cell r="AO471">
            <v>1.5645</v>
          </cell>
          <cell r="AP471">
            <v>521.5</v>
          </cell>
          <cell r="AQ471">
            <v>0</v>
          </cell>
          <cell r="BG471" t="b">
            <v>0</v>
          </cell>
          <cell r="BO471" t="b">
            <v>0</v>
          </cell>
          <cell r="CA471" t="b">
            <v>0</v>
          </cell>
          <cell r="CB471" t="b">
            <v>0</v>
          </cell>
          <cell r="CD471" t="b">
            <v>0</v>
          </cell>
          <cell r="CE471" t="b">
            <v>0</v>
          </cell>
          <cell r="CG471" t="b">
            <v>0</v>
          </cell>
          <cell r="CH471" t="b">
            <v>0</v>
          </cell>
          <cell r="CP471" t="str">
            <v>ERWINWON</v>
          </cell>
          <cell r="CT471" t="b">
            <v>0</v>
          </cell>
          <cell r="CV471" t="b">
            <v>0</v>
          </cell>
          <cell r="CX471" t="b">
            <v>0</v>
          </cell>
          <cell r="CZ471" t="b">
            <v>0</v>
          </cell>
          <cell r="DB471" t="b">
            <v>0</v>
          </cell>
          <cell r="DD471" t="b">
            <v>0</v>
          </cell>
          <cell r="DF471" t="b">
            <v>0</v>
          </cell>
          <cell r="DH471" t="b">
            <v>0</v>
          </cell>
          <cell r="DJ471" t="b">
            <v>0</v>
          </cell>
          <cell r="DL471" t="b">
            <v>0</v>
          </cell>
          <cell r="DN471" t="b">
            <v>0</v>
          </cell>
          <cell r="DP471" t="b">
            <v>0</v>
          </cell>
          <cell r="DV471">
            <v>0</v>
          </cell>
          <cell r="DX471">
            <v>0</v>
          </cell>
          <cell r="DZ471">
            <v>0</v>
          </cell>
          <cell r="EB471">
            <v>0</v>
          </cell>
          <cell r="ED471">
            <v>0</v>
          </cell>
          <cell r="EF471">
            <v>0</v>
          </cell>
          <cell r="EJ471">
            <v>0</v>
          </cell>
          <cell r="EL471">
            <v>0</v>
          </cell>
          <cell r="EN471">
            <v>0</v>
          </cell>
          <cell r="EP471">
            <v>0</v>
          </cell>
          <cell r="ER471">
            <v>0</v>
          </cell>
          <cell r="ET471">
            <v>0</v>
          </cell>
          <cell r="EX471">
            <v>0</v>
          </cell>
          <cell r="EZ471">
            <v>0</v>
          </cell>
          <cell r="FD471">
            <v>0</v>
          </cell>
          <cell r="FF471">
            <v>0</v>
          </cell>
        </row>
        <row r="472">
          <cell r="A472" t="str">
            <v>LandvindDK-East-2015</v>
          </cell>
          <cell r="B472" t="str">
            <v>DK-East</v>
          </cell>
          <cell r="G472">
            <v>10</v>
          </cell>
          <cell r="H472">
            <v>0</v>
          </cell>
          <cell r="N472">
            <v>29.840814255652479</v>
          </cell>
          <cell r="AK472">
            <v>10</v>
          </cell>
          <cell r="AL472">
            <v>0</v>
          </cell>
          <cell r="AN472">
            <v>0</v>
          </cell>
          <cell r="AO472">
            <v>1.5645</v>
          </cell>
          <cell r="AP472">
            <v>521.5</v>
          </cell>
          <cell r="AQ472">
            <v>0</v>
          </cell>
          <cell r="BG472" t="b">
            <v>0</v>
          </cell>
          <cell r="BO472" t="b">
            <v>0</v>
          </cell>
          <cell r="CA472" t="b">
            <v>0</v>
          </cell>
          <cell r="CB472" t="b">
            <v>0</v>
          </cell>
          <cell r="CD472" t="b">
            <v>0</v>
          </cell>
          <cell r="CE472" t="b">
            <v>0</v>
          </cell>
          <cell r="CG472" t="b">
            <v>0</v>
          </cell>
          <cell r="CH472" t="b">
            <v>0</v>
          </cell>
          <cell r="CP472" t="str">
            <v>ERWINWON</v>
          </cell>
          <cell r="CT472" t="b">
            <v>0</v>
          </cell>
          <cell r="CV472" t="b">
            <v>0</v>
          </cell>
          <cell r="CX472" t="b">
            <v>0</v>
          </cell>
          <cell r="CZ472" t="b">
            <v>0</v>
          </cell>
          <cell r="DB472" t="b">
            <v>0</v>
          </cell>
          <cell r="DD472" t="b">
            <v>0</v>
          </cell>
          <cell r="DF472" t="b">
            <v>0</v>
          </cell>
          <cell r="DH472" t="b">
            <v>0</v>
          </cell>
          <cell r="DJ472" t="b">
            <v>0</v>
          </cell>
          <cell r="DL472" t="b">
            <v>0</v>
          </cell>
          <cell r="DN472" t="b">
            <v>0</v>
          </cell>
          <cell r="DP472" t="b">
            <v>0</v>
          </cell>
          <cell r="DV472">
            <v>0</v>
          </cell>
          <cell r="DX472">
            <v>0</v>
          </cell>
          <cell r="DZ472">
            <v>0</v>
          </cell>
          <cell r="EB472">
            <v>0</v>
          </cell>
          <cell r="ED472">
            <v>0</v>
          </cell>
          <cell r="EF472">
            <v>0</v>
          </cell>
          <cell r="EJ472">
            <v>0</v>
          </cell>
          <cell r="EL472">
            <v>0</v>
          </cell>
          <cell r="EN472">
            <v>0</v>
          </cell>
          <cell r="EP472">
            <v>0</v>
          </cell>
          <cell r="ER472">
            <v>0</v>
          </cell>
          <cell r="ET472">
            <v>0</v>
          </cell>
          <cell r="EX472">
            <v>0</v>
          </cell>
          <cell r="EZ472">
            <v>0</v>
          </cell>
          <cell r="FD472">
            <v>0</v>
          </cell>
          <cell r="FF472">
            <v>0</v>
          </cell>
        </row>
        <row r="473">
          <cell r="A473" t="str">
            <v>LandvindDK-East-2016</v>
          </cell>
          <cell r="B473" t="str">
            <v>DK-East</v>
          </cell>
          <cell r="G473">
            <v>25</v>
          </cell>
          <cell r="H473">
            <v>0</v>
          </cell>
          <cell r="N473">
            <v>74.602035639131202</v>
          </cell>
          <cell r="AK473">
            <v>25</v>
          </cell>
          <cell r="AL473">
            <v>0</v>
          </cell>
          <cell r="AN473">
            <v>0</v>
          </cell>
          <cell r="AO473">
            <v>3.8553749999999996</v>
          </cell>
          <cell r="AP473">
            <v>1285.125</v>
          </cell>
          <cell r="AQ473">
            <v>0</v>
          </cell>
          <cell r="BG473" t="b">
            <v>0</v>
          </cell>
          <cell r="BO473" t="b">
            <v>0</v>
          </cell>
          <cell r="CA473" t="b">
            <v>0</v>
          </cell>
          <cell r="CB473" t="b">
            <v>0</v>
          </cell>
          <cell r="CD473" t="b">
            <v>0</v>
          </cell>
          <cell r="CE473" t="b">
            <v>0</v>
          </cell>
          <cell r="CG473" t="b">
            <v>0</v>
          </cell>
          <cell r="CH473" t="b">
            <v>0</v>
          </cell>
          <cell r="CP473" t="str">
            <v>ERWINWON</v>
          </cell>
          <cell r="CT473" t="b">
            <v>0</v>
          </cell>
          <cell r="CV473" t="b">
            <v>0</v>
          </cell>
          <cell r="CX473" t="b">
            <v>0</v>
          </cell>
          <cell r="CZ473" t="b">
            <v>0</v>
          </cell>
          <cell r="DB473" t="b">
            <v>0</v>
          </cell>
          <cell r="DD473" t="b">
            <v>0</v>
          </cell>
          <cell r="DF473" t="b">
            <v>0</v>
          </cell>
          <cell r="DH473" t="b">
            <v>0</v>
          </cell>
          <cell r="DJ473" t="b">
            <v>0</v>
          </cell>
          <cell r="DL473" t="b">
            <v>0</v>
          </cell>
          <cell r="DN473" t="b">
            <v>0</v>
          </cell>
          <cell r="DP473" t="b">
            <v>0</v>
          </cell>
          <cell r="DV473">
            <v>0</v>
          </cell>
          <cell r="DX473">
            <v>0</v>
          </cell>
          <cell r="DZ473">
            <v>0</v>
          </cell>
          <cell r="EB473">
            <v>0</v>
          </cell>
          <cell r="ED473">
            <v>0</v>
          </cell>
          <cell r="EF473">
            <v>0</v>
          </cell>
          <cell r="EJ473">
            <v>0</v>
          </cell>
          <cell r="EL473">
            <v>0</v>
          </cell>
          <cell r="EN473">
            <v>0</v>
          </cell>
          <cell r="EP473">
            <v>0</v>
          </cell>
          <cell r="ER473">
            <v>0</v>
          </cell>
          <cell r="ET473">
            <v>0</v>
          </cell>
          <cell r="EX473">
            <v>0</v>
          </cell>
          <cell r="EZ473">
            <v>0</v>
          </cell>
          <cell r="FD473">
            <v>0</v>
          </cell>
          <cell r="FF473">
            <v>0</v>
          </cell>
        </row>
        <row r="474">
          <cell r="A474" t="str">
            <v>LandvindDK-East-2016</v>
          </cell>
          <cell r="B474" t="str">
            <v>DK-East</v>
          </cell>
          <cell r="G474">
            <v>25</v>
          </cell>
          <cell r="H474">
            <v>0</v>
          </cell>
          <cell r="N474">
            <v>74.602035639131202</v>
          </cell>
          <cell r="AK474">
            <v>25</v>
          </cell>
          <cell r="AL474">
            <v>0</v>
          </cell>
          <cell r="AN474">
            <v>0</v>
          </cell>
          <cell r="AO474">
            <v>3.8553749999999996</v>
          </cell>
          <cell r="AP474">
            <v>1285.125</v>
          </cell>
          <cell r="AQ474">
            <v>0</v>
          </cell>
          <cell r="BG474" t="b">
            <v>0</v>
          </cell>
          <cell r="BO474" t="b">
            <v>0</v>
          </cell>
          <cell r="CA474" t="b">
            <v>0</v>
          </cell>
          <cell r="CB474" t="b">
            <v>0</v>
          </cell>
          <cell r="CD474" t="b">
            <v>0</v>
          </cell>
          <cell r="CE474" t="b">
            <v>0</v>
          </cell>
          <cell r="CG474" t="b">
            <v>0</v>
          </cell>
          <cell r="CH474" t="b">
            <v>0</v>
          </cell>
          <cell r="CP474" t="str">
            <v>ERWINWON</v>
          </cell>
          <cell r="CT474" t="b">
            <v>0</v>
          </cell>
          <cell r="CV474" t="b">
            <v>0</v>
          </cell>
          <cell r="CX474" t="b">
            <v>0</v>
          </cell>
          <cell r="CZ474" t="b">
            <v>0</v>
          </cell>
          <cell r="DB474" t="b">
            <v>0</v>
          </cell>
          <cell r="DD474" t="b">
            <v>0</v>
          </cell>
          <cell r="DF474" t="b">
            <v>0</v>
          </cell>
          <cell r="DH474" t="b">
            <v>0</v>
          </cell>
          <cell r="DJ474" t="b">
            <v>0</v>
          </cell>
          <cell r="DL474" t="b">
            <v>0</v>
          </cell>
          <cell r="DN474" t="b">
            <v>0</v>
          </cell>
          <cell r="DP474" t="b">
            <v>0</v>
          </cell>
          <cell r="DV474">
            <v>0</v>
          </cell>
          <cell r="DX474">
            <v>0</v>
          </cell>
          <cell r="DZ474">
            <v>0</v>
          </cell>
          <cell r="EB474">
            <v>0</v>
          </cell>
          <cell r="ED474">
            <v>0</v>
          </cell>
          <cell r="EF474">
            <v>0</v>
          </cell>
          <cell r="EJ474">
            <v>0</v>
          </cell>
          <cell r="EL474">
            <v>0</v>
          </cell>
          <cell r="EN474">
            <v>0</v>
          </cell>
          <cell r="EP474">
            <v>0</v>
          </cell>
          <cell r="ER474">
            <v>0</v>
          </cell>
          <cell r="ET474">
            <v>0</v>
          </cell>
          <cell r="EX474">
            <v>0</v>
          </cell>
          <cell r="EZ474">
            <v>0</v>
          </cell>
          <cell r="FD474">
            <v>0</v>
          </cell>
          <cell r="FF474">
            <v>0</v>
          </cell>
        </row>
        <row r="475">
          <cell r="A475" t="str">
            <v>LandvindDK-East-2017</v>
          </cell>
          <cell r="B475" t="str">
            <v>DK-East</v>
          </cell>
          <cell r="G475">
            <v>25</v>
          </cell>
          <cell r="H475">
            <v>0</v>
          </cell>
          <cell r="N475">
            <v>74.602035639131202</v>
          </cell>
          <cell r="AK475">
            <v>25</v>
          </cell>
          <cell r="AL475">
            <v>0</v>
          </cell>
          <cell r="AN475">
            <v>0</v>
          </cell>
          <cell r="AO475">
            <v>3.7994999999999992</v>
          </cell>
          <cell r="AP475">
            <v>1266.5</v>
          </cell>
          <cell r="AQ475">
            <v>0</v>
          </cell>
          <cell r="BG475" t="b">
            <v>0</v>
          </cell>
          <cell r="BO475" t="b">
            <v>0</v>
          </cell>
          <cell r="CA475" t="b">
            <v>0</v>
          </cell>
          <cell r="CB475" t="b">
            <v>0</v>
          </cell>
          <cell r="CD475" t="b">
            <v>0</v>
          </cell>
          <cell r="CE475" t="b">
            <v>0</v>
          </cell>
          <cell r="CG475" t="b">
            <v>0</v>
          </cell>
          <cell r="CH475" t="b">
            <v>0</v>
          </cell>
          <cell r="CP475" t="str">
            <v>ERWINWON</v>
          </cell>
          <cell r="CT475" t="b">
            <v>0</v>
          </cell>
          <cell r="CV475" t="b">
            <v>0</v>
          </cell>
          <cell r="CX475" t="b">
            <v>0</v>
          </cell>
          <cell r="CZ475" t="b">
            <v>0</v>
          </cell>
          <cell r="DB475" t="b">
            <v>0</v>
          </cell>
          <cell r="DD475" t="b">
            <v>0</v>
          </cell>
          <cell r="DF475" t="b">
            <v>0</v>
          </cell>
          <cell r="DH475" t="b">
            <v>0</v>
          </cell>
          <cell r="DJ475" t="b">
            <v>0</v>
          </cell>
          <cell r="DL475" t="b">
            <v>0</v>
          </cell>
          <cell r="DN475" t="b">
            <v>0</v>
          </cell>
          <cell r="DP475" t="b">
            <v>0</v>
          </cell>
          <cell r="DV475">
            <v>0</v>
          </cell>
          <cell r="DX475">
            <v>0</v>
          </cell>
          <cell r="DZ475">
            <v>0</v>
          </cell>
          <cell r="EB475">
            <v>0</v>
          </cell>
          <cell r="ED475">
            <v>0</v>
          </cell>
          <cell r="EF475">
            <v>0</v>
          </cell>
          <cell r="EJ475">
            <v>0</v>
          </cell>
          <cell r="EL475">
            <v>0</v>
          </cell>
          <cell r="EN475">
            <v>0</v>
          </cell>
          <cell r="EP475">
            <v>0</v>
          </cell>
          <cell r="ER475">
            <v>0</v>
          </cell>
          <cell r="ET475">
            <v>0</v>
          </cell>
          <cell r="EX475">
            <v>0</v>
          </cell>
          <cell r="EZ475">
            <v>0</v>
          </cell>
          <cell r="FD475">
            <v>0</v>
          </cell>
          <cell r="FF475">
            <v>0</v>
          </cell>
        </row>
        <row r="476">
          <cell r="A476" t="str">
            <v>LandvindDK-East-2017</v>
          </cell>
          <cell r="B476" t="str">
            <v>DK-East</v>
          </cell>
          <cell r="G476">
            <v>25</v>
          </cell>
          <cell r="H476">
            <v>0</v>
          </cell>
          <cell r="N476">
            <v>74.602035639131202</v>
          </cell>
          <cell r="AK476">
            <v>25</v>
          </cell>
          <cell r="AL476">
            <v>0</v>
          </cell>
          <cell r="AN476">
            <v>0</v>
          </cell>
          <cell r="AO476">
            <v>3.7994999999999992</v>
          </cell>
          <cell r="AP476">
            <v>1266.5</v>
          </cell>
          <cell r="AQ476">
            <v>0</v>
          </cell>
          <cell r="BG476" t="b">
            <v>0</v>
          </cell>
          <cell r="BO476" t="b">
            <v>0</v>
          </cell>
          <cell r="CA476" t="b">
            <v>0</v>
          </cell>
          <cell r="CB476" t="b">
            <v>0</v>
          </cell>
          <cell r="CD476" t="b">
            <v>0</v>
          </cell>
          <cell r="CE476" t="b">
            <v>0</v>
          </cell>
          <cell r="CG476" t="b">
            <v>0</v>
          </cell>
          <cell r="CH476" t="b">
            <v>0</v>
          </cell>
          <cell r="CP476" t="str">
            <v>ERWINWON</v>
          </cell>
          <cell r="CT476" t="b">
            <v>0</v>
          </cell>
          <cell r="CV476" t="b">
            <v>0</v>
          </cell>
          <cell r="CX476" t="b">
            <v>0</v>
          </cell>
          <cell r="CZ476" t="b">
            <v>0</v>
          </cell>
          <cell r="DB476" t="b">
            <v>0</v>
          </cell>
          <cell r="DD476" t="b">
            <v>0</v>
          </cell>
          <cell r="DF476" t="b">
            <v>0</v>
          </cell>
          <cell r="DH476" t="b">
            <v>0</v>
          </cell>
          <cell r="DJ476" t="b">
            <v>0</v>
          </cell>
          <cell r="DL476" t="b">
            <v>0</v>
          </cell>
          <cell r="DN476" t="b">
            <v>0</v>
          </cell>
          <cell r="DP476" t="b">
            <v>0</v>
          </cell>
          <cell r="DV476">
            <v>0</v>
          </cell>
          <cell r="DX476">
            <v>0</v>
          </cell>
          <cell r="DZ476">
            <v>0</v>
          </cell>
          <cell r="EB476">
            <v>0</v>
          </cell>
          <cell r="ED476">
            <v>0</v>
          </cell>
          <cell r="EF476">
            <v>0</v>
          </cell>
          <cell r="EJ476">
            <v>0</v>
          </cell>
          <cell r="EL476">
            <v>0</v>
          </cell>
          <cell r="EN476">
            <v>0</v>
          </cell>
          <cell r="EP476">
            <v>0</v>
          </cell>
          <cell r="ER476">
            <v>0</v>
          </cell>
          <cell r="ET476">
            <v>0</v>
          </cell>
          <cell r="EX476">
            <v>0</v>
          </cell>
          <cell r="EZ476">
            <v>0</v>
          </cell>
          <cell r="FD476">
            <v>0</v>
          </cell>
          <cell r="FF476">
            <v>0</v>
          </cell>
        </row>
        <row r="477">
          <cell r="A477" t="str">
            <v>LandvindDK-East-2018</v>
          </cell>
          <cell r="B477" t="str">
            <v>DK-East</v>
          </cell>
          <cell r="G477">
            <v>40</v>
          </cell>
          <cell r="H477">
            <v>0</v>
          </cell>
          <cell r="N477">
            <v>119.36325702260991</v>
          </cell>
          <cell r="AK477">
            <v>40</v>
          </cell>
          <cell r="AL477">
            <v>0</v>
          </cell>
          <cell r="AN477">
            <v>0</v>
          </cell>
          <cell r="AO477">
            <v>5.9897999999999989</v>
          </cell>
          <cell r="AP477">
            <v>1996.6000000000004</v>
          </cell>
          <cell r="AQ477">
            <v>0</v>
          </cell>
          <cell r="BG477" t="b">
            <v>0</v>
          </cell>
          <cell r="BO477" t="b">
            <v>0</v>
          </cell>
          <cell r="CA477" t="b">
            <v>0</v>
          </cell>
          <cell r="CB477" t="b">
            <v>0</v>
          </cell>
          <cell r="CD477" t="b">
            <v>0</v>
          </cell>
          <cell r="CE477" t="b">
            <v>0</v>
          </cell>
          <cell r="CG477" t="b">
            <v>0</v>
          </cell>
          <cell r="CH477" t="b">
            <v>0</v>
          </cell>
          <cell r="CP477" t="str">
            <v>ERWINWON</v>
          </cell>
          <cell r="CT477" t="b">
            <v>0</v>
          </cell>
          <cell r="CV477" t="b">
            <v>0</v>
          </cell>
          <cell r="CX477" t="b">
            <v>0</v>
          </cell>
          <cell r="CZ477" t="b">
            <v>0</v>
          </cell>
          <cell r="DB477" t="b">
            <v>0</v>
          </cell>
          <cell r="DD477" t="b">
            <v>0</v>
          </cell>
          <cell r="DF477" t="b">
            <v>0</v>
          </cell>
          <cell r="DH477" t="b">
            <v>0</v>
          </cell>
          <cell r="DJ477" t="b">
            <v>0</v>
          </cell>
          <cell r="DL477" t="b">
            <v>0</v>
          </cell>
          <cell r="DN477" t="b">
            <v>0</v>
          </cell>
          <cell r="DP477" t="b">
            <v>0</v>
          </cell>
          <cell r="DV477">
            <v>0</v>
          </cell>
          <cell r="DX477">
            <v>0</v>
          </cell>
          <cell r="DZ477">
            <v>0</v>
          </cell>
          <cell r="EB477">
            <v>0</v>
          </cell>
          <cell r="ED477">
            <v>0</v>
          </cell>
          <cell r="EF477">
            <v>0</v>
          </cell>
          <cell r="EJ477">
            <v>0</v>
          </cell>
          <cell r="EL477">
            <v>0</v>
          </cell>
          <cell r="EN477">
            <v>0</v>
          </cell>
          <cell r="EP477">
            <v>0</v>
          </cell>
          <cell r="ER477">
            <v>0</v>
          </cell>
          <cell r="ET477">
            <v>0</v>
          </cell>
          <cell r="EX477">
            <v>0</v>
          </cell>
          <cell r="EZ477">
            <v>0</v>
          </cell>
          <cell r="FD477">
            <v>0</v>
          </cell>
          <cell r="FF477">
            <v>0</v>
          </cell>
        </row>
        <row r="478">
          <cell r="A478" t="str">
            <v>LandvindDK-East-2018</v>
          </cell>
          <cell r="B478" t="str">
            <v>DK-East</v>
          </cell>
          <cell r="G478">
            <v>40</v>
          </cell>
          <cell r="H478">
            <v>0</v>
          </cell>
          <cell r="N478">
            <v>119.36325702260991</v>
          </cell>
          <cell r="AK478">
            <v>40</v>
          </cell>
          <cell r="AL478">
            <v>0</v>
          </cell>
          <cell r="AN478">
            <v>0</v>
          </cell>
          <cell r="AO478">
            <v>5.9897999999999989</v>
          </cell>
          <cell r="AP478">
            <v>1996.6000000000004</v>
          </cell>
          <cell r="AQ478">
            <v>0</v>
          </cell>
          <cell r="BG478" t="b">
            <v>0</v>
          </cell>
          <cell r="BO478" t="b">
            <v>0</v>
          </cell>
          <cell r="CA478" t="b">
            <v>0</v>
          </cell>
          <cell r="CB478" t="b">
            <v>0</v>
          </cell>
          <cell r="CD478" t="b">
            <v>0</v>
          </cell>
          <cell r="CE478" t="b">
            <v>0</v>
          </cell>
          <cell r="CG478" t="b">
            <v>0</v>
          </cell>
          <cell r="CH478" t="b">
            <v>0</v>
          </cell>
          <cell r="CP478" t="str">
            <v>ERWINWON</v>
          </cell>
          <cell r="CT478" t="b">
            <v>0</v>
          </cell>
          <cell r="CV478" t="b">
            <v>0</v>
          </cell>
          <cell r="CX478" t="b">
            <v>0</v>
          </cell>
          <cell r="CZ478" t="b">
            <v>0</v>
          </cell>
          <cell r="DB478" t="b">
            <v>0</v>
          </cell>
          <cell r="DD478" t="b">
            <v>0</v>
          </cell>
          <cell r="DF478" t="b">
            <v>0</v>
          </cell>
          <cell r="DH478" t="b">
            <v>0</v>
          </cell>
          <cell r="DJ478" t="b">
            <v>0</v>
          </cell>
          <cell r="DL478" t="b">
            <v>0</v>
          </cell>
          <cell r="DN478" t="b">
            <v>0</v>
          </cell>
          <cell r="DP478" t="b">
            <v>0</v>
          </cell>
          <cell r="DV478">
            <v>0</v>
          </cell>
          <cell r="DX478">
            <v>0</v>
          </cell>
          <cell r="DZ478">
            <v>0</v>
          </cell>
          <cell r="EB478">
            <v>0</v>
          </cell>
          <cell r="ED478">
            <v>0</v>
          </cell>
          <cell r="EF478">
            <v>0</v>
          </cell>
          <cell r="EJ478">
            <v>0</v>
          </cell>
          <cell r="EL478">
            <v>0</v>
          </cell>
          <cell r="EN478">
            <v>0</v>
          </cell>
          <cell r="EP478">
            <v>0</v>
          </cell>
          <cell r="ER478">
            <v>0</v>
          </cell>
          <cell r="ET478">
            <v>0</v>
          </cell>
          <cell r="EX478">
            <v>0</v>
          </cell>
          <cell r="EZ478">
            <v>0</v>
          </cell>
          <cell r="FD478">
            <v>0</v>
          </cell>
          <cell r="FF478">
            <v>0</v>
          </cell>
        </row>
        <row r="479">
          <cell r="A479" t="str">
            <v>LandvindDK-East-2019</v>
          </cell>
          <cell r="B479" t="str">
            <v>DK-East</v>
          </cell>
          <cell r="G479">
            <v>40</v>
          </cell>
          <cell r="H479">
            <v>0</v>
          </cell>
          <cell r="N479">
            <v>119.36325702260991</v>
          </cell>
          <cell r="AK479">
            <v>40</v>
          </cell>
          <cell r="AL479">
            <v>0</v>
          </cell>
          <cell r="AN479">
            <v>0</v>
          </cell>
          <cell r="AO479">
            <v>5.9003999999999976</v>
          </cell>
          <cell r="AP479">
            <v>1966.8000000000004</v>
          </cell>
          <cell r="AQ479">
            <v>0</v>
          </cell>
          <cell r="BG479" t="b">
            <v>0</v>
          </cell>
          <cell r="BO479" t="b">
            <v>0</v>
          </cell>
          <cell r="CA479" t="b">
            <v>0</v>
          </cell>
          <cell r="CB479" t="b">
            <v>0</v>
          </cell>
          <cell r="CD479" t="b">
            <v>0</v>
          </cell>
          <cell r="CE479" t="b">
            <v>0</v>
          </cell>
          <cell r="CG479" t="b">
            <v>0</v>
          </cell>
          <cell r="CH479" t="b">
            <v>0</v>
          </cell>
          <cell r="CP479" t="str">
            <v>ERWINWON</v>
          </cell>
          <cell r="CT479" t="b">
            <v>0</v>
          </cell>
          <cell r="CV479" t="b">
            <v>0</v>
          </cell>
          <cell r="CX479" t="b">
            <v>0</v>
          </cell>
          <cell r="CZ479" t="b">
            <v>0</v>
          </cell>
          <cell r="DB479" t="b">
            <v>0</v>
          </cell>
          <cell r="DD479" t="b">
            <v>0</v>
          </cell>
          <cell r="DF479" t="b">
            <v>0</v>
          </cell>
          <cell r="DH479" t="b">
            <v>0</v>
          </cell>
          <cell r="DJ479" t="b">
            <v>0</v>
          </cell>
          <cell r="DL479" t="b">
            <v>0</v>
          </cell>
          <cell r="DN479" t="b">
            <v>0</v>
          </cell>
          <cell r="DP479" t="b">
            <v>0</v>
          </cell>
          <cell r="DV479">
            <v>0</v>
          </cell>
          <cell r="DX479">
            <v>0</v>
          </cell>
          <cell r="DZ479">
            <v>0</v>
          </cell>
          <cell r="EB479">
            <v>0</v>
          </cell>
          <cell r="ED479">
            <v>0</v>
          </cell>
          <cell r="EF479">
            <v>0</v>
          </cell>
          <cell r="EJ479">
            <v>0</v>
          </cell>
          <cell r="EL479">
            <v>0</v>
          </cell>
          <cell r="EN479">
            <v>0</v>
          </cell>
          <cell r="EP479">
            <v>0</v>
          </cell>
          <cell r="ER479">
            <v>0</v>
          </cell>
          <cell r="ET479">
            <v>0</v>
          </cell>
          <cell r="EX479">
            <v>0</v>
          </cell>
          <cell r="EZ479">
            <v>0</v>
          </cell>
          <cell r="FD479">
            <v>0</v>
          </cell>
          <cell r="FF479">
            <v>0</v>
          </cell>
        </row>
        <row r="480">
          <cell r="A480" t="str">
            <v>LandvindDK-East-2019</v>
          </cell>
          <cell r="B480" t="str">
            <v>DK-East</v>
          </cell>
          <cell r="G480">
            <v>40</v>
          </cell>
          <cell r="H480">
            <v>0</v>
          </cell>
          <cell r="N480">
            <v>119.36325702260991</v>
          </cell>
          <cell r="AK480">
            <v>40</v>
          </cell>
          <cell r="AL480">
            <v>0</v>
          </cell>
          <cell r="AN480">
            <v>0</v>
          </cell>
          <cell r="AO480">
            <v>5.9003999999999976</v>
          </cell>
          <cell r="AP480">
            <v>1966.8000000000004</v>
          </cell>
          <cell r="AQ480">
            <v>0</v>
          </cell>
          <cell r="BG480" t="b">
            <v>0</v>
          </cell>
          <cell r="BO480" t="b">
            <v>0</v>
          </cell>
          <cell r="CA480" t="b">
            <v>0</v>
          </cell>
          <cell r="CB480" t="b">
            <v>0</v>
          </cell>
          <cell r="CD480" t="b">
            <v>0</v>
          </cell>
          <cell r="CE480" t="b">
            <v>0</v>
          </cell>
          <cell r="CG480" t="b">
            <v>0</v>
          </cell>
          <cell r="CH480" t="b">
            <v>0</v>
          </cell>
          <cell r="CP480" t="str">
            <v>ERWINWON</v>
          </cell>
          <cell r="CT480" t="b">
            <v>0</v>
          </cell>
          <cell r="CV480" t="b">
            <v>0</v>
          </cell>
          <cell r="CX480" t="b">
            <v>0</v>
          </cell>
          <cell r="CZ480" t="b">
            <v>0</v>
          </cell>
          <cell r="DB480" t="b">
            <v>0</v>
          </cell>
          <cell r="DD480" t="b">
            <v>0</v>
          </cell>
          <cell r="DF480" t="b">
            <v>0</v>
          </cell>
          <cell r="DH480" t="b">
            <v>0</v>
          </cell>
          <cell r="DJ480" t="b">
            <v>0</v>
          </cell>
          <cell r="DL480" t="b">
            <v>0</v>
          </cell>
          <cell r="DN480" t="b">
            <v>0</v>
          </cell>
          <cell r="DP480" t="b">
            <v>0</v>
          </cell>
          <cell r="DV480">
            <v>0</v>
          </cell>
          <cell r="DX480">
            <v>0</v>
          </cell>
          <cell r="DZ480">
            <v>0</v>
          </cell>
          <cell r="EB480">
            <v>0</v>
          </cell>
          <cell r="ED480">
            <v>0</v>
          </cell>
          <cell r="EF480">
            <v>0</v>
          </cell>
          <cell r="EJ480">
            <v>0</v>
          </cell>
          <cell r="EL480">
            <v>0</v>
          </cell>
          <cell r="EN480">
            <v>0</v>
          </cell>
          <cell r="EP480">
            <v>0</v>
          </cell>
          <cell r="ER480">
            <v>0</v>
          </cell>
          <cell r="ET480">
            <v>0</v>
          </cell>
          <cell r="EX480">
            <v>0</v>
          </cell>
          <cell r="EZ480">
            <v>0</v>
          </cell>
          <cell r="FD480">
            <v>0</v>
          </cell>
          <cell r="FF480">
            <v>0</v>
          </cell>
        </row>
        <row r="481">
          <cell r="A481" t="str">
            <v>LandvindDK-East-2020</v>
          </cell>
          <cell r="B481" t="str">
            <v>DK-East</v>
          </cell>
          <cell r="G481">
            <v>50</v>
          </cell>
          <cell r="H481">
            <v>0</v>
          </cell>
          <cell r="N481">
            <v>149.2040712782624</v>
          </cell>
          <cell r="AK481">
            <v>50</v>
          </cell>
          <cell r="AL481">
            <v>0</v>
          </cell>
          <cell r="AN481">
            <v>0</v>
          </cell>
          <cell r="AO481">
            <v>7.263749999999999</v>
          </cell>
          <cell r="AP481">
            <v>2421.25</v>
          </cell>
          <cell r="AQ481">
            <v>0</v>
          </cell>
          <cell r="BG481" t="b">
            <v>0</v>
          </cell>
          <cell r="BO481" t="b">
            <v>0</v>
          </cell>
          <cell r="CA481" t="b">
            <v>0</v>
          </cell>
          <cell r="CB481" t="b">
            <v>0</v>
          </cell>
          <cell r="CD481" t="b">
            <v>0</v>
          </cell>
          <cell r="CE481" t="b">
            <v>0</v>
          </cell>
          <cell r="CG481" t="b">
            <v>0</v>
          </cell>
          <cell r="CH481" t="b">
            <v>0</v>
          </cell>
          <cell r="CP481" t="str">
            <v>ERWINWON</v>
          </cell>
          <cell r="CT481" t="b">
            <v>0</v>
          </cell>
          <cell r="CV481" t="b">
            <v>0</v>
          </cell>
          <cell r="CX481" t="b">
            <v>0</v>
          </cell>
          <cell r="CZ481" t="b">
            <v>0</v>
          </cell>
          <cell r="DB481" t="b">
            <v>0</v>
          </cell>
          <cell r="DD481" t="b">
            <v>0</v>
          </cell>
          <cell r="DF481" t="b">
            <v>0</v>
          </cell>
          <cell r="DH481" t="b">
            <v>0</v>
          </cell>
          <cell r="DJ481" t="b">
            <v>0</v>
          </cell>
          <cell r="DL481" t="b">
            <v>0</v>
          </cell>
          <cell r="DN481" t="b">
            <v>0</v>
          </cell>
          <cell r="DP481" t="b">
            <v>0</v>
          </cell>
          <cell r="DV481">
            <v>0</v>
          </cell>
          <cell r="DX481">
            <v>0</v>
          </cell>
          <cell r="DZ481">
            <v>0</v>
          </cell>
          <cell r="EB481">
            <v>0</v>
          </cell>
          <cell r="ED481">
            <v>0</v>
          </cell>
          <cell r="EF481">
            <v>0</v>
          </cell>
          <cell r="EJ481">
            <v>0</v>
          </cell>
          <cell r="EL481">
            <v>0</v>
          </cell>
          <cell r="EN481">
            <v>0</v>
          </cell>
          <cell r="EP481">
            <v>0</v>
          </cell>
          <cell r="ER481">
            <v>0</v>
          </cell>
          <cell r="ET481">
            <v>0</v>
          </cell>
          <cell r="EX481">
            <v>0</v>
          </cell>
          <cell r="EZ481">
            <v>0</v>
          </cell>
          <cell r="FD481">
            <v>0</v>
          </cell>
          <cell r="FF481">
            <v>0</v>
          </cell>
        </row>
        <row r="482">
          <cell r="A482" t="str">
            <v>LandvindDK-East-2020</v>
          </cell>
          <cell r="B482" t="str">
            <v>DK-East</v>
          </cell>
          <cell r="G482">
            <v>50</v>
          </cell>
          <cell r="H482">
            <v>0</v>
          </cell>
          <cell r="N482">
            <v>149.2040712782624</v>
          </cell>
          <cell r="AK482">
            <v>50</v>
          </cell>
          <cell r="AL482">
            <v>0</v>
          </cell>
          <cell r="AN482">
            <v>0</v>
          </cell>
          <cell r="AO482">
            <v>7.263749999999999</v>
          </cell>
          <cell r="AP482">
            <v>2421.25</v>
          </cell>
          <cell r="AQ482">
            <v>0</v>
          </cell>
          <cell r="BG482" t="b">
            <v>0</v>
          </cell>
          <cell r="BO482" t="b">
            <v>0</v>
          </cell>
          <cell r="CA482" t="b">
            <v>0</v>
          </cell>
          <cell r="CB482" t="b">
            <v>0</v>
          </cell>
          <cell r="CD482" t="b">
            <v>0</v>
          </cell>
          <cell r="CE482" t="b">
            <v>0</v>
          </cell>
          <cell r="CG482" t="b">
            <v>0</v>
          </cell>
          <cell r="CH482" t="b">
            <v>0</v>
          </cell>
          <cell r="CP482" t="str">
            <v>ERWINWON</v>
          </cell>
          <cell r="CT482" t="b">
            <v>0</v>
          </cell>
          <cell r="CV482" t="b">
            <v>0</v>
          </cell>
          <cell r="CX482" t="b">
            <v>0</v>
          </cell>
          <cell r="CZ482" t="b">
            <v>0</v>
          </cell>
          <cell r="DB482" t="b">
            <v>0</v>
          </cell>
          <cell r="DD482" t="b">
            <v>0</v>
          </cell>
          <cell r="DF482" t="b">
            <v>0</v>
          </cell>
          <cell r="DH482" t="b">
            <v>0</v>
          </cell>
          <cell r="DJ482" t="b">
            <v>0</v>
          </cell>
          <cell r="DL482" t="b">
            <v>0</v>
          </cell>
          <cell r="DN482" t="b">
            <v>0</v>
          </cell>
          <cell r="DP482" t="b">
            <v>0</v>
          </cell>
          <cell r="DV482">
            <v>0</v>
          </cell>
          <cell r="DX482">
            <v>0</v>
          </cell>
          <cell r="DZ482">
            <v>0</v>
          </cell>
          <cell r="EB482">
            <v>0</v>
          </cell>
          <cell r="ED482">
            <v>0</v>
          </cell>
          <cell r="EF482">
            <v>0</v>
          </cell>
          <cell r="EJ482">
            <v>0</v>
          </cell>
          <cell r="EL482">
            <v>0</v>
          </cell>
          <cell r="EN482">
            <v>0</v>
          </cell>
          <cell r="EP482">
            <v>0</v>
          </cell>
          <cell r="ER482">
            <v>0</v>
          </cell>
          <cell r="ET482">
            <v>0</v>
          </cell>
          <cell r="EX482">
            <v>0</v>
          </cell>
          <cell r="EZ482">
            <v>0</v>
          </cell>
          <cell r="FD482">
            <v>0</v>
          </cell>
          <cell r="FF482">
            <v>0</v>
          </cell>
        </row>
        <row r="483">
          <cell r="A483" t="str">
            <v>LandvindDK-East-2021</v>
          </cell>
          <cell r="B483" t="str">
            <v>DK-East</v>
          </cell>
          <cell r="G483">
            <v>50.000000000000028</v>
          </cell>
          <cell r="H483">
            <v>0</v>
          </cell>
          <cell r="N483">
            <v>149.20407127826249</v>
          </cell>
          <cell r="AK483">
            <v>50.000000000000028</v>
          </cell>
          <cell r="AL483">
            <v>0</v>
          </cell>
          <cell r="AN483">
            <v>0</v>
          </cell>
          <cell r="AO483">
            <v>7.207875000000004</v>
          </cell>
          <cell r="AP483">
            <v>2402.6250000000014</v>
          </cell>
          <cell r="AQ483">
            <v>0</v>
          </cell>
          <cell r="BG483" t="b">
            <v>0</v>
          </cell>
          <cell r="BO483" t="b">
            <v>0</v>
          </cell>
          <cell r="CA483" t="b">
            <v>0</v>
          </cell>
          <cell r="CB483" t="b">
            <v>0</v>
          </cell>
          <cell r="CD483" t="b">
            <v>0</v>
          </cell>
          <cell r="CE483" t="b">
            <v>0</v>
          </cell>
          <cell r="CG483" t="b">
            <v>0</v>
          </cell>
          <cell r="CH483" t="b">
            <v>0</v>
          </cell>
          <cell r="CP483" t="str">
            <v>ERWINWON</v>
          </cell>
          <cell r="CT483" t="b">
            <v>0</v>
          </cell>
          <cell r="CV483" t="b">
            <v>0</v>
          </cell>
          <cell r="CX483" t="b">
            <v>0</v>
          </cell>
          <cell r="CZ483" t="b">
            <v>0</v>
          </cell>
          <cell r="DB483" t="b">
            <v>0</v>
          </cell>
          <cell r="DD483" t="b">
            <v>0</v>
          </cell>
          <cell r="DF483" t="b">
            <v>0</v>
          </cell>
          <cell r="DH483" t="b">
            <v>0</v>
          </cell>
          <cell r="DJ483" t="b">
            <v>0</v>
          </cell>
          <cell r="DL483" t="b">
            <v>0</v>
          </cell>
          <cell r="DN483" t="b">
            <v>0</v>
          </cell>
          <cell r="DP483" t="b">
            <v>0</v>
          </cell>
          <cell r="DV483">
            <v>0</v>
          </cell>
          <cell r="DX483">
            <v>0</v>
          </cell>
          <cell r="DZ483">
            <v>0</v>
          </cell>
          <cell r="EB483">
            <v>0</v>
          </cell>
          <cell r="ED483">
            <v>0</v>
          </cell>
          <cell r="EF483">
            <v>0</v>
          </cell>
          <cell r="EJ483">
            <v>0</v>
          </cell>
          <cell r="EL483">
            <v>0</v>
          </cell>
          <cell r="EN483">
            <v>0</v>
          </cell>
          <cell r="EP483">
            <v>0</v>
          </cell>
          <cell r="ER483">
            <v>0</v>
          </cell>
          <cell r="ET483">
            <v>0</v>
          </cell>
          <cell r="EX483">
            <v>0</v>
          </cell>
          <cell r="EZ483">
            <v>0</v>
          </cell>
          <cell r="FD483">
            <v>0</v>
          </cell>
          <cell r="FF483">
            <v>0</v>
          </cell>
        </row>
        <row r="484">
          <cell r="A484" t="str">
            <v>LandvindDK-East-2021</v>
          </cell>
          <cell r="B484" t="str">
            <v>DK-East</v>
          </cell>
          <cell r="G484">
            <v>50.000000000000028</v>
          </cell>
          <cell r="H484">
            <v>0</v>
          </cell>
          <cell r="N484">
            <v>149.20407127826249</v>
          </cell>
          <cell r="AK484">
            <v>50.000000000000028</v>
          </cell>
          <cell r="AL484">
            <v>0</v>
          </cell>
          <cell r="AN484">
            <v>0</v>
          </cell>
          <cell r="AO484">
            <v>7.207875000000004</v>
          </cell>
          <cell r="AP484">
            <v>2402.6250000000014</v>
          </cell>
          <cell r="AQ484">
            <v>0</v>
          </cell>
          <cell r="BG484" t="b">
            <v>0</v>
          </cell>
          <cell r="BO484" t="b">
            <v>0</v>
          </cell>
          <cell r="CA484" t="b">
            <v>0</v>
          </cell>
          <cell r="CB484" t="b">
            <v>0</v>
          </cell>
          <cell r="CD484" t="b">
            <v>0</v>
          </cell>
          <cell r="CE484" t="b">
            <v>0</v>
          </cell>
          <cell r="CG484" t="b">
            <v>0</v>
          </cell>
          <cell r="CH484" t="b">
            <v>0</v>
          </cell>
          <cell r="CP484" t="str">
            <v>ERWINWON</v>
          </cell>
          <cell r="CT484" t="b">
            <v>0</v>
          </cell>
          <cell r="CV484" t="b">
            <v>0</v>
          </cell>
          <cell r="CX484" t="b">
            <v>0</v>
          </cell>
          <cell r="CZ484" t="b">
            <v>0</v>
          </cell>
          <cell r="DB484" t="b">
            <v>0</v>
          </cell>
          <cell r="DD484" t="b">
            <v>0</v>
          </cell>
          <cell r="DF484" t="b">
            <v>0</v>
          </cell>
          <cell r="DH484" t="b">
            <v>0</v>
          </cell>
          <cell r="DJ484" t="b">
            <v>0</v>
          </cell>
          <cell r="DL484" t="b">
            <v>0</v>
          </cell>
          <cell r="DN484" t="b">
            <v>0</v>
          </cell>
          <cell r="DP484" t="b">
            <v>0</v>
          </cell>
          <cell r="DV484">
            <v>0</v>
          </cell>
          <cell r="DX484">
            <v>0</v>
          </cell>
          <cell r="DZ484">
            <v>0</v>
          </cell>
          <cell r="EB484">
            <v>0</v>
          </cell>
          <cell r="ED484">
            <v>0</v>
          </cell>
          <cell r="EF484">
            <v>0</v>
          </cell>
          <cell r="EJ484">
            <v>0</v>
          </cell>
          <cell r="EL484">
            <v>0</v>
          </cell>
          <cell r="EN484">
            <v>0</v>
          </cell>
          <cell r="EP484">
            <v>0</v>
          </cell>
          <cell r="ER484">
            <v>0</v>
          </cell>
          <cell r="ET484">
            <v>0</v>
          </cell>
          <cell r="EX484">
            <v>0</v>
          </cell>
          <cell r="EZ484">
            <v>0</v>
          </cell>
          <cell r="FD484">
            <v>0</v>
          </cell>
          <cell r="FF484">
            <v>0</v>
          </cell>
        </row>
        <row r="485">
          <cell r="A485" t="str">
            <v>LandvindDK-East-2022</v>
          </cell>
          <cell r="B485" t="str">
            <v>DK-East</v>
          </cell>
          <cell r="G485">
            <v>50</v>
          </cell>
          <cell r="H485">
            <v>0</v>
          </cell>
          <cell r="N485">
            <v>149.2040712782624</v>
          </cell>
          <cell r="AK485">
            <v>50</v>
          </cell>
          <cell r="AL485">
            <v>0</v>
          </cell>
          <cell r="AN485">
            <v>0</v>
          </cell>
          <cell r="AO485">
            <v>7.1520000000000001</v>
          </cell>
          <cell r="AP485">
            <v>2384</v>
          </cell>
          <cell r="AQ485">
            <v>0</v>
          </cell>
          <cell r="BG485" t="b">
            <v>0</v>
          </cell>
          <cell r="BO485" t="b">
            <v>0</v>
          </cell>
          <cell r="CA485" t="b">
            <v>0</v>
          </cell>
          <cell r="CB485" t="b">
            <v>0</v>
          </cell>
          <cell r="CD485" t="b">
            <v>0</v>
          </cell>
          <cell r="CE485" t="b">
            <v>0</v>
          </cell>
          <cell r="CG485" t="b">
            <v>0</v>
          </cell>
          <cell r="CH485" t="b">
            <v>0</v>
          </cell>
          <cell r="CP485" t="str">
            <v>ERWINWON</v>
          </cell>
          <cell r="CT485" t="b">
            <v>0</v>
          </cell>
          <cell r="CV485" t="b">
            <v>0</v>
          </cell>
          <cell r="CX485" t="b">
            <v>0</v>
          </cell>
          <cell r="CZ485" t="b">
            <v>0</v>
          </cell>
          <cell r="DB485" t="b">
            <v>0</v>
          </cell>
          <cell r="DD485" t="b">
            <v>0</v>
          </cell>
          <cell r="DF485" t="b">
            <v>0</v>
          </cell>
          <cell r="DH485" t="b">
            <v>0</v>
          </cell>
          <cell r="DJ485" t="b">
            <v>0</v>
          </cell>
          <cell r="DL485" t="b">
            <v>0</v>
          </cell>
          <cell r="DN485" t="b">
            <v>0</v>
          </cell>
          <cell r="DP485" t="b">
            <v>0</v>
          </cell>
          <cell r="DV485">
            <v>0</v>
          </cell>
          <cell r="DX485">
            <v>0</v>
          </cell>
          <cell r="DZ485">
            <v>0</v>
          </cell>
          <cell r="EB485">
            <v>0</v>
          </cell>
          <cell r="ED485">
            <v>0</v>
          </cell>
          <cell r="EF485">
            <v>0</v>
          </cell>
          <cell r="EJ485">
            <v>0</v>
          </cell>
          <cell r="EL485">
            <v>0</v>
          </cell>
          <cell r="EN485">
            <v>0</v>
          </cell>
          <cell r="EP485">
            <v>0</v>
          </cell>
          <cell r="ER485">
            <v>0</v>
          </cell>
          <cell r="ET485">
            <v>0</v>
          </cell>
          <cell r="EX485">
            <v>0</v>
          </cell>
          <cell r="EZ485">
            <v>0</v>
          </cell>
          <cell r="FD485">
            <v>0</v>
          </cell>
          <cell r="FF485">
            <v>0</v>
          </cell>
        </row>
        <row r="486">
          <cell r="A486" t="str">
            <v>LandvindDK-East-2022</v>
          </cell>
          <cell r="B486" t="str">
            <v>DK-East</v>
          </cell>
          <cell r="G486">
            <v>50</v>
          </cell>
          <cell r="H486">
            <v>0</v>
          </cell>
          <cell r="N486">
            <v>149.2040712782624</v>
          </cell>
          <cell r="AK486">
            <v>50</v>
          </cell>
          <cell r="AL486">
            <v>0</v>
          </cell>
          <cell r="AN486">
            <v>0</v>
          </cell>
          <cell r="AO486">
            <v>7.1520000000000001</v>
          </cell>
          <cell r="AP486">
            <v>2384</v>
          </cell>
          <cell r="AQ486">
            <v>0</v>
          </cell>
          <cell r="BG486" t="b">
            <v>0</v>
          </cell>
          <cell r="BO486" t="b">
            <v>0</v>
          </cell>
          <cell r="CA486" t="b">
            <v>0</v>
          </cell>
          <cell r="CB486" t="b">
            <v>0</v>
          </cell>
          <cell r="CD486" t="b">
            <v>0</v>
          </cell>
          <cell r="CE486" t="b">
            <v>0</v>
          </cell>
          <cell r="CG486" t="b">
            <v>0</v>
          </cell>
          <cell r="CH486" t="b">
            <v>0</v>
          </cell>
          <cell r="CP486" t="str">
            <v>ERWINWON</v>
          </cell>
          <cell r="CT486" t="b">
            <v>0</v>
          </cell>
          <cell r="CV486" t="b">
            <v>0</v>
          </cell>
          <cell r="CX486" t="b">
            <v>0</v>
          </cell>
          <cell r="CZ486" t="b">
            <v>0</v>
          </cell>
          <cell r="DB486" t="b">
            <v>0</v>
          </cell>
          <cell r="DD486" t="b">
            <v>0</v>
          </cell>
          <cell r="DF486" t="b">
            <v>0</v>
          </cell>
          <cell r="DH486" t="b">
            <v>0</v>
          </cell>
          <cell r="DJ486" t="b">
            <v>0</v>
          </cell>
          <cell r="DL486" t="b">
            <v>0</v>
          </cell>
          <cell r="DN486" t="b">
            <v>0</v>
          </cell>
          <cell r="DP486" t="b">
            <v>0</v>
          </cell>
          <cell r="DV486">
            <v>0</v>
          </cell>
          <cell r="DX486">
            <v>0</v>
          </cell>
          <cell r="DZ486">
            <v>0</v>
          </cell>
          <cell r="EB486">
            <v>0</v>
          </cell>
          <cell r="ED486">
            <v>0</v>
          </cell>
          <cell r="EF486">
            <v>0</v>
          </cell>
          <cell r="EJ486">
            <v>0</v>
          </cell>
          <cell r="EL486">
            <v>0</v>
          </cell>
          <cell r="EN486">
            <v>0</v>
          </cell>
          <cell r="EP486">
            <v>0</v>
          </cell>
          <cell r="ER486">
            <v>0</v>
          </cell>
          <cell r="ET486">
            <v>0</v>
          </cell>
          <cell r="EX486">
            <v>0</v>
          </cell>
          <cell r="EZ486">
            <v>0</v>
          </cell>
          <cell r="FD486">
            <v>0</v>
          </cell>
          <cell r="FF486">
            <v>0</v>
          </cell>
        </row>
        <row r="487">
          <cell r="A487" t="str">
            <v>LandvindDK-East-2023</v>
          </cell>
          <cell r="B487" t="str">
            <v>DK-East</v>
          </cell>
          <cell r="G487">
            <v>50</v>
          </cell>
          <cell r="H487">
            <v>0</v>
          </cell>
          <cell r="N487">
            <v>149.2040712782624</v>
          </cell>
          <cell r="AK487">
            <v>50</v>
          </cell>
          <cell r="AL487">
            <v>0</v>
          </cell>
          <cell r="AN487">
            <v>0</v>
          </cell>
          <cell r="AO487">
            <v>7.0961250000000007</v>
          </cell>
          <cell r="AP487">
            <v>2365.375</v>
          </cell>
          <cell r="AQ487">
            <v>0</v>
          </cell>
          <cell r="BG487" t="b">
            <v>0</v>
          </cell>
          <cell r="BO487" t="b">
            <v>0</v>
          </cell>
          <cell r="CA487" t="b">
            <v>0</v>
          </cell>
          <cell r="CB487" t="b">
            <v>0</v>
          </cell>
          <cell r="CD487" t="b">
            <v>0</v>
          </cell>
          <cell r="CE487" t="b">
            <v>0</v>
          </cell>
          <cell r="CG487" t="b">
            <v>0</v>
          </cell>
          <cell r="CH487" t="b">
            <v>0</v>
          </cell>
          <cell r="CP487" t="str">
            <v>ERWINWON</v>
          </cell>
          <cell r="CT487" t="b">
            <v>0</v>
          </cell>
          <cell r="CV487" t="b">
            <v>0</v>
          </cell>
          <cell r="CX487" t="b">
            <v>0</v>
          </cell>
          <cell r="CZ487" t="b">
            <v>0</v>
          </cell>
          <cell r="DB487" t="b">
            <v>0</v>
          </cell>
          <cell r="DD487" t="b">
            <v>0</v>
          </cell>
          <cell r="DF487" t="b">
            <v>0</v>
          </cell>
          <cell r="DH487" t="b">
            <v>0</v>
          </cell>
          <cell r="DJ487" t="b">
            <v>0</v>
          </cell>
          <cell r="DL487" t="b">
            <v>0</v>
          </cell>
          <cell r="DN487" t="b">
            <v>0</v>
          </cell>
          <cell r="DP487" t="b">
            <v>0</v>
          </cell>
          <cell r="DV487">
            <v>0</v>
          </cell>
          <cell r="DX487">
            <v>0</v>
          </cell>
          <cell r="DZ487">
            <v>0</v>
          </cell>
          <cell r="EB487">
            <v>0</v>
          </cell>
          <cell r="ED487">
            <v>0</v>
          </cell>
          <cell r="EF487">
            <v>0</v>
          </cell>
          <cell r="EJ487">
            <v>0</v>
          </cell>
          <cell r="EL487">
            <v>0</v>
          </cell>
          <cell r="EN487">
            <v>0</v>
          </cell>
          <cell r="EP487">
            <v>0</v>
          </cell>
          <cell r="ER487">
            <v>0</v>
          </cell>
          <cell r="ET487">
            <v>0</v>
          </cell>
          <cell r="EX487">
            <v>0</v>
          </cell>
          <cell r="EZ487">
            <v>0</v>
          </cell>
          <cell r="FD487">
            <v>0</v>
          </cell>
          <cell r="FF487">
            <v>0</v>
          </cell>
        </row>
        <row r="488">
          <cell r="A488" t="str">
            <v>LandvindDK-East-2023</v>
          </cell>
          <cell r="B488" t="str">
            <v>DK-East</v>
          </cell>
          <cell r="G488">
            <v>50</v>
          </cell>
          <cell r="H488">
            <v>0</v>
          </cell>
          <cell r="N488">
            <v>149.2040712782624</v>
          </cell>
          <cell r="AK488">
            <v>50</v>
          </cell>
          <cell r="AL488">
            <v>0</v>
          </cell>
          <cell r="AN488">
            <v>0</v>
          </cell>
          <cell r="AO488">
            <v>7.0961250000000007</v>
          </cell>
          <cell r="AP488">
            <v>2365.375</v>
          </cell>
          <cell r="AQ488">
            <v>0</v>
          </cell>
          <cell r="BG488" t="b">
            <v>0</v>
          </cell>
          <cell r="BO488" t="b">
            <v>0</v>
          </cell>
          <cell r="CA488" t="b">
            <v>0</v>
          </cell>
          <cell r="CB488" t="b">
            <v>0</v>
          </cell>
          <cell r="CD488" t="b">
            <v>0</v>
          </cell>
          <cell r="CE488" t="b">
            <v>0</v>
          </cell>
          <cell r="CG488" t="b">
            <v>0</v>
          </cell>
          <cell r="CH488" t="b">
            <v>0</v>
          </cell>
          <cell r="CP488" t="str">
            <v>ERWINWON</v>
          </cell>
          <cell r="CT488" t="b">
            <v>0</v>
          </cell>
          <cell r="CV488" t="b">
            <v>0</v>
          </cell>
          <cell r="CX488" t="b">
            <v>0</v>
          </cell>
          <cell r="CZ488" t="b">
            <v>0</v>
          </cell>
          <cell r="DB488" t="b">
            <v>0</v>
          </cell>
          <cell r="DD488" t="b">
            <v>0</v>
          </cell>
          <cell r="DF488" t="b">
            <v>0</v>
          </cell>
          <cell r="DH488" t="b">
            <v>0</v>
          </cell>
          <cell r="DJ488" t="b">
            <v>0</v>
          </cell>
          <cell r="DL488" t="b">
            <v>0</v>
          </cell>
          <cell r="DN488" t="b">
            <v>0</v>
          </cell>
          <cell r="DP488" t="b">
            <v>0</v>
          </cell>
          <cell r="DV488">
            <v>0</v>
          </cell>
          <cell r="DX488">
            <v>0</v>
          </cell>
          <cell r="DZ488">
            <v>0</v>
          </cell>
          <cell r="EB488">
            <v>0</v>
          </cell>
          <cell r="ED488">
            <v>0</v>
          </cell>
          <cell r="EF488">
            <v>0</v>
          </cell>
          <cell r="EJ488">
            <v>0</v>
          </cell>
          <cell r="EL488">
            <v>0</v>
          </cell>
          <cell r="EN488">
            <v>0</v>
          </cell>
          <cell r="EP488">
            <v>0</v>
          </cell>
          <cell r="ER488">
            <v>0</v>
          </cell>
          <cell r="ET488">
            <v>0</v>
          </cell>
          <cell r="EX488">
            <v>0</v>
          </cell>
          <cell r="EZ488">
            <v>0</v>
          </cell>
          <cell r="FD488">
            <v>0</v>
          </cell>
          <cell r="FF488">
            <v>0</v>
          </cell>
        </row>
        <row r="489">
          <cell r="A489" t="str">
            <v>LandvindDK-East-2024</v>
          </cell>
          <cell r="B489" t="str">
            <v>DK-East</v>
          </cell>
          <cell r="G489">
            <v>19.999999999999943</v>
          </cell>
          <cell r="H489">
            <v>0</v>
          </cell>
          <cell r="N489">
            <v>59.681628511304794</v>
          </cell>
          <cell r="AK489">
            <v>19.999999999999943</v>
          </cell>
          <cell r="AL489">
            <v>0</v>
          </cell>
          <cell r="AN489">
            <v>0</v>
          </cell>
          <cell r="AO489">
            <v>2.8160999999999921</v>
          </cell>
          <cell r="AP489">
            <v>938.6999999999972</v>
          </cell>
          <cell r="AQ489">
            <v>0</v>
          </cell>
          <cell r="BG489" t="b">
            <v>0</v>
          </cell>
          <cell r="BO489" t="b">
            <v>0</v>
          </cell>
          <cell r="CA489" t="b">
            <v>0</v>
          </cell>
          <cell r="CB489" t="b">
            <v>0</v>
          </cell>
          <cell r="CD489" t="b">
            <v>0</v>
          </cell>
          <cell r="CE489" t="b">
            <v>0</v>
          </cell>
          <cell r="CG489" t="b">
            <v>0</v>
          </cell>
          <cell r="CH489" t="b">
            <v>0</v>
          </cell>
          <cell r="CP489" t="str">
            <v>ERWINWON</v>
          </cell>
          <cell r="CT489" t="b">
            <v>0</v>
          </cell>
          <cell r="CV489" t="b">
            <v>0</v>
          </cell>
          <cell r="CX489" t="b">
            <v>0</v>
          </cell>
          <cell r="CZ489" t="b">
            <v>0</v>
          </cell>
          <cell r="DB489" t="b">
            <v>0</v>
          </cell>
          <cell r="DD489" t="b">
            <v>0</v>
          </cell>
          <cell r="DF489" t="b">
            <v>0</v>
          </cell>
          <cell r="DH489" t="b">
            <v>0</v>
          </cell>
          <cell r="DJ489" t="b">
            <v>0</v>
          </cell>
          <cell r="DL489" t="b">
            <v>0</v>
          </cell>
          <cell r="DN489" t="b">
            <v>0</v>
          </cell>
          <cell r="DP489" t="b">
            <v>0</v>
          </cell>
          <cell r="DV489">
            <v>0</v>
          </cell>
          <cell r="DX489">
            <v>0</v>
          </cell>
          <cell r="DZ489">
            <v>0</v>
          </cell>
          <cell r="EB489">
            <v>0</v>
          </cell>
          <cell r="ED489">
            <v>0</v>
          </cell>
          <cell r="EF489">
            <v>0</v>
          </cell>
          <cell r="EJ489">
            <v>0</v>
          </cell>
          <cell r="EL489">
            <v>0</v>
          </cell>
          <cell r="EN489">
            <v>0</v>
          </cell>
          <cell r="EP489">
            <v>0</v>
          </cell>
          <cell r="ER489">
            <v>0</v>
          </cell>
          <cell r="ET489">
            <v>0</v>
          </cell>
          <cell r="EX489">
            <v>0</v>
          </cell>
          <cell r="EZ489">
            <v>0</v>
          </cell>
          <cell r="FD489">
            <v>0</v>
          </cell>
          <cell r="FF489">
            <v>0</v>
          </cell>
        </row>
        <row r="490">
          <cell r="A490" t="str">
            <v>LandvindDK-East-2024</v>
          </cell>
          <cell r="B490" t="str">
            <v>DK-East</v>
          </cell>
          <cell r="G490">
            <v>19.999999999999943</v>
          </cell>
          <cell r="H490">
            <v>0</v>
          </cell>
          <cell r="N490">
            <v>59.681628511304794</v>
          </cell>
          <cell r="AK490">
            <v>19.999999999999943</v>
          </cell>
          <cell r="AL490">
            <v>0</v>
          </cell>
          <cell r="AN490">
            <v>0</v>
          </cell>
          <cell r="AO490">
            <v>2.8160999999999921</v>
          </cell>
          <cell r="AP490">
            <v>938.6999999999972</v>
          </cell>
          <cell r="AQ490">
            <v>0</v>
          </cell>
          <cell r="BG490" t="b">
            <v>0</v>
          </cell>
          <cell r="BO490" t="b">
            <v>0</v>
          </cell>
          <cell r="CA490" t="b">
            <v>0</v>
          </cell>
          <cell r="CB490" t="b">
            <v>0</v>
          </cell>
          <cell r="CD490" t="b">
            <v>0</v>
          </cell>
          <cell r="CE490" t="b">
            <v>0</v>
          </cell>
          <cell r="CG490" t="b">
            <v>0</v>
          </cell>
          <cell r="CH490" t="b">
            <v>0</v>
          </cell>
          <cell r="CP490" t="str">
            <v>ERWINWON</v>
          </cell>
          <cell r="CT490" t="b">
            <v>0</v>
          </cell>
          <cell r="CV490" t="b">
            <v>0</v>
          </cell>
          <cell r="CX490" t="b">
            <v>0</v>
          </cell>
          <cell r="CZ490" t="b">
            <v>0</v>
          </cell>
          <cell r="DB490" t="b">
            <v>0</v>
          </cell>
          <cell r="DD490" t="b">
            <v>0</v>
          </cell>
          <cell r="DF490" t="b">
            <v>0</v>
          </cell>
          <cell r="DH490" t="b">
            <v>0</v>
          </cell>
          <cell r="DJ490" t="b">
            <v>0</v>
          </cell>
          <cell r="DL490" t="b">
            <v>0</v>
          </cell>
          <cell r="DN490" t="b">
            <v>0</v>
          </cell>
          <cell r="DP490" t="b">
            <v>0</v>
          </cell>
          <cell r="DV490">
            <v>0</v>
          </cell>
          <cell r="DX490">
            <v>0</v>
          </cell>
          <cell r="DZ490">
            <v>0</v>
          </cell>
          <cell r="EB490">
            <v>0</v>
          </cell>
          <cell r="ED490">
            <v>0</v>
          </cell>
          <cell r="EF490">
            <v>0</v>
          </cell>
          <cell r="EJ490">
            <v>0</v>
          </cell>
          <cell r="EL490">
            <v>0</v>
          </cell>
          <cell r="EN490">
            <v>0</v>
          </cell>
          <cell r="EP490">
            <v>0</v>
          </cell>
          <cell r="ER490">
            <v>0</v>
          </cell>
          <cell r="ET490">
            <v>0</v>
          </cell>
          <cell r="EX490">
            <v>0</v>
          </cell>
          <cell r="EZ490">
            <v>0</v>
          </cell>
          <cell r="FD490">
            <v>0</v>
          </cell>
          <cell r="FF490">
            <v>0</v>
          </cell>
        </row>
        <row r="491">
          <cell r="A491" t="str">
            <v>LandvindDK-East-2025</v>
          </cell>
          <cell r="B491" t="str">
            <v>DK-East</v>
          </cell>
          <cell r="G491">
            <v>20</v>
          </cell>
          <cell r="H491">
            <v>0</v>
          </cell>
          <cell r="N491">
            <v>59.681628511304957</v>
          </cell>
          <cell r="AK491">
            <v>20</v>
          </cell>
          <cell r="AL491">
            <v>0</v>
          </cell>
          <cell r="AN491">
            <v>0</v>
          </cell>
          <cell r="AO491">
            <v>2.7937500000000002</v>
          </cell>
          <cell r="AP491">
            <v>931.24999999999989</v>
          </cell>
          <cell r="AQ491">
            <v>0</v>
          </cell>
          <cell r="BG491" t="b">
            <v>0</v>
          </cell>
          <cell r="BO491" t="b">
            <v>0</v>
          </cell>
          <cell r="CA491" t="b">
            <v>0</v>
          </cell>
          <cell r="CB491" t="b">
            <v>0</v>
          </cell>
          <cell r="CD491" t="b">
            <v>0</v>
          </cell>
          <cell r="CE491" t="b">
            <v>0</v>
          </cell>
          <cell r="CG491" t="b">
            <v>0</v>
          </cell>
          <cell r="CH491" t="b">
            <v>0</v>
          </cell>
          <cell r="CP491" t="str">
            <v>ERWINWON</v>
          </cell>
          <cell r="CT491" t="b">
            <v>0</v>
          </cell>
          <cell r="CV491" t="b">
            <v>0</v>
          </cell>
          <cell r="CX491" t="b">
            <v>0</v>
          </cell>
          <cell r="CZ491" t="b">
            <v>0</v>
          </cell>
          <cell r="DB491" t="b">
            <v>0</v>
          </cell>
          <cell r="DD491" t="b">
            <v>0</v>
          </cell>
          <cell r="DF491" t="b">
            <v>0</v>
          </cell>
          <cell r="DH491" t="b">
            <v>0</v>
          </cell>
          <cell r="DJ491" t="b">
            <v>0</v>
          </cell>
          <cell r="DL491" t="b">
            <v>0</v>
          </cell>
          <cell r="DN491" t="b">
            <v>0</v>
          </cell>
          <cell r="DP491" t="b">
            <v>0</v>
          </cell>
          <cell r="DV491">
            <v>0</v>
          </cell>
          <cell r="DX491">
            <v>0</v>
          </cell>
          <cell r="DZ491">
            <v>0</v>
          </cell>
          <cell r="EB491">
            <v>0</v>
          </cell>
          <cell r="ED491">
            <v>0</v>
          </cell>
          <cell r="EF491">
            <v>0</v>
          </cell>
          <cell r="EJ491">
            <v>0</v>
          </cell>
          <cell r="EL491">
            <v>0</v>
          </cell>
          <cell r="EN491">
            <v>0</v>
          </cell>
          <cell r="EP491">
            <v>0</v>
          </cell>
          <cell r="ER491">
            <v>0</v>
          </cell>
          <cell r="ET491">
            <v>0</v>
          </cell>
          <cell r="EX491">
            <v>0</v>
          </cell>
          <cell r="EZ491">
            <v>0</v>
          </cell>
          <cell r="FD491">
            <v>0</v>
          </cell>
          <cell r="FF491">
            <v>0</v>
          </cell>
        </row>
        <row r="492">
          <cell r="A492" t="str">
            <v>LandvindDK-East-2025</v>
          </cell>
          <cell r="B492" t="str">
            <v>DK-East</v>
          </cell>
          <cell r="G492">
            <v>20</v>
          </cell>
          <cell r="H492">
            <v>0</v>
          </cell>
          <cell r="N492">
            <v>59.681628511304957</v>
          </cell>
          <cell r="AK492">
            <v>20</v>
          </cell>
          <cell r="AL492">
            <v>0</v>
          </cell>
          <cell r="AN492">
            <v>0</v>
          </cell>
          <cell r="AO492">
            <v>2.7937500000000002</v>
          </cell>
          <cell r="AP492">
            <v>931.24999999999989</v>
          </cell>
          <cell r="AQ492">
            <v>0</v>
          </cell>
          <cell r="BG492" t="b">
            <v>0</v>
          </cell>
          <cell r="BO492" t="b">
            <v>0</v>
          </cell>
          <cell r="CA492" t="b">
            <v>0</v>
          </cell>
          <cell r="CB492" t="b">
            <v>0</v>
          </cell>
          <cell r="CD492" t="b">
            <v>0</v>
          </cell>
          <cell r="CE492" t="b">
            <v>0</v>
          </cell>
          <cell r="CG492" t="b">
            <v>0</v>
          </cell>
          <cell r="CH492" t="b">
            <v>0</v>
          </cell>
          <cell r="CP492" t="str">
            <v>ERWINWON</v>
          </cell>
          <cell r="CT492" t="b">
            <v>0</v>
          </cell>
          <cell r="CV492" t="b">
            <v>0</v>
          </cell>
          <cell r="CX492" t="b">
            <v>0</v>
          </cell>
          <cell r="CZ492" t="b">
            <v>0</v>
          </cell>
          <cell r="DB492" t="b">
            <v>0</v>
          </cell>
          <cell r="DD492" t="b">
            <v>0</v>
          </cell>
          <cell r="DF492" t="b">
            <v>0</v>
          </cell>
          <cell r="DH492" t="b">
            <v>0</v>
          </cell>
          <cell r="DJ492" t="b">
            <v>0</v>
          </cell>
          <cell r="DL492" t="b">
            <v>0</v>
          </cell>
          <cell r="DN492" t="b">
            <v>0</v>
          </cell>
          <cell r="DP492" t="b">
            <v>0</v>
          </cell>
          <cell r="DV492">
            <v>0</v>
          </cell>
          <cell r="DX492">
            <v>0</v>
          </cell>
          <cell r="DZ492">
            <v>0</v>
          </cell>
          <cell r="EB492">
            <v>0</v>
          </cell>
          <cell r="ED492">
            <v>0</v>
          </cell>
          <cell r="EF492">
            <v>0</v>
          </cell>
          <cell r="EJ492">
            <v>0</v>
          </cell>
          <cell r="EL492">
            <v>0</v>
          </cell>
          <cell r="EN492">
            <v>0</v>
          </cell>
          <cell r="EP492">
            <v>0</v>
          </cell>
          <cell r="ER492">
            <v>0</v>
          </cell>
          <cell r="ET492">
            <v>0</v>
          </cell>
          <cell r="EX492">
            <v>0</v>
          </cell>
          <cell r="EZ492">
            <v>0</v>
          </cell>
          <cell r="FD492">
            <v>0</v>
          </cell>
          <cell r="FF492">
            <v>0</v>
          </cell>
        </row>
        <row r="493">
          <cell r="A493" t="str">
            <v>LandvindDK-East-2026</v>
          </cell>
          <cell r="B493" t="str">
            <v>DK-East</v>
          </cell>
          <cell r="G493">
            <v>20</v>
          </cell>
          <cell r="H493">
            <v>0</v>
          </cell>
          <cell r="N493">
            <v>59.681628511304957</v>
          </cell>
          <cell r="AK493">
            <v>20</v>
          </cell>
          <cell r="AL493">
            <v>0</v>
          </cell>
          <cell r="AN493">
            <v>0</v>
          </cell>
          <cell r="AO493">
            <v>2.7714000000000008</v>
          </cell>
          <cell r="AP493">
            <v>923.79999999999984</v>
          </cell>
          <cell r="AQ493">
            <v>0</v>
          </cell>
          <cell r="BG493" t="b">
            <v>0</v>
          </cell>
          <cell r="BO493" t="b">
            <v>0</v>
          </cell>
          <cell r="CA493" t="b">
            <v>0</v>
          </cell>
          <cell r="CB493" t="b">
            <v>0</v>
          </cell>
          <cell r="CD493" t="b">
            <v>0</v>
          </cell>
          <cell r="CE493" t="b">
            <v>0</v>
          </cell>
          <cell r="CG493" t="b">
            <v>0</v>
          </cell>
          <cell r="CH493" t="b">
            <v>0</v>
          </cell>
          <cell r="CP493" t="str">
            <v>ERWINWON</v>
          </cell>
          <cell r="CT493" t="b">
            <v>0</v>
          </cell>
          <cell r="CV493" t="b">
            <v>0</v>
          </cell>
          <cell r="CX493" t="b">
            <v>0</v>
          </cell>
          <cell r="CZ493" t="b">
            <v>0</v>
          </cell>
          <cell r="DB493" t="b">
            <v>0</v>
          </cell>
          <cell r="DD493" t="b">
            <v>0</v>
          </cell>
          <cell r="DF493" t="b">
            <v>0</v>
          </cell>
          <cell r="DH493" t="b">
            <v>0</v>
          </cell>
          <cell r="DJ493" t="b">
            <v>0</v>
          </cell>
          <cell r="DL493" t="b">
            <v>0</v>
          </cell>
          <cell r="DN493" t="b">
            <v>0</v>
          </cell>
          <cell r="DP493" t="b">
            <v>0</v>
          </cell>
          <cell r="DV493">
            <v>0</v>
          </cell>
          <cell r="DX493">
            <v>0</v>
          </cell>
          <cell r="DZ493">
            <v>0</v>
          </cell>
          <cell r="EB493">
            <v>0</v>
          </cell>
          <cell r="ED493">
            <v>0</v>
          </cell>
          <cell r="EF493">
            <v>0</v>
          </cell>
          <cell r="EJ493">
            <v>0</v>
          </cell>
          <cell r="EL493">
            <v>0</v>
          </cell>
          <cell r="EN493">
            <v>0</v>
          </cell>
          <cell r="EP493">
            <v>0</v>
          </cell>
          <cell r="ER493">
            <v>0</v>
          </cell>
          <cell r="ET493">
            <v>0</v>
          </cell>
          <cell r="EX493">
            <v>0</v>
          </cell>
          <cell r="EZ493">
            <v>0</v>
          </cell>
          <cell r="FD493">
            <v>0</v>
          </cell>
          <cell r="FF493">
            <v>0</v>
          </cell>
        </row>
        <row r="494">
          <cell r="A494" t="str">
            <v>LandvindDK-East-2026</v>
          </cell>
          <cell r="B494" t="str">
            <v>DK-East</v>
          </cell>
          <cell r="G494">
            <v>20</v>
          </cell>
          <cell r="H494">
            <v>0</v>
          </cell>
          <cell r="N494">
            <v>59.681628511304957</v>
          </cell>
          <cell r="AK494">
            <v>20</v>
          </cell>
          <cell r="AL494">
            <v>0</v>
          </cell>
          <cell r="AN494">
            <v>0</v>
          </cell>
          <cell r="AO494">
            <v>2.7714000000000008</v>
          </cell>
          <cell r="AP494">
            <v>923.79999999999984</v>
          </cell>
          <cell r="AQ494">
            <v>0</v>
          </cell>
          <cell r="BG494" t="b">
            <v>0</v>
          </cell>
          <cell r="BO494" t="b">
            <v>0</v>
          </cell>
          <cell r="CA494" t="b">
            <v>0</v>
          </cell>
          <cell r="CB494" t="b">
            <v>0</v>
          </cell>
          <cell r="CD494" t="b">
            <v>0</v>
          </cell>
          <cell r="CE494" t="b">
            <v>0</v>
          </cell>
          <cell r="CG494" t="b">
            <v>0</v>
          </cell>
          <cell r="CH494" t="b">
            <v>0</v>
          </cell>
          <cell r="CP494" t="str">
            <v>ERWINWON</v>
          </cell>
          <cell r="CT494" t="b">
            <v>0</v>
          </cell>
          <cell r="CV494" t="b">
            <v>0</v>
          </cell>
          <cell r="CX494" t="b">
            <v>0</v>
          </cell>
          <cell r="CZ494" t="b">
            <v>0</v>
          </cell>
          <cell r="DB494" t="b">
            <v>0</v>
          </cell>
          <cell r="DD494" t="b">
            <v>0</v>
          </cell>
          <cell r="DF494" t="b">
            <v>0</v>
          </cell>
          <cell r="DH494" t="b">
            <v>0</v>
          </cell>
          <cell r="DJ494" t="b">
            <v>0</v>
          </cell>
          <cell r="DL494" t="b">
            <v>0</v>
          </cell>
          <cell r="DN494" t="b">
            <v>0</v>
          </cell>
          <cell r="DP494" t="b">
            <v>0</v>
          </cell>
          <cell r="DV494">
            <v>0</v>
          </cell>
          <cell r="DX494">
            <v>0</v>
          </cell>
          <cell r="DZ494">
            <v>0</v>
          </cell>
          <cell r="EB494">
            <v>0</v>
          </cell>
          <cell r="ED494">
            <v>0</v>
          </cell>
          <cell r="EF494">
            <v>0</v>
          </cell>
          <cell r="EJ494">
            <v>0</v>
          </cell>
          <cell r="EL494">
            <v>0</v>
          </cell>
          <cell r="EN494">
            <v>0</v>
          </cell>
          <cell r="EP494">
            <v>0</v>
          </cell>
          <cell r="ER494">
            <v>0</v>
          </cell>
          <cell r="ET494">
            <v>0</v>
          </cell>
          <cell r="EX494">
            <v>0</v>
          </cell>
          <cell r="EZ494">
            <v>0</v>
          </cell>
          <cell r="FD494">
            <v>0</v>
          </cell>
          <cell r="FF494">
            <v>0</v>
          </cell>
        </row>
        <row r="495">
          <cell r="A495" t="str">
            <v>LandvindDK-East-2027</v>
          </cell>
          <cell r="B495" t="str">
            <v>DK-East</v>
          </cell>
          <cell r="G495">
            <v>20</v>
          </cell>
          <cell r="H495">
            <v>0</v>
          </cell>
          <cell r="N495">
            <v>59.681628511304957</v>
          </cell>
          <cell r="AK495">
            <v>20</v>
          </cell>
          <cell r="AL495">
            <v>0</v>
          </cell>
          <cell r="AN495">
            <v>0</v>
          </cell>
          <cell r="AO495">
            <v>2.7490500000000004</v>
          </cell>
          <cell r="AP495">
            <v>916.3499999999998</v>
          </cell>
          <cell r="AQ495">
            <v>0</v>
          </cell>
          <cell r="BG495" t="b">
            <v>0</v>
          </cell>
          <cell r="BO495" t="b">
            <v>0</v>
          </cell>
          <cell r="CA495" t="b">
            <v>0</v>
          </cell>
          <cell r="CB495" t="b">
            <v>0</v>
          </cell>
          <cell r="CD495" t="b">
            <v>0</v>
          </cell>
          <cell r="CE495" t="b">
            <v>0</v>
          </cell>
          <cell r="CG495" t="b">
            <v>0</v>
          </cell>
          <cell r="CH495" t="b">
            <v>0</v>
          </cell>
          <cell r="CP495" t="str">
            <v>ERWINWON</v>
          </cell>
          <cell r="CT495" t="b">
            <v>0</v>
          </cell>
          <cell r="CV495" t="b">
            <v>0</v>
          </cell>
          <cell r="CX495" t="b">
            <v>0</v>
          </cell>
          <cell r="CZ495" t="b">
            <v>0</v>
          </cell>
          <cell r="DB495" t="b">
            <v>0</v>
          </cell>
          <cell r="DD495" t="b">
            <v>0</v>
          </cell>
          <cell r="DF495" t="b">
            <v>0</v>
          </cell>
          <cell r="DH495" t="b">
            <v>0</v>
          </cell>
          <cell r="DJ495" t="b">
            <v>0</v>
          </cell>
          <cell r="DL495" t="b">
            <v>0</v>
          </cell>
          <cell r="DN495" t="b">
            <v>0</v>
          </cell>
          <cell r="DP495" t="b">
            <v>0</v>
          </cell>
          <cell r="DV495">
            <v>0</v>
          </cell>
          <cell r="DX495">
            <v>0</v>
          </cell>
          <cell r="DZ495">
            <v>0</v>
          </cell>
          <cell r="EB495">
            <v>0</v>
          </cell>
          <cell r="ED495">
            <v>0</v>
          </cell>
          <cell r="EF495">
            <v>0</v>
          </cell>
          <cell r="EJ495">
            <v>0</v>
          </cell>
          <cell r="EL495">
            <v>0</v>
          </cell>
          <cell r="EN495">
            <v>0</v>
          </cell>
          <cell r="EP495">
            <v>0</v>
          </cell>
          <cell r="ER495">
            <v>0</v>
          </cell>
          <cell r="ET495">
            <v>0</v>
          </cell>
          <cell r="EX495">
            <v>0</v>
          </cell>
          <cell r="EZ495">
            <v>0</v>
          </cell>
          <cell r="FD495">
            <v>0</v>
          </cell>
          <cell r="FF495">
            <v>0</v>
          </cell>
        </row>
        <row r="496">
          <cell r="A496" t="str">
            <v>LandvindDK-East-2027</v>
          </cell>
          <cell r="B496" t="str">
            <v>DK-East</v>
          </cell>
          <cell r="G496">
            <v>20</v>
          </cell>
          <cell r="H496">
            <v>0</v>
          </cell>
          <cell r="N496">
            <v>59.681628511304957</v>
          </cell>
          <cell r="AK496">
            <v>20</v>
          </cell>
          <cell r="AL496">
            <v>0</v>
          </cell>
          <cell r="AN496">
            <v>0</v>
          </cell>
          <cell r="AO496">
            <v>2.7490500000000004</v>
          </cell>
          <cell r="AP496">
            <v>916.3499999999998</v>
          </cell>
          <cell r="AQ496">
            <v>0</v>
          </cell>
          <cell r="BG496" t="b">
            <v>0</v>
          </cell>
          <cell r="BO496" t="b">
            <v>0</v>
          </cell>
          <cell r="CA496" t="b">
            <v>0</v>
          </cell>
          <cell r="CB496" t="b">
            <v>0</v>
          </cell>
          <cell r="CD496" t="b">
            <v>0</v>
          </cell>
          <cell r="CE496" t="b">
            <v>0</v>
          </cell>
          <cell r="CG496" t="b">
            <v>0</v>
          </cell>
          <cell r="CH496" t="b">
            <v>0</v>
          </cell>
          <cell r="CP496" t="str">
            <v>ERWINWON</v>
          </cell>
          <cell r="CT496" t="b">
            <v>0</v>
          </cell>
          <cell r="CV496" t="b">
            <v>0</v>
          </cell>
          <cell r="CX496" t="b">
            <v>0</v>
          </cell>
          <cell r="CZ496" t="b">
            <v>0</v>
          </cell>
          <cell r="DB496" t="b">
            <v>0</v>
          </cell>
          <cell r="DD496" t="b">
            <v>0</v>
          </cell>
          <cell r="DF496" t="b">
            <v>0</v>
          </cell>
          <cell r="DH496" t="b">
            <v>0</v>
          </cell>
          <cell r="DJ496" t="b">
            <v>0</v>
          </cell>
          <cell r="DL496" t="b">
            <v>0</v>
          </cell>
          <cell r="DN496" t="b">
            <v>0</v>
          </cell>
          <cell r="DP496" t="b">
            <v>0</v>
          </cell>
          <cell r="DV496">
            <v>0</v>
          </cell>
          <cell r="DX496">
            <v>0</v>
          </cell>
          <cell r="DZ496">
            <v>0</v>
          </cell>
          <cell r="EB496">
            <v>0</v>
          </cell>
          <cell r="ED496">
            <v>0</v>
          </cell>
          <cell r="EF496">
            <v>0</v>
          </cell>
          <cell r="EJ496">
            <v>0</v>
          </cell>
          <cell r="EL496">
            <v>0</v>
          </cell>
          <cell r="EN496">
            <v>0</v>
          </cell>
          <cell r="EP496">
            <v>0</v>
          </cell>
          <cell r="ER496">
            <v>0</v>
          </cell>
          <cell r="ET496">
            <v>0</v>
          </cell>
          <cell r="EX496">
            <v>0</v>
          </cell>
          <cell r="EZ496">
            <v>0</v>
          </cell>
          <cell r="FD496">
            <v>0</v>
          </cell>
          <cell r="FF496">
            <v>0</v>
          </cell>
        </row>
        <row r="497">
          <cell r="A497" t="str">
            <v>LandvindDK-East-2028</v>
          </cell>
          <cell r="B497" t="str">
            <v>DK-East</v>
          </cell>
          <cell r="G497">
            <v>17.338400000000178</v>
          </cell>
          <cell r="H497">
            <v>0</v>
          </cell>
          <cell r="N497">
            <v>51.739197389021029</v>
          </cell>
          <cell r="AK497">
            <v>17.338400000000178</v>
          </cell>
          <cell r="AL497">
            <v>0</v>
          </cell>
          <cell r="AN497">
            <v>0</v>
          </cell>
          <cell r="AO497">
            <v>2.3638307640000251</v>
          </cell>
          <cell r="AP497">
            <v>787.94358800000782</v>
          </cell>
          <cell r="AQ497">
            <v>0</v>
          </cell>
          <cell r="BG497" t="b">
            <v>0</v>
          </cell>
          <cell r="BO497" t="b">
            <v>0</v>
          </cell>
          <cell r="CA497" t="b">
            <v>0</v>
          </cell>
          <cell r="CB497" t="b">
            <v>0</v>
          </cell>
          <cell r="CD497" t="b">
            <v>0</v>
          </cell>
          <cell r="CE497" t="b">
            <v>0</v>
          </cell>
          <cell r="CG497" t="b">
            <v>0</v>
          </cell>
          <cell r="CH497" t="b">
            <v>0</v>
          </cell>
          <cell r="CP497" t="str">
            <v>ERWINWON</v>
          </cell>
          <cell r="CT497" t="b">
            <v>0</v>
          </cell>
          <cell r="CV497" t="b">
            <v>0</v>
          </cell>
          <cell r="CX497" t="b">
            <v>0</v>
          </cell>
          <cell r="CZ497" t="b">
            <v>0</v>
          </cell>
          <cell r="DB497" t="b">
            <v>0</v>
          </cell>
          <cell r="DD497" t="b">
            <v>0</v>
          </cell>
          <cell r="DF497" t="b">
            <v>0</v>
          </cell>
          <cell r="DH497" t="b">
            <v>0</v>
          </cell>
          <cell r="DJ497" t="b">
            <v>0</v>
          </cell>
          <cell r="DL497" t="b">
            <v>0</v>
          </cell>
          <cell r="DN497" t="b">
            <v>0</v>
          </cell>
          <cell r="DP497" t="b">
            <v>0</v>
          </cell>
          <cell r="DV497">
            <v>0</v>
          </cell>
          <cell r="DX497">
            <v>0</v>
          </cell>
          <cell r="DZ497">
            <v>0</v>
          </cell>
          <cell r="EB497">
            <v>0</v>
          </cell>
          <cell r="ED497">
            <v>0</v>
          </cell>
          <cell r="EF497">
            <v>0</v>
          </cell>
          <cell r="EJ497">
            <v>0</v>
          </cell>
          <cell r="EL497">
            <v>0</v>
          </cell>
          <cell r="EN497">
            <v>0</v>
          </cell>
          <cell r="EP497">
            <v>0</v>
          </cell>
          <cell r="ER497">
            <v>0</v>
          </cell>
          <cell r="ET497">
            <v>0</v>
          </cell>
          <cell r="EX497">
            <v>0</v>
          </cell>
          <cell r="EZ497">
            <v>0</v>
          </cell>
          <cell r="FD497">
            <v>0</v>
          </cell>
          <cell r="FF497">
            <v>0</v>
          </cell>
        </row>
        <row r="498">
          <cell r="A498" t="str">
            <v>LandvindDK-East-2028</v>
          </cell>
          <cell r="B498" t="str">
            <v>DK-East</v>
          </cell>
          <cell r="G498">
            <v>17.338400000000178</v>
          </cell>
          <cell r="H498">
            <v>0</v>
          </cell>
          <cell r="N498">
            <v>51.739197389021029</v>
          </cell>
          <cell r="AK498">
            <v>17.338400000000178</v>
          </cell>
          <cell r="AL498">
            <v>0</v>
          </cell>
          <cell r="AN498">
            <v>0</v>
          </cell>
          <cell r="AO498">
            <v>2.3638307640000251</v>
          </cell>
          <cell r="AP498">
            <v>787.94358800000782</v>
          </cell>
          <cell r="AQ498">
            <v>0</v>
          </cell>
          <cell r="BG498" t="b">
            <v>0</v>
          </cell>
          <cell r="BO498" t="b">
            <v>0</v>
          </cell>
          <cell r="CA498" t="b">
            <v>0</v>
          </cell>
          <cell r="CB498" t="b">
            <v>0</v>
          </cell>
          <cell r="CD498" t="b">
            <v>0</v>
          </cell>
          <cell r="CE498" t="b">
            <v>0</v>
          </cell>
          <cell r="CG498" t="b">
            <v>0</v>
          </cell>
          <cell r="CH498" t="b">
            <v>0</v>
          </cell>
          <cell r="CP498" t="str">
            <v>ERWINWON</v>
          </cell>
          <cell r="CT498" t="b">
            <v>0</v>
          </cell>
          <cell r="CV498" t="b">
            <v>0</v>
          </cell>
          <cell r="CX498" t="b">
            <v>0</v>
          </cell>
          <cell r="CZ498" t="b">
            <v>0</v>
          </cell>
          <cell r="DB498" t="b">
            <v>0</v>
          </cell>
          <cell r="DD498" t="b">
            <v>0</v>
          </cell>
          <cell r="DF498" t="b">
            <v>0</v>
          </cell>
          <cell r="DH498" t="b">
            <v>0</v>
          </cell>
          <cell r="DJ498" t="b">
            <v>0</v>
          </cell>
          <cell r="DL498" t="b">
            <v>0</v>
          </cell>
          <cell r="DN498" t="b">
            <v>0</v>
          </cell>
          <cell r="DP498" t="b">
            <v>0</v>
          </cell>
          <cell r="DV498">
            <v>0</v>
          </cell>
          <cell r="DX498">
            <v>0</v>
          </cell>
          <cell r="DZ498">
            <v>0</v>
          </cell>
          <cell r="EB498">
            <v>0</v>
          </cell>
          <cell r="ED498">
            <v>0</v>
          </cell>
          <cell r="EF498">
            <v>0</v>
          </cell>
          <cell r="EJ498">
            <v>0</v>
          </cell>
          <cell r="EL498">
            <v>0</v>
          </cell>
          <cell r="EN498">
            <v>0</v>
          </cell>
          <cell r="EP498">
            <v>0</v>
          </cell>
          <cell r="ER498">
            <v>0</v>
          </cell>
          <cell r="ET498">
            <v>0</v>
          </cell>
          <cell r="EX498">
            <v>0</v>
          </cell>
          <cell r="EZ498">
            <v>0</v>
          </cell>
          <cell r="FD498">
            <v>0</v>
          </cell>
          <cell r="FF498">
            <v>0</v>
          </cell>
        </row>
        <row r="499">
          <cell r="A499" t="str">
            <v>LandvindDK-East-2029</v>
          </cell>
          <cell r="B499" t="str">
            <v>DK-East</v>
          </cell>
          <cell r="G499">
            <v>14.517000000000003</v>
          </cell>
          <cell r="H499">
            <v>0</v>
          </cell>
          <cell r="N499">
            <v>43.319910054930716</v>
          </cell>
          <cell r="AK499">
            <v>14.517000000000003</v>
          </cell>
          <cell r="AL499">
            <v>0</v>
          </cell>
          <cell r="AN499">
            <v>0</v>
          </cell>
          <cell r="AO499">
            <v>1.9629524475000011</v>
          </cell>
          <cell r="AP499">
            <v>654.31748249999987</v>
          </cell>
          <cell r="AQ499">
            <v>0</v>
          </cell>
          <cell r="BG499" t="b">
            <v>0</v>
          </cell>
          <cell r="BO499" t="b">
            <v>0</v>
          </cell>
          <cell r="CA499" t="b">
            <v>0</v>
          </cell>
          <cell r="CB499" t="b">
            <v>0</v>
          </cell>
          <cell r="CD499" t="b">
            <v>0</v>
          </cell>
          <cell r="CE499" t="b">
            <v>0</v>
          </cell>
          <cell r="CG499" t="b">
            <v>0</v>
          </cell>
          <cell r="CH499" t="b">
            <v>0</v>
          </cell>
          <cell r="CP499" t="str">
            <v>ERWINWON</v>
          </cell>
          <cell r="CT499" t="b">
            <v>0</v>
          </cell>
          <cell r="CV499" t="b">
            <v>0</v>
          </cell>
          <cell r="CX499" t="b">
            <v>0</v>
          </cell>
          <cell r="CZ499" t="b">
            <v>0</v>
          </cell>
          <cell r="DB499" t="b">
            <v>0</v>
          </cell>
          <cell r="DD499" t="b">
            <v>0</v>
          </cell>
          <cell r="DF499" t="b">
            <v>0</v>
          </cell>
          <cell r="DH499" t="b">
            <v>0</v>
          </cell>
          <cell r="DJ499" t="b">
            <v>0</v>
          </cell>
          <cell r="DL499" t="b">
            <v>0</v>
          </cell>
          <cell r="DN499" t="b">
            <v>0</v>
          </cell>
          <cell r="DP499" t="b">
            <v>0</v>
          </cell>
          <cell r="DV499">
            <v>0</v>
          </cell>
          <cell r="DX499">
            <v>0</v>
          </cell>
          <cell r="DZ499">
            <v>0</v>
          </cell>
          <cell r="EB499">
            <v>0</v>
          </cell>
          <cell r="ED499">
            <v>0</v>
          </cell>
          <cell r="EF499">
            <v>0</v>
          </cell>
          <cell r="EJ499">
            <v>0</v>
          </cell>
          <cell r="EL499">
            <v>0</v>
          </cell>
          <cell r="EN499">
            <v>0</v>
          </cell>
          <cell r="EP499">
            <v>0</v>
          </cell>
          <cell r="ER499">
            <v>0</v>
          </cell>
          <cell r="ET499">
            <v>0</v>
          </cell>
          <cell r="EX499">
            <v>0</v>
          </cell>
          <cell r="EZ499">
            <v>0</v>
          </cell>
          <cell r="FD499">
            <v>0</v>
          </cell>
          <cell r="FF499">
            <v>0</v>
          </cell>
        </row>
        <row r="500">
          <cell r="A500" t="str">
            <v>LandvindDK-East-2029</v>
          </cell>
          <cell r="B500" t="str">
            <v>DK-East</v>
          </cell>
          <cell r="G500">
            <v>14.517000000000003</v>
          </cell>
          <cell r="H500">
            <v>0</v>
          </cell>
          <cell r="N500">
            <v>43.319910054930716</v>
          </cell>
          <cell r="AK500">
            <v>14.517000000000003</v>
          </cell>
          <cell r="AL500">
            <v>0</v>
          </cell>
          <cell r="AN500">
            <v>0</v>
          </cell>
          <cell r="AO500">
            <v>1.9629524475000011</v>
          </cell>
          <cell r="AP500">
            <v>654.31748249999987</v>
          </cell>
          <cell r="AQ500">
            <v>0</v>
          </cell>
          <cell r="BG500" t="b">
            <v>0</v>
          </cell>
          <cell r="BO500" t="b">
            <v>0</v>
          </cell>
          <cell r="CA500" t="b">
            <v>0</v>
          </cell>
          <cell r="CB500" t="b">
            <v>0</v>
          </cell>
          <cell r="CD500" t="b">
            <v>0</v>
          </cell>
          <cell r="CE500" t="b">
            <v>0</v>
          </cell>
          <cell r="CG500" t="b">
            <v>0</v>
          </cell>
          <cell r="CH500" t="b">
            <v>0</v>
          </cell>
          <cell r="CP500" t="str">
            <v>ERWINWON</v>
          </cell>
          <cell r="CT500" t="b">
            <v>0</v>
          </cell>
          <cell r="CV500" t="b">
            <v>0</v>
          </cell>
          <cell r="CX500" t="b">
            <v>0</v>
          </cell>
          <cell r="CZ500" t="b">
            <v>0</v>
          </cell>
          <cell r="DB500" t="b">
            <v>0</v>
          </cell>
          <cell r="DD500" t="b">
            <v>0</v>
          </cell>
          <cell r="DF500" t="b">
            <v>0</v>
          </cell>
          <cell r="DH500" t="b">
            <v>0</v>
          </cell>
          <cell r="DJ500" t="b">
            <v>0</v>
          </cell>
          <cell r="DL500" t="b">
            <v>0</v>
          </cell>
          <cell r="DN500" t="b">
            <v>0</v>
          </cell>
          <cell r="DP500" t="b">
            <v>0</v>
          </cell>
          <cell r="DV500">
            <v>0</v>
          </cell>
          <cell r="DX500">
            <v>0</v>
          </cell>
          <cell r="DZ500">
            <v>0</v>
          </cell>
          <cell r="EB500">
            <v>0</v>
          </cell>
          <cell r="ED500">
            <v>0</v>
          </cell>
          <cell r="EF500">
            <v>0</v>
          </cell>
          <cell r="EJ500">
            <v>0</v>
          </cell>
          <cell r="EL500">
            <v>0</v>
          </cell>
          <cell r="EN500">
            <v>0</v>
          </cell>
          <cell r="EP500">
            <v>0</v>
          </cell>
          <cell r="ER500">
            <v>0</v>
          </cell>
          <cell r="ET500">
            <v>0</v>
          </cell>
          <cell r="EX500">
            <v>0</v>
          </cell>
          <cell r="EZ500">
            <v>0</v>
          </cell>
          <cell r="FD500">
            <v>0</v>
          </cell>
          <cell r="FF500">
            <v>0</v>
          </cell>
        </row>
        <row r="501">
          <cell r="A501" t="str">
            <v>LandvindDK-East-2030</v>
          </cell>
          <cell r="B501" t="str">
            <v>DK-East</v>
          </cell>
          <cell r="G501">
            <v>22.874400000000009</v>
          </cell>
          <cell r="H501">
            <v>0</v>
          </cell>
          <cell r="N501">
            <v>68.259072160949742</v>
          </cell>
          <cell r="AK501">
            <v>22.874400000000009</v>
          </cell>
          <cell r="AL501">
            <v>0</v>
          </cell>
          <cell r="AN501">
            <v>0</v>
          </cell>
          <cell r="AO501">
            <v>3.0674570400000012</v>
          </cell>
          <cell r="AP501">
            <v>1022.4856800000005</v>
          </cell>
          <cell r="AQ501">
            <v>0</v>
          </cell>
          <cell r="BG501" t="b">
            <v>0</v>
          </cell>
          <cell r="BO501" t="b">
            <v>0</v>
          </cell>
          <cell r="CA501" t="b">
            <v>0</v>
          </cell>
          <cell r="CB501" t="b">
            <v>0</v>
          </cell>
          <cell r="CD501" t="b">
            <v>0</v>
          </cell>
          <cell r="CE501" t="b">
            <v>0</v>
          </cell>
          <cell r="CG501" t="b">
            <v>0</v>
          </cell>
          <cell r="CH501" t="b">
            <v>0</v>
          </cell>
          <cell r="CP501" t="str">
            <v>ERWINWON</v>
          </cell>
          <cell r="CT501" t="b">
            <v>0</v>
          </cell>
          <cell r="CV501" t="b">
            <v>0</v>
          </cell>
          <cell r="CX501" t="b">
            <v>0</v>
          </cell>
          <cell r="CZ501" t="b">
            <v>0</v>
          </cell>
          <cell r="DB501" t="b">
            <v>0</v>
          </cell>
          <cell r="DD501" t="b">
            <v>0</v>
          </cell>
          <cell r="DF501" t="b">
            <v>0</v>
          </cell>
          <cell r="DH501" t="b">
            <v>0</v>
          </cell>
          <cell r="DJ501" t="b">
            <v>0</v>
          </cell>
          <cell r="DL501" t="b">
            <v>0</v>
          </cell>
          <cell r="DN501" t="b">
            <v>0</v>
          </cell>
          <cell r="DP501" t="b">
            <v>0</v>
          </cell>
          <cell r="DV501">
            <v>0</v>
          </cell>
          <cell r="DX501">
            <v>0</v>
          </cell>
          <cell r="DZ501">
            <v>0</v>
          </cell>
          <cell r="EB501">
            <v>0</v>
          </cell>
          <cell r="ED501">
            <v>0</v>
          </cell>
          <cell r="EF501">
            <v>0</v>
          </cell>
          <cell r="EJ501">
            <v>0</v>
          </cell>
          <cell r="EL501">
            <v>0</v>
          </cell>
          <cell r="EN501">
            <v>0</v>
          </cell>
          <cell r="EP501">
            <v>0</v>
          </cell>
          <cell r="ER501">
            <v>0</v>
          </cell>
          <cell r="ET501">
            <v>0</v>
          </cell>
          <cell r="EX501">
            <v>0</v>
          </cell>
          <cell r="EZ501">
            <v>0</v>
          </cell>
          <cell r="FD501">
            <v>0</v>
          </cell>
          <cell r="FF501">
            <v>0</v>
          </cell>
        </row>
        <row r="502">
          <cell r="A502" t="str">
            <v>LandvindDK-East-2030</v>
          </cell>
          <cell r="B502" t="str">
            <v>DK-East</v>
          </cell>
          <cell r="G502">
            <v>22.874400000000009</v>
          </cell>
          <cell r="H502">
            <v>0</v>
          </cell>
          <cell r="N502">
            <v>68.259072160949742</v>
          </cell>
          <cell r="AK502">
            <v>22.874400000000009</v>
          </cell>
          <cell r="AL502">
            <v>0</v>
          </cell>
          <cell r="AN502">
            <v>0</v>
          </cell>
          <cell r="AO502">
            <v>3.0674570400000012</v>
          </cell>
          <cell r="AP502">
            <v>1022.4856800000005</v>
          </cell>
          <cell r="AQ502">
            <v>0</v>
          </cell>
          <cell r="BG502" t="b">
            <v>0</v>
          </cell>
          <cell r="BO502" t="b">
            <v>0</v>
          </cell>
          <cell r="CA502" t="b">
            <v>0</v>
          </cell>
          <cell r="CB502" t="b">
            <v>0</v>
          </cell>
          <cell r="CD502" t="b">
            <v>0</v>
          </cell>
          <cell r="CE502" t="b">
            <v>0</v>
          </cell>
          <cell r="CG502" t="b">
            <v>0</v>
          </cell>
          <cell r="CH502" t="b">
            <v>0</v>
          </cell>
          <cell r="CP502" t="str">
            <v>ERWINWON</v>
          </cell>
          <cell r="CT502" t="b">
            <v>0</v>
          </cell>
          <cell r="CV502" t="b">
            <v>0</v>
          </cell>
          <cell r="CX502" t="b">
            <v>0</v>
          </cell>
          <cell r="CZ502" t="b">
            <v>0</v>
          </cell>
          <cell r="DB502" t="b">
            <v>0</v>
          </cell>
          <cell r="DD502" t="b">
            <v>0</v>
          </cell>
          <cell r="DF502" t="b">
            <v>0</v>
          </cell>
          <cell r="DH502" t="b">
            <v>0</v>
          </cell>
          <cell r="DJ502" t="b">
            <v>0</v>
          </cell>
          <cell r="DL502" t="b">
            <v>0</v>
          </cell>
          <cell r="DN502" t="b">
            <v>0</v>
          </cell>
          <cell r="DP502" t="b">
            <v>0</v>
          </cell>
          <cell r="DV502">
            <v>0</v>
          </cell>
          <cell r="DX502">
            <v>0</v>
          </cell>
          <cell r="DZ502">
            <v>0</v>
          </cell>
          <cell r="EB502">
            <v>0</v>
          </cell>
          <cell r="ED502">
            <v>0</v>
          </cell>
          <cell r="EF502">
            <v>0</v>
          </cell>
          <cell r="EJ502">
            <v>0</v>
          </cell>
          <cell r="EL502">
            <v>0</v>
          </cell>
          <cell r="EN502">
            <v>0</v>
          </cell>
          <cell r="EP502">
            <v>0</v>
          </cell>
          <cell r="ER502">
            <v>0</v>
          </cell>
          <cell r="ET502">
            <v>0</v>
          </cell>
          <cell r="EX502">
            <v>0</v>
          </cell>
          <cell r="EZ502">
            <v>0</v>
          </cell>
          <cell r="FD502">
            <v>0</v>
          </cell>
          <cell r="FF502">
            <v>0</v>
          </cell>
        </row>
        <row r="503">
          <cell r="A503" t="str">
            <v>LandvindDK-East-2031</v>
          </cell>
          <cell r="B503" t="str">
            <v>DK-East</v>
          </cell>
          <cell r="G503">
            <v>31.434199999999962</v>
          </cell>
          <cell r="H503">
            <v>0</v>
          </cell>
          <cell r="N503">
            <v>93.802212347503016</v>
          </cell>
          <cell r="AK503">
            <v>31.434199999999962</v>
          </cell>
          <cell r="AL503">
            <v>0</v>
          </cell>
          <cell r="AN503">
            <v>0</v>
          </cell>
          <cell r="AO503">
            <v>4.2153262199999944</v>
          </cell>
          <cell r="AP503">
            <v>1405.1087399999983</v>
          </cell>
          <cell r="AQ503">
            <v>0</v>
          </cell>
          <cell r="BG503" t="b">
            <v>0</v>
          </cell>
          <cell r="BO503" t="b">
            <v>0</v>
          </cell>
          <cell r="CA503" t="b">
            <v>0</v>
          </cell>
          <cell r="CB503" t="b">
            <v>0</v>
          </cell>
          <cell r="CD503" t="b">
            <v>0</v>
          </cell>
          <cell r="CE503" t="b">
            <v>0</v>
          </cell>
          <cell r="CG503" t="b">
            <v>0</v>
          </cell>
          <cell r="CH503" t="b">
            <v>0</v>
          </cell>
          <cell r="CP503" t="str">
            <v>ERWINWON</v>
          </cell>
          <cell r="CT503" t="b">
            <v>0</v>
          </cell>
          <cell r="CV503" t="b">
            <v>0</v>
          </cell>
          <cell r="CX503" t="b">
            <v>0</v>
          </cell>
          <cell r="CZ503" t="b">
            <v>0</v>
          </cell>
          <cell r="DB503" t="b">
            <v>0</v>
          </cell>
          <cell r="DD503" t="b">
            <v>0</v>
          </cell>
          <cell r="DF503" t="b">
            <v>0</v>
          </cell>
          <cell r="DH503" t="b">
            <v>0</v>
          </cell>
          <cell r="DJ503" t="b">
            <v>0</v>
          </cell>
          <cell r="DL503" t="b">
            <v>0</v>
          </cell>
          <cell r="DN503" t="b">
            <v>0</v>
          </cell>
          <cell r="DP503" t="b">
            <v>0</v>
          </cell>
          <cell r="DV503">
            <v>0</v>
          </cell>
          <cell r="DX503">
            <v>0</v>
          </cell>
          <cell r="DZ503">
            <v>0</v>
          </cell>
          <cell r="EB503">
            <v>0</v>
          </cell>
          <cell r="ED503">
            <v>0</v>
          </cell>
          <cell r="EF503">
            <v>0</v>
          </cell>
          <cell r="EJ503">
            <v>0</v>
          </cell>
          <cell r="EL503">
            <v>0</v>
          </cell>
          <cell r="EN503">
            <v>0</v>
          </cell>
          <cell r="EP503">
            <v>0</v>
          </cell>
          <cell r="ER503">
            <v>0</v>
          </cell>
          <cell r="ET503">
            <v>0</v>
          </cell>
          <cell r="EX503">
            <v>0</v>
          </cell>
          <cell r="EZ503">
            <v>0</v>
          </cell>
          <cell r="FD503">
            <v>0</v>
          </cell>
          <cell r="FF503">
            <v>0</v>
          </cell>
        </row>
        <row r="504">
          <cell r="A504" t="str">
            <v>LandvindDK-East-2031</v>
          </cell>
          <cell r="B504" t="str">
            <v>DK-East</v>
          </cell>
          <cell r="G504">
            <v>31.434199999999962</v>
          </cell>
          <cell r="H504">
            <v>0</v>
          </cell>
          <cell r="N504">
            <v>93.802212347503016</v>
          </cell>
          <cell r="AK504">
            <v>31.434199999999962</v>
          </cell>
          <cell r="AL504">
            <v>0</v>
          </cell>
          <cell r="AN504">
            <v>0</v>
          </cell>
          <cell r="AO504">
            <v>4.2153262199999944</v>
          </cell>
          <cell r="AP504">
            <v>1405.1087399999983</v>
          </cell>
          <cell r="AQ504">
            <v>0</v>
          </cell>
          <cell r="BG504" t="b">
            <v>0</v>
          </cell>
          <cell r="BO504" t="b">
            <v>0</v>
          </cell>
          <cell r="CA504" t="b">
            <v>0</v>
          </cell>
          <cell r="CB504" t="b">
            <v>0</v>
          </cell>
          <cell r="CD504" t="b">
            <v>0</v>
          </cell>
          <cell r="CE504" t="b">
            <v>0</v>
          </cell>
          <cell r="CG504" t="b">
            <v>0</v>
          </cell>
          <cell r="CH504" t="b">
            <v>0</v>
          </cell>
          <cell r="CP504" t="str">
            <v>ERWINWON</v>
          </cell>
          <cell r="CT504" t="b">
            <v>0</v>
          </cell>
          <cell r="CV504" t="b">
            <v>0</v>
          </cell>
          <cell r="CX504" t="b">
            <v>0</v>
          </cell>
          <cell r="CZ504" t="b">
            <v>0</v>
          </cell>
          <cell r="DB504" t="b">
            <v>0</v>
          </cell>
          <cell r="DD504" t="b">
            <v>0</v>
          </cell>
          <cell r="DF504" t="b">
            <v>0</v>
          </cell>
          <cell r="DH504" t="b">
            <v>0</v>
          </cell>
          <cell r="DJ504" t="b">
            <v>0</v>
          </cell>
          <cell r="DL504" t="b">
            <v>0</v>
          </cell>
          <cell r="DN504" t="b">
            <v>0</v>
          </cell>
          <cell r="DP504" t="b">
            <v>0</v>
          </cell>
          <cell r="DV504">
            <v>0</v>
          </cell>
          <cell r="DX504">
            <v>0</v>
          </cell>
          <cell r="DZ504">
            <v>0</v>
          </cell>
          <cell r="EB504">
            <v>0</v>
          </cell>
          <cell r="ED504">
            <v>0</v>
          </cell>
          <cell r="EF504">
            <v>0</v>
          </cell>
          <cell r="EJ504">
            <v>0</v>
          </cell>
          <cell r="EL504">
            <v>0</v>
          </cell>
          <cell r="EN504">
            <v>0</v>
          </cell>
          <cell r="EP504">
            <v>0</v>
          </cell>
          <cell r="ER504">
            <v>0</v>
          </cell>
          <cell r="ET504">
            <v>0</v>
          </cell>
          <cell r="EX504">
            <v>0</v>
          </cell>
          <cell r="EZ504">
            <v>0</v>
          </cell>
          <cell r="FD504">
            <v>0</v>
          </cell>
          <cell r="FF504">
            <v>0</v>
          </cell>
        </row>
        <row r="505">
          <cell r="A505" t="str">
            <v>LandvindDK-East-2032</v>
          </cell>
          <cell r="B505" t="str">
            <v>DK-East</v>
          </cell>
          <cell r="G505">
            <v>39.846399999999988</v>
          </cell>
          <cell r="H505">
            <v>0</v>
          </cell>
          <cell r="N505">
            <v>118.90490211564307</v>
          </cell>
          <cell r="AK505">
            <v>39.846399999999988</v>
          </cell>
          <cell r="AL505">
            <v>0</v>
          </cell>
          <cell r="AN505">
            <v>0</v>
          </cell>
          <cell r="AO505">
            <v>5.3434022399999987</v>
          </cell>
          <cell r="AP505">
            <v>1781.1340799999996</v>
          </cell>
          <cell r="AQ505">
            <v>0</v>
          </cell>
          <cell r="BG505" t="b">
            <v>0</v>
          </cell>
          <cell r="BO505" t="b">
            <v>0</v>
          </cell>
          <cell r="CA505" t="b">
            <v>0</v>
          </cell>
          <cell r="CB505" t="b">
            <v>0</v>
          </cell>
          <cell r="CD505" t="b">
            <v>0</v>
          </cell>
          <cell r="CE505" t="b">
            <v>0</v>
          </cell>
          <cell r="CG505" t="b">
            <v>0</v>
          </cell>
          <cell r="CH505" t="b">
            <v>0</v>
          </cell>
          <cell r="CP505" t="str">
            <v>ERWINWON</v>
          </cell>
          <cell r="CT505" t="b">
            <v>0</v>
          </cell>
          <cell r="CV505" t="b">
            <v>0</v>
          </cell>
          <cell r="CX505" t="b">
            <v>0</v>
          </cell>
          <cell r="CZ505" t="b">
            <v>0</v>
          </cell>
          <cell r="DB505" t="b">
            <v>0</v>
          </cell>
          <cell r="DD505" t="b">
            <v>0</v>
          </cell>
          <cell r="DF505" t="b">
            <v>0</v>
          </cell>
          <cell r="DH505" t="b">
            <v>0</v>
          </cell>
          <cell r="DJ505" t="b">
            <v>0</v>
          </cell>
          <cell r="DL505" t="b">
            <v>0</v>
          </cell>
          <cell r="DN505" t="b">
            <v>0</v>
          </cell>
          <cell r="DP505" t="b">
            <v>0</v>
          </cell>
          <cell r="DV505">
            <v>0</v>
          </cell>
          <cell r="DX505">
            <v>0</v>
          </cell>
          <cell r="DZ505">
            <v>0</v>
          </cell>
          <cell r="EB505">
            <v>0</v>
          </cell>
          <cell r="ED505">
            <v>0</v>
          </cell>
          <cell r="EF505">
            <v>0</v>
          </cell>
          <cell r="EJ505">
            <v>0</v>
          </cell>
          <cell r="EL505">
            <v>0</v>
          </cell>
          <cell r="EN505">
            <v>0</v>
          </cell>
          <cell r="EP505">
            <v>0</v>
          </cell>
          <cell r="ER505">
            <v>0</v>
          </cell>
          <cell r="ET505">
            <v>0</v>
          </cell>
          <cell r="EX505">
            <v>0</v>
          </cell>
          <cell r="EZ505">
            <v>0</v>
          </cell>
          <cell r="FD505">
            <v>0</v>
          </cell>
          <cell r="FF505">
            <v>0</v>
          </cell>
        </row>
        <row r="506">
          <cell r="A506" t="str">
            <v>LandvindDK-East-2032</v>
          </cell>
          <cell r="B506" t="str">
            <v>DK-East</v>
          </cell>
          <cell r="G506">
            <v>39.846399999999988</v>
          </cell>
          <cell r="H506">
            <v>0</v>
          </cell>
          <cell r="N506">
            <v>118.90490211564307</v>
          </cell>
          <cell r="AK506">
            <v>39.846399999999988</v>
          </cell>
          <cell r="AL506">
            <v>0</v>
          </cell>
          <cell r="AN506">
            <v>0</v>
          </cell>
          <cell r="AO506">
            <v>5.3434022399999987</v>
          </cell>
          <cell r="AP506">
            <v>1781.1340799999996</v>
          </cell>
          <cell r="AQ506">
            <v>0</v>
          </cell>
          <cell r="BG506" t="b">
            <v>0</v>
          </cell>
          <cell r="BO506" t="b">
            <v>0</v>
          </cell>
          <cell r="CA506" t="b">
            <v>0</v>
          </cell>
          <cell r="CB506" t="b">
            <v>0</v>
          </cell>
          <cell r="CD506" t="b">
            <v>0</v>
          </cell>
          <cell r="CE506" t="b">
            <v>0</v>
          </cell>
          <cell r="CG506" t="b">
            <v>0</v>
          </cell>
          <cell r="CH506" t="b">
            <v>0</v>
          </cell>
          <cell r="CP506" t="str">
            <v>ERWINWON</v>
          </cell>
          <cell r="CT506" t="b">
            <v>0</v>
          </cell>
          <cell r="CV506" t="b">
            <v>0</v>
          </cell>
          <cell r="CX506" t="b">
            <v>0</v>
          </cell>
          <cell r="CZ506" t="b">
            <v>0</v>
          </cell>
          <cell r="DB506" t="b">
            <v>0</v>
          </cell>
          <cell r="DD506" t="b">
            <v>0</v>
          </cell>
          <cell r="DF506" t="b">
            <v>0</v>
          </cell>
          <cell r="DH506" t="b">
            <v>0</v>
          </cell>
          <cell r="DJ506" t="b">
            <v>0</v>
          </cell>
          <cell r="DL506" t="b">
            <v>0</v>
          </cell>
          <cell r="DN506" t="b">
            <v>0</v>
          </cell>
          <cell r="DP506" t="b">
            <v>0</v>
          </cell>
          <cell r="DV506">
            <v>0</v>
          </cell>
          <cell r="DX506">
            <v>0</v>
          </cell>
          <cell r="DZ506">
            <v>0</v>
          </cell>
          <cell r="EB506">
            <v>0</v>
          </cell>
          <cell r="ED506">
            <v>0</v>
          </cell>
          <cell r="EF506">
            <v>0</v>
          </cell>
          <cell r="EJ506">
            <v>0</v>
          </cell>
          <cell r="EL506">
            <v>0</v>
          </cell>
          <cell r="EN506">
            <v>0</v>
          </cell>
          <cell r="EP506">
            <v>0</v>
          </cell>
          <cell r="ER506">
            <v>0</v>
          </cell>
          <cell r="ET506">
            <v>0</v>
          </cell>
          <cell r="EX506">
            <v>0</v>
          </cell>
          <cell r="EZ506">
            <v>0</v>
          </cell>
          <cell r="FD506">
            <v>0</v>
          </cell>
          <cell r="FF506">
            <v>0</v>
          </cell>
        </row>
        <row r="507">
          <cell r="A507" t="str">
            <v>LandvindDK-East-2033</v>
          </cell>
          <cell r="B507" t="str">
            <v>DK-East</v>
          </cell>
          <cell r="G507">
            <v>30</v>
          </cell>
          <cell r="H507">
            <v>0</v>
          </cell>
          <cell r="N507">
            <v>89.52244276695744</v>
          </cell>
          <cell r="AK507">
            <v>30</v>
          </cell>
          <cell r="AL507">
            <v>0</v>
          </cell>
          <cell r="AN507">
            <v>0</v>
          </cell>
          <cell r="AO507">
            <v>4.0229999999999997</v>
          </cell>
          <cell r="AP507">
            <v>1341</v>
          </cell>
          <cell r="AQ507">
            <v>0</v>
          </cell>
          <cell r="BG507" t="b">
            <v>0</v>
          </cell>
          <cell r="BO507" t="b">
            <v>0</v>
          </cell>
          <cell r="CA507" t="b">
            <v>0</v>
          </cell>
          <cell r="CB507" t="b">
            <v>0</v>
          </cell>
          <cell r="CD507" t="b">
            <v>0</v>
          </cell>
          <cell r="CE507" t="b">
            <v>0</v>
          </cell>
          <cell r="CG507" t="b">
            <v>0</v>
          </cell>
          <cell r="CH507" t="b">
            <v>0</v>
          </cell>
          <cell r="CP507" t="str">
            <v>ERWINWON</v>
          </cell>
          <cell r="CT507" t="b">
            <v>0</v>
          </cell>
          <cell r="CV507" t="b">
            <v>0</v>
          </cell>
          <cell r="CX507" t="b">
            <v>0</v>
          </cell>
          <cell r="CZ507" t="b">
            <v>0</v>
          </cell>
          <cell r="DB507" t="b">
            <v>0</v>
          </cell>
          <cell r="DD507" t="b">
            <v>0</v>
          </cell>
          <cell r="DF507" t="b">
            <v>0</v>
          </cell>
          <cell r="DH507" t="b">
            <v>0</v>
          </cell>
          <cell r="DJ507" t="b">
            <v>0</v>
          </cell>
          <cell r="DL507" t="b">
            <v>0</v>
          </cell>
          <cell r="DN507" t="b">
            <v>0</v>
          </cell>
          <cell r="DP507" t="b">
            <v>0</v>
          </cell>
          <cell r="DV507">
            <v>0</v>
          </cell>
          <cell r="DX507">
            <v>0</v>
          </cell>
          <cell r="DZ507">
            <v>0</v>
          </cell>
          <cell r="EB507">
            <v>0</v>
          </cell>
          <cell r="ED507">
            <v>0</v>
          </cell>
          <cell r="EF507">
            <v>0</v>
          </cell>
          <cell r="EJ507">
            <v>0</v>
          </cell>
          <cell r="EL507">
            <v>0</v>
          </cell>
          <cell r="EN507">
            <v>0</v>
          </cell>
          <cell r="EP507">
            <v>0</v>
          </cell>
          <cell r="ER507">
            <v>0</v>
          </cell>
          <cell r="ET507">
            <v>0</v>
          </cell>
          <cell r="EX507">
            <v>0</v>
          </cell>
          <cell r="EZ507">
            <v>0</v>
          </cell>
          <cell r="FD507">
            <v>0</v>
          </cell>
          <cell r="FF507">
            <v>0</v>
          </cell>
        </row>
        <row r="508">
          <cell r="A508" t="str">
            <v>LandvindDK-East-2033</v>
          </cell>
          <cell r="B508" t="str">
            <v>DK-East</v>
          </cell>
          <cell r="G508">
            <v>30</v>
          </cell>
          <cell r="H508">
            <v>0</v>
          </cell>
          <cell r="N508">
            <v>89.52244276695744</v>
          </cell>
          <cell r="AK508">
            <v>30</v>
          </cell>
          <cell r="AL508">
            <v>0</v>
          </cell>
          <cell r="AN508">
            <v>0</v>
          </cell>
          <cell r="AO508">
            <v>4.0229999999999997</v>
          </cell>
          <cell r="AP508">
            <v>1341</v>
          </cell>
          <cell r="AQ508">
            <v>0</v>
          </cell>
          <cell r="BG508" t="b">
            <v>0</v>
          </cell>
          <cell r="BO508" t="b">
            <v>0</v>
          </cell>
          <cell r="CA508" t="b">
            <v>0</v>
          </cell>
          <cell r="CB508" t="b">
            <v>0</v>
          </cell>
          <cell r="CD508" t="b">
            <v>0</v>
          </cell>
          <cell r="CE508" t="b">
            <v>0</v>
          </cell>
          <cell r="CG508" t="b">
            <v>0</v>
          </cell>
          <cell r="CH508" t="b">
            <v>0</v>
          </cell>
          <cell r="CP508" t="str">
            <v>ERWINWON</v>
          </cell>
          <cell r="CT508" t="b">
            <v>0</v>
          </cell>
          <cell r="CV508" t="b">
            <v>0</v>
          </cell>
          <cell r="CX508" t="b">
            <v>0</v>
          </cell>
          <cell r="CZ508" t="b">
            <v>0</v>
          </cell>
          <cell r="DB508" t="b">
            <v>0</v>
          </cell>
          <cell r="DD508" t="b">
            <v>0</v>
          </cell>
          <cell r="DF508" t="b">
            <v>0</v>
          </cell>
          <cell r="DH508" t="b">
            <v>0</v>
          </cell>
          <cell r="DJ508" t="b">
            <v>0</v>
          </cell>
          <cell r="DL508" t="b">
            <v>0</v>
          </cell>
          <cell r="DN508" t="b">
            <v>0</v>
          </cell>
          <cell r="DP508" t="b">
            <v>0</v>
          </cell>
          <cell r="DV508">
            <v>0</v>
          </cell>
          <cell r="DX508">
            <v>0</v>
          </cell>
          <cell r="DZ508">
            <v>0</v>
          </cell>
          <cell r="EB508">
            <v>0</v>
          </cell>
          <cell r="ED508">
            <v>0</v>
          </cell>
          <cell r="EF508">
            <v>0</v>
          </cell>
          <cell r="EJ508">
            <v>0</v>
          </cell>
          <cell r="EL508">
            <v>0</v>
          </cell>
          <cell r="EN508">
            <v>0</v>
          </cell>
          <cell r="EP508">
            <v>0</v>
          </cell>
          <cell r="ER508">
            <v>0</v>
          </cell>
          <cell r="ET508">
            <v>0</v>
          </cell>
          <cell r="EX508">
            <v>0</v>
          </cell>
          <cell r="EZ508">
            <v>0</v>
          </cell>
          <cell r="FD508">
            <v>0</v>
          </cell>
          <cell r="FF508">
            <v>0</v>
          </cell>
        </row>
        <row r="509">
          <cell r="A509" t="str">
            <v>LandvindDK-East-2034</v>
          </cell>
          <cell r="B509" t="str">
            <v>DK-East</v>
          </cell>
          <cell r="G509">
            <v>10</v>
          </cell>
          <cell r="H509">
            <v>0</v>
          </cell>
          <cell r="N509">
            <v>29.840814255652479</v>
          </cell>
          <cell r="AK509">
            <v>10</v>
          </cell>
          <cell r="AL509">
            <v>0</v>
          </cell>
          <cell r="AN509">
            <v>0</v>
          </cell>
          <cell r="AO509">
            <v>1.341</v>
          </cell>
          <cell r="AP509">
            <v>447</v>
          </cell>
          <cell r="AQ509">
            <v>0</v>
          </cell>
          <cell r="BG509" t="b">
            <v>0</v>
          </cell>
          <cell r="BO509" t="b">
            <v>0</v>
          </cell>
          <cell r="CA509" t="b">
            <v>0</v>
          </cell>
          <cell r="CB509" t="b">
            <v>0</v>
          </cell>
          <cell r="CD509" t="b">
            <v>0</v>
          </cell>
          <cell r="CE509" t="b">
            <v>0</v>
          </cell>
          <cell r="CG509" t="b">
            <v>0</v>
          </cell>
          <cell r="CH509" t="b">
            <v>0</v>
          </cell>
          <cell r="CP509" t="str">
            <v>ERWINWON</v>
          </cell>
          <cell r="CT509" t="b">
            <v>0</v>
          </cell>
          <cell r="CV509" t="b">
            <v>0</v>
          </cell>
          <cell r="CX509" t="b">
            <v>0</v>
          </cell>
          <cell r="CZ509" t="b">
            <v>0</v>
          </cell>
          <cell r="DB509" t="b">
            <v>0</v>
          </cell>
          <cell r="DD509" t="b">
            <v>0</v>
          </cell>
          <cell r="DF509" t="b">
            <v>0</v>
          </cell>
          <cell r="DH509" t="b">
            <v>0</v>
          </cell>
          <cell r="DJ509" t="b">
            <v>0</v>
          </cell>
          <cell r="DL509" t="b">
            <v>0</v>
          </cell>
          <cell r="DN509" t="b">
            <v>0</v>
          </cell>
          <cell r="DP509" t="b">
            <v>0</v>
          </cell>
          <cell r="DV509">
            <v>0</v>
          </cell>
          <cell r="DX509">
            <v>0</v>
          </cell>
          <cell r="DZ509">
            <v>0</v>
          </cell>
          <cell r="EB509">
            <v>0</v>
          </cell>
          <cell r="ED509">
            <v>0</v>
          </cell>
          <cell r="EF509">
            <v>0</v>
          </cell>
          <cell r="EJ509">
            <v>0</v>
          </cell>
          <cell r="EL509">
            <v>0</v>
          </cell>
          <cell r="EN509">
            <v>0</v>
          </cell>
          <cell r="EP509">
            <v>0</v>
          </cell>
          <cell r="ER509">
            <v>0</v>
          </cell>
          <cell r="ET509">
            <v>0</v>
          </cell>
          <cell r="EX509">
            <v>0</v>
          </cell>
          <cell r="EZ509">
            <v>0</v>
          </cell>
          <cell r="FD509">
            <v>0</v>
          </cell>
          <cell r="FF509">
            <v>0</v>
          </cell>
        </row>
        <row r="510">
          <cell r="A510" t="str">
            <v>LandvindDK-East-2034</v>
          </cell>
          <cell r="B510" t="str">
            <v>DK-East</v>
          </cell>
          <cell r="G510">
            <v>10</v>
          </cell>
          <cell r="H510">
            <v>0</v>
          </cell>
          <cell r="N510">
            <v>29.840814255652479</v>
          </cell>
          <cell r="AK510">
            <v>10</v>
          </cell>
          <cell r="AL510">
            <v>0</v>
          </cell>
          <cell r="AN510">
            <v>0</v>
          </cell>
          <cell r="AO510">
            <v>1.341</v>
          </cell>
          <cell r="AP510">
            <v>447</v>
          </cell>
          <cell r="AQ510">
            <v>0</v>
          </cell>
          <cell r="BG510" t="b">
            <v>0</v>
          </cell>
          <cell r="BO510" t="b">
            <v>0</v>
          </cell>
          <cell r="CA510" t="b">
            <v>0</v>
          </cell>
          <cell r="CB510" t="b">
            <v>0</v>
          </cell>
          <cell r="CD510" t="b">
            <v>0</v>
          </cell>
          <cell r="CE510" t="b">
            <v>0</v>
          </cell>
          <cell r="CG510" t="b">
            <v>0</v>
          </cell>
          <cell r="CH510" t="b">
            <v>0</v>
          </cell>
          <cell r="CP510" t="str">
            <v>ERWINWON</v>
          </cell>
          <cell r="CT510" t="b">
            <v>0</v>
          </cell>
          <cell r="CV510" t="b">
            <v>0</v>
          </cell>
          <cell r="CX510" t="b">
            <v>0</v>
          </cell>
          <cell r="CZ510" t="b">
            <v>0</v>
          </cell>
          <cell r="DB510" t="b">
            <v>0</v>
          </cell>
          <cell r="DD510" t="b">
            <v>0</v>
          </cell>
          <cell r="DF510" t="b">
            <v>0</v>
          </cell>
          <cell r="DH510" t="b">
            <v>0</v>
          </cell>
          <cell r="DJ510" t="b">
            <v>0</v>
          </cell>
          <cell r="DL510" t="b">
            <v>0</v>
          </cell>
          <cell r="DN510" t="b">
            <v>0</v>
          </cell>
          <cell r="DP510" t="b">
            <v>0</v>
          </cell>
          <cell r="DV510">
            <v>0</v>
          </cell>
          <cell r="DX510">
            <v>0</v>
          </cell>
          <cell r="DZ510">
            <v>0</v>
          </cell>
          <cell r="EB510">
            <v>0</v>
          </cell>
          <cell r="ED510">
            <v>0</v>
          </cell>
          <cell r="EF510">
            <v>0</v>
          </cell>
          <cell r="EJ510">
            <v>0</v>
          </cell>
          <cell r="EL510">
            <v>0</v>
          </cell>
          <cell r="EN510">
            <v>0</v>
          </cell>
          <cell r="EP510">
            <v>0</v>
          </cell>
          <cell r="ER510">
            <v>0</v>
          </cell>
          <cell r="ET510">
            <v>0</v>
          </cell>
          <cell r="EX510">
            <v>0</v>
          </cell>
          <cell r="EZ510">
            <v>0</v>
          </cell>
          <cell r="FD510">
            <v>0</v>
          </cell>
          <cell r="FF510">
            <v>0</v>
          </cell>
        </row>
        <row r="511">
          <cell r="A511" t="str">
            <v>LandvindDK-East-2035</v>
          </cell>
          <cell r="B511" t="str">
            <v>DK-East</v>
          </cell>
          <cell r="G511">
            <v>10</v>
          </cell>
          <cell r="H511">
            <v>0</v>
          </cell>
          <cell r="N511">
            <v>29.840814255652479</v>
          </cell>
          <cell r="AK511">
            <v>10</v>
          </cell>
          <cell r="AL511">
            <v>0</v>
          </cell>
          <cell r="AN511">
            <v>0</v>
          </cell>
          <cell r="AO511">
            <v>1.341</v>
          </cell>
          <cell r="AP511">
            <v>447</v>
          </cell>
          <cell r="AQ511">
            <v>0</v>
          </cell>
          <cell r="BG511" t="b">
            <v>0</v>
          </cell>
          <cell r="BO511" t="b">
            <v>0</v>
          </cell>
          <cell r="CA511" t="b">
            <v>0</v>
          </cell>
          <cell r="CB511" t="b">
            <v>0</v>
          </cell>
          <cell r="CD511" t="b">
            <v>0</v>
          </cell>
          <cell r="CE511" t="b">
            <v>0</v>
          </cell>
          <cell r="CG511" t="b">
            <v>0</v>
          </cell>
          <cell r="CH511" t="b">
            <v>0</v>
          </cell>
          <cell r="CP511" t="str">
            <v>ERWINWON</v>
          </cell>
          <cell r="CT511" t="b">
            <v>0</v>
          </cell>
          <cell r="CV511" t="b">
            <v>0</v>
          </cell>
          <cell r="CX511" t="b">
            <v>0</v>
          </cell>
          <cell r="CZ511" t="b">
            <v>0</v>
          </cell>
          <cell r="DB511" t="b">
            <v>0</v>
          </cell>
          <cell r="DD511" t="b">
            <v>0</v>
          </cell>
          <cell r="DF511" t="b">
            <v>0</v>
          </cell>
          <cell r="DH511" t="b">
            <v>0</v>
          </cell>
          <cell r="DJ511" t="b">
            <v>0</v>
          </cell>
          <cell r="DL511" t="b">
            <v>0</v>
          </cell>
          <cell r="DN511" t="b">
            <v>0</v>
          </cell>
          <cell r="DP511" t="b">
            <v>0</v>
          </cell>
          <cell r="DV511">
            <v>0</v>
          </cell>
          <cell r="DX511">
            <v>0</v>
          </cell>
          <cell r="DZ511">
            <v>0</v>
          </cell>
          <cell r="EB511">
            <v>0</v>
          </cell>
          <cell r="ED511">
            <v>0</v>
          </cell>
          <cell r="EF511">
            <v>0</v>
          </cell>
          <cell r="EJ511">
            <v>0</v>
          </cell>
          <cell r="EL511">
            <v>0</v>
          </cell>
          <cell r="EN511">
            <v>0</v>
          </cell>
          <cell r="EP511">
            <v>0</v>
          </cell>
          <cell r="ER511">
            <v>0</v>
          </cell>
          <cell r="ET511">
            <v>0</v>
          </cell>
          <cell r="EX511">
            <v>0</v>
          </cell>
          <cell r="EZ511">
            <v>0</v>
          </cell>
          <cell r="FD511">
            <v>0</v>
          </cell>
          <cell r="FF511">
            <v>0</v>
          </cell>
        </row>
        <row r="512">
          <cell r="A512" t="str">
            <v>LandvindDK-East-2035</v>
          </cell>
          <cell r="B512" t="str">
            <v>DK-East</v>
          </cell>
          <cell r="G512">
            <v>10</v>
          </cell>
          <cell r="H512">
            <v>0</v>
          </cell>
          <cell r="N512">
            <v>29.840814255652479</v>
          </cell>
          <cell r="AK512">
            <v>10</v>
          </cell>
          <cell r="AL512">
            <v>0</v>
          </cell>
          <cell r="AN512">
            <v>0</v>
          </cell>
          <cell r="AO512">
            <v>1.341</v>
          </cell>
          <cell r="AP512">
            <v>447</v>
          </cell>
          <cell r="AQ512">
            <v>0</v>
          </cell>
          <cell r="BG512" t="b">
            <v>0</v>
          </cell>
          <cell r="BO512" t="b">
            <v>0</v>
          </cell>
          <cell r="CA512" t="b">
            <v>0</v>
          </cell>
          <cell r="CB512" t="b">
            <v>0</v>
          </cell>
          <cell r="CD512" t="b">
            <v>0</v>
          </cell>
          <cell r="CE512" t="b">
            <v>0</v>
          </cell>
          <cell r="CG512" t="b">
            <v>0</v>
          </cell>
          <cell r="CH512" t="b">
            <v>0</v>
          </cell>
          <cell r="CP512" t="str">
            <v>ERWINWON</v>
          </cell>
          <cell r="CT512" t="b">
            <v>0</v>
          </cell>
          <cell r="CV512" t="b">
            <v>0</v>
          </cell>
          <cell r="CX512" t="b">
            <v>0</v>
          </cell>
          <cell r="CZ512" t="b">
            <v>0</v>
          </cell>
          <cell r="DB512" t="b">
            <v>0</v>
          </cell>
          <cell r="DD512" t="b">
            <v>0</v>
          </cell>
          <cell r="DF512" t="b">
            <v>0</v>
          </cell>
          <cell r="DH512" t="b">
            <v>0</v>
          </cell>
          <cell r="DJ512" t="b">
            <v>0</v>
          </cell>
          <cell r="DL512" t="b">
            <v>0</v>
          </cell>
          <cell r="DN512" t="b">
            <v>0</v>
          </cell>
          <cell r="DP512" t="b">
            <v>0</v>
          </cell>
          <cell r="DV512">
            <v>0</v>
          </cell>
          <cell r="DX512">
            <v>0</v>
          </cell>
          <cell r="DZ512">
            <v>0</v>
          </cell>
          <cell r="EB512">
            <v>0</v>
          </cell>
          <cell r="ED512">
            <v>0</v>
          </cell>
          <cell r="EF512">
            <v>0</v>
          </cell>
          <cell r="EJ512">
            <v>0</v>
          </cell>
          <cell r="EL512">
            <v>0</v>
          </cell>
          <cell r="EN512">
            <v>0</v>
          </cell>
          <cell r="EP512">
            <v>0</v>
          </cell>
          <cell r="ER512">
            <v>0</v>
          </cell>
          <cell r="ET512">
            <v>0</v>
          </cell>
          <cell r="EX512">
            <v>0</v>
          </cell>
          <cell r="EZ512">
            <v>0</v>
          </cell>
          <cell r="FD512">
            <v>0</v>
          </cell>
          <cell r="FF512">
            <v>0</v>
          </cell>
        </row>
        <row r="513">
          <cell r="A513" t="str">
            <v>KysnærDK-East-2019</v>
          </cell>
          <cell r="B513" t="str">
            <v>DK-East</v>
          </cell>
          <cell r="G513">
            <v>50</v>
          </cell>
          <cell r="H513">
            <v>0</v>
          </cell>
          <cell r="N513">
            <v>184.80502993031686</v>
          </cell>
          <cell r="AK513">
            <v>50</v>
          </cell>
          <cell r="AL513">
            <v>0</v>
          </cell>
          <cell r="AN513">
            <v>0</v>
          </cell>
          <cell r="AO513">
            <v>12.962999999999997</v>
          </cell>
          <cell r="AP513">
            <v>3240.7500000000014</v>
          </cell>
          <cell r="AQ513">
            <v>0</v>
          </cell>
          <cell r="BG513" t="b">
            <v>0</v>
          </cell>
          <cell r="BO513" t="b">
            <v>0</v>
          </cell>
          <cell r="CA513" t="b">
            <v>0</v>
          </cell>
          <cell r="CB513" t="b">
            <v>0</v>
          </cell>
          <cell r="CD513" t="b">
            <v>0</v>
          </cell>
          <cell r="CE513" t="b">
            <v>0</v>
          </cell>
          <cell r="CG513" t="b">
            <v>0</v>
          </cell>
          <cell r="CH513" t="b">
            <v>0</v>
          </cell>
          <cell r="CP513" t="str">
            <v>ERWINWOF</v>
          </cell>
          <cell r="CT513" t="b">
            <v>0</v>
          </cell>
          <cell r="CV513" t="b">
            <v>0</v>
          </cell>
          <cell r="CX513" t="b">
            <v>0</v>
          </cell>
          <cell r="CZ513" t="b">
            <v>0</v>
          </cell>
          <cell r="DB513" t="b">
            <v>0</v>
          </cell>
          <cell r="DD513" t="b">
            <v>0</v>
          </cell>
          <cell r="DF513" t="b">
            <v>0</v>
          </cell>
          <cell r="DH513" t="b">
            <v>0</v>
          </cell>
          <cell r="DJ513" t="b">
            <v>0</v>
          </cell>
          <cell r="DL513" t="b">
            <v>0</v>
          </cell>
          <cell r="DN513" t="b">
            <v>0</v>
          </cell>
          <cell r="DP513" t="b">
            <v>0</v>
          </cell>
          <cell r="DV513">
            <v>0</v>
          </cell>
          <cell r="DX513">
            <v>0</v>
          </cell>
          <cell r="DZ513">
            <v>0</v>
          </cell>
          <cell r="EB513">
            <v>0</v>
          </cell>
          <cell r="ED513">
            <v>0</v>
          </cell>
          <cell r="EF513">
            <v>0</v>
          </cell>
          <cell r="EJ513">
            <v>0</v>
          </cell>
          <cell r="EL513">
            <v>0</v>
          </cell>
          <cell r="EN513">
            <v>0</v>
          </cell>
          <cell r="EP513">
            <v>0</v>
          </cell>
          <cell r="ER513">
            <v>0</v>
          </cell>
          <cell r="ET513">
            <v>0</v>
          </cell>
          <cell r="EX513">
            <v>0</v>
          </cell>
          <cell r="EZ513">
            <v>0</v>
          </cell>
          <cell r="FD513">
            <v>0</v>
          </cell>
          <cell r="FF513">
            <v>0</v>
          </cell>
        </row>
        <row r="514">
          <cell r="A514" t="str">
            <v>KysnærDK-East-2019</v>
          </cell>
          <cell r="B514" t="str">
            <v>DK-East</v>
          </cell>
          <cell r="G514">
            <v>50</v>
          </cell>
          <cell r="H514">
            <v>0</v>
          </cell>
          <cell r="N514">
            <v>184.80502993031686</v>
          </cell>
          <cell r="AK514">
            <v>50</v>
          </cell>
          <cell r="AL514">
            <v>0</v>
          </cell>
          <cell r="AN514">
            <v>0</v>
          </cell>
          <cell r="AO514">
            <v>12.962999999999997</v>
          </cell>
          <cell r="AP514">
            <v>3240.7500000000014</v>
          </cell>
          <cell r="AQ514">
            <v>0</v>
          </cell>
          <cell r="BG514" t="b">
            <v>0</v>
          </cell>
          <cell r="BO514" t="b">
            <v>0</v>
          </cell>
          <cell r="CA514" t="b">
            <v>0</v>
          </cell>
          <cell r="CB514" t="b">
            <v>0</v>
          </cell>
          <cell r="CD514" t="b">
            <v>0</v>
          </cell>
          <cell r="CE514" t="b">
            <v>0</v>
          </cell>
          <cell r="CG514" t="b">
            <v>0</v>
          </cell>
          <cell r="CH514" t="b">
            <v>0</v>
          </cell>
          <cell r="CP514" t="str">
            <v>ERWINWOF</v>
          </cell>
          <cell r="CT514" t="b">
            <v>0</v>
          </cell>
          <cell r="CV514" t="b">
            <v>0</v>
          </cell>
          <cell r="CX514" t="b">
            <v>0</v>
          </cell>
          <cell r="CZ514" t="b">
            <v>0</v>
          </cell>
          <cell r="DB514" t="b">
            <v>0</v>
          </cell>
          <cell r="DD514" t="b">
            <v>0</v>
          </cell>
          <cell r="DF514" t="b">
            <v>0</v>
          </cell>
          <cell r="DH514" t="b">
            <v>0</v>
          </cell>
          <cell r="DJ514" t="b">
            <v>0</v>
          </cell>
          <cell r="DL514" t="b">
            <v>0</v>
          </cell>
          <cell r="DN514" t="b">
            <v>0</v>
          </cell>
          <cell r="DP514" t="b">
            <v>0</v>
          </cell>
          <cell r="DV514">
            <v>0</v>
          </cell>
          <cell r="DX514">
            <v>0</v>
          </cell>
          <cell r="DZ514">
            <v>0</v>
          </cell>
          <cell r="EB514">
            <v>0</v>
          </cell>
          <cell r="ED514">
            <v>0</v>
          </cell>
          <cell r="EF514">
            <v>0</v>
          </cell>
          <cell r="EJ514">
            <v>0</v>
          </cell>
          <cell r="EL514">
            <v>0</v>
          </cell>
          <cell r="EN514">
            <v>0</v>
          </cell>
          <cell r="EP514">
            <v>0</v>
          </cell>
          <cell r="ER514">
            <v>0</v>
          </cell>
          <cell r="ET514">
            <v>0</v>
          </cell>
          <cell r="EX514">
            <v>0</v>
          </cell>
          <cell r="EZ514">
            <v>0</v>
          </cell>
          <cell r="FD514">
            <v>0</v>
          </cell>
          <cell r="FF514">
            <v>0</v>
          </cell>
        </row>
        <row r="515">
          <cell r="A515" t="str">
            <v>KysnærDK-East-2020</v>
          </cell>
          <cell r="B515" t="str">
            <v>DK-East</v>
          </cell>
          <cell r="G515">
            <v>200</v>
          </cell>
          <cell r="H515">
            <v>0</v>
          </cell>
          <cell r="N515">
            <v>739.22011972126745</v>
          </cell>
          <cell r="AK515">
            <v>200</v>
          </cell>
          <cell r="AL515">
            <v>0</v>
          </cell>
          <cell r="AN515">
            <v>0</v>
          </cell>
          <cell r="AO515">
            <v>50.660000000000004</v>
          </cell>
          <cell r="AP515">
            <v>12665</v>
          </cell>
          <cell r="AQ515">
            <v>0</v>
          </cell>
          <cell r="BG515" t="b">
            <v>0</v>
          </cell>
          <cell r="BO515" t="b">
            <v>0</v>
          </cell>
          <cell r="CA515" t="b">
            <v>0</v>
          </cell>
          <cell r="CB515" t="b">
            <v>0</v>
          </cell>
          <cell r="CD515" t="b">
            <v>0</v>
          </cell>
          <cell r="CE515" t="b">
            <v>0</v>
          </cell>
          <cell r="CG515" t="b">
            <v>0</v>
          </cell>
          <cell r="CH515" t="b">
            <v>0</v>
          </cell>
          <cell r="CP515" t="str">
            <v>ERWINWOF</v>
          </cell>
          <cell r="CT515" t="b">
            <v>0</v>
          </cell>
          <cell r="CV515" t="b">
            <v>0</v>
          </cell>
          <cell r="CX515" t="b">
            <v>0</v>
          </cell>
          <cell r="CZ515" t="b">
            <v>0</v>
          </cell>
          <cell r="DB515" t="b">
            <v>0</v>
          </cell>
          <cell r="DD515" t="b">
            <v>0</v>
          </cell>
          <cell r="DF515" t="b">
            <v>0</v>
          </cell>
          <cell r="DH515" t="b">
            <v>0</v>
          </cell>
          <cell r="DJ515" t="b">
            <v>0</v>
          </cell>
          <cell r="DL515" t="b">
            <v>0</v>
          </cell>
          <cell r="DN515" t="b">
            <v>0</v>
          </cell>
          <cell r="DP515" t="b">
            <v>0</v>
          </cell>
          <cell r="DV515">
            <v>0</v>
          </cell>
          <cell r="DX515">
            <v>0</v>
          </cell>
          <cell r="DZ515">
            <v>0</v>
          </cell>
          <cell r="EB515">
            <v>0</v>
          </cell>
          <cell r="ED515">
            <v>0</v>
          </cell>
          <cell r="EF515">
            <v>0</v>
          </cell>
          <cell r="EJ515">
            <v>0</v>
          </cell>
          <cell r="EL515">
            <v>0</v>
          </cell>
          <cell r="EN515">
            <v>0</v>
          </cell>
          <cell r="EP515">
            <v>0</v>
          </cell>
          <cell r="ER515">
            <v>0</v>
          </cell>
          <cell r="ET515">
            <v>0</v>
          </cell>
          <cell r="EX515">
            <v>0</v>
          </cell>
          <cell r="EZ515">
            <v>0</v>
          </cell>
          <cell r="FD515">
            <v>0</v>
          </cell>
          <cell r="FF515">
            <v>0</v>
          </cell>
        </row>
        <row r="516">
          <cell r="A516" t="str">
            <v>KysnærDK-East-2020</v>
          </cell>
          <cell r="B516" t="str">
            <v>DK-East</v>
          </cell>
          <cell r="G516">
            <v>200</v>
          </cell>
          <cell r="H516">
            <v>0</v>
          </cell>
          <cell r="N516">
            <v>739.22011972126745</v>
          </cell>
          <cell r="AK516">
            <v>200</v>
          </cell>
          <cell r="AL516">
            <v>0</v>
          </cell>
          <cell r="AN516">
            <v>0</v>
          </cell>
          <cell r="AO516">
            <v>50.660000000000004</v>
          </cell>
          <cell r="AP516">
            <v>12665</v>
          </cell>
          <cell r="AQ516">
            <v>0</v>
          </cell>
          <cell r="BG516" t="b">
            <v>0</v>
          </cell>
          <cell r="BO516" t="b">
            <v>0</v>
          </cell>
          <cell r="CA516" t="b">
            <v>0</v>
          </cell>
          <cell r="CB516" t="b">
            <v>0</v>
          </cell>
          <cell r="CD516" t="b">
            <v>0</v>
          </cell>
          <cell r="CE516" t="b">
            <v>0</v>
          </cell>
          <cell r="CG516" t="b">
            <v>0</v>
          </cell>
          <cell r="CH516" t="b">
            <v>0</v>
          </cell>
          <cell r="CP516" t="str">
            <v>ERWINWOF</v>
          </cell>
          <cell r="CT516" t="b">
            <v>0</v>
          </cell>
          <cell r="CV516" t="b">
            <v>0</v>
          </cell>
          <cell r="CX516" t="b">
            <v>0</v>
          </cell>
          <cell r="CZ516" t="b">
            <v>0</v>
          </cell>
          <cell r="DB516" t="b">
            <v>0</v>
          </cell>
          <cell r="DD516" t="b">
            <v>0</v>
          </cell>
          <cell r="DF516" t="b">
            <v>0</v>
          </cell>
          <cell r="DH516" t="b">
            <v>0</v>
          </cell>
          <cell r="DJ516" t="b">
            <v>0</v>
          </cell>
          <cell r="DL516" t="b">
            <v>0</v>
          </cell>
          <cell r="DN516" t="b">
            <v>0</v>
          </cell>
          <cell r="DP516" t="b">
            <v>0</v>
          </cell>
          <cell r="DV516">
            <v>0</v>
          </cell>
          <cell r="DX516">
            <v>0</v>
          </cell>
          <cell r="DZ516">
            <v>0</v>
          </cell>
          <cell r="EB516">
            <v>0</v>
          </cell>
          <cell r="ED516">
            <v>0</v>
          </cell>
          <cell r="EF516">
            <v>0</v>
          </cell>
          <cell r="EJ516">
            <v>0</v>
          </cell>
          <cell r="EL516">
            <v>0</v>
          </cell>
          <cell r="EN516">
            <v>0</v>
          </cell>
          <cell r="EP516">
            <v>0</v>
          </cell>
          <cell r="ER516">
            <v>0</v>
          </cell>
          <cell r="ET516">
            <v>0</v>
          </cell>
          <cell r="EX516">
            <v>0</v>
          </cell>
          <cell r="EZ516">
            <v>0</v>
          </cell>
          <cell r="FD516">
            <v>0</v>
          </cell>
          <cell r="FF516">
            <v>0</v>
          </cell>
        </row>
        <row r="517">
          <cell r="A517" t="str">
            <v>HavvindSmåDK-East-Vindeby</v>
          </cell>
          <cell r="B517" t="str">
            <v>DK-East</v>
          </cell>
          <cell r="G517">
            <v>4.95</v>
          </cell>
          <cell r="H517">
            <v>0</v>
          </cell>
          <cell r="N517">
            <v>10.89</v>
          </cell>
          <cell r="AK517">
            <v>4.95</v>
          </cell>
          <cell r="AL517">
            <v>0</v>
          </cell>
          <cell r="AN517">
            <v>0</v>
          </cell>
          <cell r="AO517">
            <v>1.4013450000000001</v>
          </cell>
          <cell r="AP517">
            <v>350.33625000000006</v>
          </cell>
          <cell r="AQ517">
            <v>0</v>
          </cell>
          <cell r="BG517" t="b">
            <v>0</v>
          </cell>
          <cell r="BO517" t="b">
            <v>0</v>
          </cell>
          <cell r="CA517" t="b">
            <v>0</v>
          </cell>
          <cell r="CB517" t="b">
            <v>0</v>
          </cell>
          <cell r="CD517" t="b">
            <v>0</v>
          </cell>
          <cell r="CE517" t="b">
            <v>0</v>
          </cell>
          <cell r="CG517" t="b">
            <v>0</v>
          </cell>
          <cell r="CH517" t="b">
            <v>0</v>
          </cell>
          <cell r="CP517" t="str">
            <v>ERWINWOF</v>
          </cell>
          <cell r="CT517" t="b">
            <v>0</v>
          </cell>
          <cell r="CV517" t="b">
            <v>0</v>
          </cell>
          <cell r="CX517" t="b">
            <v>0</v>
          </cell>
          <cell r="CZ517" t="b">
            <v>0</v>
          </cell>
          <cell r="DB517" t="b">
            <v>0</v>
          </cell>
          <cell r="DD517" t="b">
            <v>0</v>
          </cell>
          <cell r="DF517" t="b">
            <v>0</v>
          </cell>
          <cell r="DH517" t="b">
            <v>0</v>
          </cell>
          <cell r="DJ517" t="b">
            <v>0</v>
          </cell>
          <cell r="DL517" t="b">
            <v>0</v>
          </cell>
          <cell r="DN517" t="b">
            <v>0</v>
          </cell>
          <cell r="DP517" t="b">
            <v>0</v>
          </cell>
          <cell r="DV517">
            <v>0</v>
          </cell>
          <cell r="DX517">
            <v>0</v>
          </cell>
          <cell r="DZ517">
            <v>0</v>
          </cell>
          <cell r="EB517">
            <v>0</v>
          </cell>
          <cell r="ED517">
            <v>0</v>
          </cell>
          <cell r="EF517">
            <v>0</v>
          </cell>
          <cell r="EJ517">
            <v>0</v>
          </cell>
          <cell r="EL517">
            <v>0</v>
          </cell>
          <cell r="EN517">
            <v>0</v>
          </cell>
          <cell r="EP517">
            <v>0</v>
          </cell>
          <cell r="ER517">
            <v>0</v>
          </cell>
          <cell r="ET517">
            <v>0</v>
          </cell>
          <cell r="EX517">
            <v>0</v>
          </cell>
          <cell r="EZ517">
            <v>0</v>
          </cell>
          <cell r="FD517">
            <v>0</v>
          </cell>
          <cell r="FF517">
            <v>0</v>
          </cell>
        </row>
        <row r="518">
          <cell r="A518" t="str">
            <v>HavvindSmåDK-East-Middelgrund</v>
          </cell>
          <cell r="B518" t="str">
            <v>DK-East</v>
          </cell>
          <cell r="G518">
            <v>40</v>
          </cell>
          <cell r="H518">
            <v>0</v>
          </cell>
          <cell r="N518">
            <v>100</v>
          </cell>
          <cell r="AK518">
            <v>40</v>
          </cell>
          <cell r="AL518">
            <v>0</v>
          </cell>
          <cell r="AN518">
            <v>0</v>
          </cell>
          <cell r="AO518">
            <v>11.324000000000002</v>
          </cell>
          <cell r="AP518">
            <v>2831</v>
          </cell>
          <cell r="AQ518">
            <v>0</v>
          </cell>
          <cell r="BG518" t="b">
            <v>0</v>
          </cell>
          <cell r="BO518" t="b">
            <v>0</v>
          </cell>
          <cell r="CA518" t="b">
            <v>0</v>
          </cell>
          <cell r="CB518" t="b">
            <v>0</v>
          </cell>
          <cell r="CD518" t="b">
            <v>0</v>
          </cell>
          <cell r="CE518" t="b">
            <v>0</v>
          </cell>
          <cell r="CG518" t="b">
            <v>0</v>
          </cell>
          <cell r="CH518" t="b">
            <v>0</v>
          </cell>
          <cell r="CP518" t="str">
            <v>ERWINWOF</v>
          </cell>
          <cell r="CT518" t="b">
            <v>0</v>
          </cell>
          <cell r="CV518" t="b">
            <v>0</v>
          </cell>
          <cell r="CX518" t="b">
            <v>0</v>
          </cell>
          <cell r="CZ518" t="b">
            <v>0</v>
          </cell>
          <cell r="DB518" t="b">
            <v>0</v>
          </cell>
          <cell r="DD518" t="b">
            <v>0</v>
          </cell>
          <cell r="DF518" t="b">
            <v>0</v>
          </cell>
          <cell r="DH518" t="b">
            <v>0</v>
          </cell>
          <cell r="DJ518" t="b">
            <v>0</v>
          </cell>
          <cell r="DL518" t="b">
            <v>0</v>
          </cell>
          <cell r="DN518" t="b">
            <v>0</v>
          </cell>
          <cell r="DP518" t="b">
            <v>0</v>
          </cell>
          <cell r="DV518">
            <v>0</v>
          </cell>
          <cell r="DX518">
            <v>0</v>
          </cell>
          <cell r="DZ518">
            <v>0</v>
          </cell>
          <cell r="EB518">
            <v>0</v>
          </cell>
          <cell r="ED518">
            <v>0</v>
          </cell>
          <cell r="EF518">
            <v>0</v>
          </cell>
          <cell r="EJ518">
            <v>0</v>
          </cell>
          <cell r="EL518">
            <v>0</v>
          </cell>
          <cell r="EN518">
            <v>0</v>
          </cell>
          <cell r="EP518">
            <v>0</v>
          </cell>
          <cell r="ER518">
            <v>0</v>
          </cell>
          <cell r="ET518">
            <v>0</v>
          </cell>
          <cell r="EX518">
            <v>0</v>
          </cell>
          <cell r="EZ518">
            <v>0</v>
          </cell>
          <cell r="FD518">
            <v>0</v>
          </cell>
          <cell r="FF518">
            <v>0</v>
          </cell>
        </row>
        <row r="519">
          <cell r="A519" t="str">
            <v>HavvindSmåDK-East-Middelgrund</v>
          </cell>
          <cell r="B519" t="str">
            <v>DK-East</v>
          </cell>
          <cell r="G519">
            <v>40</v>
          </cell>
          <cell r="H519">
            <v>0</v>
          </cell>
          <cell r="N519">
            <v>100</v>
          </cell>
          <cell r="AK519">
            <v>40</v>
          </cell>
          <cell r="AL519">
            <v>0</v>
          </cell>
          <cell r="AN519">
            <v>0</v>
          </cell>
          <cell r="AO519">
            <v>11.324000000000002</v>
          </cell>
          <cell r="AP519">
            <v>2831</v>
          </cell>
          <cell r="AQ519">
            <v>0</v>
          </cell>
          <cell r="BG519" t="b">
            <v>0</v>
          </cell>
          <cell r="BO519" t="b">
            <v>0</v>
          </cell>
          <cell r="CA519" t="b">
            <v>0</v>
          </cell>
          <cell r="CB519" t="b">
            <v>0</v>
          </cell>
          <cell r="CD519" t="b">
            <v>0</v>
          </cell>
          <cell r="CE519" t="b">
            <v>0</v>
          </cell>
          <cell r="CG519" t="b">
            <v>0</v>
          </cell>
          <cell r="CH519" t="b">
            <v>0</v>
          </cell>
          <cell r="CP519" t="str">
            <v>ERWINWOF</v>
          </cell>
          <cell r="CT519" t="b">
            <v>0</v>
          </cell>
          <cell r="CV519" t="b">
            <v>0</v>
          </cell>
          <cell r="CX519" t="b">
            <v>0</v>
          </cell>
          <cell r="CZ519" t="b">
            <v>0</v>
          </cell>
          <cell r="DB519" t="b">
            <v>0</v>
          </cell>
          <cell r="DD519" t="b">
            <v>0</v>
          </cell>
          <cell r="DF519" t="b">
            <v>0</v>
          </cell>
          <cell r="DH519" t="b">
            <v>0</v>
          </cell>
          <cell r="DJ519" t="b">
            <v>0</v>
          </cell>
          <cell r="DL519" t="b">
            <v>0</v>
          </cell>
          <cell r="DN519" t="b">
            <v>0</v>
          </cell>
          <cell r="DP519" t="b">
            <v>0</v>
          </cell>
          <cell r="DV519">
            <v>0</v>
          </cell>
          <cell r="DX519">
            <v>0</v>
          </cell>
          <cell r="DZ519">
            <v>0</v>
          </cell>
          <cell r="EB519">
            <v>0</v>
          </cell>
          <cell r="ED519">
            <v>0</v>
          </cell>
          <cell r="EF519">
            <v>0</v>
          </cell>
          <cell r="EJ519">
            <v>0</v>
          </cell>
          <cell r="EL519">
            <v>0</v>
          </cell>
          <cell r="EN519">
            <v>0</v>
          </cell>
          <cell r="EP519">
            <v>0</v>
          </cell>
          <cell r="ER519">
            <v>0</v>
          </cell>
          <cell r="ET519">
            <v>0</v>
          </cell>
          <cell r="EX519">
            <v>0</v>
          </cell>
          <cell r="EZ519">
            <v>0</v>
          </cell>
          <cell r="FD519">
            <v>0</v>
          </cell>
          <cell r="FF519">
            <v>0</v>
          </cell>
        </row>
        <row r="520">
          <cell r="A520" t="str">
            <v>HavvindSmåDK-East-Avedøreværket-2010</v>
          </cell>
          <cell r="B520" t="str">
            <v>DK-East</v>
          </cell>
          <cell r="G520">
            <v>7.2</v>
          </cell>
          <cell r="H520">
            <v>0</v>
          </cell>
          <cell r="N520">
            <v>21.485386264069788</v>
          </cell>
          <cell r="AK520">
            <v>7.2</v>
          </cell>
          <cell r="AL520">
            <v>0</v>
          </cell>
          <cell r="AN520">
            <v>0</v>
          </cell>
          <cell r="AO520">
            <v>1.1264400000000001</v>
          </cell>
          <cell r="AP520">
            <v>375.48</v>
          </cell>
          <cell r="AQ520">
            <v>0</v>
          </cell>
          <cell r="BG520" t="b">
            <v>0</v>
          </cell>
          <cell r="BO520" t="b">
            <v>0</v>
          </cell>
          <cell r="CA520" t="b">
            <v>0</v>
          </cell>
          <cell r="CB520" t="b">
            <v>0</v>
          </cell>
          <cell r="CD520" t="b">
            <v>0</v>
          </cell>
          <cell r="CE520" t="b">
            <v>0</v>
          </cell>
          <cell r="CG520" t="b">
            <v>0</v>
          </cell>
          <cell r="CH520" t="b">
            <v>0</v>
          </cell>
          <cell r="CP520" t="str">
            <v>ERWINWOF</v>
          </cell>
          <cell r="CT520" t="b">
            <v>0</v>
          </cell>
          <cell r="CV520" t="b">
            <v>0</v>
          </cell>
          <cell r="CX520" t="b">
            <v>0</v>
          </cell>
          <cell r="CZ520" t="b">
            <v>0</v>
          </cell>
          <cell r="DB520" t="b">
            <v>0</v>
          </cell>
          <cell r="DD520" t="b">
            <v>0</v>
          </cell>
          <cell r="DF520" t="b">
            <v>0</v>
          </cell>
          <cell r="DH520" t="b">
            <v>0</v>
          </cell>
          <cell r="DJ520" t="b">
            <v>0</v>
          </cell>
          <cell r="DL520" t="b">
            <v>0</v>
          </cell>
          <cell r="DN520" t="b">
            <v>0</v>
          </cell>
          <cell r="DP520" t="b">
            <v>0</v>
          </cell>
          <cell r="DV520">
            <v>0</v>
          </cell>
          <cell r="DX520">
            <v>0</v>
          </cell>
          <cell r="DZ520">
            <v>0</v>
          </cell>
          <cell r="EB520">
            <v>0</v>
          </cell>
          <cell r="ED520">
            <v>0</v>
          </cell>
          <cell r="EF520">
            <v>0</v>
          </cell>
          <cell r="EJ520">
            <v>0</v>
          </cell>
          <cell r="EL520">
            <v>0</v>
          </cell>
          <cell r="EN520">
            <v>0</v>
          </cell>
          <cell r="EP520">
            <v>0</v>
          </cell>
          <cell r="ER520">
            <v>0</v>
          </cell>
          <cell r="ET520">
            <v>0</v>
          </cell>
          <cell r="EX520">
            <v>0</v>
          </cell>
          <cell r="EZ520">
            <v>0</v>
          </cell>
          <cell r="FD520">
            <v>0</v>
          </cell>
          <cell r="FF520">
            <v>0</v>
          </cell>
        </row>
        <row r="521">
          <cell r="A521" t="str">
            <v>HavvindSmåDK-East-Avedøreværket-2010</v>
          </cell>
          <cell r="B521" t="str">
            <v>DK-East</v>
          </cell>
          <cell r="G521">
            <v>7.2</v>
          </cell>
          <cell r="H521">
            <v>0</v>
          </cell>
          <cell r="N521">
            <v>21.485386264069788</v>
          </cell>
          <cell r="AK521">
            <v>7.2</v>
          </cell>
          <cell r="AL521">
            <v>0</v>
          </cell>
          <cell r="AN521">
            <v>0</v>
          </cell>
          <cell r="AO521">
            <v>1.1264400000000001</v>
          </cell>
          <cell r="AP521">
            <v>375.48</v>
          </cell>
          <cell r="AQ521">
            <v>0</v>
          </cell>
          <cell r="BG521" t="b">
            <v>0</v>
          </cell>
          <cell r="BO521" t="b">
            <v>0</v>
          </cell>
          <cell r="CA521" t="b">
            <v>0</v>
          </cell>
          <cell r="CB521" t="b">
            <v>0</v>
          </cell>
          <cell r="CD521" t="b">
            <v>0</v>
          </cell>
          <cell r="CE521" t="b">
            <v>0</v>
          </cell>
          <cell r="CG521" t="b">
            <v>0</v>
          </cell>
          <cell r="CH521" t="b">
            <v>0</v>
          </cell>
          <cell r="CP521" t="str">
            <v>ERWINWOF</v>
          </cell>
          <cell r="CT521" t="b">
            <v>0</v>
          </cell>
          <cell r="CV521" t="b">
            <v>0</v>
          </cell>
          <cell r="CX521" t="b">
            <v>0</v>
          </cell>
          <cell r="CZ521" t="b">
            <v>0</v>
          </cell>
          <cell r="DB521" t="b">
            <v>0</v>
          </cell>
          <cell r="DD521" t="b">
            <v>0</v>
          </cell>
          <cell r="DF521" t="b">
            <v>0</v>
          </cell>
          <cell r="DH521" t="b">
            <v>0</v>
          </cell>
          <cell r="DJ521" t="b">
            <v>0</v>
          </cell>
          <cell r="DL521" t="b">
            <v>0</v>
          </cell>
          <cell r="DN521" t="b">
            <v>0</v>
          </cell>
          <cell r="DP521" t="b">
            <v>0</v>
          </cell>
          <cell r="DV521">
            <v>0</v>
          </cell>
          <cell r="DX521">
            <v>0</v>
          </cell>
          <cell r="DZ521">
            <v>0</v>
          </cell>
          <cell r="EB521">
            <v>0</v>
          </cell>
          <cell r="ED521">
            <v>0</v>
          </cell>
          <cell r="EF521">
            <v>0</v>
          </cell>
          <cell r="EJ521">
            <v>0</v>
          </cell>
          <cell r="EL521">
            <v>0</v>
          </cell>
          <cell r="EN521">
            <v>0</v>
          </cell>
          <cell r="EP521">
            <v>0</v>
          </cell>
          <cell r="ER521">
            <v>0</v>
          </cell>
          <cell r="ET521">
            <v>0</v>
          </cell>
          <cell r="EX521">
            <v>0</v>
          </cell>
          <cell r="EZ521">
            <v>0</v>
          </cell>
          <cell r="FD521">
            <v>0</v>
          </cell>
          <cell r="FF521">
            <v>0</v>
          </cell>
        </row>
        <row r="522">
          <cell r="A522" t="str">
            <v>HavvindSmåDK-East-Avedøreværket-2012</v>
          </cell>
          <cell r="B522" t="str">
            <v>DK-East</v>
          </cell>
          <cell r="G522">
            <v>3.6</v>
          </cell>
          <cell r="H522">
            <v>0</v>
          </cell>
          <cell r="N522">
            <v>10.742693132034894</v>
          </cell>
          <cell r="AK522">
            <v>3.6</v>
          </cell>
          <cell r="AL522">
            <v>0</v>
          </cell>
          <cell r="AN522">
            <v>0</v>
          </cell>
          <cell r="AO522">
            <v>0.56322000000000005</v>
          </cell>
          <cell r="AP522">
            <v>187.74</v>
          </cell>
          <cell r="AQ522">
            <v>0</v>
          </cell>
          <cell r="BG522" t="b">
            <v>0</v>
          </cell>
          <cell r="BO522" t="b">
            <v>0</v>
          </cell>
          <cell r="CA522" t="b">
            <v>0</v>
          </cell>
          <cell r="CB522" t="b">
            <v>0</v>
          </cell>
          <cell r="CD522" t="b">
            <v>0</v>
          </cell>
          <cell r="CE522" t="b">
            <v>0</v>
          </cell>
          <cell r="CG522" t="b">
            <v>0</v>
          </cell>
          <cell r="CH522" t="b">
            <v>0</v>
          </cell>
          <cell r="CP522" t="str">
            <v>ERWINWOF</v>
          </cell>
          <cell r="CT522" t="b">
            <v>0</v>
          </cell>
          <cell r="CV522" t="b">
            <v>0</v>
          </cell>
          <cell r="CX522" t="b">
            <v>0</v>
          </cell>
          <cell r="CZ522" t="b">
            <v>0</v>
          </cell>
          <cell r="DB522" t="b">
            <v>0</v>
          </cell>
          <cell r="DD522" t="b">
            <v>0</v>
          </cell>
          <cell r="DF522" t="b">
            <v>0</v>
          </cell>
          <cell r="DH522" t="b">
            <v>0</v>
          </cell>
          <cell r="DJ522" t="b">
            <v>0</v>
          </cell>
          <cell r="DL522" t="b">
            <v>0</v>
          </cell>
          <cell r="DN522" t="b">
            <v>0</v>
          </cell>
          <cell r="DP522" t="b">
            <v>0</v>
          </cell>
          <cell r="DV522">
            <v>0</v>
          </cell>
          <cell r="DX522">
            <v>0</v>
          </cell>
          <cell r="DZ522">
            <v>0</v>
          </cell>
          <cell r="EB522">
            <v>0</v>
          </cell>
          <cell r="ED522">
            <v>0</v>
          </cell>
          <cell r="EF522">
            <v>0</v>
          </cell>
          <cell r="EJ522">
            <v>0</v>
          </cell>
          <cell r="EL522">
            <v>0</v>
          </cell>
          <cell r="EN522">
            <v>0</v>
          </cell>
          <cell r="EP522">
            <v>0</v>
          </cell>
          <cell r="ER522">
            <v>0</v>
          </cell>
          <cell r="ET522">
            <v>0</v>
          </cell>
          <cell r="EX522">
            <v>0</v>
          </cell>
          <cell r="EZ522">
            <v>0</v>
          </cell>
          <cell r="FD522">
            <v>0</v>
          </cell>
          <cell r="FF522">
            <v>0</v>
          </cell>
        </row>
        <row r="523">
          <cell r="A523" t="str">
            <v>HavvindSmåDK-East-Avedøreværket-2012</v>
          </cell>
          <cell r="B523" t="str">
            <v>DK-East</v>
          </cell>
          <cell r="G523">
            <v>3.6</v>
          </cell>
          <cell r="H523">
            <v>0</v>
          </cell>
          <cell r="N523">
            <v>10.742693132034894</v>
          </cell>
          <cell r="AK523">
            <v>3.6</v>
          </cell>
          <cell r="AL523">
            <v>0</v>
          </cell>
          <cell r="AN523">
            <v>0</v>
          </cell>
          <cell r="AO523">
            <v>0.56322000000000005</v>
          </cell>
          <cell r="AP523">
            <v>187.74</v>
          </cell>
          <cell r="AQ523">
            <v>0</v>
          </cell>
          <cell r="BG523" t="b">
            <v>0</v>
          </cell>
          <cell r="BO523" t="b">
            <v>0</v>
          </cell>
          <cell r="CA523" t="b">
            <v>0</v>
          </cell>
          <cell r="CB523" t="b">
            <v>0</v>
          </cell>
          <cell r="CD523" t="b">
            <v>0</v>
          </cell>
          <cell r="CE523" t="b">
            <v>0</v>
          </cell>
          <cell r="CG523" t="b">
            <v>0</v>
          </cell>
          <cell r="CH523" t="b">
            <v>0</v>
          </cell>
          <cell r="CP523" t="str">
            <v>ERWINWOF</v>
          </cell>
          <cell r="CT523" t="b">
            <v>0</v>
          </cell>
          <cell r="CV523" t="b">
            <v>0</v>
          </cell>
          <cell r="CX523" t="b">
            <v>0</v>
          </cell>
          <cell r="CZ523" t="b">
            <v>0</v>
          </cell>
          <cell r="DB523" t="b">
            <v>0</v>
          </cell>
          <cell r="DD523" t="b">
            <v>0</v>
          </cell>
          <cell r="DF523" t="b">
            <v>0</v>
          </cell>
          <cell r="DH523" t="b">
            <v>0</v>
          </cell>
          <cell r="DJ523" t="b">
            <v>0</v>
          </cell>
          <cell r="DL523" t="b">
            <v>0</v>
          </cell>
          <cell r="DN523" t="b">
            <v>0</v>
          </cell>
          <cell r="DP523" t="b">
            <v>0</v>
          </cell>
          <cell r="DV523">
            <v>0</v>
          </cell>
          <cell r="DX523">
            <v>0</v>
          </cell>
          <cell r="DZ523">
            <v>0</v>
          </cell>
          <cell r="EB523">
            <v>0</v>
          </cell>
          <cell r="ED523">
            <v>0</v>
          </cell>
          <cell r="EF523">
            <v>0</v>
          </cell>
          <cell r="EJ523">
            <v>0</v>
          </cell>
          <cell r="EL523">
            <v>0</v>
          </cell>
          <cell r="EN523">
            <v>0</v>
          </cell>
          <cell r="EP523">
            <v>0</v>
          </cell>
          <cell r="ER523">
            <v>0</v>
          </cell>
          <cell r="ET523">
            <v>0</v>
          </cell>
          <cell r="EX523">
            <v>0</v>
          </cell>
          <cell r="EZ523">
            <v>0</v>
          </cell>
          <cell r="FD523">
            <v>0</v>
          </cell>
          <cell r="FF523">
            <v>0</v>
          </cell>
        </row>
        <row r="524">
          <cell r="A524" t="str">
            <v>HavvindSmåDK-East-Sprogø</v>
          </cell>
          <cell r="B524" t="str">
            <v>DK-East</v>
          </cell>
          <cell r="G524">
            <v>21</v>
          </cell>
          <cell r="H524">
            <v>0</v>
          </cell>
          <cell r="N524">
            <v>77.618112570733075</v>
          </cell>
          <cell r="AK524">
            <v>21</v>
          </cell>
          <cell r="AL524">
            <v>0</v>
          </cell>
          <cell r="AN524">
            <v>0</v>
          </cell>
          <cell r="AO524">
            <v>5.9451000000000001</v>
          </cell>
          <cell r="AP524">
            <v>1486.2750000000001</v>
          </cell>
          <cell r="AQ524">
            <v>0</v>
          </cell>
          <cell r="BG524" t="b">
            <v>0</v>
          </cell>
          <cell r="BO524" t="b">
            <v>0</v>
          </cell>
          <cell r="CA524" t="b">
            <v>0</v>
          </cell>
          <cell r="CB524" t="b">
            <v>0</v>
          </cell>
          <cell r="CD524" t="b">
            <v>0</v>
          </cell>
          <cell r="CE524" t="b">
            <v>0</v>
          </cell>
          <cell r="CG524" t="b">
            <v>0</v>
          </cell>
          <cell r="CH524" t="b">
            <v>0</v>
          </cell>
          <cell r="CP524" t="str">
            <v>ERWINWOF</v>
          </cell>
          <cell r="CT524" t="b">
            <v>0</v>
          </cell>
          <cell r="CV524" t="b">
            <v>0</v>
          </cell>
          <cell r="CX524" t="b">
            <v>0</v>
          </cell>
          <cell r="CZ524" t="b">
            <v>0</v>
          </cell>
          <cell r="DB524" t="b">
            <v>0</v>
          </cell>
          <cell r="DD524" t="b">
            <v>0</v>
          </cell>
          <cell r="DF524" t="b">
            <v>0</v>
          </cell>
          <cell r="DH524" t="b">
            <v>0</v>
          </cell>
          <cell r="DJ524" t="b">
            <v>0</v>
          </cell>
          <cell r="DL524" t="b">
            <v>0</v>
          </cell>
          <cell r="DN524" t="b">
            <v>0</v>
          </cell>
          <cell r="DP524" t="b">
            <v>0</v>
          </cell>
          <cell r="DV524">
            <v>0</v>
          </cell>
          <cell r="DX524">
            <v>0</v>
          </cell>
          <cell r="DZ524">
            <v>0</v>
          </cell>
          <cell r="EB524">
            <v>0</v>
          </cell>
          <cell r="ED524">
            <v>0</v>
          </cell>
          <cell r="EF524">
            <v>0</v>
          </cell>
          <cell r="EJ524">
            <v>0</v>
          </cell>
          <cell r="EL524">
            <v>0</v>
          </cell>
          <cell r="EN524">
            <v>0</v>
          </cell>
          <cell r="EP524">
            <v>0</v>
          </cell>
          <cell r="ER524">
            <v>0</v>
          </cell>
          <cell r="ET524">
            <v>0</v>
          </cell>
          <cell r="EX524">
            <v>0</v>
          </cell>
          <cell r="EZ524">
            <v>0</v>
          </cell>
          <cell r="FD524">
            <v>0</v>
          </cell>
          <cell r="FF524">
            <v>0</v>
          </cell>
        </row>
        <row r="525">
          <cell r="A525" t="str">
            <v>HavvindSmåDK-East-Sprogø</v>
          </cell>
          <cell r="B525" t="str">
            <v>DK-East</v>
          </cell>
          <cell r="G525">
            <v>21</v>
          </cell>
          <cell r="H525">
            <v>0</v>
          </cell>
          <cell r="N525">
            <v>77.618112570733075</v>
          </cell>
          <cell r="AK525">
            <v>21</v>
          </cell>
          <cell r="AL525">
            <v>0</v>
          </cell>
          <cell r="AN525">
            <v>0</v>
          </cell>
          <cell r="AO525">
            <v>5.9451000000000001</v>
          </cell>
          <cell r="AP525">
            <v>1486.2750000000001</v>
          </cell>
          <cell r="AQ525">
            <v>0</v>
          </cell>
          <cell r="BG525" t="b">
            <v>0</v>
          </cell>
          <cell r="BO525" t="b">
            <v>0</v>
          </cell>
          <cell r="CA525" t="b">
            <v>0</v>
          </cell>
          <cell r="CB525" t="b">
            <v>0</v>
          </cell>
          <cell r="CD525" t="b">
            <v>0</v>
          </cell>
          <cell r="CE525" t="b">
            <v>0</v>
          </cell>
          <cell r="CG525" t="b">
            <v>0</v>
          </cell>
          <cell r="CH525" t="b">
            <v>0</v>
          </cell>
          <cell r="CP525" t="str">
            <v>ERWINWOF</v>
          </cell>
          <cell r="CT525" t="b">
            <v>0</v>
          </cell>
          <cell r="CV525" t="b">
            <v>0</v>
          </cell>
          <cell r="CX525" t="b">
            <v>0</v>
          </cell>
          <cell r="CZ525" t="b">
            <v>0</v>
          </cell>
          <cell r="DB525" t="b">
            <v>0</v>
          </cell>
          <cell r="DD525" t="b">
            <v>0</v>
          </cell>
          <cell r="DF525" t="b">
            <v>0</v>
          </cell>
          <cell r="DH525" t="b">
            <v>0</v>
          </cell>
          <cell r="DJ525" t="b">
            <v>0</v>
          </cell>
          <cell r="DL525" t="b">
            <v>0</v>
          </cell>
          <cell r="DN525" t="b">
            <v>0</v>
          </cell>
          <cell r="DP525" t="b">
            <v>0</v>
          </cell>
          <cell r="DV525">
            <v>0</v>
          </cell>
          <cell r="DX525">
            <v>0</v>
          </cell>
          <cell r="DZ525">
            <v>0</v>
          </cell>
          <cell r="EB525">
            <v>0</v>
          </cell>
          <cell r="ED525">
            <v>0</v>
          </cell>
          <cell r="EF525">
            <v>0</v>
          </cell>
          <cell r="EJ525">
            <v>0</v>
          </cell>
          <cell r="EL525">
            <v>0</v>
          </cell>
          <cell r="EN525">
            <v>0</v>
          </cell>
          <cell r="EP525">
            <v>0</v>
          </cell>
          <cell r="ER525">
            <v>0</v>
          </cell>
          <cell r="ET525">
            <v>0</v>
          </cell>
          <cell r="EX525">
            <v>0</v>
          </cell>
          <cell r="EZ525">
            <v>0</v>
          </cell>
          <cell r="FD525">
            <v>0</v>
          </cell>
          <cell r="FF525">
            <v>0</v>
          </cell>
        </row>
        <row r="526">
          <cell r="A526" t="str">
            <v>Nysted</v>
          </cell>
          <cell r="B526" t="str">
            <v>DK-East</v>
          </cell>
          <cell r="G526">
            <v>165.6</v>
          </cell>
          <cell r="H526">
            <v>0</v>
          </cell>
          <cell r="N526">
            <v>612.07425912920939</v>
          </cell>
          <cell r="AK526">
            <v>165.6</v>
          </cell>
          <cell r="AL526">
            <v>0</v>
          </cell>
          <cell r="AN526">
            <v>0</v>
          </cell>
          <cell r="AO526">
            <v>46.881360000000001</v>
          </cell>
          <cell r="AP526">
            <v>11720.34</v>
          </cell>
          <cell r="AQ526">
            <v>0</v>
          </cell>
          <cell r="BG526" t="b">
            <v>0</v>
          </cell>
          <cell r="BO526" t="b">
            <v>0</v>
          </cell>
          <cell r="CA526" t="b">
            <v>0</v>
          </cell>
          <cell r="CB526" t="b">
            <v>0</v>
          </cell>
          <cell r="CD526" t="b">
            <v>0</v>
          </cell>
          <cell r="CE526" t="b">
            <v>0</v>
          </cell>
          <cell r="CG526" t="b">
            <v>0</v>
          </cell>
          <cell r="CH526" t="b">
            <v>0</v>
          </cell>
          <cell r="CP526" t="str">
            <v>ERWINWOF</v>
          </cell>
          <cell r="CT526" t="b">
            <v>0</v>
          </cell>
          <cell r="CV526" t="b">
            <v>0</v>
          </cell>
          <cell r="CX526" t="b">
            <v>0</v>
          </cell>
          <cell r="CZ526" t="b">
            <v>0</v>
          </cell>
          <cell r="DB526" t="b">
            <v>0</v>
          </cell>
          <cell r="DD526" t="b">
            <v>0</v>
          </cell>
          <cell r="DF526" t="b">
            <v>0</v>
          </cell>
          <cell r="DH526" t="b">
            <v>0</v>
          </cell>
          <cell r="DJ526" t="b">
            <v>0</v>
          </cell>
          <cell r="DL526" t="b">
            <v>0</v>
          </cell>
          <cell r="DN526" t="b">
            <v>0</v>
          </cell>
          <cell r="DP526" t="b">
            <v>0</v>
          </cell>
          <cell r="DV526">
            <v>0</v>
          </cell>
          <cell r="DX526">
            <v>0</v>
          </cell>
          <cell r="DZ526">
            <v>0</v>
          </cell>
          <cell r="EB526">
            <v>0</v>
          </cell>
          <cell r="ED526">
            <v>0</v>
          </cell>
          <cell r="EF526">
            <v>0</v>
          </cell>
          <cell r="EJ526">
            <v>0</v>
          </cell>
          <cell r="EL526">
            <v>0</v>
          </cell>
          <cell r="EN526">
            <v>0</v>
          </cell>
          <cell r="EP526">
            <v>0</v>
          </cell>
          <cell r="ER526">
            <v>0</v>
          </cell>
          <cell r="ET526">
            <v>0</v>
          </cell>
          <cell r="EX526">
            <v>0</v>
          </cell>
          <cell r="EZ526">
            <v>0</v>
          </cell>
          <cell r="FD526">
            <v>0</v>
          </cell>
          <cell r="FF526">
            <v>0</v>
          </cell>
        </row>
        <row r="527">
          <cell r="A527" t="str">
            <v>Nysted</v>
          </cell>
          <cell r="B527" t="str">
            <v>DK-East</v>
          </cell>
          <cell r="G527">
            <v>165.6</v>
          </cell>
          <cell r="H527">
            <v>0</v>
          </cell>
          <cell r="N527">
            <v>612.07425912920939</v>
          </cell>
          <cell r="AK527">
            <v>165.6</v>
          </cell>
          <cell r="AL527">
            <v>0</v>
          </cell>
          <cell r="AN527">
            <v>0</v>
          </cell>
          <cell r="AO527">
            <v>46.881360000000001</v>
          </cell>
          <cell r="AP527">
            <v>11720.34</v>
          </cell>
          <cell r="AQ527">
            <v>0</v>
          </cell>
          <cell r="BG527" t="b">
            <v>0</v>
          </cell>
          <cell r="BO527" t="b">
            <v>0</v>
          </cell>
          <cell r="CA527" t="b">
            <v>0</v>
          </cell>
          <cell r="CB527" t="b">
            <v>0</v>
          </cell>
          <cell r="CD527" t="b">
            <v>0</v>
          </cell>
          <cell r="CE527" t="b">
            <v>0</v>
          </cell>
          <cell r="CG527" t="b">
            <v>0</v>
          </cell>
          <cell r="CH527" t="b">
            <v>0</v>
          </cell>
          <cell r="CP527" t="str">
            <v>ERWINWOF</v>
          </cell>
          <cell r="CT527" t="b">
            <v>0</v>
          </cell>
          <cell r="CV527" t="b">
            <v>0</v>
          </cell>
          <cell r="CX527" t="b">
            <v>0</v>
          </cell>
          <cell r="CZ527" t="b">
            <v>0</v>
          </cell>
          <cell r="DB527" t="b">
            <v>0</v>
          </cell>
          <cell r="DD527" t="b">
            <v>0</v>
          </cell>
          <cell r="DF527" t="b">
            <v>0</v>
          </cell>
          <cell r="DH527" t="b">
            <v>0</v>
          </cell>
          <cell r="DJ527" t="b">
            <v>0</v>
          </cell>
          <cell r="DL527" t="b">
            <v>0</v>
          </cell>
          <cell r="DN527" t="b">
            <v>0</v>
          </cell>
          <cell r="DP527" t="b">
            <v>0</v>
          </cell>
          <cell r="DV527">
            <v>0</v>
          </cell>
          <cell r="DX527">
            <v>0</v>
          </cell>
          <cell r="DZ527">
            <v>0</v>
          </cell>
          <cell r="EB527">
            <v>0</v>
          </cell>
          <cell r="ED527">
            <v>0</v>
          </cell>
          <cell r="EF527">
            <v>0</v>
          </cell>
          <cell r="EJ527">
            <v>0</v>
          </cell>
          <cell r="EL527">
            <v>0</v>
          </cell>
          <cell r="EN527">
            <v>0</v>
          </cell>
          <cell r="EP527">
            <v>0</v>
          </cell>
          <cell r="ER527">
            <v>0</v>
          </cell>
          <cell r="ET527">
            <v>0</v>
          </cell>
          <cell r="EX527">
            <v>0</v>
          </cell>
          <cell r="EZ527">
            <v>0</v>
          </cell>
          <cell r="FD527">
            <v>0</v>
          </cell>
          <cell r="FF527">
            <v>0</v>
          </cell>
        </row>
        <row r="528">
          <cell r="A528" t="str">
            <v>Nysted_Erstatning</v>
          </cell>
          <cell r="B528" t="str">
            <v>DK-East</v>
          </cell>
          <cell r="G528">
            <v>200</v>
          </cell>
          <cell r="H528">
            <v>0</v>
          </cell>
          <cell r="N528">
            <v>805.28576676328919</v>
          </cell>
          <cell r="AK528">
            <v>200</v>
          </cell>
          <cell r="AL528">
            <v>0</v>
          </cell>
          <cell r="AN528">
            <v>0</v>
          </cell>
          <cell r="AO528">
            <v>49.468000000000011</v>
          </cell>
          <cell r="AP528">
            <v>12366.999999999998</v>
          </cell>
          <cell r="AQ528">
            <v>0</v>
          </cell>
          <cell r="BG528" t="b">
            <v>0</v>
          </cell>
          <cell r="BO528" t="b">
            <v>0</v>
          </cell>
          <cell r="CA528" t="b">
            <v>0</v>
          </cell>
          <cell r="CB528" t="b">
            <v>0</v>
          </cell>
          <cell r="CD528" t="b">
            <v>0</v>
          </cell>
          <cell r="CE528" t="b">
            <v>0</v>
          </cell>
          <cell r="CG528" t="b">
            <v>0</v>
          </cell>
          <cell r="CH528" t="b">
            <v>0</v>
          </cell>
          <cell r="CP528" t="str">
            <v>ERWINWOF</v>
          </cell>
          <cell r="CT528" t="b">
            <v>0</v>
          </cell>
          <cell r="CV528" t="b">
            <v>0</v>
          </cell>
          <cell r="CX528" t="b">
            <v>0</v>
          </cell>
          <cell r="CZ528" t="b">
            <v>0</v>
          </cell>
          <cell r="DB528" t="b">
            <v>0</v>
          </cell>
          <cell r="DD528" t="b">
            <v>0</v>
          </cell>
          <cell r="DF528" t="b">
            <v>0</v>
          </cell>
          <cell r="DH528" t="b">
            <v>0</v>
          </cell>
          <cell r="DJ528" t="b">
            <v>0</v>
          </cell>
          <cell r="DL528" t="b">
            <v>0</v>
          </cell>
          <cell r="DN528" t="b">
            <v>0</v>
          </cell>
          <cell r="DP528" t="b">
            <v>0</v>
          </cell>
          <cell r="DV528">
            <v>0</v>
          </cell>
          <cell r="DX528">
            <v>0</v>
          </cell>
          <cell r="DZ528">
            <v>0</v>
          </cell>
          <cell r="EB528">
            <v>0</v>
          </cell>
          <cell r="ED528">
            <v>0</v>
          </cell>
          <cell r="EF528">
            <v>0</v>
          </cell>
          <cell r="EJ528">
            <v>0</v>
          </cell>
          <cell r="EL528">
            <v>0</v>
          </cell>
          <cell r="EN528">
            <v>0</v>
          </cell>
          <cell r="EP528">
            <v>0</v>
          </cell>
          <cell r="ER528">
            <v>0</v>
          </cell>
          <cell r="ET528">
            <v>0</v>
          </cell>
          <cell r="EX528">
            <v>0</v>
          </cell>
          <cell r="EZ528">
            <v>0</v>
          </cell>
          <cell r="FD528">
            <v>0</v>
          </cell>
          <cell r="FF528">
            <v>0</v>
          </cell>
        </row>
        <row r="529">
          <cell r="A529" t="str">
            <v>Nysted_Erstatning</v>
          </cell>
          <cell r="B529" t="str">
            <v>DK-East</v>
          </cell>
          <cell r="G529">
            <v>200</v>
          </cell>
          <cell r="H529">
            <v>0</v>
          </cell>
          <cell r="N529">
            <v>805.28576676328919</v>
          </cell>
          <cell r="AK529">
            <v>200</v>
          </cell>
          <cell r="AL529">
            <v>0</v>
          </cell>
          <cell r="AN529">
            <v>0</v>
          </cell>
          <cell r="AO529">
            <v>49.468000000000011</v>
          </cell>
          <cell r="AP529">
            <v>12366.999999999998</v>
          </cell>
          <cell r="AQ529">
            <v>0</v>
          </cell>
          <cell r="BG529" t="b">
            <v>0</v>
          </cell>
          <cell r="BO529" t="b">
            <v>0</v>
          </cell>
          <cell r="CA529" t="b">
            <v>0</v>
          </cell>
          <cell r="CB529" t="b">
            <v>0</v>
          </cell>
          <cell r="CD529" t="b">
            <v>0</v>
          </cell>
          <cell r="CE529" t="b">
            <v>0</v>
          </cell>
          <cell r="CG529" t="b">
            <v>0</v>
          </cell>
          <cell r="CH529" t="b">
            <v>0</v>
          </cell>
          <cell r="CP529" t="str">
            <v>ERWINWOF</v>
          </cell>
          <cell r="CT529" t="b">
            <v>0</v>
          </cell>
          <cell r="CV529" t="b">
            <v>0</v>
          </cell>
          <cell r="CX529" t="b">
            <v>0</v>
          </cell>
          <cell r="CZ529" t="b">
            <v>0</v>
          </cell>
          <cell r="DB529" t="b">
            <v>0</v>
          </cell>
          <cell r="DD529" t="b">
            <v>0</v>
          </cell>
          <cell r="DF529" t="b">
            <v>0</v>
          </cell>
          <cell r="DH529" t="b">
            <v>0</v>
          </cell>
          <cell r="DJ529" t="b">
            <v>0</v>
          </cell>
          <cell r="DL529" t="b">
            <v>0</v>
          </cell>
          <cell r="DN529" t="b">
            <v>0</v>
          </cell>
          <cell r="DP529" t="b">
            <v>0</v>
          </cell>
          <cell r="DV529">
            <v>0</v>
          </cell>
          <cell r="DX529">
            <v>0</v>
          </cell>
          <cell r="DZ529">
            <v>0</v>
          </cell>
          <cell r="EB529">
            <v>0</v>
          </cell>
          <cell r="ED529">
            <v>0</v>
          </cell>
          <cell r="EF529">
            <v>0</v>
          </cell>
          <cell r="EJ529">
            <v>0</v>
          </cell>
          <cell r="EL529">
            <v>0</v>
          </cell>
          <cell r="EN529">
            <v>0</v>
          </cell>
          <cell r="EP529">
            <v>0</v>
          </cell>
          <cell r="ER529">
            <v>0</v>
          </cell>
          <cell r="ET529">
            <v>0</v>
          </cell>
          <cell r="EX529">
            <v>0</v>
          </cell>
          <cell r="EZ529">
            <v>0</v>
          </cell>
          <cell r="FD529">
            <v>0</v>
          </cell>
          <cell r="FF529">
            <v>0</v>
          </cell>
        </row>
        <row r="530">
          <cell r="A530" t="str">
            <v>Rødsand2</v>
          </cell>
          <cell r="B530" t="str">
            <v>DK-East</v>
          </cell>
          <cell r="G530">
            <v>150</v>
          </cell>
          <cell r="H530">
            <v>0</v>
          </cell>
          <cell r="N530">
            <v>603.96432507246686</v>
          </cell>
          <cell r="AK530">
            <v>150</v>
          </cell>
          <cell r="AL530">
            <v>0</v>
          </cell>
          <cell r="AN530">
            <v>0</v>
          </cell>
          <cell r="AO530">
            <v>42.465000000000003</v>
          </cell>
          <cell r="AP530">
            <v>10616.25</v>
          </cell>
          <cell r="AQ530">
            <v>0</v>
          </cell>
          <cell r="BG530" t="b">
            <v>0</v>
          </cell>
          <cell r="BO530" t="b">
            <v>0</v>
          </cell>
          <cell r="CA530" t="b">
            <v>0</v>
          </cell>
          <cell r="CB530" t="b">
            <v>0</v>
          </cell>
          <cell r="CD530" t="b">
            <v>0</v>
          </cell>
          <cell r="CE530" t="b">
            <v>0</v>
          </cell>
          <cell r="CG530" t="b">
            <v>0</v>
          </cell>
          <cell r="CH530" t="b">
            <v>0</v>
          </cell>
          <cell r="CP530" t="str">
            <v>ERWINWOF</v>
          </cell>
          <cell r="CT530" t="b">
            <v>0</v>
          </cell>
          <cell r="CV530" t="b">
            <v>0</v>
          </cell>
          <cell r="CX530" t="b">
            <v>0</v>
          </cell>
          <cell r="CZ530" t="b">
            <v>0</v>
          </cell>
          <cell r="DB530" t="b">
            <v>0</v>
          </cell>
          <cell r="DD530" t="b">
            <v>0</v>
          </cell>
          <cell r="DF530" t="b">
            <v>0</v>
          </cell>
          <cell r="DH530" t="b">
            <v>0</v>
          </cell>
          <cell r="DJ530" t="b">
            <v>0</v>
          </cell>
          <cell r="DL530" t="b">
            <v>0</v>
          </cell>
          <cell r="DN530" t="b">
            <v>0</v>
          </cell>
          <cell r="DP530" t="b">
            <v>0</v>
          </cell>
          <cell r="DV530">
            <v>0</v>
          </cell>
          <cell r="DX530">
            <v>0</v>
          </cell>
          <cell r="DZ530">
            <v>0</v>
          </cell>
          <cell r="EB530">
            <v>0</v>
          </cell>
          <cell r="ED530">
            <v>0</v>
          </cell>
          <cell r="EF530">
            <v>0</v>
          </cell>
          <cell r="EJ530">
            <v>0</v>
          </cell>
          <cell r="EL530">
            <v>0</v>
          </cell>
          <cell r="EN530">
            <v>0</v>
          </cell>
          <cell r="EP530">
            <v>0</v>
          </cell>
          <cell r="ER530">
            <v>0</v>
          </cell>
          <cell r="ET530">
            <v>0</v>
          </cell>
          <cell r="EX530">
            <v>0</v>
          </cell>
          <cell r="EZ530">
            <v>0</v>
          </cell>
          <cell r="FD530">
            <v>0</v>
          </cell>
          <cell r="FF530">
            <v>0</v>
          </cell>
        </row>
        <row r="531">
          <cell r="A531" t="str">
            <v>Rødsand2</v>
          </cell>
          <cell r="B531" t="str">
            <v>DK-East</v>
          </cell>
          <cell r="G531">
            <v>207</v>
          </cell>
          <cell r="H531">
            <v>0</v>
          </cell>
          <cell r="N531">
            <v>833.47076860000436</v>
          </cell>
          <cell r="AK531">
            <v>207</v>
          </cell>
          <cell r="AL531">
            <v>0</v>
          </cell>
          <cell r="AN531">
            <v>0</v>
          </cell>
          <cell r="AO531">
            <v>58.601700000000001</v>
          </cell>
          <cell r="AP531">
            <v>14650.425000000001</v>
          </cell>
          <cell r="AQ531">
            <v>0</v>
          </cell>
          <cell r="BG531" t="b">
            <v>0</v>
          </cell>
          <cell r="BO531" t="b">
            <v>0</v>
          </cell>
          <cell r="CA531" t="b">
            <v>0</v>
          </cell>
          <cell r="CB531" t="b">
            <v>0</v>
          </cell>
          <cell r="CD531" t="b">
            <v>0</v>
          </cell>
          <cell r="CE531" t="b">
            <v>0</v>
          </cell>
          <cell r="CG531" t="b">
            <v>0</v>
          </cell>
          <cell r="CH531" t="b">
            <v>0</v>
          </cell>
          <cell r="CP531" t="str">
            <v>ERWINWOF</v>
          </cell>
          <cell r="CT531" t="b">
            <v>0</v>
          </cell>
          <cell r="CV531" t="b">
            <v>0</v>
          </cell>
          <cell r="CX531" t="b">
            <v>0</v>
          </cell>
          <cell r="CZ531" t="b">
            <v>0</v>
          </cell>
          <cell r="DB531" t="b">
            <v>0</v>
          </cell>
          <cell r="DD531" t="b">
            <v>0</v>
          </cell>
          <cell r="DF531" t="b">
            <v>0</v>
          </cell>
          <cell r="DH531" t="b">
            <v>0</v>
          </cell>
          <cell r="DJ531" t="b">
            <v>0</v>
          </cell>
          <cell r="DL531" t="b">
            <v>0</v>
          </cell>
          <cell r="DN531" t="b">
            <v>0</v>
          </cell>
          <cell r="DP531" t="b">
            <v>0</v>
          </cell>
          <cell r="DV531">
            <v>0</v>
          </cell>
          <cell r="DX531">
            <v>0</v>
          </cell>
          <cell r="DZ531">
            <v>0</v>
          </cell>
          <cell r="EB531">
            <v>0</v>
          </cell>
          <cell r="ED531">
            <v>0</v>
          </cell>
          <cell r="EF531">
            <v>0</v>
          </cell>
          <cell r="EJ531">
            <v>0</v>
          </cell>
          <cell r="EL531">
            <v>0</v>
          </cell>
          <cell r="EN531">
            <v>0</v>
          </cell>
          <cell r="EP531">
            <v>0</v>
          </cell>
          <cell r="ER531">
            <v>0</v>
          </cell>
          <cell r="ET531">
            <v>0</v>
          </cell>
          <cell r="EX531">
            <v>0</v>
          </cell>
          <cell r="EZ531">
            <v>0</v>
          </cell>
          <cell r="FD531">
            <v>0</v>
          </cell>
          <cell r="FF531">
            <v>0</v>
          </cell>
        </row>
        <row r="532">
          <cell r="A532" t="str">
            <v>Rødsand2</v>
          </cell>
          <cell r="B532" t="str">
            <v>DK-East</v>
          </cell>
          <cell r="G532">
            <v>207</v>
          </cell>
          <cell r="H532">
            <v>0</v>
          </cell>
          <cell r="N532">
            <v>833.47076860000436</v>
          </cell>
          <cell r="AK532">
            <v>207</v>
          </cell>
          <cell r="AL532">
            <v>0</v>
          </cell>
          <cell r="AN532">
            <v>0</v>
          </cell>
          <cell r="AO532">
            <v>58.601700000000001</v>
          </cell>
          <cell r="AP532">
            <v>14650.425000000001</v>
          </cell>
          <cell r="AQ532">
            <v>0</v>
          </cell>
          <cell r="BG532" t="b">
            <v>0</v>
          </cell>
          <cell r="BO532" t="b">
            <v>0</v>
          </cell>
          <cell r="CA532" t="b">
            <v>0</v>
          </cell>
          <cell r="CB532" t="b">
            <v>0</v>
          </cell>
          <cell r="CD532" t="b">
            <v>0</v>
          </cell>
          <cell r="CE532" t="b">
            <v>0</v>
          </cell>
          <cell r="CG532" t="b">
            <v>0</v>
          </cell>
          <cell r="CH532" t="b">
            <v>0</v>
          </cell>
          <cell r="CP532" t="str">
            <v>ERWINWOF</v>
          </cell>
          <cell r="CT532" t="b">
            <v>0</v>
          </cell>
          <cell r="CV532" t="b">
            <v>0</v>
          </cell>
          <cell r="CX532" t="b">
            <v>0</v>
          </cell>
          <cell r="CZ532" t="b">
            <v>0</v>
          </cell>
          <cell r="DB532" t="b">
            <v>0</v>
          </cell>
          <cell r="DD532" t="b">
            <v>0</v>
          </cell>
          <cell r="DF532" t="b">
            <v>0</v>
          </cell>
          <cell r="DH532" t="b">
            <v>0</v>
          </cell>
          <cell r="DJ532" t="b">
            <v>0</v>
          </cell>
          <cell r="DL532" t="b">
            <v>0</v>
          </cell>
          <cell r="DN532" t="b">
            <v>0</v>
          </cell>
          <cell r="DP532" t="b">
            <v>0</v>
          </cell>
          <cell r="DV532">
            <v>0</v>
          </cell>
          <cell r="DX532">
            <v>0</v>
          </cell>
          <cell r="DZ532">
            <v>0</v>
          </cell>
          <cell r="EB532">
            <v>0</v>
          </cell>
          <cell r="ED532">
            <v>0</v>
          </cell>
          <cell r="EF532">
            <v>0</v>
          </cell>
          <cell r="EJ532">
            <v>0</v>
          </cell>
          <cell r="EL532">
            <v>0</v>
          </cell>
          <cell r="EN532">
            <v>0</v>
          </cell>
          <cell r="EP532">
            <v>0</v>
          </cell>
          <cell r="ER532">
            <v>0</v>
          </cell>
          <cell r="ET532">
            <v>0</v>
          </cell>
          <cell r="EX532">
            <v>0</v>
          </cell>
          <cell r="EZ532">
            <v>0</v>
          </cell>
          <cell r="FD532">
            <v>0</v>
          </cell>
          <cell r="FF532">
            <v>0</v>
          </cell>
        </row>
        <row r="533">
          <cell r="A533" t="str">
            <v>Rødsand2_Erstatning</v>
          </cell>
          <cell r="B533" t="str">
            <v>DK-East</v>
          </cell>
          <cell r="G533">
            <v>200</v>
          </cell>
          <cell r="H533">
            <v>0</v>
          </cell>
          <cell r="N533">
            <v>805.28576676328919</v>
          </cell>
          <cell r="AK533">
            <v>200</v>
          </cell>
          <cell r="AL533">
            <v>0</v>
          </cell>
          <cell r="AN533">
            <v>0</v>
          </cell>
          <cell r="AO533">
            <v>47.68</v>
          </cell>
          <cell r="AP533">
            <v>11920</v>
          </cell>
          <cell r="AQ533">
            <v>0</v>
          </cell>
          <cell r="BG533" t="b">
            <v>0</v>
          </cell>
          <cell r="BO533" t="b">
            <v>0</v>
          </cell>
          <cell r="CA533" t="b">
            <v>0</v>
          </cell>
          <cell r="CB533" t="b">
            <v>0</v>
          </cell>
          <cell r="CD533" t="b">
            <v>0</v>
          </cell>
          <cell r="CE533" t="b">
            <v>0</v>
          </cell>
          <cell r="CG533" t="b">
            <v>0</v>
          </cell>
          <cell r="CH533" t="b">
            <v>0</v>
          </cell>
          <cell r="CP533" t="str">
            <v>ERWINWOF</v>
          </cell>
          <cell r="CT533" t="b">
            <v>0</v>
          </cell>
          <cell r="CV533" t="b">
            <v>0</v>
          </cell>
          <cell r="CX533" t="b">
            <v>0</v>
          </cell>
          <cell r="CZ533" t="b">
            <v>0</v>
          </cell>
          <cell r="DB533" t="b">
            <v>0</v>
          </cell>
          <cell r="DD533" t="b">
            <v>0</v>
          </cell>
          <cell r="DF533" t="b">
            <v>0</v>
          </cell>
          <cell r="DH533" t="b">
            <v>0</v>
          </cell>
          <cell r="DJ533" t="b">
            <v>0</v>
          </cell>
          <cell r="DL533" t="b">
            <v>0</v>
          </cell>
          <cell r="DN533" t="b">
            <v>0</v>
          </cell>
          <cell r="DP533" t="b">
            <v>0</v>
          </cell>
          <cell r="DV533">
            <v>0</v>
          </cell>
          <cell r="DX533">
            <v>0</v>
          </cell>
          <cell r="DZ533">
            <v>0</v>
          </cell>
          <cell r="EB533">
            <v>0</v>
          </cell>
          <cell r="ED533">
            <v>0</v>
          </cell>
          <cell r="EF533">
            <v>0</v>
          </cell>
          <cell r="EJ533">
            <v>0</v>
          </cell>
          <cell r="EL533">
            <v>0</v>
          </cell>
          <cell r="EN533">
            <v>0</v>
          </cell>
          <cell r="EP533">
            <v>0</v>
          </cell>
          <cell r="ER533">
            <v>0</v>
          </cell>
          <cell r="ET533">
            <v>0</v>
          </cell>
          <cell r="EX533">
            <v>0</v>
          </cell>
          <cell r="EZ533">
            <v>0</v>
          </cell>
          <cell r="FD533">
            <v>0</v>
          </cell>
          <cell r="FF533">
            <v>0</v>
          </cell>
        </row>
        <row r="534">
          <cell r="A534" t="str">
            <v>Rødsand2_Erstatning</v>
          </cell>
          <cell r="B534" t="str">
            <v>DK-East</v>
          </cell>
          <cell r="G534">
            <v>200</v>
          </cell>
          <cell r="H534">
            <v>0</v>
          </cell>
          <cell r="N534">
            <v>805.28576676328919</v>
          </cell>
          <cell r="AK534">
            <v>200</v>
          </cell>
          <cell r="AL534">
            <v>0</v>
          </cell>
          <cell r="AN534">
            <v>0</v>
          </cell>
          <cell r="AO534">
            <v>47.68</v>
          </cell>
          <cell r="AP534">
            <v>11920</v>
          </cell>
          <cell r="AQ534">
            <v>0</v>
          </cell>
          <cell r="BG534" t="b">
            <v>0</v>
          </cell>
          <cell r="BO534" t="b">
            <v>0</v>
          </cell>
          <cell r="CA534" t="b">
            <v>0</v>
          </cell>
          <cell r="CB534" t="b">
            <v>0</v>
          </cell>
          <cell r="CD534" t="b">
            <v>0</v>
          </cell>
          <cell r="CE534" t="b">
            <v>0</v>
          </cell>
          <cell r="CG534" t="b">
            <v>0</v>
          </cell>
          <cell r="CH534" t="b">
            <v>0</v>
          </cell>
          <cell r="CP534" t="str">
            <v>ERWINWOF</v>
          </cell>
          <cell r="CT534" t="b">
            <v>0</v>
          </cell>
          <cell r="CV534" t="b">
            <v>0</v>
          </cell>
          <cell r="CX534" t="b">
            <v>0</v>
          </cell>
          <cell r="CZ534" t="b">
            <v>0</v>
          </cell>
          <cell r="DB534" t="b">
            <v>0</v>
          </cell>
          <cell r="DD534" t="b">
            <v>0</v>
          </cell>
          <cell r="DF534" t="b">
            <v>0</v>
          </cell>
          <cell r="DH534" t="b">
            <v>0</v>
          </cell>
          <cell r="DJ534" t="b">
            <v>0</v>
          </cell>
          <cell r="DL534" t="b">
            <v>0</v>
          </cell>
          <cell r="DN534" t="b">
            <v>0</v>
          </cell>
          <cell r="DP534" t="b">
            <v>0</v>
          </cell>
          <cell r="DV534">
            <v>0</v>
          </cell>
          <cell r="DX534">
            <v>0</v>
          </cell>
          <cell r="DZ534">
            <v>0</v>
          </cell>
          <cell r="EB534">
            <v>0</v>
          </cell>
          <cell r="ED534">
            <v>0</v>
          </cell>
          <cell r="EF534">
            <v>0</v>
          </cell>
          <cell r="EJ534">
            <v>0</v>
          </cell>
          <cell r="EL534">
            <v>0</v>
          </cell>
          <cell r="EN534">
            <v>0</v>
          </cell>
          <cell r="EP534">
            <v>0</v>
          </cell>
          <cell r="ER534">
            <v>0</v>
          </cell>
          <cell r="ET534">
            <v>0</v>
          </cell>
          <cell r="EX534">
            <v>0</v>
          </cell>
          <cell r="EZ534">
            <v>0</v>
          </cell>
          <cell r="FD534">
            <v>0</v>
          </cell>
          <cell r="FF534">
            <v>0</v>
          </cell>
        </row>
        <row r="535">
          <cell r="A535" t="str">
            <v>KriegersFlak</v>
          </cell>
          <cell r="B535" t="str">
            <v>DK-East</v>
          </cell>
          <cell r="G535">
            <v>200</v>
          </cell>
          <cell r="H535">
            <v>0</v>
          </cell>
          <cell r="N535">
            <v>805.28576676328919</v>
          </cell>
          <cell r="AK535">
            <v>200</v>
          </cell>
          <cell r="AL535">
            <v>0</v>
          </cell>
          <cell r="AN535">
            <v>0</v>
          </cell>
          <cell r="AO535">
            <v>51.85199999999999</v>
          </cell>
          <cell r="AP535">
            <v>12963.000000000005</v>
          </cell>
          <cell r="AQ535">
            <v>0</v>
          </cell>
          <cell r="BG535" t="b">
            <v>0</v>
          </cell>
          <cell r="BO535" t="b">
            <v>0</v>
          </cell>
          <cell r="CA535" t="b">
            <v>0</v>
          </cell>
          <cell r="CB535" t="b">
            <v>0</v>
          </cell>
          <cell r="CD535" t="b">
            <v>0</v>
          </cell>
          <cell r="CE535" t="b">
            <v>0</v>
          </cell>
          <cell r="CG535" t="b">
            <v>0</v>
          </cell>
          <cell r="CH535" t="b">
            <v>0</v>
          </cell>
          <cell r="CP535" t="str">
            <v>ERWINWOF</v>
          </cell>
          <cell r="CT535" t="b">
            <v>0</v>
          </cell>
          <cell r="CV535" t="b">
            <v>0</v>
          </cell>
          <cell r="CX535" t="b">
            <v>0</v>
          </cell>
          <cell r="CZ535" t="b">
            <v>0</v>
          </cell>
          <cell r="DB535" t="b">
            <v>0</v>
          </cell>
          <cell r="DD535" t="b">
            <v>0</v>
          </cell>
          <cell r="DF535" t="b">
            <v>0</v>
          </cell>
          <cell r="DH535" t="b">
            <v>0</v>
          </cell>
          <cell r="DJ535" t="b">
            <v>0</v>
          </cell>
          <cell r="DL535" t="b">
            <v>0</v>
          </cell>
          <cell r="DN535" t="b">
            <v>0</v>
          </cell>
          <cell r="DP535" t="b">
            <v>0</v>
          </cell>
          <cell r="DV535">
            <v>0</v>
          </cell>
          <cell r="DX535">
            <v>0</v>
          </cell>
          <cell r="DZ535">
            <v>0</v>
          </cell>
          <cell r="EB535">
            <v>0</v>
          </cell>
          <cell r="ED535">
            <v>0</v>
          </cell>
          <cell r="EF535">
            <v>0</v>
          </cell>
          <cell r="EJ535">
            <v>0</v>
          </cell>
          <cell r="EL535">
            <v>0</v>
          </cell>
          <cell r="EN535">
            <v>0</v>
          </cell>
          <cell r="EP535">
            <v>0</v>
          </cell>
          <cell r="ER535">
            <v>0</v>
          </cell>
          <cell r="ET535">
            <v>0</v>
          </cell>
          <cell r="EX535">
            <v>0</v>
          </cell>
          <cell r="EZ535">
            <v>0</v>
          </cell>
          <cell r="FD535">
            <v>0</v>
          </cell>
          <cell r="FF535">
            <v>0</v>
          </cell>
        </row>
        <row r="536">
          <cell r="A536" t="str">
            <v>KriegersFlak</v>
          </cell>
          <cell r="B536" t="str">
            <v>DK-East</v>
          </cell>
          <cell r="G536">
            <v>600</v>
          </cell>
          <cell r="H536">
            <v>0</v>
          </cell>
          <cell r="N536">
            <v>2415.8573002898675</v>
          </cell>
          <cell r="AK536">
            <v>600</v>
          </cell>
          <cell r="AL536">
            <v>0</v>
          </cell>
          <cell r="AN536">
            <v>0</v>
          </cell>
          <cell r="AO536">
            <v>155.55599999999995</v>
          </cell>
          <cell r="AP536">
            <v>38889.000000000015</v>
          </cell>
          <cell r="AQ536">
            <v>0</v>
          </cell>
          <cell r="BG536" t="b">
            <v>0</v>
          </cell>
          <cell r="BO536" t="b">
            <v>0</v>
          </cell>
          <cell r="CA536" t="b">
            <v>0</v>
          </cell>
          <cell r="CB536" t="b">
            <v>0</v>
          </cell>
          <cell r="CD536" t="b">
            <v>0</v>
          </cell>
          <cell r="CE536" t="b">
            <v>0</v>
          </cell>
          <cell r="CG536" t="b">
            <v>0</v>
          </cell>
          <cell r="CH536" t="b">
            <v>0</v>
          </cell>
          <cell r="CP536" t="str">
            <v>ERWINWOF</v>
          </cell>
          <cell r="CT536" t="b">
            <v>0</v>
          </cell>
          <cell r="CV536" t="b">
            <v>0</v>
          </cell>
          <cell r="CX536" t="b">
            <v>0</v>
          </cell>
          <cell r="CZ536" t="b">
            <v>0</v>
          </cell>
          <cell r="DB536" t="b">
            <v>0</v>
          </cell>
          <cell r="DD536" t="b">
            <v>0</v>
          </cell>
          <cell r="DF536" t="b">
            <v>0</v>
          </cell>
          <cell r="DH536" t="b">
            <v>0</v>
          </cell>
          <cell r="DJ536" t="b">
            <v>0</v>
          </cell>
          <cell r="DL536" t="b">
            <v>0</v>
          </cell>
          <cell r="DN536" t="b">
            <v>0</v>
          </cell>
          <cell r="DP536" t="b">
            <v>0</v>
          </cell>
          <cell r="DV536">
            <v>0</v>
          </cell>
          <cell r="DX536">
            <v>0</v>
          </cell>
          <cell r="DZ536">
            <v>0</v>
          </cell>
          <cell r="EB536">
            <v>0</v>
          </cell>
          <cell r="ED536">
            <v>0</v>
          </cell>
          <cell r="EF536">
            <v>0</v>
          </cell>
          <cell r="EJ536">
            <v>0</v>
          </cell>
          <cell r="EL536">
            <v>0</v>
          </cell>
          <cell r="EN536">
            <v>0</v>
          </cell>
          <cell r="EP536">
            <v>0</v>
          </cell>
          <cell r="ER536">
            <v>0</v>
          </cell>
          <cell r="ET536">
            <v>0</v>
          </cell>
          <cell r="EX536">
            <v>0</v>
          </cell>
          <cell r="EZ536">
            <v>0</v>
          </cell>
          <cell r="FD536">
            <v>0</v>
          </cell>
          <cell r="FF536">
            <v>0</v>
          </cell>
        </row>
        <row r="537">
          <cell r="A537" t="str">
            <v>KriegersFlak</v>
          </cell>
          <cell r="B537" t="str">
            <v>DK-East</v>
          </cell>
          <cell r="G537">
            <v>600</v>
          </cell>
          <cell r="H537">
            <v>0</v>
          </cell>
          <cell r="N537">
            <v>2415.8573002898675</v>
          </cell>
          <cell r="AK537">
            <v>600</v>
          </cell>
          <cell r="AL537">
            <v>0</v>
          </cell>
          <cell r="AN537">
            <v>0</v>
          </cell>
          <cell r="AO537">
            <v>155.55599999999995</v>
          </cell>
          <cell r="AP537">
            <v>38889.000000000015</v>
          </cell>
          <cell r="AQ537">
            <v>0</v>
          </cell>
          <cell r="BG537" t="b">
            <v>0</v>
          </cell>
          <cell r="BO537" t="b">
            <v>0</v>
          </cell>
          <cell r="CA537" t="b">
            <v>0</v>
          </cell>
          <cell r="CB537" t="b">
            <v>0</v>
          </cell>
          <cell r="CD537" t="b">
            <v>0</v>
          </cell>
          <cell r="CE537" t="b">
            <v>0</v>
          </cell>
          <cell r="CG537" t="b">
            <v>0</v>
          </cell>
          <cell r="CH537" t="b">
            <v>0</v>
          </cell>
          <cell r="CP537" t="str">
            <v>ERWINWOF</v>
          </cell>
          <cell r="CT537" t="b">
            <v>0</v>
          </cell>
          <cell r="CV537" t="b">
            <v>0</v>
          </cell>
          <cell r="CX537" t="b">
            <v>0</v>
          </cell>
          <cell r="CZ537" t="b">
            <v>0</v>
          </cell>
          <cell r="DB537" t="b">
            <v>0</v>
          </cell>
          <cell r="DD537" t="b">
            <v>0</v>
          </cell>
          <cell r="DF537" t="b">
            <v>0</v>
          </cell>
          <cell r="DH537" t="b">
            <v>0</v>
          </cell>
          <cell r="DJ537" t="b">
            <v>0</v>
          </cell>
          <cell r="DL537" t="b">
            <v>0</v>
          </cell>
          <cell r="DN537" t="b">
            <v>0</v>
          </cell>
          <cell r="DP537" t="b">
            <v>0</v>
          </cell>
          <cell r="DV537">
            <v>0</v>
          </cell>
          <cell r="DX537">
            <v>0</v>
          </cell>
          <cell r="DZ537">
            <v>0</v>
          </cell>
          <cell r="EB537">
            <v>0</v>
          </cell>
          <cell r="ED537">
            <v>0</v>
          </cell>
          <cell r="EF537">
            <v>0</v>
          </cell>
          <cell r="EJ537">
            <v>0</v>
          </cell>
          <cell r="EL537">
            <v>0</v>
          </cell>
          <cell r="EN537">
            <v>0</v>
          </cell>
          <cell r="EP537">
            <v>0</v>
          </cell>
          <cell r="ER537">
            <v>0</v>
          </cell>
          <cell r="ET537">
            <v>0</v>
          </cell>
          <cell r="EX537">
            <v>0</v>
          </cell>
          <cell r="EZ537">
            <v>0</v>
          </cell>
          <cell r="FD537">
            <v>0</v>
          </cell>
          <cell r="FF537">
            <v>0</v>
          </cell>
        </row>
        <row r="538">
          <cell r="A538" t="str">
            <v>ImportTyDK-East</v>
          </cell>
          <cell r="B538" t="str">
            <v>DK-East</v>
          </cell>
          <cell r="G538">
            <v>550</v>
          </cell>
          <cell r="H538">
            <v>0</v>
          </cell>
          <cell r="N538">
            <v>-168</v>
          </cell>
          <cell r="AK538">
            <v>550</v>
          </cell>
          <cell r="AL538">
            <v>0</v>
          </cell>
          <cell r="AN538">
            <v>0</v>
          </cell>
          <cell r="AO538">
            <v>0</v>
          </cell>
          <cell r="AP538">
            <v>0</v>
          </cell>
          <cell r="AQ538">
            <v>33</v>
          </cell>
          <cell r="BG538" t="b">
            <v>0</v>
          </cell>
          <cell r="BO538" t="b">
            <v>0</v>
          </cell>
          <cell r="CA538" t="b">
            <v>0</v>
          </cell>
          <cell r="CB538" t="b">
            <v>0</v>
          </cell>
          <cell r="CD538" t="b">
            <v>0</v>
          </cell>
          <cell r="CE538" t="b">
            <v>0</v>
          </cell>
          <cell r="CG538" t="b">
            <v>0</v>
          </cell>
          <cell r="CH538" t="b">
            <v>0</v>
          </cell>
          <cell r="CP538">
            <v>0</v>
          </cell>
          <cell r="CT538" t="b">
            <v>0</v>
          </cell>
          <cell r="CV538" t="b">
            <v>0</v>
          </cell>
          <cell r="CX538" t="b">
            <v>0</v>
          </cell>
          <cell r="CZ538" t="b">
            <v>0</v>
          </cell>
          <cell r="DB538" t="b">
            <v>0</v>
          </cell>
          <cell r="DD538" t="b">
            <v>0</v>
          </cell>
          <cell r="DF538" t="b">
            <v>0</v>
          </cell>
          <cell r="DH538" t="b">
            <v>0</v>
          </cell>
          <cell r="DJ538" t="b">
            <v>0</v>
          </cell>
          <cell r="DL538" t="b">
            <v>0</v>
          </cell>
          <cell r="DN538" t="b">
            <v>0</v>
          </cell>
          <cell r="DP538" t="b">
            <v>0</v>
          </cell>
          <cell r="DV538">
            <v>0</v>
          </cell>
          <cell r="DX538">
            <v>0</v>
          </cell>
          <cell r="DZ538">
            <v>0</v>
          </cell>
          <cell r="EB538">
            <v>0</v>
          </cell>
          <cell r="ED538">
            <v>0</v>
          </cell>
          <cell r="EF538">
            <v>0</v>
          </cell>
          <cell r="EJ538">
            <v>0</v>
          </cell>
          <cell r="EL538">
            <v>0</v>
          </cell>
          <cell r="EN538">
            <v>0</v>
          </cell>
          <cell r="EP538">
            <v>0</v>
          </cell>
          <cell r="ER538">
            <v>0</v>
          </cell>
          <cell r="ET538">
            <v>0</v>
          </cell>
          <cell r="EX538">
            <v>0</v>
          </cell>
          <cell r="EZ538">
            <v>0</v>
          </cell>
          <cell r="FD538">
            <v>0</v>
          </cell>
          <cell r="FF538">
            <v>0</v>
          </cell>
        </row>
        <row r="539">
          <cell r="A539" t="str">
            <v>ImportTyDK-East</v>
          </cell>
          <cell r="B539" t="str">
            <v>DK-East</v>
          </cell>
          <cell r="G539">
            <v>550</v>
          </cell>
          <cell r="H539">
            <v>0</v>
          </cell>
          <cell r="N539">
            <v>-3055</v>
          </cell>
          <cell r="AK539">
            <v>550</v>
          </cell>
          <cell r="AL539">
            <v>0</v>
          </cell>
          <cell r="AN539">
            <v>0</v>
          </cell>
          <cell r="AO539">
            <v>0</v>
          </cell>
          <cell r="AP539">
            <v>0</v>
          </cell>
          <cell r="AQ539">
            <v>33</v>
          </cell>
          <cell r="BG539" t="b">
            <v>0</v>
          </cell>
          <cell r="BO539" t="b">
            <v>0</v>
          </cell>
          <cell r="CA539" t="b">
            <v>0</v>
          </cell>
          <cell r="CB539" t="b">
            <v>0</v>
          </cell>
          <cell r="CD539" t="b">
            <v>0</v>
          </cell>
          <cell r="CE539" t="b">
            <v>0</v>
          </cell>
          <cell r="CG539" t="b">
            <v>0</v>
          </cell>
          <cell r="CH539" t="b">
            <v>0</v>
          </cell>
          <cell r="CP539">
            <v>0</v>
          </cell>
          <cell r="CT539" t="b">
            <v>0</v>
          </cell>
          <cell r="CV539" t="b">
            <v>0</v>
          </cell>
          <cell r="CX539" t="b">
            <v>0</v>
          </cell>
          <cell r="CZ539" t="b">
            <v>0</v>
          </cell>
          <cell r="DB539" t="b">
            <v>0</v>
          </cell>
          <cell r="DD539" t="b">
            <v>0</v>
          </cell>
          <cell r="DF539" t="b">
            <v>0</v>
          </cell>
          <cell r="DH539" t="b">
            <v>0</v>
          </cell>
          <cell r="DJ539" t="b">
            <v>0</v>
          </cell>
          <cell r="DL539" t="b">
            <v>0</v>
          </cell>
          <cell r="DN539" t="b">
            <v>0</v>
          </cell>
          <cell r="DP539" t="b">
            <v>0</v>
          </cell>
          <cell r="DV539">
            <v>0</v>
          </cell>
          <cell r="DX539">
            <v>0</v>
          </cell>
          <cell r="DZ539">
            <v>0</v>
          </cell>
          <cell r="EB539">
            <v>0</v>
          </cell>
          <cell r="ED539">
            <v>0</v>
          </cell>
          <cell r="EF539">
            <v>0</v>
          </cell>
          <cell r="EJ539">
            <v>0</v>
          </cell>
          <cell r="EL539">
            <v>0</v>
          </cell>
          <cell r="EN539">
            <v>0</v>
          </cell>
          <cell r="EP539">
            <v>0</v>
          </cell>
          <cell r="ER539">
            <v>0</v>
          </cell>
          <cell r="ET539">
            <v>0</v>
          </cell>
          <cell r="EX539">
            <v>0</v>
          </cell>
          <cell r="EZ539">
            <v>0</v>
          </cell>
          <cell r="FD539">
            <v>0</v>
          </cell>
          <cell r="FF539">
            <v>0</v>
          </cell>
        </row>
        <row r="540">
          <cell r="A540" t="str">
            <v>ImportTyDK-East</v>
          </cell>
          <cell r="B540" t="str">
            <v>DK-East</v>
          </cell>
          <cell r="G540">
            <v>550</v>
          </cell>
          <cell r="H540">
            <v>0</v>
          </cell>
          <cell r="N540">
            <v>264</v>
          </cell>
          <cell r="AK540">
            <v>550</v>
          </cell>
          <cell r="AL540">
            <v>0</v>
          </cell>
          <cell r="AN540">
            <v>0</v>
          </cell>
          <cell r="AO540">
            <v>0</v>
          </cell>
          <cell r="AP540">
            <v>0</v>
          </cell>
          <cell r="AQ540">
            <v>33</v>
          </cell>
          <cell r="BG540" t="b">
            <v>0</v>
          </cell>
          <cell r="BO540" t="b">
            <v>0</v>
          </cell>
          <cell r="CA540" t="b">
            <v>0</v>
          </cell>
          <cell r="CB540" t="b">
            <v>0</v>
          </cell>
          <cell r="CD540" t="b">
            <v>0</v>
          </cell>
          <cell r="CE540" t="b">
            <v>0</v>
          </cell>
          <cell r="CG540" t="b">
            <v>0</v>
          </cell>
          <cell r="CH540" t="b">
            <v>0</v>
          </cell>
          <cell r="CP540">
            <v>0</v>
          </cell>
          <cell r="CT540" t="b">
            <v>0</v>
          </cell>
          <cell r="CV540" t="b">
            <v>0</v>
          </cell>
          <cell r="CX540" t="b">
            <v>0</v>
          </cell>
          <cell r="CZ540" t="b">
            <v>0</v>
          </cell>
          <cell r="DB540" t="b">
            <v>0</v>
          </cell>
          <cell r="DD540" t="b">
            <v>0</v>
          </cell>
          <cell r="DF540" t="b">
            <v>0</v>
          </cell>
          <cell r="DH540" t="b">
            <v>0</v>
          </cell>
          <cell r="DJ540" t="b">
            <v>0</v>
          </cell>
          <cell r="DL540" t="b">
            <v>0</v>
          </cell>
          <cell r="DN540" t="b">
            <v>0</v>
          </cell>
          <cell r="DP540" t="b">
            <v>0</v>
          </cell>
          <cell r="DV540">
            <v>0</v>
          </cell>
          <cell r="DX540">
            <v>0</v>
          </cell>
          <cell r="DZ540">
            <v>0</v>
          </cell>
          <cell r="EB540">
            <v>0</v>
          </cell>
          <cell r="ED540">
            <v>0</v>
          </cell>
          <cell r="EF540">
            <v>0</v>
          </cell>
          <cell r="EJ540">
            <v>0</v>
          </cell>
          <cell r="EL540">
            <v>0</v>
          </cell>
          <cell r="EN540">
            <v>0</v>
          </cell>
          <cell r="EP540">
            <v>0</v>
          </cell>
          <cell r="ER540">
            <v>0</v>
          </cell>
          <cell r="ET540">
            <v>0</v>
          </cell>
          <cell r="EX540">
            <v>0</v>
          </cell>
          <cell r="EZ540">
            <v>0</v>
          </cell>
          <cell r="FD540">
            <v>0</v>
          </cell>
          <cell r="FF540">
            <v>0</v>
          </cell>
        </row>
        <row r="541">
          <cell r="A541" t="str">
            <v>ImportTyDK-East</v>
          </cell>
          <cell r="B541" t="str">
            <v>DK-East</v>
          </cell>
          <cell r="G541">
            <v>550</v>
          </cell>
          <cell r="H541">
            <v>0</v>
          </cell>
          <cell r="N541">
            <v>-1370</v>
          </cell>
          <cell r="AK541">
            <v>550</v>
          </cell>
          <cell r="AL541">
            <v>0</v>
          </cell>
          <cell r="AN541">
            <v>0</v>
          </cell>
          <cell r="AO541">
            <v>0</v>
          </cell>
          <cell r="AP541">
            <v>0</v>
          </cell>
          <cell r="AQ541">
            <v>33</v>
          </cell>
          <cell r="BG541" t="b">
            <v>0</v>
          </cell>
          <cell r="BO541" t="b">
            <v>0</v>
          </cell>
          <cell r="CA541" t="b">
            <v>0</v>
          </cell>
          <cell r="CB541" t="b">
            <v>0</v>
          </cell>
          <cell r="CD541" t="b">
            <v>0</v>
          </cell>
          <cell r="CE541" t="b">
            <v>0</v>
          </cell>
          <cell r="CG541" t="b">
            <v>0</v>
          </cell>
          <cell r="CH541" t="b">
            <v>0</v>
          </cell>
          <cell r="CP541">
            <v>0</v>
          </cell>
          <cell r="CT541" t="b">
            <v>0</v>
          </cell>
          <cell r="CV541" t="b">
            <v>0</v>
          </cell>
          <cell r="CX541" t="b">
            <v>0</v>
          </cell>
          <cell r="CZ541" t="b">
            <v>0</v>
          </cell>
          <cell r="DB541" t="b">
            <v>0</v>
          </cell>
          <cell r="DD541" t="b">
            <v>0</v>
          </cell>
          <cell r="DF541" t="b">
            <v>0</v>
          </cell>
          <cell r="DH541" t="b">
            <v>0</v>
          </cell>
          <cell r="DJ541" t="b">
            <v>0</v>
          </cell>
          <cell r="DL541" t="b">
            <v>0</v>
          </cell>
          <cell r="DN541" t="b">
            <v>0</v>
          </cell>
          <cell r="DP541" t="b">
            <v>0</v>
          </cell>
          <cell r="DV541">
            <v>0</v>
          </cell>
          <cell r="DX541">
            <v>0</v>
          </cell>
          <cell r="DZ541">
            <v>0</v>
          </cell>
          <cell r="EB541">
            <v>0</v>
          </cell>
          <cell r="ED541">
            <v>0</v>
          </cell>
          <cell r="EF541">
            <v>0</v>
          </cell>
          <cell r="EJ541">
            <v>0</v>
          </cell>
          <cell r="EL541">
            <v>0</v>
          </cell>
          <cell r="EN541">
            <v>0</v>
          </cell>
          <cell r="EP541">
            <v>0</v>
          </cell>
          <cell r="ER541">
            <v>0</v>
          </cell>
          <cell r="ET541">
            <v>0</v>
          </cell>
          <cell r="EX541">
            <v>0</v>
          </cell>
          <cell r="EZ541">
            <v>0</v>
          </cell>
          <cell r="FD541">
            <v>0</v>
          </cell>
          <cell r="FF541">
            <v>0</v>
          </cell>
        </row>
        <row r="542">
          <cell r="A542" t="str">
            <v>ImportTyDK-East</v>
          </cell>
          <cell r="B542" t="str">
            <v>DK-East</v>
          </cell>
          <cell r="G542">
            <v>600</v>
          </cell>
          <cell r="H542">
            <v>0</v>
          </cell>
          <cell r="N542">
            <v>-1199</v>
          </cell>
          <cell r="AK542">
            <v>600</v>
          </cell>
          <cell r="AL542">
            <v>0</v>
          </cell>
          <cell r="AN542">
            <v>0</v>
          </cell>
          <cell r="AO542">
            <v>0</v>
          </cell>
          <cell r="AP542">
            <v>0</v>
          </cell>
          <cell r="AQ542">
            <v>36</v>
          </cell>
          <cell r="BG542" t="b">
            <v>0</v>
          </cell>
          <cell r="BO542" t="b">
            <v>0</v>
          </cell>
          <cell r="CA542" t="b">
            <v>0</v>
          </cell>
          <cell r="CB542" t="b">
            <v>0</v>
          </cell>
          <cell r="CD542" t="b">
            <v>0</v>
          </cell>
          <cell r="CE542" t="b">
            <v>0</v>
          </cell>
          <cell r="CG542" t="b">
            <v>0</v>
          </cell>
          <cell r="CH542" t="b">
            <v>0</v>
          </cell>
          <cell r="CP542">
            <v>0</v>
          </cell>
          <cell r="CT542" t="b">
            <v>0</v>
          </cell>
          <cell r="CV542" t="b">
            <v>0</v>
          </cell>
          <cell r="CX542" t="b">
            <v>0</v>
          </cell>
          <cell r="CZ542" t="b">
            <v>0</v>
          </cell>
          <cell r="DB542" t="b">
            <v>0</v>
          </cell>
          <cell r="DD542" t="b">
            <v>0</v>
          </cell>
          <cell r="DF542" t="b">
            <v>0</v>
          </cell>
          <cell r="DH542" t="b">
            <v>0</v>
          </cell>
          <cell r="DJ542" t="b">
            <v>0</v>
          </cell>
          <cell r="DL542" t="b">
            <v>0</v>
          </cell>
          <cell r="DN542" t="b">
            <v>0</v>
          </cell>
          <cell r="DP542" t="b">
            <v>0</v>
          </cell>
          <cell r="DV542">
            <v>0</v>
          </cell>
          <cell r="DX542">
            <v>0</v>
          </cell>
          <cell r="DZ542">
            <v>0</v>
          </cell>
          <cell r="EB542">
            <v>0</v>
          </cell>
          <cell r="ED542">
            <v>0</v>
          </cell>
          <cell r="EF542">
            <v>0</v>
          </cell>
          <cell r="EJ542">
            <v>0</v>
          </cell>
          <cell r="EL542">
            <v>0</v>
          </cell>
          <cell r="EN542">
            <v>0</v>
          </cell>
          <cell r="EP542">
            <v>0</v>
          </cell>
          <cell r="ER542">
            <v>0</v>
          </cell>
          <cell r="ET542">
            <v>0</v>
          </cell>
          <cell r="EX542">
            <v>0</v>
          </cell>
          <cell r="EZ542">
            <v>0</v>
          </cell>
          <cell r="FD542">
            <v>0</v>
          </cell>
          <cell r="FF542">
            <v>0</v>
          </cell>
        </row>
        <row r="543">
          <cell r="A543" t="str">
            <v>ImportTyDK-East</v>
          </cell>
          <cell r="B543" t="str">
            <v>DK-East</v>
          </cell>
          <cell r="G543">
            <v>600</v>
          </cell>
          <cell r="H543">
            <v>0</v>
          </cell>
          <cell r="N543">
            <v>511</v>
          </cell>
          <cell r="AK543">
            <v>378</v>
          </cell>
          <cell r="AL543">
            <v>0</v>
          </cell>
          <cell r="AN543">
            <v>0</v>
          </cell>
          <cell r="AO543">
            <v>0</v>
          </cell>
          <cell r="AP543">
            <v>0</v>
          </cell>
          <cell r="AQ543">
            <v>0</v>
          </cell>
          <cell r="BG543" t="b">
            <v>0</v>
          </cell>
          <cell r="BO543" t="b">
            <v>0</v>
          </cell>
          <cell r="CA543" t="b">
            <v>0</v>
          </cell>
          <cell r="CB543" t="b">
            <v>0</v>
          </cell>
          <cell r="CD543" t="b">
            <v>0</v>
          </cell>
          <cell r="CE543" t="b">
            <v>0</v>
          </cell>
          <cell r="CG543" t="b">
            <v>0</v>
          </cell>
          <cell r="CH543" t="b">
            <v>0</v>
          </cell>
          <cell r="CP543">
            <v>0</v>
          </cell>
          <cell r="CT543" t="b">
            <v>0</v>
          </cell>
          <cell r="CV543" t="b">
            <v>0</v>
          </cell>
          <cell r="CX543" t="b">
            <v>0</v>
          </cell>
          <cell r="CZ543" t="b">
            <v>0</v>
          </cell>
          <cell r="DB543" t="b">
            <v>0</v>
          </cell>
          <cell r="DD543" t="b">
            <v>0</v>
          </cell>
          <cell r="DF543" t="b">
            <v>0</v>
          </cell>
          <cell r="DH543" t="b">
            <v>0</v>
          </cell>
          <cell r="DJ543" t="b">
            <v>0</v>
          </cell>
          <cell r="DL543" t="b">
            <v>0</v>
          </cell>
          <cell r="DN543" t="b">
            <v>0</v>
          </cell>
          <cell r="DP543" t="b">
            <v>0</v>
          </cell>
          <cell r="DV543">
            <v>0</v>
          </cell>
          <cell r="DX543">
            <v>0</v>
          </cell>
          <cell r="DZ543">
            <v>0</v>
          </cell>
          <cell r="EB543">
            <v>0</v>
          </cell>
          <cell r="ED543">
            <v>0</v>
          </cell>
          <cell r="EF543">
            <v>0</v>
          </cell>
          <cell r="EJ543">
            <v>0</v>
          </cell>
          <cell r="EL543">
            <v>0</v>
          </cell>
          <cell r="EN543">
            <v>0</v>
          </cell>
          <cell r="EP543">
            <v>0</v>
          </cell>
          <cell r="ER543">
            <v>0</v>
          </cell>
          <cell r="ET543">
            <v>0</v>
          </cell>
          <cell r="EX543">
            <v>0</v>
          </cell>
          <cell r="EZ543">
            <v>0</v>
          </cell>
          <cell r="FD543">
            <v>0</v>
          </cell>
          <cell r="FF543">
            <v>0</v>
          </cell>
        </row>
        <row r="544">
          <cell r="A544" t="str">
            <v>ImportTyDK-East</v>
          </cell>
          <cell r="B544" t="str">
            <v>DK-East</v>
          </cell>
          <cell r="G544">
            <v>600</v>
          </cell>
          <cell r="H544">
            <v>0</v>
          </cell>
          <cell r="N544">
            <v>2051</v>
          </cell>
          <cell r="AK544">
            <v>300</v>
          </cell>
          <cell r="AL544">
            <v>0</v>
          </cell>
          <cell r="AN544">
            <v>0</v>
          </cell>
          <cell r="AO544">
            <v>0</v>
          </cell>
          <cell r="AP544">
            <v>0</v>
          </cell>
          <cell r="AQ544">
            <v>0</v>
          </cell>
          <cell r="BG544" t="b">
            <v>0</v>
          </cell>
          <cell r="BO544" t="b">
            <v>0</v>
          </cell>
          <cell r="CA544" t="b">
            <v>0</v>
          </cell>
          <cell r="CB544" t="b">
            <v>0</v>
          </cell>
          <cell r="CD544" t="b">
            <v>0</v>
          </cell>
          <cell r="CE544" t="b">
            <v>0</v>
          </cell>
          <cell r="CG544" t="b">
            <v>0</v>
          </cell>
          <cell r="CH544" t="b">
            <v>0</v>
          </cell>
          <cell r="CP544">
            <v>0</v>
          </cell>
          <cell r="CT544" t="b">
            <v>0</v>
          </cell>
          <cell r="CV544" t="b">
            <v>0</v>
          </cell>
          <cell r="CX544" t="b">
            <v>0</v>
          </cell>
          <cell r="CZ544" t="b">
            <v>0</v>
          </cell>
          <cell r="DB544" t="b">
            <v>0</v>
          </cell>
          <cell r="DD544" t="b">
            <v>0</v>
          </cell>
          <cell r="DF544" t="b">
            <v>0</v>
          </cell>
          <cell r="DH544" t="b">
            <v>0</v>
          </cell>
          <cell r="DJ544" t="b">
            <v>0</v>
          </cell>
          <cell r="DL544" t="b">
            <v>0</v>
          </cell>
          <cell r="DN544" t="b">
            <v>0</v>
          </cell>
          <cell r="DP544" t="b">
            <v>0</v>
          </cell>
          <cell r="DV544">
            <v>0</v>
          </cell>
          <cell r="DX544">
            <v>0</v>
          </cell>
          <cell r="DZ544">
            <v>0</v>
          </cell>
          <cell r="EB544">
            <v>0</v>
          </cell>
          <cell r="ED544">
            <v>0</v>
          </cell>
          <cell r="EF544">
            <v>0</v>
          </cell>
          <cell r="EJ544">
            <v>0</v>
          </cell>
          <cell r="EL544">
            <v>0</v>
          </cell>
          <cell r="EN544">
            <v>0</v>
          </cell>
          <cell r="EP544">
            <v>0</v>
          </cell>
          <cell r="ER544">
            <v>0</v>
          </cell>
          <cell r="ET544">
            <v>0</v>
          </cell>
          <cell r="EX544">
            <v>0</v>
          </cell>
          <cell r="EZ544">
            <v>0</v>
          </cell>
          <cell r="FD544">
            <v>0</v>
          </cell>
          <cell r="FF544">
            <v>0</v>
          </cell>
        </row>
        <row r="545">
          <cell r="A545" t="str">
            <v>ImportTyDK-East</v>
          </cell>
          <cell r="B545" t="str">
            <v>DK-East</v>
          </cell>
          <cell r="G545">
            <v>600</v>
          </cell>
          <cell r="H545">
            <v>0</v>
          </cell>
          <cell r="N545">
            <v>-849</v>
          </cell>
          <cell r="AK545">
            <v>300</v>
          </cell>
          <cell r="AL545">
            <v>0</v>
          </cell>
          <cell r="AN545">
            <v>0</v>
          </cell>
          <cell r="AO545">
            <v>0</v>
          </cell>
          <cell r="AP545">
            <v>0</v>
          </cell>
          <cell r="AQ545">
            <v>0</v>
          </cell>
          <cell r="BG545" t="b">
            <v>0</v>
          </cell>
          <cell r="BO545" t="b">
            <v>0</v>
          </cell>
          <cell r="CA545" t="b">
            <v>0</v>
          </cell>
          <cell r="CB545" t="b">
            <v>0</v>
          </cell>
          <cell r="CD545" t="b">
            <v>0</v>
          </cell>
          <cell r="CE545" t="b">
            <v>0</v>
          </cell>
          <cell r="CG545" t="b">
            <v>0</v>
          </cell>
          <cell r="CH545" t="b">
            <v>0</v>
          </cell>
          <cell r="CP545">
            <v>0</v>
          </cell>
          <cell r="CT545" t="b">
            <v>0</v>
          </cell>
          <cell r="CV545" t="b">
            <v>0</v>
          </cell>
          <cell r="CX545" t="b">
            <v>0</v>
          </cell>
          <cell r="CZ545" t="b">
            <v>0</v>
          </cell>
          <cell r="DB545" t="b">
            <v>0</v>
          </cell>
          <cell r="DD545" t="b">
            <v>0</v>
          </cell>
          <cell r="DF545" t="b">
            <v>0</v>
          </cell>
          <cell r="DH545" t="b">
            <v>0</v>
          </cell>
          <cell r="DJ545" t="b">
            <v>0</v>
          </cell>
          <cell r="DL545" t="b">
            <v>0</v>
          </cell>
          <cell r="DN545" t="b">
            <v>0</v>
          </cell>
          <cell r="DP545" t="b">
            <v>0</v>
          </cell>
          <cell r="DV545">
            <v>0</v>
          </cell>
          <cell r="DX545">
            <v>0</v>
          </cell>
          <cell r="DZ545">
            <v>0</v>
          </cell>
          <cell r="EB545">
            <v>0</v>
          </cell>
          <cell r="ED545">
            <v>0</v>
          </cell>
          <cell r="EF545">
            <v>0</v>
          </cell>
          <cell r="EJ545">
            <v>0</v>
          </cell>
          <cell r="EL545">
            <v>0</v>
          </cell>
          <cell r="EN545">
            <v>0</v>
          </cell>
          <cell r="EP545">
            <v>0</v>
          </cell>
          <cell r="ER545">
            <v>0</v>
          </cell>
          <cell r="ET545">
            <v>0</v>
          </cell>
          <cell r="EX545">
            <v>0</v>
          </cell>
          <cell r="EZ545">
            <v>0</v>
          </cell>
          <cell r="FD545">
            <v>0</v>
          </cell>
          <cell r="FF545">
            <v>0</v>
          </cell>
        </row>
        <row r="546">
          <cell r="A546" t="str">
            <v>ImportTyDK-East</v>
          </cell>
          <cell r="B546" t="str">
            <v>DK-East</v>
          </cell>
          <cell r="G546">
            <v>600</v>
          </cell>
          <cell r="H546">
            <v>0</v>
          </cell>
          <cell r="N546">
            <v>-23</v>
          </cell>
          <cell r="AK546">
            <v>300</v>
          </cell>
          <cell r="AL546">
            <v>0</v>
          </cell>
          <cell r="AN546">
            <v>0</v>
          </cell>
          <cell r="AO546">
            <v>0</v>
          </cell>
          <cell r="AP546">
            <v>0</v>
          </cell>
          <cell r="AQ546">
            <v>0</v>
          </cell>
          <cell r="BG546" t="b">
            <v>0</v>
          </cell>
          <cell r="BO546" t="b">
            <v>0</v>
          </cell>
          <cell r="CA546" t="b">
            <v>0</v>
          </cell>
          <cell r="CB546" t="b">
            <v>0</v>
          </cell>
          <cell r="CD546" t="b">
            <v>0</v>
          </cell>
          <cell r="CE546" t="b">
            <v>0</v>
          </cell>
          <cell r="CG546" t="b">
            <v>0</v>
          </cell>
          <cell r="CH546" t="b">
            <v>0</v>
          </cell>
          <cell r="CP546">
            <v>0</v>
          </cell>
          <cell r="CT546" t="b">
            <v>0</v>
          </cell>
          <cell r="CV546" t="b">
            <v>0</v>
          </cell>
          <cell r="CX546" t="b">
            <v>0</v>
          </cell>
          <cell r="CZ546" t="b">
            <v>0</v>
          </cell>
          <cell r="DB546" t="b">
            <v>0</v>
          </cell>
          <cell r="DD546" t="b">
            <v>0</v>
          </cell>
          <cell r="DF546" t="b">
            <v>0</v>
          </cell>
          <cell r="DH546" t="b">
            <v>0</v>
          </cell>
          <cell r="DJ546" t="b">
            <v>0</v>
          </cell>
          <cell r="DL546" t="b">
            <v>0</v>
          </cell>
          <cell r="DN546" t="b">
            <v>0</v>
          </cell>
          <cell r="DP546" t="b">
            <v>0</v>
          </cell>
          <cell r="DV546">
            <v>0</v>
          </cell>
          <cell r="DX546">
            <v>0</v>
          </cell>
          <cell r="DZ546">
            <v>0</v>
          </cell>
          <cell r="EB546">
            <v>0</v>
          </cell>
          <cell r="ED546">
            <v>0</v>
          </cell>
          <cell r="EF546">
            <v>0</v>
          </cell>
          <cell r="EJ546">
            <v>0</v>
          </cell>
          <cell r="EL546">
            <v>0</v>
          </cell>
          <cell r="EN546">
            <v>0</v>
          </cell>
          <cell r="EP546">
            <v>0</v>
          </cell>
          <cell r="ER546">
            <v>0</v>
          </cell>
          <cell r="ET546">
            <v>0</v>
          </cell>
          <cell r="EX546">
            <v>0</v>
          </cell>
          <cell r="EZ546">
            <v>0</v>
          </cell>
          <cell r="FD546">
            <v>0</v>
          </cell>
          <cell r="FF546">
            <v>0</v>
          </cell>
        </row>
        <row r="547">
          <cell r="A547" t="str">
            <v>ImportTyDK-East</v>
          </cell>
          <cell r="B547" t="str">
            <v>DK-East</v>
          </cell>
          <cell r="G547">
            <v>600</v>
          </cell>
          <cell r="H547">
            <v>0</v>
          </cell>
          <cell r="N547">
            <v>-223</v>
          </cell>
          <cell r="AK547">
            <v>270</v>
          </cell>
          <cell r="AL547">
            <v>0</v>
          </cell>
          <cell r="AN547">
            <v>0</v>
          </cell>
          <cell r="AO547">
            <v>0</v>
          </cell>
          <cell r="AP547">
            <v>0</v>
          </cell>
          <cell r="AQ547">
            <v>0</v>
          </cell>
          <cell r="BG547" t="b">
            <v>0</v>
          </cell>
          <cell r="BO547" t="b">
            <v>0</v>
          </cell>
          <cell r="CA547" t="b">
            <v>0</v>
          </cell>
          <cell r="CB547" t="b">
            <v>0</v>
          </cell>
          <cell r="CD547" t="b">
            <v>0</v>
          </cell>
          <cell r="CE547" t="b">
            <v>0</v>
          </cell>
          <cell r="CG547" t="b">
            <v>0</v>
          </cell>
          <cell r="CH547" t="b">
            <v>0</v>
          </cell>
          <cell r="CP547">
            <v>0</v>
          </cell>
          <cell r="CT547" t="b">
            <v>0</v>
          </cell>
          <cell r="CV547" t="b">
            <v>0</v>
          </cell>
          <cell r="CX547" t="b">
            <v>0</v>
          </cell>
          <cell r="CZ547" t="b">
            <v>0</v>
          </cell>
          <cell r="DB547" t="b">
            <v>0</v>
          </cell>
          <cell r="DD547" t="b">
            <v>0</v>
          </cell>
          <cell r="DF547" t="b">
            <v>0</v>
          </cell>
          <cell r="DH547" t="b">
            <v>0</v>
          </cell>
          <cell r="DJ547" t="b">
            <v>0</v>
          </cell>
          <cell r="DL547" t="b">
            <v>0</v>
          </cell>
          <cell r="DN547" t="b">
            <v>0</v>
          </cell>
          <cell r="DP547" t="b">
            <v>0</v>
          </cell>
          <cell r="DV547">
            <v>0</v>
          </cell>
          <cell r="DX547">
            <v>0</v>
          </cell>
          <cell r="DZ547">
            <v>0</v>
          </cell>
          <cell r="EB547">
            <v>0</v>
          </cell>
          <cell r="ED547">
            <v>0</v>
          </cell>
          <cell r="EF547">
            <v>0</v>
          </cell>
          <cell r="EJ547">
            <v>0</v>
          </cell>
          <cell r="EL547">
            <v>0</v>
          </cell>
          <cell r="EN547">
            <v>0</v>
          </cell>
          <cell r="EP547">
            <v>0</v>
          </cell>
          <cell r="ER547">
            <v>0</v>
          </cell>
          <cell r="ET547">
            <v>0</v>
          </cell>
          <cell r="EX547">
            <v>0</v>
          </cell>
          <cell r="EZ547">
            <v>0</v>
          </cell>
          <cell r="FD547">
            <v>0</v>
          </cell>
          <cell r="FF547">
            <v>0</v>
          </cell>
        </row>
        <row r="548">
          <cell r="A548" t="str">
            <v>ImportTyDK-East</v>
          </cell>
          <cell r="B548" t="str">
            <v>DK-East</v>
          </cell>
          <cell r="G548">
            <v>600</v>
          </cell>
          <cell r="H548">
            <v>0</v>
          </cell>
          <cell r="N548">
            <v>-423</v>
          </cell>
          <cell r="AK548">
            <v>240</v>
          </cell>
          <cell r="AL548">
            <v>0</v>
          </cell>
          <cell r="AN548">
            <v>0</v>
          </cell>
          <cell r="AO548">
            <v>0</v>
          </cell>
          <cell r="AP548">
            <v>0</v>
          </cell>
          <cell r="AQ548">
            <v>0</v>
          </cell>
          <cell r="BG548" t="b">
            <v>0</v>
          </cell>
          <cell r="BO548" t="b">
            <v>0</v>
          </cell>
          <cell r="CA548" t="b">
            <v>0</v>
          </cell>
          <cell r="CB548" t="b">
            <v>0</v>
          </cell>
          <cell r="CD548" t="b">
            <v>0</v>
          </cell>
          <cell r="CE548" t="b">
            <v>0</v>
          </cell>
          <cell r="CG548" t="b">
            <v>0</v>
          </cell>
          <cell r="CH548" t="b">
            <v>0</v>
          </cell>
          <cell r="CP548">
            <v>0</v>
          </cell>
          <cell r="CT548" t="b">
            <v>0</v>
          </cell>
          <cell r="CV548" t="b">
            <v>0</v>
          </cell>
          <cell r="CX548" t="b">
            <v>0</v>
          </cell>
          <cell r="CZ548" t="b">
            <v>0</v>
          </cell>
          <cell r="DB548" t="b">
            <v>0</v>
          </cell>
          <cell r="DD548" t="b">
            <v>0</v>
          </cell>
          <cell r="DF548" t="b">
            <v>0</v>
          </cell>
          <cell r="DH548" t="b">
            <v>0</v>
          </cell>
          <cell r="DJ548" t="b">
            <v>0</v>
          </cell>
          <cell r="DL548" t="b">
            <v>0</v>
          </cell>
          <cell r="DN548" t="b">
            <v>0</v>
          </cell>
          <cell r="DP548" t="b">
            <v>0</v>
          </cell>
          <cell r="DV548">
            <v>0</v>
          </cell>
          <cell r="DX548">
            <v>0</v>
          </cell>
          <cell r="DZ548">
            <v>0</v>
          </cell>
          <cell r="EB548">
            <v>0</v>
          </cell>
          <cell r="ED548">
            <v>0</v>
          </cell>
          <cell r="EF548">
            <v>0</v>
          </cell>
          <cell r="EJ548">
            <v>0</v>
          </cell>
          <cell r="EL548">
            <v>0</v>
          </cell>
          <cell r="EN548">
            <v>0</v>
          </cell>
          <cell r="EP548">
            <v>0</v>
          </cell>
          <cell r="ER548">
            <v>0</v>
          </cell>
          <cell r="ET548">
            <v>0</v>
          </cell>
          <cell r="EX548">
            <v>0</v>
          </cell>
          <cell r="EZ548">
            <v>0</v>
          </cell>
          <cell r="FD548">
            <v>0</v>
          </cell>
          <cell r="FF548">
            <v>0</v>
          </cell>
        </row>
        <row r="549">
          <cell r="A549" t="str">
            <v>ImportTyDK-East</v>
          </cell>
          <cell r="B549" t="str">
            <v>DK-East</v>
          </cell>
          <cell r="G549">
            <v>600</v>
          </cell>
          <cell r="H549">
            <v>0</v>
          </cell>
          <cell r="N549">
            <v>-623</v>
          </cell>
          <cell r="AK549">
            <v>210.00000000000003</v>
          </cell>
          <cell r="AL549">
            <v>0</v>
          </cell>
          <cell r="AN549">
            <v>0</v>
          </cell>
          <cell r="AO549">
            <v>0</v>
          </cell>
          <cell r="AP549">
            <v>0</v>
          </cell>
          <cell r="AQ549">
            <v>0</v>
          </cell>
          <cell r="BG549" t="b">
            <v>0</v>
          </cell>
          <cell r="BO549" t="b">
            <v>0</v>
          </cell>
          <cell r="CA549" t="b">
            <v>0</v>
          </cell>
          <cell r="CB549" t="b">
            <v>0</v>
          </cell>
          <cell r="CD549" t="b">
            <v>0</v>
          </cell>
          <cell r="CE549" t="b">
            <v>0</v>
          </cell>
          <cell r="CG549" t="b">
            <v>0</v>
          </cell>
          <cell r="CH549" t="b">
            <v>0</v>
          </cell>
          <cell r="CP549">
            <v>0</v>
          </cell>
          <cell r="CT549" t="b">
            <v>0</v>
          </cell>
          <cell r="CV549" t="b">
            <v>0</v>
          </cell>
          <cell r="CX549" t="b">
            <v>0</v>
          </cell>
          <cell r="CZ549" t="b">
            <v>0</v>
          </cell>
          <cell r="DB549" t="b">
            <v>0</v>
          </cell>
          <cell r="DD549" t="b">
            <v>0</v>
          </cell>
          <cell r="DF549" t="b">
            <v>0</v>
          </cell>
          <cell r="DH549" t="b">
            <v>0</v>
          </cell>
          <cell r="DJ549" t="b">
            <v>0</v>
          </cell>
          <cell r="DL549" t="b">
            <v>0</v>
          </cell>
          <cell r="DN549" t="b">
            <v>0</v>
          </cell>
          <cell r="DP549" t="b">
            <v>0</v>
          </cell>
          <cell r="DV549">
            <v>0</v>
          </cell>
          <cell r="DX549">
            <v>0</v>
          </cell>
          <cell r="DZ549">
            <v>0</v>
          </cell>
          <cell r="EB549">
            <v>0</v>
          </cell>
          <cell r="ED549">
            <v>0</v>
          </cell>
          <cell r="EF549">
            <v>0</v>
          </cell>
          <cell r="EJ549">
            <v>0</v>
          </cell>
          <cell r="EL549">
            <v>0</v>
          </cell>
          <cell r="EN549">
            <v>0</v>
          </cell>
          <cell r="EP549">
            <v>0</v>
          </cell>
          <cell r="ER549">
            <v>0</v>
          </cell>
          <cell r="ET549">
            <v>0</v>
          </cell>
          <cell r="EX549">
            <v>0</v>
          </cell>
          <cell r="EZ549">
            <v>0</v>
          </cell>
          <cell r="FD549">
            <v>0</v>
          </cell>
          <cell r="FF549">
            <v>0</v>
          </cell>
        </row>
        <row r="550">
          <cell r="A550" t="str">
            <v>ImportTyDK-East</v>
          </cell>
          <cell r="B550" t="str">
            <v>DK-East</v>
          </cell>
          <cell r="G550">
            <v>600</v>
          </cell>
          <cell r="H550">
            <v>0</v>
          </cell>
          <cell r="N550">
            <v>-823</v>
          </cell>
          <cell r="AK550">
            <v>180.00000000000003</v>
          </cell>
          <cell r="AL550">
            <v>0</v>
          </cell>
          <cell r="AN550">
            <v>0</v>
          </cell>
          <cell r="AO550">
            <v>0</v>
          </cell>
          <cell r="AP550">
            <v>0</v>
          </cell>
          <cell r="AQ550">
            <v>0</v>
          </cell>
          <cell r="BG550" t="b">
            <v>0</v>
          </cell>
          <cell r="BO550" t="b">
            <v>0</v>
          </cell>
          <cell r="CA550" t="b">
            <v>0</v>
          </cell>
          <cell r="CB550" t="b">
            <v>0</v>
          </cell>
          <cell r="CD550" t="b">
            <v>0</v>
          </cell>
          <cell r="CE550" t="b">
            <v>0</v>
          </cell>
          <cell r="CG550" t="b">
            <v>0</v>
          </cell>
          <cell r="CH550" t="b">
            <v>0</v>
          </cell>
          <cell r="CP550">
            <v>0</v>
          </cell>
          <cell r="CT550" t="b">
            <v>0</v>
          </cell>
          <cell r="CV550" t="b">
            <v>0</v>
          </cell>
          <cell r="CX550" t="b">
            <v>0</v>
          </cell>
          <cell r="CZ550" t="b">
            <v>0</v>
          </cell>
          <cell r="DB550" t="b">
            <v>0</v>
          </cell>
          <cell r="DD550" t="b">
            <v>0</v>
          </cell>
          <cell r="DF550" t="b">
            <v>0</v>
          </cell>
          <cell r="DH550" t="b">
            <v>0</v>
          </cell>
          <cell r="DJ550" t="b">
            <v>0</v>
          </cell>
          <cell r="DL550" t="b">
            <v>0</v>
          </cell>
          <cell r="DN550" t="b">
            <v>0</v>
          </cell>
          <cell r="DP550" t="b">
            <v>0</v>
          </cell>
          <cell r="DV550">
            <v>0</v>
          </cell>
          <cell r="DX550">
            <v>0</v>
          </cell>
          <cell r="DZ550">
            <v>0</v>
          </cell>
          <cell r="EB550">
            <v>0</v>
          </cell>
          <cell r="ED550">
            <v>0</v>
          </cell>
          <cell r="EF550">
            <v>0</v>
          </cell>
          <cell r="EJ550">
            <v>0</v>
          </cell>
          <cell r="EL550">
            <v>0</v>
          </cell>
          <cell r="EN550">
            <v>0</v>
          </cell>
          <cell r="EP550">
            <v>0</v>
          </cell>
          <cell r="ER550">
            <v>0</v>
          </cell>
          <cell r="ET550">
            <v>0</v>
          </cell>
          <cell r="EX550">
            <v>0</v>
          </cell>
          <cell r="EZ550">
            <v>0</v>
          </cell>
          <cell r="FD550">
            <v>0</v>
          </cell>
          <cell r="FF550">
            <v>0</v>
          </cell>
        </row>
        <row r="551">
          <cell r="A551" t="str">
            <v>ImportTyDK-East</v>
          </cell>
          <cell r="B551" t="str">
            <v>DK-East</v>
          </cell>
          <cell r="G551">
            <v>600</v>
          </cell>
          <cell r="H551">
            <v>0</v>
          </cell>
          <cell r="N551">
            <v>-1023</v>
          </cell>
          <cell r="AK551">
            <v>150.00000000000003</v>
          </cell>
          <cell r="AL551">
            <v>0</v>
          </cell>
          <cell r="AN551">
            <v>0</v>
          </cell>
          <cell r="AO551">
            <v>0</v>
          </cell>
          <cell r="AP551">
            <v>0</v>
          </cell>
          <cell r="AQ551">
            <v>0</v>
          </cell>
          <cell r="BG551" t="b">
            <v>0</v>
          </cell>
          <cell r="BO551" t="b">
            <v>0</v>
          </cell>
          <cell r="CA551" t="b">
            <v>0</v>
          </cell>
          <cell r="CB551" t="b">
            <v>0</v>
          </cell>
          <cell r="CD551" t="b">
            <v>0</v>
          </cell>
          <cell r="CE551" t="b">
            <v>0</v>
          </cell>
          <cell r="CG551" t="b">
            <v>0</v>
          </cell>
          <cell r="CH551" t="b">
            <v>0</v>
          </cell>
          <cell r="CP551">
            <v>0</v>
          </cell>
          <cell r="CT551" t="b">
            <v>0</v>
          </cell>
          <cell r="CV551" t="b">
            <v>0</v>
          </cell>
          <cell r="CX551" t="b">
            <v>0</v>
          </cell>
          <cell r="CZ551" t="b">
            <v>0</v>
          </cell>
          <cell r="DB551" t="b">
            <v>0</v>
          </cell>
          <cell r="DD551" t="b">
            <v>0</v>
          </cell>
          <cell r="DF551" t="b">
            <v>0</v>
          </cell>
          <cell r="DH551" t="b">
            <v>0</v>
          </cell>
          <cell r="DJ551" t="b">
            <v>0</v>
          </cell>
          <cell r="DL551" t="b">
            <v>0</v>
          </cell>
          <cell r="DN551" t="b">
            <v>0</v>
          </cell>
          <cell r="DP551" t="b">
            <v>0</v>
          </cell>
          <cell r="DV551">
            <v>0</v>
          </cell>
          <cell r="DX551">
            <v>0</v>
          </cell>
          <cell r="DZ551">
            <v>0</v>
          </cell>
          <cell r="EB551">
            <v>0</v>
          </cell>
          <cell r="ED551">
            <v>0</v>
          </cell>
          <cell r="EF551">
            <v>0</v>
          </cell>
          <cell r="EJ551">
            <v>0</v>
          </cell>
          <cell r="EL551">
            <v>0</v>
          </cell>
          <cell r="EN551">
            <v>0</v>
          </cell>
          <cell r="EP551">
            <v>0</v>
          </cell>
          <cell r="ER551">
            <v>0</v>
          </cell>
          <cell r="ET551">
            <v>0</v>
          </cell>
          <cell r="EX551">
            <v>0</v>
          </cell>
          <cell r="EZ551">
            <v>0</v>
          </cell>
          <cell r="FD551">
            <v>0</v>
          </cell>
          <cell r="FF551">
            <v>0</v>
          </cell>
        </row>
        <row r="552">
          <cell r="A552" t="str">
            <v>ImportTyDK-East</v>
          </cell>
          <cell r="B552" t="str">
            <v>DK-East</v>
          </cell>
          <cell r="G552">
            <v>600</v>
          </cell>
          <cell r="H552">
            <v>0</v>
          </cell>
          <cell r="N552">
            <v>-1223</v>
          </cell>
          <cell r="AK552">
            <v>120.00000000000004</v>
          </cell>
          <cell r="AL552">
            <v>0</v>
          </cell>
          <cell r="AN552">
            <v>0</v>
          </cell>
          <cell r="AO552">
            <v>0</v>
          </cell>
          <cell r="AP552">
            <v>0</v>
          </cell>
          <cell r="AQ552">
            <v>0</v>
          </cell>
          <cell r="BG552" t="b">
            <v>0</v>
          </cell>
          <cell r="BO552" t="b">
            <v>0</v>
          </cell>
          <cell r="CA552" t="b">
            <v>0</v>
          </cell>
          <cell r="CB552" t="b">
            <v>0</v>
          </cell>
          <cell r="CD552" t="b">
            <v>0</v>
          </cell>
          <cell r="CE552" t="b">
            <v>0</v>
          </cell>
          <cell r="CG552" t="b">
            <v>0</v>
          </cell>
          <cell r="CH552" t="b">
            <v>0</v>
          </cell>
          <cell r="CP552">
            <v>0</v>
          </cell>
          <cell r="CT552" t="b">
            <v>0</v>
          </cell>
          <cell r="CV552" t="b">
            <v>0</v>
          </cell>
          <cell r="CX552" t="b">
            <v>0</v>
          </cell>
          <cell r="CZ552" t="b">
            <v>0</v>
          </cell>
          <cell r="DB552" t="b">
            <v>0</v>
          </cell>
          <cell r="DD552" t="b">
            <v>0</v>
          </cell>
          <cell r="DF552" t="b">
            <v>0</v>
          </cell>
          <cell r="DH552" t="b">
            <v>0</v>
          </cell>
          <cell r="DJ552" t="b">
            <v>0</v>
          </cell>
          <cell r="DL552" t="b">
            <v>0</v>
          </cell>
          <cell r="DN552" t="b">
            <v>0</v>
          </cell>
          <cell r="DP552" t="b">
            <v>0</v>
          </cell>
          <cell r="DV552">
            <v>0</v>
          </cell>
          <cell r="DX552">
            <v>0</v>
          </cell>
          <cell r="DZ552">
            <v>0</v>
          </cell>
          <cell r="EB552">
            <v>0</v>
          </cell>
          <cell r="ED552">
            <v>0</v>
          </cell>
          <cell r="EF552">
            <v>0</v>
          </cell>
          <cell r="EJ552">
            <v>0</v>
          </cell>
          <cell r="EL552">
            <v>0</v>
          </cell>
          <cell r="EN552">
            <v>0</v>
          </cell>
          <cell r="EP552">
            <v>0</v>
          </cell>
          <cell r="ER552">
            <v>0</v>
          </cell>
          <cell r="ET552">
            <v>0</v>
          </cell>
          <cell r="EX552">
            <v>0</v>
          </cell>
          <cell r="EZ552">
            <v>0</v>
          </cell>
          <cell r="FD552">
            <v>0</v>
          </cell>
          <cell r="FF552">
            <v>0</v>
          </cell>
        </row>
        <row r="553">
          <cell r="A553" t="str">
            <v>ImportTyDK-East</v>
          </cell>
          <cell r="B553" t="str">
            <v>DK-East</v>
          </cell>
          <cell r="G553">
            <v>600</v>
          </cell>
          <cell r="H553">
            <v>0</v>
          </cell>
          <cell r="N553">
            <v>-1423</v>
          </cell>
          <cell r="AK553">
            <v>90.000000000000043</v>
          </cell>
          <cell r="AL553">
            <v>0</v>
          </cell>
          <cell r="AN553">
            <v>0</v>
          </cell>
          <cell r="AO553">
            <v>0</v>
          </cell>
          <cell r="AP553">
            <v>0</v>
          </cell>
          <cell r="AQ553">
            <v>0</v>
          </cell>
          <cell r="BG553" t="b">
            <v>0</v>
          </cell>
          <cell r="BO553" t="b">
            <v>0</v>
          </cell>
          <cell r="CA553" t="b">
            <v>0</v>
          </cell>
          <cell r="CB553" t="b">
            <v>0</v>
          </cell>
          <cell r="CD553" t="b">
            <v>0</v>
          </cell>
          <cell r="CE553" t="b">
            <v>0</v>
          </cell>
          <cell r="CG553" t="b">
            <v>0</v>
          </cell>
          <cell r="CH553" t="b">
            <v>0</v>
          </cell>
          <cell r="CP553">
            <v>0</v>
          </cell>
          <cell r="CT553" t="b">
            <v>0</v>
          </cell>
          <cell r="CV553" t="b">
            <v>0</v>
          </cell>
          <cell r="CX553" t="b">
            <v>0</v>
          </cell>
          <cell r="CZ553" t="b">
            <v>0</v>
          </cell>
          <cell r="DB553" t="b">
            <v>0</v>
          </cell>
          <cell r="DD553" t="b">
            <v>0</v>
          </cell>
          <cell r="DF553" t="b">
            <v>0</v>
          </cell>
          <cell r="DH553" t="b">
            <v>0</v>
          </cell>
          <cell r="DJ553" t="b">
            <v>0</v>
          </cell>
          <cell r="DL553" t="b">
            <v>0</v>
          </cell>
          <cell r="DN553" t="b">
            <v>0</v>
          </cell>
          <cell r="DP553" t="b">
            <v>0</v>
          </cell>
          <cell r="DV553">
            <v>0</v>
          </cell>
          <cell r="DX553">
            <v>0</v>
          </cell>
          <cell r="DZ553">
            <v>0</v>
          </cell>
          <cell r="EB553">
            <v>0</v>
          </cell>
          <cell r="ED553">
            <v>0</v>
          </cell>
          <cell r="EF553">
            <v>0</v>
          </cell>
          <cell r="EJ553">
            <v>0</v>
          </cell>
          <cell r="EL553">
            <v>0</v>
          </cell>
          <cell r="EN553">
            <v>0</v>
          </cell>
          <cell r="EP553">
            <v>0</v>
          </cell>
          <cell r="ER553">
            <v>0</v>
          </cell>
          <cell r="ET553">
            <v>0</v>
          </cell>
          <cell r="EX553">
            <v>0</v>
          </cell>
          <cell r="EZ553">
            <v>0</v>
          </cell>
          <cell r="FD553">
            <v>0</v>
          </cell>
          <cell r="FF553">
            <v>0</v>
          </cell>
        </row>
        <row r="554">
          <cell r="A554" t="str">
            <v>ImportTyDK-East</v>
          </cell>
          <cell r="B554" t="str">
            <v>DK-East</v>
          </cell>
          <cell r="G554">
            <v>600</v>
          </cell>
          <cell r="H554">
            <v>0</v>
          </cell>
          <cell r="N554">
            <v>-1623</v>
          </cell>
          <cell r="AK554">
            <v>60</v>
          </cell>
          <cell r="AL554">
            <v>0</v>
          </cell>
          <cell r="AN554">
            <v>0</v>
          </cell>
          <cell r="AO554">
            <v>0</v>
          </cell>
          <cell r="AP554">
            <v>0</v>
          </cell>
          <cell r="AQ554">
            <v>0</v>
          </cell>
          <cell r="BG554" t="b">
            <v>0</v>
          </cell>
          <cell r="BO554" t="b">
            <v>0</v>
          </cell>
          <cell r="CA554" t="b">
            <v>0</v>
          </cell>
          <cell r="CB554" t="b">
            <v>0</v>
          </cell>
          <cell r="CD554" t="b">
            <v>0</v>
          </cell>
          <cell r="CE554" t="b">
            <v>0</v>
          </cell>
          <cell r="CG554" t="b">
            <v>0</v>
          </cell>
          <cell r="CH554" t="b">
            <v>0</v>
          </cell>
          <cell r="CP554">
            <v>0</v>
          </cell>
          <cell r="CT554" t="b">
            <v>0</v>
          </cell>
          <cell r="CV554" t="b">
            <v>0</v>
          </cell>
          <cell r="CX554" t="b">
            <v>0</v>
          </cell>
          <cell r="CZ554" t="b">
            <v>0</v>
          </cell>
          <cell r="DB554" t="b">
            <v>0</v>
          </cell>
          <cell r="DD554" t="b">
            <v>0</v>
          </cell>
          <cell r="DF554" t="b">
            <v>0</v>
          </cell>
          <cell r="DH554" t="b">
            <v>0</v>
          </cell>
          <cell r="DJ554" t="b">
            <v>0</v>
          </cell>
          <cell r="DL554" t="b">
            <v>0</v>
          </cell>
          <cell r="DN554" t="b">
            <v>0</v>
          </cell>
          <cell r="DP554" t="b">
            <v>0</v>
          </cell>
          <cell r="DV554">
            <v>0</v>
          </cell>
          <cell r="DX554">
            <v>0</v>
          </cell>
          <cell r="DZ554">
            <v>0</v>
          </cell>
          <cell r="EB554">
            <v>0</v>
          </cell>
          <cell r="ED554">
            <v>0</v>
          </cell>
          <cell r="EF554">
            <v>0</v>
          </cell>
          <cell r="EJ554">
            <v>0</v>
          </cell>
          <cell r="EL554">
            <v>0</v>
          </cell>
          <cell r="EN554">
            <v>0</v>
          </cell>
          <cell r="EP554">
            <v>0</v>
          </cell>
          <cell r="ER554">
            <v>0</v>
          </cell>
          <cell r="ET554">
            <v>0</v>
          </cell>
          <cell r="EX554">
            <v>0</v>
          </cell>
          <cell r="EZ554">
            <v>0</v>
          </cell>
          <cell r="FD554">
            <v>0</v>
          </cell>
          <cell r="FF554">
            <v>0</v>
          </cell>
        </row>
        <row r="555">
          <cell r="A555" t="str">
            <v>ImportTyDK-East</v>
          </cell>
          <cell r="B555" t="str">
            <v>DK-East</v>
          </cell>
          <cell r="G555">
            <v>600</v>
          </cell>
          <cell r="H555">
            <v>0</v>
          </cell>
          <cell r="N555">
            <v>-1823</v>
          </cell>
          <cell r="AK555">
            <v>60</v>
          </cell>
          <cell r="AL555">
            <v>0</v>
          </cell>
          <cell r="AN555">
            <v>0</v>
          </cell>
          <cell r="AO555">
            <v>0</v>
          </cell>
          <cell r="AP555">
            <v>0</v>
          </cell>
          <cell r="AQ555">
            <v>0</v>
          </cell>
          <cell r="BG555" t="b">
            <v>0</v>
          </cell>
          <cell r="BO555" t="b">
            <v>0</v>
          </cell>
          <cell r="CA555" t="b">
            <v>0</v>
          </cell>
          <cell r="CB555" t="b">
            <v>0</v>
          </cell>
          <cell r="CD555" t="b">
            <v>0</v>
          </cell>
          <cell r="CE555" t="b">
            <v>0</v>
          </cell>
          <cell r="CG555" t="b">
            <v>0</v>
          </cell>
          <cell r="CH555" t="b">
            <v>0</v>
          </cell>
          <cell r="CP555">
            <v>0</v>
          </cell>
          <cell r="CT555" t="b">
            <v>0</v>
          </cell>
          <cell r="CV555" t="b">
            <v>0</v>
          </cell>
          <cell r="CX555" t="b">
            <v>0</v>
          </cell>
          <cell r="CZ555" t="b">
            <v>0</v>
          </cell>
          <cell r="DB555" t="b">
            <v>0</v>
          </cell>
          <cell r="DD555" t="b">
            <v>0</v>
          </cell>
          <cell r="DF555" t="b">
            <v>0</v>
          </cell>
          <cell r="DH555" t="b">
            <v>0</v>
          </cell>
          <cell r="DJ555" t="b">
            <v>0</v>
          </cell>
          <cell r="DL555" t="b">
            <v>0</v>
          </cell>
          <cell r="DN555" t="b">
            <v>0</v>
          </cell>
          <cell r="DP555" t="b">
            <v>0</v>
          </cell>
          <cell r="DV555">
            <v>0</v>
          </cell>
          <cell r="DX555">
            <v>0</v>
          </cell>
          <cell r="DZ555">
            <v>0</v>
          </cell>
          <cell r="EB555">
            <v>0</v>
          </cell>
          <cell r="ED555">
            <v>0</v>
          </cell>
          <cell r="EF555">
            <v>0</v>
          </cell>
          <cell r="EJ555">
            <v>0</v>
          </cell>
          <cell r="EL555">
            <v>0</v>
          </cell>
          <cell r="EN555">
            <v>0</v>
          </cell>
          <cell r="EP555">
            <v>0</v>
          </cell>
          <cell r="ER555">
            <v>0</v>
          </cell>
          <cell r="ET555">
            <v>0</v>
          </cell>
          <cell r="EX555">
            <v>0</v>
          </cell>
          <cell r="EZ555">
            <v>0</v>
          </cell>
          <cell r="FD555">
            <v>0</v>
          </cell>
          <cell r="FF555">
            <v>0</v>
          </cell>
        </row>
        <row r="556">
          <cell r="A556" t="str">
            <v>ImportTyDK-East</v>
          </cell>
          <cell r="B556" t="str">
            <v>DK-East</v>
          </cell>
          <cell r="G556">
            <v>600</v>
          </cell>
          <cell r="H556">
            <v>0</v>
          </cell>
          <cell r="N556">
            <v>-2023</v>
          </cell>
          <cell r="AK556">
            <v>60</v>
          </cell>
          <cell r="AL556">
            <v>0</v>
          </cell>
          <cell r="AN556">
            <v>0</v>
          </cell>
          <cell r="AO556">
            <v>0</v>
          </cell>
          <cell r="AP556">
            <v>0</v>
          </cell>
          <cell r="AQ556">
            <v>0</v>
          </cell>
          <cell r="BG556" t="b">
            <v>0</v>
          </cell>
          <cell r="BO556" t="b">
            <v>0</v>
          </cell>
          <cell r="CA556" t="b">
            <v>0</v>
          </cell>
          <cell r="CB556" t="b">
            <v>0</v>
          </cell>
          <cell r="CD556" t="b">
            <v>0</v>
          </cell>
          <cell r="CE556" t="b">
            <v>0</v>
          </cell>
          <cell r="CG556" t="b">
            <v>0</v>
          </cell>
          <cell r="CH556" t="b">
            <v>0</v>
          </cell>
          <cell r="CP556">
            <v>0</v>
          </cell>
          <cell r="CT556" t="b">
            <v>0</v>
          </cell>
          <cell r="CV556" t="b">
            <v>0</v>
          </cell>
          <cell r="CX556" t="b">
            <v>0</v>
          </cell>
          <cell r="CZ556" t="b">
            <v>0</v>
          </cell>
          <cell r="DB556" t="b">
            <v>0</v>
          </cell>
          <cell r="DD556" t="b">
            <v>0</v>
          </cell>
          <cell r="DF556" t="b">
            <v>0</v>
          </cell>
          <cell r="DH556" t="b">
            <v>0</v>
          </cell>
          <cell r="DJ556" t="b">
            <v>0</v>
          </cell>
          <cell r="DL556" t="b">
            <v>0</v>
          </cell>
          <cell r="DN556" t="b">
            <v>0</v>
          </cell>
          <cell r="DP556" t="b">
            <v>0</v>
          </cell>
          <cell r="DV556">
            <v>0</v>
          </cell>
          <cell r="DX556">
            <v>0</v>
          </cell>
          <cell r="DZ556">
            <v>0</v>
          </cell>
          <cell r="EB556">
            <v>0</v>
          </cell>
          <cell r="ED556">
            <v>0</v>
          </cell>
          <cell r="EF556">
            <v>0</v>
          </cell>
          <cell r="EJ556">
            <v>0</v>
          </cell>
          <cell r="EL556">
            <v>0</v>
          </cell>
          <cell r="EN556">
            <v>0</v>
          </cell>
          <cell r="EP556">
            <v>0</v>
          </cell>
          <cell r="ER556">
            <v>0</v>
          </cell>
          <cell r="ET556">
            <v>0</v>
          </cell>
          <cell r="EX556">
            <v>0</v>
          </cell>
          <cell r="EZ556">
            <v>0</v>
          </cell>
          <cell r="FD556">
            <v>0</v>
          </cell>
          <cell r="FF556">
            <v>0</v>
          </cell>
        </row>
        <row r="557">
          <cell r="A557" t="str">
            <v>ImportTyDK-East</v>
          </cell>
          <cell r="B557" t="str">
            <v>DK-East</v>
          </cell>
          <cell r="G557">
            <v>600</v>
          </cell>
          <cell r="H557">
            <v>0</v>
          </cell>
          <cell r="N557">
            <v>-2223</v>
          </cell>
          <cell r="AK557">
            <v>60</v>
          </cell>
          <cell r="AL557">
            <v>0</v>
          </cell>
          <cell r="AN557">
            <v>0</v>
          </cell>
          <cell r="AO557">
            <v>0</v>
          </cell>
          <cell r="AP557">
            <v>0</v>
          </cell>
          <cell r="AQ557">
            <v>0</v>
          </cell>
          <cell r="BG557" t="b">
            <v>0</v>
          </cell>
          <cell r="BO557" t="b">
            <v>0</v>
          </cell>
          <cell r="CA557" t="b">
            <v>0</v>
          </cell>
          <cell r="CB557" t="b">
            <v>0</v>
          </cell>
          <cell r="CD557" t="b">
            <v>0</v>
          </cell>
          <cell r="CE557" t="b">
            <v>0</v>
          </cell>
          <cell r="CG557" t="b">
            <v>0</v>
          </cell>
          <cell r="CH557" t="b">
            <v>0</v>
          </cell>
          <cell r="CP557">
            <v>0</v>
          </cell>
          <cell r="CT557" t="b">
            <v>0</v>
          </cell>
          <cell r="CV557" t="b">
            <v>0</v>
          </cell>
          <cell r="CX557" t="b">
            <v>0</v>
          </cell>
          <cell r="CZ557" t="b">
            <v>0</v>
          </cell>
          <cell r="DB557" t="b">
            <v>0</v>
          </cell>
          <cell r="DD557" t="b">
            <v>0</v>
          </cell>
          <cell r="DF557" t="b">
            <v>0</v>
          </cell>
          <cell r="DH557" t="b">
            <v>0</v>
          </cell>
          <cell r="DJ557" t="b">
            <v>0</v>
          </cell>
          <cell r="DL557" t="b">
            <v>0</v>
          </cell>
          <cell r="DN557" t="b">
            <v>0</v>
          </cell>
          <cell r="DP557" t="b">
            <v>0</v>
          </cell>
          <cell r="DV557">
            <v>0</v>
          </cell>
          <cell r="DX557">
            <v>0</v>
          </cell>
          <cell r="DZ557">
            <v>0</v>
          </cell>
          <cell r="EB557">
            <v>0</v>
          </cell>
          <cell r="ED557">
            <v>0</v>
          </cell>
          <cell r="EF557">
            <v>0</v>
          </cell>
          <cell r="EJ557">
            <v>0</v>
          </cell>
          <cell r="EL557">
            <v>0</v>
          </cell>
          <cell r="EN557">
            <v>0</v>
          </cell>
          <cell r="EP557">
            <v>0</v>
          </cell>
          <cell r="ER557">
            <v>0</v>
          </cell>
          <cell r="ET557">
            <v>0</v>
          </cell>
          <cell r="EX557">
            <v>0</v>
          </cell>
          <cell r="EZ557">
            <v>0</v>
          </cell>
          <cell r="FD557">
            <v>0</v>
          </cell>
          <cell r="FF557">
            <v>0</v>
          </cell>
        </row>
        <row r="558">
          <cell r="A558" t="str">
            <v>ImportTyDK-East</v>
          </cell>
          <cell r="B558" t="str">
            <v>DK-East</v>
          </cell>
          <cell r="G558">
            <v>600</v>
          </cell>
          <cell r="H558">
            <v>0</v>
          </cell>
          <cell r="N558">
            <v>-2423</v>
          </cell>
          <cell r="AK558">
            <v>60</v>
          </cell>
          <cell r="AL558">
            <v>0</v>
          </cell>
          <cell r="AN558">
            <v>0</v>
          </cell>
          <cell r="AO558">
            <v>0</v>
          </cell>
          <cell r="AP558">
            <v>0</v>
          </cell>
          <cell r="AQ558">
            <v>0</v>
          </cell>
          <cell r="BG558" t="b">
            <v>0</v>
          </cell>
          <cell r="BO558" t="b">
            <v>0</v>
          </cell>
          <cell r="CA558" t="b">
            <v>0</v>
          </cell>
          <cell r="CB558" t="b">
            <v>0</v>
          </cell>
          <cell r="CD558" t="b">
            <v>0</v>
          </cell>
          <cell r="CE558" t="b">
            <v>0</v>
          </cell>
          <cell r="CG558" t="b">
            <v>0</v>
          </cell>
          <cell r="CH558" t="b">
            <v>0</v>
          </cell>
          <cell r="CP558">
            <v>0</v>
          </cell>
          <cell r="CT558" t="b">
            <v>0</v>
          </cell>
          <cell r="CV558" t="b">
            <v>0</v>
          </cell>
          <cell r="CX558" t="b">
            <v>0</v>
          </cell>
          <cell r="CZ558" t="b">
            <v>0</v>
          </cell>
          <cell r="DB558" t="b">
            <v>0</v>
          </cell>
          <cell r="DD558" t="b">
            <v>0</v>
          </cell>
          <cell r="DF558" t="b">
            <v>0</v>
          </cell>
          <cell r="DH558" t="b">
            <v>0</v>
          </cell>
          <cell r="DJ558" t="b">
            <v>0</v>
          </cell>
          <cell r="DL558" t="b">
            <v>0</v>
          </cell>
          <cell r="DN558" t="b">
            <v>0</v>
          </cell>
          <cell r="DP558" t="b">
            <v>0</v>
          </cell>
          <cell r="DV558">
            <v>0</v>
          </cell>
          <cell r="DX558">
            <v>0</v>
          </cell>
          <cell r="DZ558">
            <v>0</v>
          </cell>
          <cell r="EB558">
            <v>0</v>
          </cell>
          <cell r="ED558">
            <v>0</v>
          </cell>
          <cell r="EF558">
            <v>0</v>
          </cell>
          <cell r="EJ558">
            <v>0</v>
          </cell>
          <cell r="EL558">
            <v>0</v>
          </cell>
          <cell r="EN558">
            <v>0</v>
          </cell>
          <cell r="EP558">
            <v>0</v>
          </cell>
          <cell r="ER558">
            <v>0</v>
          </cell>
          <cell r="ET558">
            <v>0</v>
          </cell>
          <cell r="EX558">
            <v>0</v>
          </cell>
          <cell r="EZ558">
            <v>0</v>
          </cell>
          <cell r="FD558">
            <v>0</v>
          </cell>
          <cell r="FF558">
            <v>0</v>
          </cell>
        </row>
        <row r="559">
          <cell r="A559" t="str">
            <v>MKS1</v>
          </cell>
          <cell r="B559" t="str">
            <v>DK-West</v>
          </cell>
          <cell r="G559">
            <v>152</v>
          </cell>
          <cell r="H559">
            <v>0</v>
          </cell>
          <cell r="AK559">
            <v>63.11418685121108</v>
          </cell>
          <cell r="AL559">
            <v>0</v>
          </cell>
          <cell r="AN559">
            <v>0</v>
          </cell>
          <cell r="AO559">
            <v>23.955200000000001</v>
          </cell>
          <cell r="AP559">
            <v>3777.2000000000003</v>
          </cell>
          <cell r="AQ559">
            <v>21.28</v>
          </cell>
          <cell r="BG559" t="b">
            <v>1</v>
          </cell>
          <cell r="BO559" t="b">
            <v>0</v>
          </cell>
          <cell r="CA559" t="b">
            <v>0</v>
          </cell>
          <cell r="CB559" t="b">
            <v>0</v>
          </cell>
          <cell r="CD559" t="b">
            <v>0</v>
          </cell>
          <cell r="CE559" t="b">
            <v>0</v>
          </cell>
          <cell r="CG559" t="b">
            <v>0</v>
          </cell>
          <cell r="CH559" t="b">
            <v>0</v>
          </cell>
          <cell r="CP559" t="str">
            <v>ETCOASTM</v>
          </cell>
          <cell r="CT559" t="b">
            <v>0</v>
          </cell>
          <cell r="CV559" t="b">
            <v>0</v>
          </cell>
          <cell r="CX559" t="b">
            <v>0</v>
          </cell>
          <cell r="CZ559" t="b">
            <v>0</v>
          </cell>
          <cell r="DB559" t="b">
            <v>0</v>
          </cell>
          <cell r="DD559" t="b">
            <v>0</v>
          </cell>
          <cell r="DF559" t="b">
            <v>0</v>
          </cell>
          <cell r="DH559" t="b">
            <v>0</v>
          </cell>
          <cell r="DJ559" t="b">
            <v>0</v>
          </cell>
          <cell r="DL559" t="b">
            <v>0</v>
          </cell>
          <cell r="DN559" t="b">
            <v>0</v>
          </cell>
          <cell r="DP559" t="b">
            <v>0</v>
          </cell>
          <cell r="DV559">
            <v>0</v>
          </cell>
          <cell r="DX559">
            <v>0</v>
          </cell>
          <cell r="DZ559">
            <v>0</v>
          </cell>
          <cell r="EB559">
            <v>0</v>
          </cell>
          <cell r="ED559">
            <v>0</v>
          </cell>
          <cell r="EF559">
            <v>0</v>
          </cell>
          <cell r="EJ559">
            <v>0</v>
          </cell>
          <cell r="EL559">
            <v>0</v>
          </cell>
          <cell r="EN559">
            <v>0</v>
          </cell>
          <cell r="EP559">
            <v>0</v>
          </cell>
          <cell r="ER559">
            <v>0</v>
          </cell>
          <cell r="ET559">
            <v>0</v>
          </cell>
          <cell r="EX559">
            <v>0</v>
          </cell>
          <cell r="EZ559">
            <v>0</v>
          </cell>
          <cell r="FD559">
            <v>0</v>
          </cell>
          <cell r="FF559">
            <v>0</v>
          </cell>
        </row>
        <row r="560">
          <cell r="A560" t="str">
            <v>MKS1halm</v>
          </cell>
          <cell r="B560" t="str">
            <v>DK-West</v>
          </cell>
          <cell r="G560">
            <v>152</v>
          </cell>
          <cell r="H560">
            <v>0</v>
          </cell>
          <cell r="AK560">
            <v>51.832000000000001</v>
          </cell>
          <cell r="AL560">
            <v>0</v>
          </cell>
          <cell r="AN560">
            <v>0</v>
          </cell>
          <cell r="AO560">
            <v>26.144000000000002</v>
          </cell>
          <cell r="AP560">
            <v>4104</v>
          </cell>
          <cell r="AQ560">
            <v>21.28</v>
          </cell>
          <cell r="BG560" t="b">
            <v>1</v>
          </cell>
          <cell r="BO560" t="b">
            <v>0</v>
          </cell>
          <cell r="CA560" t="b">
            <v>0</v>
          </cell>
          <cell r="CB560" t="b">
            <v>0</v>
          </cell>
          <cell r="CD560" t="b">
            <v>0</v>
          </cell>
          <cell r="CE560" t="b">
            <v>0</v>
          </cell>
          <cell r="CG560" t="b">
            <v>0</v>
          </cell>
          <cell r="CH560" t="b">
            <v>0</v>
          </cell>
          <cell r="CP560" t="str">
            <v>ETCOASTM</v>
          </cell>
          <cell r="CT560" t="b">
            <v>0</v>
          </cell>
          <cell r="CV560" t="b">
            <v>0</v>
          </cell>
          <cell r="CX560" t="b">
            <v>0</v>
          </cell>
          <cell r="CZ560" t="b">
            <v>0</v>
          </cell>
          <cell r="DB560" t="b">
            <v>0</v>
          </cell>
          <cell r="DD560" t="b">
            <v>0</v>
          </cell>
          <cell r="DF560" t="b">
            <v>0</v>
          </cell>
          <cell r="DH560" t="b">
            <v>0</v>
          </cell>
          <cell r="DJ560" t="b">
            <v>0</v>
          </cell>
          <cell r="DL560" t="b">
            <v>0</v>
          </cell>
          <cell r="DN560" t="b">
            <v>0</v>
          </cell>
          <cell r="DP560" t="b">
            <v>0</v>
          </cell>
          <cell r="DV560">
            <v>0</v>
          </cell>
          <cell r="DX560">
            <v>0</v>
          </cell>
          <cell r="DZ560">
            <v>0</v>
          </cell>
          <cell r="EB560">
            <v>0</v>
          </cell>
          <cell r="ED560">
            <v>0</v>
          </cell>
          <cell r="EF560">
            <v>0</v>
          </cell>
          <cell r="EJ560">
            <v>0</v>
          </cell>
          <cell r="EL560">
            <v>0</v>
          </cell>
          <cell r="EN560">
            <v>0</v>
          </cell>
          <cell r="EP560">
            <v>0</v>
          </cell>
          <cell r="ER560">
            <v>0</v>
          </cell>
          <cell r="ET560">
            <v>0</v>
          </cell>
          <cell r="EX560">
            <v>0</v>
          </cell>
          <cell r="EZ560">
            <v>0</v>
          </cell>
          <cell r="FD560">
            <v>0</v>
          </cell>
          <cell r="FF560">
            <v>0</v>
          </cell>
        </row>
        <row r="561">
          <cell r="A561" t="str">
            <v>MKS2</v>
          </cell>
          <cell r="B561" t="str">
            <v>DK-West</v>
          </cell>
          <cell r="G561">
            <v>262</v>
          </cell>
          <cell r="H561">
            <v>0</v>
          </cell>
          <cell r="AK561">
            <v>102.18</v>
          </cell>
          <cell r="AL561">
            <v>0</v>
          </cell>
          <cell r="AN561">
            <v>0</v>
          </cell>
          <cell r="AO561">
            <v>20.96</v>
          </cell>
          <cell r="AP561">
            <v>5240</v>
          </cell>
          <cell r="AQ561">
            <v>36.680000000000007</v>
          </cell>
          <cell r="BG561" t="b">
            <v>1</v>
          </cell>
          <cell r="BO561" t="b">
            <v>0</v>
          </cell>
          <cell r="CA561" t="b">
            <v>0</v>
          </cell>
          <cell r="CB561" t="b">
            <v>0</v>
          </cell>
          <cell r="CD561" t="b">
            <v>0</v>
          </cell>
          <cell r="CE561" t="b">
            <v>0</v>
          </cell>
          <cell r="CG561" t="b">
            <v>0</v>
          </cell>
          <cell r="CH561" t="b">
            <v>0</v>
          </cell>
          <cell r="CP561" t="str">
            <v>ETHFOSTM</v>
          </cell>
          <cell r="CT561" t="b">
            <v>0</v>
          </cell>
          <cell r="CV561" t="b">
            <v>0</v>
          </cell>
          <cell r="CX561" t="b">
            <v>0</v>
          </cell>
          <cell r="CZ561" t="b">
            <v>0</v>
          </cell>
          <cell r="DB561" t="b">
            <v>0</v>
          </cell>
          <cell r="DD561" t="b">
            <v>0</v>
          </cell>
          <cell r="DF561" t="b">
            <v>0</v>
          </cell>
          <cell r="DH561" t="b">
            <v>0</v>
          </cell>
          <cell r="DJ561" t="b">
            <v>0</v>
          </cell>
          <cell r="DL561" t="b">
            <v>0</v>
          </cell>
          <cell r="DN561" t="b">
            <v>0</v>
          </cell>
          <cell r="DP561" t="b">
            <v>0</v>
          </cell>
          <cell r="DV561">
            <v>0</v>
          </cell>
          <cell r="DX561">
            <v>0</v>
          </cell>
          <cell r="DZ561">
            <v>0</v>
          </cell>
          <cell r="EB561">
            <v>0</v>
          </cell>
          <cell r="ED561">
            <v>0</v>
          </cell>
          <cell r="EF561">
            <v>0</v>
          </cell>
          <cell r="EJ561">
            <v>0</v>
          </cell>
          <cell r="EL561">
            <v>0</v>
          </cell>
          <cell r="EN561">
            <v>0</v>
          </cell>
          <cell r="EP561">
            <v>0</v>
          </cell>
          <cell r="ER561">
            <v>0</v>
          </cell>
          <cell r="ET561">
            <v>0</v>
          </cell>
          <cell r="EX561">
            <v>0</v>
          </cell>
          <cell r="EZ561">
            <v>0</v>
          </cell>
          <cell r="FD561">
            <v>0</v>
          </cell>
          <cell r="FF561">
            <v>0</v>
          </cell>
        </row>
        <row r="562">
          <cell r="A562" t="str">
            <v>MKS5</v>
          </cell>
          <cell r="B562" t="str">
            <v>DK-West</v>
          </cell>
          <cell r="G562">
            <v>13</v>
          </cell>
          <cell r="H562">
            <v>0</v>
          </cell>
          <cell r="AK562">
            <v>2.5350000000000001</v>
          </cell>
          <cell r="AL562">
            <v>0</v>
          </cell>
          <cell r="AN562">
            <v>0</v>
          </cell>
          <cell r="AO562">
            <v>0.52</v>
          </cell>
          <cell r="AP562">
            <v>130</v>
          </cell>
          <cell r="AQ562">
            <v>1.04</v>
          </cell>
          <cell r="BG562" t="b">
            <v>1</v>
          </cell>
          <cell r="BO562" t="b">
            <v>0</v>
          </cell>
          <cell r="CA562" t="b">
            <v>0</v>
          </cell>
          <cell r="CB562" t="b">
            <v>0</v>
          </cell>
          <cell r="CD562" t="b">
            <v>0</v>
          </cell>
          <cell r="CE562" t="b">
            <v>0</v>
          </cell>
          <cell r="CG562" t="b">
            <v>0</v>
          </cell>
          <cell r="CH562" t="b">
            <v>0</v>
          </cell>
          <cell r="CP562" t="str">
            <v>ETDSLGTR</v>
          </cell>
          <cell r="CT562" t="b">
            <v>0</v>
          </cell>
          <cell r="CV562" t="b">
            <v>0</v>
          </cell>
          <cell r="CX562" t="b">
            <v>0</v>
          </cell>
          <cell r="CZ562" t="b">
            <v>0</v>
          </cell>
          <cell r="DB562" t="b">
            <v>0</v>
          </cell>
          <cell r="DD562" t="b">
            <v>0</v>
          </cell>
          <cell r="DF562" t="b">
            <v>0</v>
          </cell>
          <cell r="DH562" t="b">
            <v>0</v>
          </cell>
          <cell r="DJ562" t="b">
            <v>0</v>
          </cell>
          <cell r="DL562" t="b">
            <v>0</v>
          </cell>
          <cell r="DN562" t="b">
            <v>0</v>
          </cell>
          <cell r="DP562" t="b">
            <v>0</v>
          </cell>
          <cell r="DV562">
            <v>0</v>
          </cell>
          <cell r="DX562">
            <v>0</v>
          </cell>
          <cell r="DZ562">
            <v>0</v>
          </cell>
          <cell r="EB562">
            <v>0</v>
          </cell>
          <cell r="ED562">
            <v>0</v>
          </cell>
          <cell r="EF562">
            <v>0</v>
          </cell>
          <cell r="EJ562">
            <v>0</v>
          </cell>
          <cell r="EL562">
            <v>0</v>
          </cell>
          <cell r="EN562">
            <v>0</v>
          </cell>
          <cell r="EP562">
            <v>0</v>
          </cell>
          <cell r="ER562">
            <v>0</v>
          </cell>
          <cell r="ET562">
            <v>0</v>
          </cell>
          <cell r="EX562">
            <v>0</v>
          </cell>
          <cell r="EZ562">
            <v>0</v>
          </cell>
          <cell r="FD562">
            <v>0</v>
          </cell>
          <cell r="FF562">
            <v>0</v>
          </cell>
        </row>
        <row r="563">
          <cell r="A563" t="str">
            <v>MKS5</v>
          </cell>
          <cell r="B563" t="str">
            <v>DK-West</v>
          </cell>
          <cell r="G563">
            <v>13</v>
          </cell>
          <cell r="H563">
            <v>0</v>
          </cell>
          <cell r="AK563">
            <v>2.5350000000000001</v>
          </cell>
          <cell r="AL563">
            <v>0</v>
          </cell>
          <cell r="AN563">
            <v>0</v>
          </cell>
          <cell r="AO563">
            <v>0.52</v>
          </cell>
          <cell r="AP563">
            <v>130</v>
          </cell>
          <cell r="AQ563">
            <v>1.04</v>
          </cell>
          <cell r="BG563" t="b">
            <v>1</v>
          </cell>
          <cell r="BO563" t="b">
            <v>1</v>
          </cell>
          <cell r="CA563" t="b">
            <v>1</v>
          </cell>
          <cell r="CB563" t="b">
            <v>0</v>
          </cell>
          <cell r="CD563" t="b">
            <v>0</v>
          </cell>
          <cell r="CE563" t="b">
            <v>0</v>
          </cell>
          <cell r="CG563" t="b">
            <v>0</v>
          </cell>
          <cell r="CH563" t="b">
            <v>0</v>
          </cell>
          <cell r="CP563" t="str">
            <v>ETDSLGTR</v>
          </cell>
          <cell r="CT563" t="b">
            <v>1</v>
          </cell>
          <cell r="CV563" t="b">
            <v>1</v>
          </cell>
          <cell r="CX563" t="b">
            <v>1</v>
          </cell>
          <cell r="CZ563" t="b">
            <v>1</v>
          </cell>
          <cell r="DB563" t="b">
            <v>0</v>
          </cell>
          <cell r="DD563" t="b">
            <v>0</v>
          </cell>
          <cell r="DF563" t="b">
            <v>0</v>
          </cell>
          <cell r="DH563" t="b">
            <v>0</v>
          </cell>
          <cell r="DJ563" t="b">
            <v>0</v>
          </cell>
          <cell r="DL563" t="b">
            <v>0</v>
          </cell>
          <cell r="DN563" t="b">
            <v>0</v>
          </cell>
          <cell r="DP563" t="b">
            <v>0</v>
          </cell>
          <cell r="DV563">
            <v>13</v>
          </cell>
          <cell r="DX563">
            <v>13</v>
          </cell>
          <cell r="DZ563">
            <v>13</v>
          </cell>
          <cell r="EB563">
            <v>13</v>
          </cell>
          <cell r="ED563">
            <v>0</v>
          </cell>
          <cell r="EF563">
            <v>0</v>
          </cell>
          <cell r="EJ563">
            <v>0</v>
          </cell>
          <cell r="EL563">
            <v>0</v>
          </cell>
          <cell r="EN563">
            <v>0</v>
          </cell>
          <cell r="EP563">
            <v>0</v>
          </cell>
          <cell r="ER563">
            <v>0</v>
          </cell>
          <cell r="ET563">
            <v>0</v>
          </cell>
          <cell r="EX563">
            <v>0</v>
          </cell>
          <cell r="EZ563">
            <v>0</v>
          </cell>
          <cell r="FD563">
            <v>0</v>
          </cell>
          <cell r="FF563">
            <v>0</v>
          </cell>
        </row>
        <row r="564">
          <cell r="A564" t="str">
            <v>ØstermoseBioenergi</v>
          </cell>
          <cell r="B564" t="str">
            <v>DK-West</v>
          </cell>
          <cell r="G564">
            <v>25.8</v>
          </cell>
          <cell r="H564">
            <v>0</v>
          </cell>
          <cell r="AK564">
            <v>8.9461500000000012</v>
          </cell>
          <cell r="AL564">
            <v>0</v>
          </cell>
          <cell r="AN564">
            <v>0</v>
          </cell>
          <cell r="AO564">
            <v>7.2240000000000011</v>
          </cell>
          <cell r="AP564">
            <v>1548</v>
          </cell>
          <cell r="AQ564">
            <v>2.58</v>
          </cell>
          <cell r="BG564" t="b">
            <v>1</v>
          </cell>
          <cell r="BO564" t="b">
            <v>1</v>
          </cell>
          <cell r="CA564" t="b">
            <v>1</v>
          </cell>
          <cell r="CB564" t="b">
            <v>0</v>
          </cell>
          <cell r="CD564" t="b">
            <v>0</v>
          </cell>
          <cell r="CE564" t="b">
            <v>0</v>
          </cell>
          <cell r="CG564" t="b">
            <v>0</v>
          </cell>
          <cell r="CH564" t="b">
            <v>0</v>
          </cell>
          <cell r="CP564" t="str">
            <v>ETDSBENG</v>
          </cell>
          <cell r="CT564" t="b">
            <v>1</v>
          </cell>
          <cell r="CV564" t="b">
            <v>1</v>
          </cell>
          <cell r="CX564" t="b">
            <v>1</v>
          </cell>
          <cell r="CZ564" t="b">
            <v>0</v>
          </cell>
          <cell r="DB564" t="b">
            <v>0</v>
          </cell>
          <cell r="DD564" t="b">
            <v>0</v>
          </cell>
          <cell r="DF564" t="b">
            <v>0</v>
          </cell>
          <cell r="DH564" t="b">
            <v>0</v>
          </cell>
          <cell r="DJ564" t="b">
            <v>0</v>
          </cell>
          <cell r="DL564" t="b">
            <v>0</v>
          </cell>
          <cell r="DN564" t="b">
            <v>0</v>
          </cell>
          <cell r="DP564" t="b">
            <v>0</v>
          </cell>
          <cell r="DV564">
            <v>25.8</v>
          </cell>
          <cell r="DX564">
            <v>25.8</v>
          </cell>
          <cell r="DZ564">
            <v>25.8</v>
          </cell>
          <cell r="EB564">
            <v>0</v>
          </cell>
          <cell r="ED564">
            <v>0</v>
          </cell>
          <cell r="EF564">
            <v>0</v>
          </cell>
          <cell r="EJ564">
            <v>0</v>
          </cell>
          <cell r="EL564">
            <v>0</v>
          </cell>
          <cell r="EN564">
            <v>0</v>
          </cell>
          <cell r="EP564">
            <v>0</v>
          </cell>
          <cell r="ER564">
            <v>0</v>
          </cell>
          <cell r="ET564">
            <v>0</v>
          </cell>
          <cell r="EX564">
            <v>0</v>
          </cell>
          <cell r="EZ564">
            <v>0</v>
          </cell>
          <cell r="FD564">
            <v>0</v>
          </cell>
          <cell r="FF564">
            <v>0</v>
          </cell>
        </row>
        <row r="565">
          <cell r="A565" t="str">
            <v>NEV1</v>
          </cell>
          <cell r="B565" t="str">
            <v>DK-West</v>
          </cell>
          <cell r="G565">
            <v>133</v>
          </cell>
          <cell r="H565">
            <v>0</v>
          </cell>
          <cell r="AK565">
            <v>43.89</v>
          </cell>
          <cell r="AL565">
            <v>0</v>
          </cell>
          <cell r="AN565">
            <v>0</v>
          </cell>
          <cell r="AO565">
            <v>20.960800000000003</v>
          </cell>
          <cell r="AP565">
            <v>3305.05</v>
          </cell>
          <cell r="AQ565">
            <v>18.62</v>
          </cell>
          <cell r="BG565" t="b">
            <v>1</v>
          </cell>
          <cell r="BO565" t="b">
            <v>0</v>
          </cell>
          <cell r="CA565" t="b">
            <v>0</v>
          </cell>
          <cell r="CB565" t="b">
            <v>0</v>
          </cell>
          <cell r="CD565" t="b">
            <v>0</v>
          </cell>
          <cell r="CE565" t="b">
            <v>0</v>
          </cell>
          <cell r="CG565" t="b">
            <v>0</v>
          </cell>
          <cell r="CH565" t="b">
            <v>0</v>
          </cell>
          <cell r="CP565" t="str">
            <v>ETCOASTM</v>
          </cell>
          <cell r="CT565" t="b">
            <v>0</v>
          </cell>
          <cell r="CV565" t="b">
            <v>0</v>
          </cell>
          <cell r="CX565" t="b">
            <v>0</v>
          </cell>
          <cell r="CZ565" t="b">
            <v>0</v>
          </cell>
          <cell r="DB565" t="b">
            <v>0</v>
          </cell>
          <cell r="DD565" t="b">
            <v>0</v>
          </cell>
          <cell r="DF565" t="b">
            <v>0</v>
          </cell>
          <cell r="DH565" t="b">
            <v>0</v>
          </cell>
          <cell r="DJ565" t="b">
            <v>0</v>
          </cell>
          <cell r="DL565" t="b">
            <v>0</v>
          </cell>
          <cell r="DN565" t="b">
            <v>0</v>
          </cell>
          <cell r="DP565" t="b">
            <v>0</v>
          </cell>
          <cell r="DV565">
            <v>0</v>
          </cell>
          <cell r="DX565">
            <v>0</v>
          </cell>
          <cell r="DZ565">
            <v>0</v>
          </cell>
          <cell r="EB565">
            <v>0</v>
          </cell>
          <cell r="ED565">
            <v>0</v>
          </cell>
          <cell r="EF565">
            <v>0</v>
          </cell>
          <cell r="EJ565">
            <v>0</v>
          </cell>
          <cell r="EL565">
            <v>0</v>
          </cell>
          <cell r="EN565">
            <v>0</v>
          </cell>
          <cell r="EP565">
            <v>0</v>
          </cell>
          <cell r="ER565">
            <v>0</v>
          </cell>
          <cell r="ET565">
            <v>0</v>
          </cell>
          <cell r="EX565">
            <v>0</v>
          </cell>
          <cell r="EZ565">
            <v>0</v>
          </cell>
          <cell r="FD565">
            <v>0</v>
          </cell>
          <cell r="FF565">
            <v>0</v>
          </cell>
        </row>
        <row r="566">
          <cell r="A566" t="str">
            <v>NEV2</v>
          </cell>
          <cell r="B566" t="str">
            <v>DK-West</v>
          </cell>
          <cell r="G566">
            <v>305</v>
          </cell>
          <cell r="H566">
            <v>0</v>
          </cell>
          <cell r="AK566">
            <v>104.00500000000001</v>
          </cell>
          <cell r="AL566">
            <v>0</v>
          </cell>
          <cell r="AN566">
            <v>0</v>
          </cell>
          <cell r="AO566">
            <v>48.068000000000005</v>
          </cell>
          <cell r="AP566">
            <v>7579.25</v>
          </cell>
          <cell r="AQ566">
            <v>42.7</v>
          </cell>
          <cell r="BG566" t="b">
            <v>1</v>
          </cell>
          <cell r="BO566" t="b">
            <v>0</v>
          </cell>
          <cell r="CA566" t="b">
            <v>0</v>
          </cell>
          <cell r="CB566" t="b">
            <v>0</v>
          </cell>
          <cell r="CD566" t="b">
            <v>0</v>
          </cell>
          <cell r="CE566" t="b">
            <v>0</v>
          </cell>
          <cell r="CG566" t="b">
            <v>0</v>
          </cell>
          <cell r="CH566" t="b">
            <v>0</v>
          </cell>
          <cell r="CP566" t="str">
            <v>ETCOASTM</v>
          </cell>
          <cell r="CT566" t="b">
            <v>0</v>
          </cell>
          <cell r="CV566" t="b">
            <v>0</v>
          </cell>
          <cell r="CX566" t="b">
            <v>0</v>
          </cell>
          <cell r="CZ566" t="b">
            <v>0</v>
          </cell>
          <cell r="DB566" t="b">
            <v>0</v>
          </cell>
          <cell r="DD566" t="b">
            <v>0</v>
          </cell>
          <cell r="DF566" t="b">
            <v>0</v>
          </cell>
          <cell r="DH566" t="b">
            <v>0</v>
          </cell>
          <cell r="DJ566" t="b">
            <v>0</v>
          </cell>
          <cell r="DL566" t="b">
            <v>0</v>
          </cell>
          <cell r="DN566" t="b">
            <v>0</v>
          </cell>
          <cell r="DP566" t="b">
            <v>0</v>
          </cell>
          <cell r="DV566">
            <v>0</v>
          </cell>
          <cell r="DX566">
            <v>0</v>
          </cell>
          <cell r="DZ566">
            <v>0</v>
          </cell>
          <cell r="EB566">
            <v>0</v>
          </cell>
          <cell r="ED566">
            <v>0</v>
          </cell>
          <cell r="EF566">
            <v>0</v>
          </cell>
          <cell r="EJ566">
            <v>0</v>
          </cell>
          <cell r="EL566">
            <v>0</v>
          </cell>
          <cell r="EN566">
            <v>0</v>
          </cell>
          <cell r="EP566">
            <v>0</v>
          </cell>
          <cell r="ER566">
            <v>0</v>
          </cell>
          <cell r="ET566">
            <v>0</v>
          </cell>
          <cell r="EX566">
            <v>0</v>
          </cell>
          <cell r="EZ566">
            <v>0</v>
          </cell>
          <cell r="FD566">
            <v>0</v>
          </cell>
          <cell r="FF566">
            <v>0</v>
          </cell>
        </row>
        <row r="567">
          <cell r="A567" t="str">
            <v>NEVGT</v>
          </cell>
          <cell r="B567" t="str">
            <v>DK-West</v>
          </cell>
          <cell r="G567">
            <v>25</v>
          </cell>
          <cell r="H567">
            <v>0</v>
          </cell>
          <cell r="AK567">
            <v>4.1500000000000004</v>
          </cell>
          <cell r="AL567">
            <v>0</v>
          </cell>
          <cell r="AN567">
            <v>0</v>
          </cell>
          <cell r="AO567">
            <v>1</v>
          </cell>
          <cell r="AP567">
            <v>250</v>
          </cell>
          <cell r="AQ567">
            <v>2</v>
          </cell>
          <cell r="BG567" t="b">
            <v>1</v>
          </cell>
          <cell r="BO567" t="b">
            <v>0</v>
          </cell>
          <cell r="CA567" t="b">
            <v>0</v>
          </cell>
          <cell r="CB567" t="b">
            <v>0</v>
          </cell>
          <cell r="CD567" t="b">
            <v>0</v>
          </cell>
          <cell r="CE567" t="b">
            <v>0</v>
          </cell>
          <cell r="CG567" t="b">
            <v>0</v>
          </cell>
          <cell r="CH567" t="b">
            <v>0</v>
          </cell>
          <cell r="CP567" t="str">
            <v>ETDSLGTR</v>
          </cell>
          <cell r="CT567" t="b">
            <v>0</v>
          </cell>
          <cell r="CV567" t="b">
            <v>0</v>
          </cell>
          <cell r="CX567" t="b">
            <v>0</v>
          </cell>
          <cell r="CZ567" t="b">
            <v>0</v>
          </cell>
          <cell r="DB567" t="b">
            <v>0</v>
          </cell>
          <cell r="DD567" t="b">
            <v>0</v>
          </cell>
          <cell r="DF567" t="b">
            <v>0</v>
          </cell>
          <cell r="DH567" t="b">
            <v>0</v>
          </cell>
          <cell r="DJ567" t="b">
            <v>0</v>
          </cell>
          <cell r="DL567" t="b">
            <v>0</v>
          </cell>
          <cell r="DN567" t="b">
            <v>0</v>
          </cell>
          <cell r="DP567" t="b">
            <v>0</v>
          </cell>
          <cell r="DV567">
            <v>0</v>
          </cell>
          <cell r="DX567">
            <v>0</v>
          </cell>
          <cell r="DZ567">
            <v>0</v>
          </cell>
          <cell r="EB567">
            <v>0</v>
          </cell>
          <cell r="ED567">
            <v>0</v>
          </cell>
          <cell r="EF567">
            <v>0</v>
          </cell>
          <cell r="EJ567">
            <v>0</v>
          </cell>
          <cell r="EL567">
            <v>0</v>
          </cell>
          <cell r="EN567">
            <v>0</v>
          </cell>
          <cell r="EP567">
            <v>0</v>
          </cell>
          <cell r="ER567">
            <v>0</v>
          </cell>
          <cell r="ET567">
            <v>0</v>
          </cell>
          <cell r="EX567">
            <v>0</v>
          </cell>
          <cell r="EZ567">
            <v>0</v>
          </cell>
          <cell r="FD567">
            <v>0</v>
          </cell>
          <cell r="FF567">
            <v>0</v>
          </cell>
        </row>
        <row r="568">
          <cell r="A568" t="str">
            <v>NEVGT</v>
          </cell>
          <cell r="B568" t="str">
            <v>DK-West</v>
          </cell>
          <cell r="G568">
            <v>25</v>
          </cell>
          <cell r="H568">
            <v>0</v>
          </cell>
          <cell r="AK568">
            <v>4.1500000000000004</v>
          </cell>
          <cell r="AL568">
            <v>0</v>
          </cell>
          <cell r="AN568">
            <v>0</v>
          </cell>
          <cell r="AO568">
            <v>1</v>
          </cell>
          <cell r="AP568">
            <v>250</v>
          </cell>
          <cell r="AQ568">
            <v>2</v>
          </cell>
          <cell r="BG568" t="b">
            <v>1</v>
          </cell>
          <cell r="BO568" t="b">
            <v>1</v>
          </cell>
          <cell r="CA568" t="b">
            <v>1</v>
          </cell>
          <cell r="CB568" t="b">
            <v>0</v>
          </cell>
          <cell r="CD568" t="b">
            <v>0</v>
          </cell>
          <cell r="CE568" t="b">
            <v>0</v>
          </cell>
          <cell r="CG568" t="b">
            <v>0</v>
          </cell>
          <cell r="CH568" t="b">
            <v>0</v>
          </cell>
          <cell r="CP568" t="str">
            <v>ETDSLGTR</v>
          </cell>
          <cell r="CT568" t="b">
            <v>1</v>
          </cell>
          <cell r="CV568" t="b">
            <v>1</v>
          </cell>
          <cell r="CX568" t="b">
            <v>1</v>
          </cell>
          <cell r="CZ568" t="b">
            <v>1</v>
          </cell>
          <cell r="DB568" t="b">
            <v>0</v>
          </cell>
          <cell r="DD568" t="b">
            <v>0</v>
          </cell>
          <cell r="DF568" t="b">
            <v>0</v>
          </cell>
          <cell r="DH568" t="b">
            <v>0</v>
          </cell>
          <cell r="DJ568" t="b">
            <v>0</v>
          </cell>
          <cell r="DL568" t="b">
            <v>0</v>
          </cell>
          <cell r="DN568" t="b">
            <v>0</v>
          </cell>
          <cell r="DP568" t="b">
            <v>0</v>
          </cell>
          <cell r="DV568">
            <v>25</v>
          </cell>
          <cell r="DX568">
            <v>25</v>
          </cell>
          <cell r="DZ568">
            <v>25</v>
          </cell>
          <cell r="EB568">
            <v>25</v>
          </cell>
          <cell r="ED568">
            <v>0</v>
          </cell>
          <cell r="EF568">
            <v>0</v>
          </cell>
          <cell r="EJ568">
            <v>0</v>
          </cell>
          <cell r="EL568">
            <v>0</v>
          </cell>
          <cell r="EN568">
            <v>0</v>
          </cell>
          <cell r="EP568">
            <v>0</v>
          </cell>
          <cell r="ER568">
            <v>0</v>
          </cell>
          <cell r="ET568">
            <v>0</v>
          </cell>
          <cell r="EX568">
            <v>0</v>
          </cell>
          <cell r="EZ568">
            <v>0</v>
          </cell>
          <cell r="FD568">
            <v>0</v>
          </cell>
          <cell r="FF568">
            <v>0</v>
          </cell>
        </row>
        <row r="569">
          <cell r="A569" t="str">
            <v>NKA7</v>
          </cell>
          <cell r="B569" t="str">
            <v>DK-West</v>
          </cell>
          <cell r="G569">
            <v>7</v>
          </cell>
          <cell r="H569">
            <v>0</v>
          </cell>
          <cell r="AK569">
            <v>2.0299999999999998</v>
          </cell>
          <cell r="AL569">
            <v>0</v>
          </cell>
          <cell r="AN569">
            <v>0</v>
          </cell>
          <cell r="AO569">
            <v>1.1032000000000002</v>
          </cell>
          <cell r="AP569">
            <v>173.95000000000002</v>
          </cell>
          <cell r="AQ569">
            <v>0.98000000000000009</v>
          </cell>
          <cell r="BG569" t="b">
            <v>1</v>
          </cell>
          <cell r="BO569" t="b">
            <v>0</v>
          </cell>
          <cell r="CA569" t="b">
            <v>0</v>
          </cell>
          <cell r="CB569" t="b">
            <v>0</v>
          </cell>
          <cell r="CD569" t="b">
            <v>0</v>
          </cell>
          <cell r="CE569" t="b">
            <v>0</v>
          </cell>
          <cell r="CG569" t="b">
            <v>0</v>
          </cell>
          <cell r="CH569" t="b">
            <v>0</v>
          </cell>
          <cell r="CP569" t="str">
            <v>ETCOASTM</v>
          </cell>
          <cell r="CT569" t="b">
            <v>0</v>
          </cell>
          <cell r="CV569" t="b">
            <v>0</v>
          </cell>
          <cell r="CX569" t="b">
            <v>0</v>
          </cell>
          <cell r="CZ569" t="b">
            <v>0</v>
          </cell>
          <cell r="DB569" t="b">
            <v>0</v>
          </cell>
          <cell r="DD569" t="b">
            <v>0</v>
          </cell>
          <cell r="DF569" t="b">
            <v>0</v>
          </cell>
          <cell r="DH569" t="b">
            <v>0</v>
          </cell>
          <cell r="DJ569" t="b">
            <v>0</v>
          </cell>
          <cell r="DL569" t="b">
            <v>0</v>
          </cell>
          <cell r="DN569" t="b">
            <v>0</v>
          </cell>
          <cell r="DP569" t="b">
            <v>0</v>
          </cell>
          <cell r="DV569">
            <v>0</v>
          </cell>
          <cell r="DX569">
            <v>0</v>
          </cell>
          <cell r="DZ569">
            <v>0</v>
          </cell>
          <cell r="EB569">
            <v>0</v>
          </cell>
          <cell r="ED569">
            <v>0</v>
          </cell>
          <cell r="EF569">
            <v>0</v>
          </cell>
          <cell r="EJ569">
            <v>0</v>
          </cell>
          <cell r="EL569">
            <v>0</v>
          </cell>
          <cell r="EN569">
            <v>0</v>
          </cell>
          <cell r="EP569">
            <v>0</v>
          </cell>
          <cell r="ER569">
            <v>0</v>
          </cell>
          <cell r="ET569">
            <v>0</v>
          </cell>
          <cell r="EX569">
            <v>0</v>
          </cell>
          <cell r="EZ569">
            <v>0</v>
          </cell>
          <cell r="FD569">
            <v>0</v>
          </cell>
          <cell r="FF569">
            <v>0</v>
          </cell>
        </row>
        <row r="570">
          <cell r="A570" t="str">
            <v>FYV_D1</v>
          </cell>
          <cell r="B570" t="str">
            <v>DK-West</v>
          </cell>
          <cell r="G570">
            <v>5</v>
          </cell>
          <cell r="H570">
            <v>0</v>
          </cell>
          <cell r="AK570">
            <v>1.35</v>
          </cell>
          <cell r="AL570">
            <v>0</v>
          </cell>
          <cell r="AN570">
            <v>0</v>
          </cell>
          <cell r="AO570">
            <v>0.4</v>
          </cell>
          <cell r="AP570">
            <v>150</v>
          </cell>
          <cell r="AQ570">
            <v>0.5</v>
          </cell>
          <cell r="BG570" t="b">
            <v>1</v>
          </cell>
          <cell r="BO570" t="b">
            <v>0</v>
          </cell>
          <cell r="CA570" t="b">
            <v>0</v>
          </cell>
          <cell r="CB570" t="b">
            <v>0</v>
          </cell>
          <cell r="CD570" t="b">
            <v>0</v>
          </cell>
          <cell r="CE570" t="b">
            <v>0</v>
          </cell>
          <cell r="CG570" t="b">
            <v>0</v>
          </cell>
          <cell r="CH570" t="b">
            <v>0</v>
          </cell>
          <cell r="CP570" t="str">
            <v>ETDSLENG</v>
          </cell>
          <cell r="CT570" t="b">
            <v>0</v>
          </cell>
          <cell r="CV570" t="b">
            <v>0</v>
          </cell>
          <cell r="CX570" t="b">
            <v>0</v>
          </cell>
          <cell r="CZ570" t="b">
            <v>0</v>
          </cell>
          <cell r="DB570" t="b">
            <v>0</v>
          </cell>
          <cell r="DD570" t="b">
            <v>0</v>
          </cell>
          <cell r="DF570" t="b">
            <v>0</v>
          </cell>
          <cell r="DH570" t="b">
            <v>0</v>
          </cell>
          <cell r="DJ570" t="b">
            <v>0</v>
          </cell>
          <cell r="DL570" t="b">
            <v>0</v>
          </cell>
          <cell r="DN570" t="b">
            <v>0</v>
          </cell>
          <cell r="DP570" t="b">
            <v>0</v>
          </cell>
          <cell r="DV570">
            <v>0</v>
          </cell>
          <cell r="DX570">
            <v>0</v>
          </cell>
          <cell r="DZ570">
            <v>0</v>
          </cell>
          <cell r="EB570">
            <v>0</v>
          </cell>
          <cell r="ED570">
            <v>0</v>
          </cell>
          <cell r="EF570">
            <v>0</v>
          </cell>
          <cell r="EJ570">
            <v>0</v>
          </cell>
          <cell r="EL570">
            <v>0</v>
          </cell>
          <cell r="EN570">
            <v>0</v>
          </cell>
          <cell r="EP570">
            <v>0</v>
          </cell>
          <cell r="ER570">
            <v>0</v>
          </cell>
          <cell r="ET570">
            <v>0</v>
          </cell>
          <cell r="EX570">
            <v>0</v>
          </cell>
          <cell r="EZ570">
            <v>0</v>
          </cell>
          <cell r="FD570">
            <v>0</v>
          </cell>
          <cell r="FF570">
            <v>0</v>
          </cell>
        </row>
        <row r="571">
          <cell r="A571" t="str">
            <v>FYV_D2</v>
          </cell>
          <cell r="B571" t="str">
            <v>DK-West</v>
          </cell>
          <cell r="G571">
            <v>5</v>
          </cell>
          <cell r="H571">
            <v>0</v>
          </cell>
          <cell r="AK571">
            <v>1.35</v>
          </cell>
          <cell r="AL571">
            <v>0</v>
          </cell>
          <cell r="AN571">
            <v>0</v>
          </cell>
          <cell r="AO571">
            <v>0.4</v>
          </cell>
          <cell r="AP571">
            <v>150</v>
          </cell>
          <cell r="AQ571">
            <v>0.5</v>
          </cell>
          <cell r="BG571" t="b">
            <v>1</v>
          </cell>
          <cell r="BO571" t="b">
            <v>0</v>
          </cell>
          <cell r="CA571" t="b">
            <v>0</v>
          </cell>
          <cell r="CB571" t="b">
            <v>0</v>
          </cell>
          <cell r="CD571" t="b">
            <v>0</v>
          </cell>
          <cell r="CE571" t="b">
            <v>0</v>
          </cell>
          <cell r="CG571" t="b">
            <v>0</v>
          </cell>
          <cell r="CH571" t="b">
            <v>0</v>
          </cell>
          <cell r="CP571" t="str">
            <v>ETDSLENG</v>
          </cell>
          <cell r="CT571" t="b">
            <v>0</v>
          </cell>
          <cell r="CV571" t="b">
            <v>0</v>
          </cell>
          <cell r="CX571" t="b">
            <v>0</v>
          </cell>
          <cell r="CZ571" t="b">
            <v>0</v>
          </cell>
          <cell r="DB571" t="b">
            <v>0</v>
          </cell>
          <cell r="DD571" t="b">
            <v>0</v>
          </cell>
          <cell r="DF571" t="b">
            <v>0</v>
          </cell>
          <cell r="DH571" t="b">
            <v>0</v>
          </cell>
          <cell r="DJ571" t="b">
            <v>0</v>
          </cell>
          <cell r="DL571" t="b">
            <v>0</v>
          </cell>
          <cell r="DN571" t="b">
            <v>0</v>
          </cell>
          <cell r="DP571" t="b">
            <v>0</v>
          </cell>
          <cell r="DV571">
            <v>0</v>
          </cell>
          <cell r="DX571">
            <v>0</v>
          </cell>
          <cell r="DZ571">
            <v>0</v>
          </cell>
          <cell r="EB571">
            <v>0</v>
          </cell>
          <cell r="ED571">
            <v>0</v>
          </cell>
          <cell r="EF571">
            <v>0</v>
          </cell>
          <cell r="EJ571">
            <v>0</v>
          </cell>
          <cell r="EL571">
            <v>0</v>
          </cell>
          <cell r="EN571">
            <v>0</v>
          </cell>
          <cell r="EP571">
            <v>0</v>
          </cell>
          <cell r="ER571">
            <v>0</v>
          </cell>
          <cell r="ET571">
            <v>0</v>
          </cell>
          <cell r="EX571">
            <v>0</v>
          </cell>
          <cell r="EZ571">
            <v>0</v>
          </cell>
          <cell r="FD571">
            <v>0</v>
          </cell>
          <cell r="FF571">
            <v>0</v>
          </cell>
        </row>
        <row r="572">
          <cell r="A572" t="str">
            <v>AnholtElværk</v>
          </cell>
          <cell r="B572" t="str">
            <v>DK-West</v>
          </cell>
          <cell r="G572">
            <v>1.198</v>
          </cell>
          <cell r="H572">
            <v>0</v>
          </cell>
          <cell r="AK572">
            <v>0.46482400000000001</v>
          </cell>
          <cell r="AL572">
            <v>0</v>
          </cell>
          <cell r="AN572">
            <v>0</v>
          </cell>
          <cell r="AO572">
            <v>9.5839999999999995E-2</v>
          </cell>
          <cell r="AP572">
            <v>35.94</v>
          </cell>
          <cell r="AQ572">
            <v>0.1198</v>
          </cell>
          <cell r="BG572" t="b">
            <v>1</v>
          </cell>
          <cell r="BO572" t="b">
            <v>1</v>
          </cell>
          <cell r="CA572" t="b">
            <v>1</v>
          </cell>
          <cell r="CB572" t="b">
            <v>0</v>
          </cell>
          <cell r="CD572" t="b">
            <v>0</v>
          </cell>
          <cell r="CE572" t="b">
            <v>0</v>
          </cell>
          <cell r="CG572" t="b">
            <v>0</v>
          </cell>
          <cell r="CH572" t="b">
            <v>0</v>
          </cell>
          <cell r="CP572" t="str">
            <v>ETDSLENG</v>
          </cell>
          <cell r="CT572" t="b">
            <v>1</v>
          </cell>
          <cell r="CV572" t="b">
            <v>1</v>
          </cell>
          <cell r="CX572" t="b">
            <v>1</v>
          </cell>
          <cell r="CZ572" t="b">
            <v>1</v>
          </cell>
          <cell r="DB572" t="b">
            <v>0</v>
          </cell>
          <cell r="DD572" t="b">
            <v>0</v>
          </cell>
          <cell r="DF572" t="b">
            <v>0</v>
          </cell>
          <cell r="DH572" t="b">
            <v>0</v>
          </cell>
          <cell r="DJ572" t="b">
            <v>0</v>
          </cell>
          <cell r="DL572" t="b">
            <v>0</v>
          </cell>
          <cell r="DN572" t="b">
            <v>0</v>
          </cell>
          <cell r="DP572" t="b">
            <v>0</v>
          </cell>
          <cell r="DV572">
            <v>1.198</v>
          </cell>
          <cell r="DX572">
            <v>1.198</v>
          </cell>
          <cell r="DZ572">
            <v>1.198</v>
          </cell>
          <cell r="EB572">
            <v>1.198</v>
          </cell>
          <cell r="ED572">
            <v>0</v>
          </cell>
          <cell r="EF572">
            <v>0</v>
          </cell>
          <cell r="EJ572">
            <v>0</v>
          </cell>
          <cell r="EL572">
            <v>0</v>
          </cell>
          <cell r="EN572">
            <v>0</v>
          </cell>
          <cell r="EP572">
            <v>0</v>
          </cell>
          <cell r="ER572">
            <v>0</v>
          </cell>
          <cell r="ET572">
            <v>0</v>
          </cell>
          <cell r="EX572">
            <v>0</v>
          </cell>
          <cell r="EZ572">
            <v>0</v>
          </cell>
          <cell r="FD572">
            <v>0</v>
          </cell>
          <cell r="FF572">
            <v>0</v>
          </cell>
        </row>
        <row r="573">
          <cell r="A573" t="str">
            <v>GTEsbjerg</v>
          </cell>
          <cell r="B573" t="str">
            <v>DK-West</v>
          </cell>
          <cell r="G573">
            <v>25</v>
          </cell>
          <cell r="H573">
            <v>0</v>
          </cell>
          <cell r="AK573">
            <v>7.421875</v>
          </cell>
          <cell r="AL573">
            <v>0</v>
          </cell>
          <cell r="AN573">
            <v>0</v>
          </cell>
          <cell r="AO573">
            <v>1</v>
          </cell>
          <cell r="AP573">
            <v>375</v>
          </cell>
          <cell r="AQ573">
            <v>2</v>
          </cell>
          <cell r="BG573" t="b">
            <v>1</v>
          </cell>
          <cell r="BO573" t="b">
            <v>1</v>
          </cell>
          <cell r="CA573" t="b">
            <v>1</v>
          </cell>
          <cell r="CB573" t="b">
            <v>0</v>
          </cell>
          <cell r="CD573" t="b">
            <v>0</v>
          </cell>
          <cell r="CE573" t="b">
            <v>0</v>
          </cell>
          <cell r="CG573" t="b">
            <v>0</v>
          </cell>
          <cell r="CH573" t="b">
            <v>0</v>
          </cell>
          <cell r="CP573" t="str">
            <v>ETHFOGTR</v>
          </cell>
          <cell r="CT573" t="b">
            <v>1</v>
          </cell>
          <cell r="CV573" t="b">
            <v>1</v>
          </cell>
          <cell r="CX573" t="b">
            <v>1</v>
          </cell>
          <cell r="CZ573" t="b">
            <v>1</v>
          </cell>
          <cell r="DB573" t="b">
            <v>0</v>
          </cell>
          <cell r="DD573" t="b">
            <v>0</v>
          </cell>
          <cell r="DF573" t="b">
            <v>0</v>
          </cell>
          <cell r="DH573" t="b">
            <v>0</v>
          </cell>
          <cell r="DJ573" t="b">
            <v>0</v>
          </cell>
          <cell r="DL573" t="b">
            <v>0</v>
          </cell>
          <cell r="DN573" t="b">
            <v>0</v>
          </cell>
          <cell r="DP573" t="b">
            <v>0</v>
          </cell>
          <cell r="DV573">
            <v>25</v>
          </cell>
          <cell r="DX573">
            <v>25</v>
          </cell>
          <cell r="DZ573">
            <v>25</v>
          </cell>
          <cell r="EB573">
            <v>25</v>
          </cell>
          <cell r="ED573">
            <v>0</v>
          </cell>
          <cell r="EF573">
            <v>0</v>
          </cell>
          <cell r="EJ573">
            <v>0</v>
          </cell>
          <cell r="EL573">
            <v>0</v>
          </cell>
          <cell r="EN573">
            <v>0</v>
          </cell>
          <cell r="EP573">
            <v>0</v>
          </cell>
          <cell r="ER573">
            <v>0</v>
          </cell>
          <cell r="ET573">
            <v>0</v>
          </cell>
          <cell r="EX573">
            <v>0</v>
          </cell>
          <cell r="EZ573">
            <v>0</v>
          </cell>
          <cell r="FD573">
            <v>0</v>
          </cell>
          <cell r="FF573">
            <v>0</v>
          </cell>
        </row>
        <row r="574">
          <cell r="A574" t="str">
            <v>KedlerEsbjerg</v>
          </cell>
          <cell r="B574" t="str">
            <v>DK-West</v>
          </cell>
          <cell r="G574">
            <v>0</v>
          </cell>
          <cell r="H574">
            <v>197.81</v>
          </cell>
          <cell r="AK574">
            <v>0</v>
          </cell>
          <cell r="AL574">
            <v>173.67717999999999</v>
          </cell>
          <cell r="AN574">
            <v>0</v>
          </cell>
          <cell r="AO574">
            <v>0</v>
          </cell>
          <cell r="AP574">
            <v>2413.2820000000002</v>
          </cell>
          <cell r="AQ574">
            <v>0</v>
          </cell>
          <cell r="BG574" t="b">
            <v>1</v>
          </cell>
          <cell r="BO574" t="b">
            <v>0</v>
          </cell>
          <cell r="CA574" t="b">
            <v>0</v>
          </cell>
          <cell r="CB574" t="b">
            <v>0</v>
          </cell>
          <cell r="CD574" t="b">
            <v>0</v>
          </cell>
          <cell r="CE574" t="b">
            <v>0</v>
          </cell>
          <cell r="CG574" t="b">
            <v>0</v>
          </cell>
          <cell r="CH574" t="b">
            <v>0</v>
          </cell>
          <cell r="CP574" t="str">
            <v>EHDSLBOC</v>
          </cell>
          <cell r="CT574" t="b">
            <v>0</v>
          </cell>
          <cell r="CV574" t="b">
            <v>0</v>
          </cell>
          <cell r="CX574" t="b">
            <v>0</v>
          </cell>
          <cell r="CZ574" t="b">
            <v>0</v>
          </cell>
          <cell r="DB574" t="b">
            <v>0</v>
          </cell>
          <cell r="DD574" t="b">
            <v>0</v>
          </cell>
          <cell r="DF574" t="b">
            <v>0</v>
          </cell>
          <cell r="DH574" t="b">
            <v>0</v>
          </cell>
          <cell r="DJ574" t="b">
            <v>0</v>
          </cell>
          <cell r="DL574" t="b">
            <v>0</v>
          </cell>
          <cell r="DN574" t="b">
            <v>0</v>
          </cell>
          <cell r="DP574" t="b">
            <v>0</v>
          </cell>
          <cell r="DV574">
            <v>0</v>
          </cell>
          <cell r="DX574">
            <v>0</v>
          </cell>
          <cell r="DZ574">
            <v>0</v>
          </cell>
          <cell r="EB574">
            <v>0</v>
          </cell>
          <cell r="ED574">
            <v>0</v>
          </cell>
          <cell r="EF574">
            <v>0</v>
          </cell>
          <cell r="EJ574">
            <v>0</v>
          </cell>
          <cell r="EL574">
            <v>0</v>
          </cell>
          <cell r="EN574">
            <v>0</v>
          </cell>
          <cell r="EP574">
            <v>0</v>
          </cell>
          <cell r="ER574">
            <v>0</v>
          </cell>
          <cell r="ET574">
            <v>0</v>
          </cell>
          <cell r="EX574">
            <v>0</v>
          </cell>
          <cell r="EZ574">
            <v>0</v>
          </cell>
          <cell r="FD574">
            <v>0</v>
          </cell>
          <cell r="FF574">
            <v>0</v>
          </cell>
        </row>
        <row r="575">
          <cell r="A575" t="str">
            <v>KedlerEsbjerg</v>
          </cell>
          <cell r="B575" t="str">
            <v>DK-West</v>
          </cell>
          <cell r="G575">
            <v>0</v>
          </cell>
          <cell r="H575">
            <v>197.81</v>
          </cell>
          <cell r="AK575">
            <v>0</v>
          </cell>
          <cell r="AL575">
            <v>173.67717999999999</v>
          </cell>
          <cell r="AN575">
            <v>0</v>
          </cell>
          <cell r="AO575">
            <v>0</v>
          </cell>
          <cell r="AP575">
            <v>2413.2820000000002</v>
          </cell>
          <cell r="AQ575">
            <v>0</v>
          </cell>
          <cell r="BG575" t="b">
            <v>1</v>
          </cell>
          <cell r="BO575" t="b">
            <v>1</v>
          </cell>
          <cell r="CA575" t="b">
            <v>0</v>
          </cell>
          <cell r="CB575" t="b">
            <v>1</v>
          </cell>
          <cell r="CD575" t="b">
            <v>0</v>
          </cell>
          <cell r="CE575" t="b">
            <v>0</v>
          </cell>
          <cell r="CG575" t="b">
            <v>0</v>
          </cell>
          <cell r="CH575" t="b">
            <v>0</v>
          </cell>
          <cell r="CP575" t="str">
            <v>EHDSLBOC</v>
          </cell>
          <cell r="CT575" t="b">
            <v>0</v>
          </cell>
          <cell r="CV575" t="b">
            <v>0</v>
          </cell>
          <cell r="CX575" t="b">
            <v>0</v>
          </cell>
          <cell r="CZ575" t="b">
            <v>0</v>
          </cell>
          <cell r="DB575" t="b">
            <v>0</v>
          </cell>
          <cell r="DD575" t="b">
            <v>0</v>
          </cell>
          <cell r="DF575" t="b">
            <v>1</v>
          </cell>
          <cell r="DH575" t="b">
            <v>1</v>
          </cell>
          <cell r="DJ575" t="b">
            <v>1</v>
          </cell>
          <cell r="DL575" t="b">
            <v>1</v>
          </cell>
          <cell r="DN575" t="b">
            <v>0</v>
          </cell>
          <cell r="DP575" t="b">
            <v>0</v>
          </cell>
          <cell r="DV575">
            <v>0</v>
          </cell>
          <cell r="DX575">
            <v>0</v>
          </cell>
          <cell r="DZ575">
            <v>0</v>
          </cell>
          <cell r="EB575">
            <v>0</v>
          </cell>
          <cell r="ED575">
            <v>0</v>
          </cell>
          <cell r="EF575">
            <v>0</v>
          </cell>
          <cell r="EJ575">
            <v>197.81</v>
          </cell>
          <cell r="EL575">
            <v>197.81</v>
          </cell>
          <cell r="EN575">
            <v>197.81</v>
          </cell>
          <cell r="EP575">
            <v>197.81</v>
          </cell>
          <cell r="ER575">
            <v>0</v>
          </cell>
          <cell r="ET575">
            <v>0</v>
          </cell>
          <cell r="EX575">
            <v>0</v>
          </cell>
          <cell r="EZ575">
            <v>0</v>
          </cell>
          <cell r="FD575">
            <v>0</v>
          </cell>
          <cell r="FF575">
            <v>0</v>
          </cell>
        </row>
        <row r="576">
          <cell r="A576" t="str">
            <v>L90_Esbjerg</v>
          </cell>
          <cell r="B576" t="str">
            <v>DK-West</v>
          </cell>
          <cell r="G576">
            <v>9.9550000000000001</v>
          </cell>
          <cell r="H576">
            <v>55</v>
          </cell>
          <cell r="AK576">
            <v>1.3937000000000002</v>
          </cell>
          <cell r="AL576">
            <v>42.541436464088406</v>
          </cell>
          <cell r="AN576">
            <v>0</v>
          </cell>
          <cell r="AO576">
            <v>19.4904963</v>
          </cell>
          <cell r="AP576">
            <v>0</v>
          </cell>
          <cell r="AQ576">
            <v>0.89595000000000002</v>
          </cell>
          <cell r="BG576" t="b">
            <v>1</v>
          </cell>
          <cell r="BO576" t="b">
            <v>0</v>
          </cell>
          <cell r="CA576" t="b">
            <v>0</v>
          </cell>
          <cell r="CB576" t="b">
            <v>0</v>
          </cell>
          <cell r="CD576" t="b">
            <v>0</v>
          </cell>
          <cell r="CE576" t="b">
            <v>0</v>
          </cell>
          <cell r="CG576" t="b">
            <v>0</v>
          </cell>
          <cell r="CH576" t="b">
            <v>0</v>
          </cell>
          <cell r="CP576" t="str">
            <v>ECWSTBPC</v>
          </cell>
          <cell r="CT576" t="b">
            <v>0</v>
          </cell>
          <cell r="CV576" t="b">
            <v>0</v>
          </cell>
          <cell r="CX576" t="b">
            <v>0</v>
          </cell>
          <cell r="CZ576" t="b">
            <v>0</v>
          </cell>
          <cell r="DB576" t="b">
            <v>0</v>
          </cell>
          <cell r="DD576" t="b">
            <v>0</v>
          </cell>
          <cell r="DF576" t="b">
            <v>0</v>
          </cell>
          <cell r="DH576" t="b">
            <v>0</v>
          </cell>
          <cell r="DJ576" t="b">
            <v>0</v>
          </cell>
          <cell r="DL576" t="b">
            <v>0</v>
          </cell>
          <cell r="DN576" t="b">
            <v>0</v>
          </cell>
          <cell r="DP576" t="b">
            <v>0</v>
          </cell>
          <cell r="DV576">
            <v>0</v>
          </cell>
          <cell r="DX576">
            <v>0</v>
          </cell>
          <cell r="DZ576">
            <v>0</v>
          </cell>
          <cell r="EB576">
            <v>0</v>
          </cell>
          <cell r="ED576">
            <v>0</v>
          </cell>
          <cell r="EF576">
            <v>0</v>
          </cell>
          <cell r="EJ576">
            <v>0</v>
          </cell>
          <cell r="EL576">
            <v>0</v>
          </cell>
          <cell r="EN576">
            <v>0</v>
          </cell>
          <cell r="EP576">
            <v>0</v>
          </cell>
          <cell r="ER576">
            <v>0</v>
          </cell>
          <cell r="ET576">
            <v>0</v>
          </cell>
          <cell r="EX576">
            <v>0</v>
          </cell>
          <cell r="EZ576">
            <v>0</v>
          </cell>
          <cell r="FD576">
            <v>0</v>
          </cell>
          <cell r="FF576">
            <v>0</v>
          </cell>
        </row>
        <row r="577">
          <cell r="A577" t="str">
            <v>L90_Esbjerg</v>
          </cell>
          <cell r="B577" t="str">
            <v>DK-West</v>
          </cell>
          <cell r="G577">
            <v>16.335000000000001</v>
          </cell>
          <cell r="H577">
            <v>55</v>
          </cell>
          <cell r="AK577">
            <v>3.512025</v>
          </cell>
          <cell r="AL577">
            <v>39.814814814814817</v>
          </cell>
          <cell r="AN577">
            <v>0</v>
          </cell>
          <cell r="AO577">
            <v>31.640895000000004</v>
          </cell>
          <cell r="AP577">
            <v>0</v>
          </cell>
          <cell r="AQ577">
            <v>1.4701500000000001</v>
          </cell>
          <cell r="BG577" t="b">
            <v>1</v>
          </cell>
          <cell r="BO577" t="b">
            <v>0</v>
          </cell>
          <cell r="CA577" t="b">
            <v>0</v>
          </cell>
          <cell r="CB577" t="b">
            <v>0</v>
          </cell>
          <cell r="CD577" t="b">
            <v>0</v>
          </cell>
          <cell r="CE577" t="b">
            <v>0</v>
          </cell>
          <cell r="CG577" t="b">
            <v>0</v>
          </cell>
          <cell r="CH577" t="b">
            <v>0</v>
          </cell>
          <cell r="CP577" t="str">
            <v>ECWSTBPC</v>
          </cell>
          <cell r="CT577" t="b">
            <v>0</v>
          </cell>
          <cell r="CV577" t="b">
            <v>0</v>
          </cell>
          <cell r="CX577" t="b">
            <v>0</v>
          </cell>
          <cell r="CZ577" t="b">
            <v>0</v>
          </cell>
          <cell r="DB577" t="b">
            <v>0</v>
          </cell>
          <cell r="DD577" t="b">
            <v>0</v>
          </cell>
          <cell r="DF577" t="b">
            <v>0</v>
          </cell>
          <cell r="DH577" t="b">
            <v>0</v>
          </cell>
          <cell r="DJ577" t="b">
            <v>0</v>
          </cell>
          <cell r="DL577" t="b">
            <v>0</v>
          </cell>
          <cell r="DN577" t="b">
            <v>0</v>
          </cell>
          <cell r="DP577" t="b">
            <v>0</v>
          </cell>
          <cell r="DV577">
            <v>0</v>
          </cell>
          <cell r="DX577">
            <v>0</v>
          </cell>
          <cell r="DZ577">
            <v>0</v>
          </cell>
          <cell r="EB577">
            <v>0</v>
          </cell>
          <cell r="ED577">
            <v>0</v>
          </cell>
          <cell r="EF577">
            <v>0</v>
          </cell>
          <cell r="EJ577">
            <v>0</v>
          </cell>
          <cell r="EL577">
            <v>0</v>
          </cell>
          <cell r="EN577">
            <v>0</v>
          </cell>
          <cell r="EP577">
            <v>0</v>
          </cell>
          <cell r="ER577">
            <v>0</v>
          </cell>
          <cell r="ET577">
            <v>0</v>
          </cell>
          <cell r="EX577">
            <v>0</v>
          </cell>
          <cell r="EZ577">
            <v>0</v>
          </cell>
          <cell r="FD577">
            <v>0</v>
          </cell>
          <cell r="FF577">
            <v>0</v>
          </cell>
        </row>
        <row r="578">
          <cell r="A578" t="str">
            <v>L90_Esbjerg</v>
          </cell>
          <cell r="B578" t="str">
            <v>DK-West</v>
          </cell>
          <cell r="G578">
            <v>16.335000000000001</v>
          </cell>
          <cell r="H578">
            <v>55</v>
          </cell>
          <cell r="AK578">
            <v>3.512025</v>
          </cell>
          <cell r="AL578">
            <v>39.814814814814817</v>
          </cell>
          <cell r="AN578">
            <v>0</v>
          </cell>
          <cell r="AO578">
            <v>30.789024750000003</v>
          </cell>
          <cell r="AP578">
            <v>0</v>
          </cell>
          <cell r="AQ578">
            <v>1.4701500000000001</v>
          </cell>
          <cell r="BG578" t="b">
            <v>1</v>
          </cell>
          <cell r="BO578" t="b">
            <v>1</v>
          </cell>
          <cell r="CA578" t="b">
            <v>1</v>
          </cell>
          <cell r="CB578" t="b">
            <v>1</v>
          </cell>
          <cell r="CD578" t="b">
            <v>0</v>
          </cell>
          <cell r="CE578" t="b">
            <v>0</v>
          </cell>
          <cell r="CG578" t="b">
            <v>0</v>
          </cell>
          <cell r="CH578" t="b">
            <v>0</v>
          </cell>
          <cell r="CP578" t="str">
            <v>ECWSTBPC</v>
          </cell>
          <cell r="CT578" t="b">
            <v>1</v>
          </cell>
          <cell r="CV578" t="b">
            <v>1</v>
          </cell>
          <cell r="CX578" t="b">
            <v>1</v>
          </cell>
          <cell r="CZ578" t="b">
            <v>0</v>
          </cell>
          <cell r="DB578" t="b">
            <v>0</v>
          </cell>
          <cell r="DD578" t="b">
            <v>0</v>
          </cell>
          <cell r="DF578" t="b">
            <v>1</v>
          </cell>
          <cell r="DH578" t="b">
            <v>1</v>
          </cell>
          <cell r="DJ578" t="b">
            <v>1</v>
          </cell>
          <cell r="DL578" t="b">
            <v>0</v>
          </cell>
          <cell r="DN578" t="b">
            <v>0</v>
          </cell>
          <cell r="DP578" t="b">
            <v>0</v>
          </cell>
          <cell r="DV578">
            <v>16.335000000000001</v>
          </cell>
          <cell r="DX578">
            <v>16.335000000000001</v>
          </cell>
          <cell r="DZ578">
            <v>16.335000000000001</v>
          </cell>
          <cell r="EB578">
            <v>0</v>
          </cell>
          <cell r="ED578">
            <v>0</v>
          </cell>
          <cell r="EF578">
            <v>0</v>
          </cell>
          <cell r="EJ578">
            <v>55</v>
          </cell>
          <cell r="EL578">
            <v>55</v>
          </cell>
          <cell r="EN578">
            <v>55</v>
          </cell>
          <cell r="EP578">
            <v>0</v>
          </cell>
          <cell r="ER578">
            <v>0</v>
          </cell>
          <cell r="ET578">
            <v>0</v>
          </cell>
          <cell r="EX578">
            <v>0</v>
          </cell>
          <cell r="EZ578">
            <v>0</v>
          </cell>
          <cell r="FD578">
            <v>0</v>
          </cell>
          <cell r="FF578">
            <v>0</v>
          </cell>
        </row>
        <row r="579">
          <cell r="A579" t="str">
            <v>L90_Esbjerg</v>
          </cell>
          <cell r="B579" t="str">
            <v>DK-West</v>
          </cell>
          <cell r="G579">
            <v>16.335000000000001</v>
          </cell>
          <cell r="H579">
            <v>55</v>
          </cell>
          <cell r="AK579">
            <v>3.512025</v>
          </cell>
          <cell r="AL579">
            <v>39.814814814814817</v>
          </cell>
          <cell r="AN579">
            <v>0</v>
          </cell>
          <cell r="AO579">
            <v>30.277902600000004</v>
          </cell>
          <cell r="AP579">
            <v>0</v>
          </cell>
          <cell r="AQ579">
            <v>1.4701500000000001</v>
          </cell>
          <cell r="BG579" t="b">
            <v>1</v>
          </cell>
          <cell r="BO579" t="b">
            <v>0</v>
          </cell>
          <cell r="CA579" t="b">
            <v>0</v>
          </cell>
          <cell r="CB579" t="b">
            <v>0</v>
          </cell>
          <cell r="CD579" t="b">
            <v>1</v>
          </cell>
          <cell r="CE579" t="b">
            <v>1</v>
          </cell>
          <cell r="CG579" t="b">
            <v>0</v>
          </cell>
          <cell r="CH579" t="b">
            <v>0</v>
          </cell>
          <cell r="CT579" t="b">
            <v>0</v>
          </cell>
          <cell r="CV579" t="b">
            <v>0</v>
          </cell>
          <cell r="CX579" t="b">
            <v>0</v>
          </cell>
          <cell r="CZ579" t="b">
            <v>0</v>
          </cell>
          <cell r="DB579" t="b">
            <v>0</v>
          </cell>
          <cell r="DD579" t="b">
            <v>0</v>
          </cell>
          <cell r="DF579" t="b">
            <v>0</v>
          </cell>
          <cell r="DH579" t="b">
            <v>0</v>
          </cell>
          <cell r="DJ579" t="b">
            <v>0</v>
          </cell>
          <cell r="DL579" t="b">
            <v>0</v>
          </cell>
          <cell r="DN579" t="b">
            <v>0</v>
          </cell>
          <cell r="DP579" t="b">
            <v>0</v>
          </cell>
          <cell r="DV579">
            <v>0</v>
          </cell>
          <cell r="DX579">
            <v>0</v>
          </cell>
          <cell r="DZ579">
            <v>0</v>
          </cell>
          <cell r="EB579">
            <v>0</v>
          </cell>
          <cell r="ED579">
            <v>0</v>
          </cell>
          <cell r="EF579">
            <v>0</v>
          </cell>
          <cell r="EJ579">
            <v>0</v>
          </cell>
          <cell r="EL579">
            <v>0</v>
          </cell>
          <cell r="EN579">
            <v>0</v>
          </cell>
          <cell r="EP579">
            <v>0</v>
          </cell>
          <cell r="ER579">
            <v>0</v>
          </cell>
          <cell r="ET579">
            <v>0</v>
          </cell>
          <cell r="EX579">
            <v>16.335000000000001</v>
          </cell>
          <cell r="EZ579">
            <v>55</v>
          </cell>
          <cell r="FD579">
            <v>0</v>
          </cell>
          <cell r="FF579">
            <v>0</v>
          </cell>
        </row>
        <row r="580">
          <cell r="A580" t="str">
            <v>L90_Esbjerg2</v>
          </cell>
          <cell r="B580" t="str">
            <v>DK-East</v>
          </cell>
          <cell r="G580">
            <v>27.464788732394368</v>
          </cell>
          <cell r="H580">
            <v>75</v>
          </cell>
          <cell r="AK580">
            <v>6.7838028169014084</v>
          </cell>
          <cell r="AL580">
            <v>50.587499999999999</v>
          </cell>
          <cell r="AN580">
            <v>0</v>
          </cell>
          <cell r="AO580">
            <v>31.859154929577464</v>
          </cell>
          <cell r="AP580">
            <v>0</v>
          </cell>
          <cell r="AQ580">
            <v>1.9225352112676055</v>
          </cell>
          <cell r="BG580" t="b">
            <v>0</v>
          </cell>
          <cell r="BO580" t="b">
            <v>0</v>
          </cell>
          <cell r="CA580" t="b">
            <v>0</v>
          </cell>
          <cell r="CB580" t="b">
            <v>0</v>
          </cell>
          <cell r="CD580" t="b">
            <v>0</v>
          </cell>
          <cell r="CE580" t="b">
            <v>0</v>
          </cell>
          <cell r="CG580" t="b">
            <v>0</v>
          </cell>
          <cell r="CH580" t="b">
            <v>0</v>
          </cell>
          <cell r="CP580" t="str">
            <v>ECWSTBPC</v>
          </cell>
          <cell r="CT580" t="b">
            <v>0</v>
          </cell>
          <cell r="CV580" t="b">
            <v>0</v>
          </cell>
          <cell r="CX580" t="b">
            <v>0</v>
          </cell>
          <cell r="CZ580" t="b">
            <v>0</v>
          </cell>
          <cell r="DB580" t="b">
            <v>0</v>
          </cell>
          <cell r="DD580" t="b">
            <v>0</v>
          </cell>
          <cell r="DF580" t="b">
            <v>0</v>
          </cell>
          <cell r="DH580" t="b">
            <v>0</v>
          </cell>
          <cell r="DJ580" t="b">
            <v>0</v>
          </cell>
          <cell r="DL580" t="b">
            <v>0</v>
          </cell>
          <cell r="DN580" t="b">
            <v>0</v>
          </cell>
          <cell r="DP580" t="b">
            <v>0</v>
          </cell>
          <cell r="DV580">
            <v>0</v>
          </cell>
          <cell r="DX580">
            <v>0</v>
          </cell>
          <cell r="DZ580">
            <v>0</v>
          </cell>
          <cell r="EB580">
            <v>0</v>
          </cell>
          <cell r="ED580">
            <v>0</v>
          </cell>
          <cell r="EF580">
            <v>0</v>
          </cell>
          <cell r="EJ580">
            <v>0</v>
          </cell>
          <cell r="EL580">
            <v>0</v>
          </cell>
          <cell r="EN580">
            <v>0</v>
          </cell>
          <cell r="EP580">
            <v>0</v>
          </cell>
          <cell r="ER580">
            <v>0</v>
          </cell>
          <cell r="ET580">
            <v>0</v>
          </cell>
          <cell r="EX580">
            <v>0</v>
          </cell>
          <cell r="EZ580">
            <v>0</v>
          </cell>
          <cell r="FD580">
            <v>0</v>
          </cell>
          <cell r="FF580">
            <v>0</v>
          </cell>
        </row>
        <row r="581">
          <cell r="A581" t="str">
            <v>EsbjergØRenseanlæg</v>
          </cell>
          <cell r="B581" t="str">
            <v>DK-West</v>
          </cell>
          <cell r="G581">
            <v>0.74</v>
          </cell>
          <cell r="H581">
            <v>0.77388389798993984</v>
          </cell>
          <cell r="AK581">
            <v>0.23351138025220142</v>
          </cell>
          <cell r="AL581">
            <v>0.25538549806053179</v>
          </cell>
          <cell r="AN581">
            <v>0</v>
          </cell>
          <cell r="AO581">
            <v>7.3999999999999996E-2</v>
          </cell>
          <cell r="AP581">
            <v>22.2</v>
          </cell>
          <cell r="AQ581">
            <v>7.3999999999999996E-2</v>
          </cell>
          <cell r="BG581" t="b">
            <v>1</v>
          </cell>
          <cell r="BO581" t="b">
            <v>1</v>
          </cell>
          <cell r="CA581" t="b">
            <v>1</v>
          </cell>
          <cell r="CB581" t="b">
            <v>1</v>
          </cell>
          <cell r="CD581" t="b">
            <v>0</v>
          </cell>
          <cell r="CE581" t="b">
            <v>0</v>
          </cell>
          <cell r="CG581" t="b">
            <v>0</v>
          </cell>
          <cell r="CH581" t="b">
            <v>0</v>
          </cell>
          <cell r="CP581" t="str">
            <v>ECBGAENC</v>
          </cell>
          <cell r="CT581" t="b">
            <v>1</v>
          </cell>
          <cell r="CV581" t="b">
            <v>1</v>
          </cell>
          <cell r="CX581" t="b">
            <v>1</v>
          </cell>
          <cell r="CZ581" t="b">
            <v>0</v>
          </cell>
          <cell r="DB581" t="b">
            <v>0</v>
          </cell>
          <cell r="DD581" t="b">
            <v>0</v>
          </cell>
          <cell r="DF581" t="b">
            <v>1</v>
          </cell>
          <cell r="DH581" t="b">
            <v>1</v>
          </cell>
          <cell r="DJ581" t="b">
            <v>1</v>
          </cell>
          <cell r="DL581" t="b">
            <v>0</v>
          </cell>
          <cell r="DN581" t="b">
            <v>0</v>
          </cell>
          <cell r="DP581" t="b">
            <v>0</v>
          </cell>
          <cell r="DV581">
            <v>0.74</v>
          </cell>
          <cell r="DX581">
            <v>0.74</v>
          </cell>
          <cell r="DZ581">
            <v>0.74</v>
          </cell>
          <cell r="EB581">
            <v>0</v>
          </cell>
          <cell r="ED581">
            <v>0</v>
          </cell>
          <cell r="EF581">
            <v>0</v>
          </cell>
          <cell r="EJ581">
            <v>0.77388389798993984</v>
          </cell>
          <cell r="EL581">
            <v>0.77388389798993984</v>
          </cell>
          <cell r="EN581">
            <v>0.77388389798993984</v>
          </cell>
          <cell r="EP581">
            <v>0</v>
          </cell>
          <cell r="ER581">
            <v>0</v>
          </cell>
          <cell r="ET581">
            <v>0</v>
          </cell>
          <cell r="EX581">
            <v>0</v>
          </cell>
          <cell r="EZ581">
            <v>0</v>
          </cell>
          <cell r="FD581">
            <v>0</v>
          </cell>
          <cell r="FF581">
            <v>0</v>
          </cell>
        </row>
        <row r="582">
          <cell r="A582" t="str">
            <v>IndustryHeatEsbjerg</v>
          </cell>
          <cell r="B582" t="str">
            <v>DK-West</v>
          </cell>
          <cell r="G582">
            <v>0</v>
          </cell>
          <cell r="H582">
            <v>1.2300956997533741</v>
          </cell>
          <cell r="N582">
            <v>7.7397621428482299</v>
          </cell>
          <cell r="AK582">
            <v>0</v>
          </cell>
          <cell r="AL582">
            <v>0</v>
          </cell>
          <cell r="AN582">
            <v>0</v>
          </cell>
          <cell r="AO582">
            <v>0</v>
          </cell>
          <cell r="AP582">
            <v>0</v>
          </cell>
          <cell r="AQ582">
            <v>0</v>
          </cell>
          <cell r="BG582" t="b">
            <v>0</v>
          </cell>
          <cell r="BO582" t="b">
            <v>0</v>
          </cell>
          <cell r="CA582" t="b">
            <v>0</v>
          </cell>
          <cell r="CB582" t="b">
            <v>0</v>
          </cell>
          <cell r="CD582" t="b">
            <v>0</v>
          </cell>
          <cell r="CE582" t="b">
            <v>0</v>
          </cell>
          <cell r="CG582" t="b">
            <v>0</v>
          </cell>
          <cell r="CH582" t="b">
            <v>0</v>
          </cell>
          <cell r="CP582">
            <v>0</v>
          </cell>
          <cell r="CT582" t="b">
            <v>0</v>
          </cell>
          <cell r="CV582" t="b">
            <v>0</v>
          </cell>
          <cell r="CX582" t="b">
            <v>0</v>
          </cell>
          <cell r="CZ582" t="b">
            <v>0</v>
          </cell>
          <cell r="DB582" t="b">
            <v>0</v>
          </cell>
          <cell r="DD582" t="b">
            <v>0</v>
          </cell>
          <cell r="DF582" t="b">
            <v>0</v>
          </cell>
          <cell r="DH582" t="b">
            <v>0</v>
          </cell>
          <cell r="DJ582" t="b">
            <v>0</v>
          </cell>
          <cell r="DL582" t="b">
            <v>0</v>
          </cell>
          <cell r="DN582" t="b">
            <v>0</v>
          </cell>
          <cell r="DP582" t="b">
            <v>0</v>
          </cell>
          <cell r="DV582">
            <v>0</v>
          </cell>
          <cell r="DX582">
            <v>0</v>
          </cell>
          <cell r="DZ582">
            <v>0</v>
          </cell>
          <cell r="EB582">
            <v>0</v>
          </cell>
          <cell r="ED582">
            <v>0</v>
          </cell>
          <cell r="EF582">
            <v>0</v>
          </cell>
          <cell r="EJ582">
            <v>0</v>
          </cell>
          <cell r="EL582">
            <v>0</v>
          </cell>
          <cell r="EN582">
            <v>0</v>
          </cell>
          <cell r="EP582">
            <v>0</v>
          </cell>
          <cell r="ER582">
            <v>0</v>
          </cell>
          <cell r="ET582">
            <v>0</v>
          </cell>
          <cell r="EX582">
            <v>0</v>
          </cell>
          <cell r="EZ582">
            <v>0</v>
          </cell>
          <cell r="FD582">
            <v>0</v>
          </cell>
          <cell r="FF582">
            <v>0</v>
          </cell>
        </row>
        <row r="583">
          <cell r="A583" t="str">
            <v>IndustryHeatEsbjerg</v>
          </cell>
          <cell r="B583" t="str">
            <v>DK-West</v>
          </cell>
          <cell r="G583">
            <v>0</v>
          </cell>
          <cell r="H583">
            <v>1.2348172955735883</v>
          </cell>
          <cell r="N583">
            <v>7.7694704237490182</v>
          </cell>
          <cell r="AK583">
            <v>0</v>
          </cell>
          <cell r="AL583">
            <v>0</v>
          </cell>
          <cell r="AN583">
            <v>0</v>
          </cell>
          <cell r="AO583">
            <v>0</v>
          </cell>
          <cell r="AP583">
            <v>0</v>
          </cell>
          <cell r="AQ583">
            <v>0</v>
          </cell>
          <cell r="BG583" t="b">
            <v>0</v>
          </cell>
          <cell r="BO583" t="b">
            <v>0</v>
          </cell>
          <cell r="CA583" t="b">
            <v>0</v>
          </cell>
          <cell r="CB583" t="b">
            <v>0</v>
          </cell>
          <cell r="CD583" t="b">
            <v>0</v>
          </cell>
          <cell r="CE583" t="b">
            <v>0</v>
          </cell>
          <cell r="CG583" t="b">
            <v>0</v>
          </cell>
          <cell r="CH583" t="b">
            <v>0</v>
          </cell>
          <cell r="CP583">
            <v>0</v>
          </cell>
          <cell r="CT583" t="b">
            <v>0</v>
          </cell>
          <cell r="CV583" t="b">
            <v>0</v>
          </cell>
          <cell r="CX583" t="b">
            <v>0</v>
          </cell>
          <cell r="CZ583" t="b">
            <v>0</v>
          </cell>
          <cell r="DB583" t="b">
            <v>0</v>
          </cell>
          <cell r="DD583" t="b">
            <v>0</v>
          </cell>
          <cell r="DF583" t="b">
            <v>0</v>
          </cell>
          <cell r="DH583" t="b">
            <v>0</v>
          </cell>
          <cell r="DJ583" t="b">
            <v>0</v>
          </cell>
          <cell r="DL583" t="b">
            <v>0</v>
          </cell>
          <cell r="DN583" t="b">
            <v>0</v>
          </cell>
          <cell r="DP583" t="b">
            <v>0</v>
          </cell>
          <cell r="DV583">
            <v>0</v>
          </cell>
          <cell r="DX583">
            <v>0</v>
          </cell>
          <cell r="DZ583">
            <v>0</v>
          </cell>
          <cell r="EB583">
            <v>0</v>
          </cell>
          <cell r="ED583">
            <v>0</v>
          </cell>
          <cell r="EF583">
            <v>0</v>
          </cell>
          <cell r="EJ583">
            <v>0</v>
          </cell>
          <cell r="EL583">
            <v>0</v>
          </cell>
          <cell r="EN583">
            <v>0</v>
          </cell>
          <cell r="EP583">
            <v>0</v>
          </cell>
          <cell r="ER583">
            <v>0</v>
          </cell>
          <cell r="ET583">
            <v>0</v>
          </cell>
          <cell r="EX583">
            <v>0</v>
          </cell>
          <cell r="EZ583">
            <v>0</v>
          </cell>
          <cell r="FD583">
            <v>0</v>
          </cell>
          <cell r="FF583">
            <v>0</v>
          </cell>
        </row>
        <row r="584">
          <cell r="A584" t="str">
            <v>VKE_B3</v>
          </cell>
          <cell r="B584" t="str">
            <v>DK-West</v>
          </cell>
          <cell r="G584">
            <v>412</v>
          </cell>
          <cell r="H584">
            <v>493.41317365269458</v>
          </cell>
          <cell r="AK584">
            <v>180.04400000000001</v>
          </cell>
          <cell r="AL584">
            <v>1306.797314461985</v>
          </cell>
          <cell r="AN584">
            <v>81.41317365269461</v>
          </cell>
          <cell r="AO584">
            <v>64.931200000000004</v>
          </cell>
          <cell r="AP584">
            <v>10238.200000000001</v>
          </cell>
          <cell r="AQ584">
            <v>57.680000000000007</v>
          </cell>
          <cell r="BG584" t="b">
            <v>1</v>
          </cell>
          <cell r="BO584" t="b">
            <v>0</v>
          </cell>
          <cell r="CA584" t="b">
            <v>0</v>
          </cell>
          <cell r="CB584" t="b">
            <v>0</v>
          </cell>
          <cell r="CD584" t="b">
            <v>0</v>
          </cell>
          <cell r="CE584" t="b">
            <v>0</v>
          </cell>
          <cell r="CG584" t="b">
            <v>0</v>
          </cell>
          <cell r="CH584" t="b">
            <v>0</v>
          </cell>
          <cell r="CP584" t="str">
            <v>ECCOAEXC</v>
          </cell>
          <cell r="CT584" t="b">
            <v>0</v>
          </cell>
          <cell r="CV584" t="b">
            <v>0</v>
          </cell>
          <cell r="CX584" t="b">
            <v>0</v>
          </cell>
          <cell r="CZ584" t="b">
            <v>0</v>
          </cell>
          <cell r="DB584" t="b">
            <v>0</v>
          </cell>
          <cell r="DD584" t="b">
            <v>0</v>
          </cell>
          <cell r="DF584" t="b">
            <v>0</v>
          </cell>
          <cell r="DH584" t="b">
            <v>0</v>
          </cell>
          <cell r="DJ584" t="b">
            <v>0</v>
          </cell>
          <cell r="DL584" t="b">
            <v>0</v>
          </cell>
          <cell r="DN584" t="b">
            <v>0</v>
          </cell>
          <cell r="DP584" t="b">
            <v>0</v>
          </cell>
          <cell r="DV584">
            <v>0</v>
          </cell>
          <cell r="DX584">
            <v>0</v>
          </cell>
          <cell r="DZ584">
            <v>0</v>
          </cell>
          <cell r="EB584">
            <v>0</v>
          </cell>
          <cell r="ED584">
            <v>0</v>
          </cell>
          <cell r="EF584">
            <v>0</v>
          </cell>
          <cell r="EJ584">
            <v>0</v>
          </cell>
          <cell r="EL584">
            <v>0</v>
          </cell>
          <cell r="EN584">
            <v>0</v>
          </cell>
          <cell r="EP584">
            <v>0</v>
          </cell>
          <cell r="ER584">
            <v>0</v>
          </cell>
          <cell r="ET584">
            <v>0</v>
          </cell>
          <cell r="EX584">
            <v>0</v>
          </cell>
          <cell r="EZ584">
            <v>0</v>
          </cell>
          <cell r="FD584">
            <v>0</v>
          </cell>
          <cell r="FF584">
            <v>0</v>
          </cell>
        </row>
        <row r="585">
          <cell r="A585" t="str">
            <v>VKE_B3</v>
          </cell>
          <cell r="B585" t="str">
            <v>DK-West</v>
          </cell>
          <cell r="G585">
            <v>412</v>
          </cell>
          <cell r="H585">
            <v>493.41317365269458</v>
          </cell>
          <cell r="AK585">
            <v>180.04400000000001</v>
          </cell>
          <cell r="AL585">
            <v>1306.797314461985</v>
          </cell>
          <cell r="AN585">
            <v>81.41317365269461</v>
          </cell>
          <cell r="AO585">
            <v>64.931200000000004</v>
          </cell>
          <cell r="AP585">
            <v>10238.200000000001</v>
          </cell>
          <cell r="AQ585">
            <v>57.680000000000007</v>
          </cell>
          <cell r="BG585" t="b">
            <v>1</v>
          </cell>
          <cell r="BO585" t="b">
            <v>0</v>
          </cell>
          <cell r="CA585" t="b">
            <v>0</v>
          </cell>
          <cell r="CB585" t="b">
            <v>0</v>
          </cell>
          <cell r="CD585" t="b">
            <v>0</v>
          </cell>
          <cell r="CE585" t="b">
            <v>0</v>
          </cell>
          <cell r="CG585" t="b">
            <v>0</v>
          </cell>
          <cell r="CH585" t="b">
            <v>0</v>
          </cell>
          <cell r="CP585" t="str">
            <v>ECCOAEXC</v>
          </cell>
          <cell r="CT585" t="b">
            <v>0</v>
          </cell>
          <cell r="CV585" t="b">
            <v>0</v>
          </cell>
          <cell r="CX585" t="b">
            <v>0</v>
          </cell>
          <cell r="CZ585" t="b">
            <v>0</v>
          </cell>
          <cell r="DB585" t="b">
            <v>0</v>
          </cell>
          <cell r="DD585" t="b">
            <v>0</v>
          </cell>
          <cell r="DF585" t="b">
            <v>0</v>
          </cell>
          <cell r="DH585" t="b">
            <v>0</v>
          </cell>
          <cell r="DJ585" t="b">
            <v>0</v>
          </cell>
          <cell r="DL585" t="b">
            <v>0</v>
          </cell>
          <cell r="DN585" t="b">
            <v>0</v>
          </cell>
          <cell r="DP585" t="b">
            <v>0</v>
          </cell>
          <cell r="DV585">
            <v>0</v>
          </cell>
          <cell r="DX585">
            <v>0</v>
          </cell>
          <cell r="DZ585">
            <v>0</v>
          </cell>
          <cell r="EB585">
            <v>0</v>
          </cell>
          <cell r="ED585">
            <v>0</v>
          </cell>
          <cell r="EF585">
            <v>0</v>
          </cell>
          <cell r="EJ585">
            <v>0</v>
          </cell>
          <cell r="EL585">
            <v>0</v>
          </cell>
          <cell r="EN585">
            <v>0</v>
          </cell>
          <cell r="EP585">
            <v>0</v>
          </cell>
          <cell r="ER585">
            <v>0</v>
          </cell>
          <cell r="ET585">
            <v>0</v>
          </cell>
          <cell r="EX585">
            <v>0</v>
          </cell>
          <cell r="EZ585">
            <v>0</v>
          </cell>
          <cell r="FD585">
            <v>0</v>
          </cell>
          <cell r="FF585">
            <v>0</v>
          </cell>
        </row>
        <row r="586">
          <cell r="A586" t="str">
            <v>VKE_B3</v>
          </cell>
          <cell r="B586" t="str">
            <v>DK-West</v>
          </cell>
          <cell r="G586">
            <v>412</v>
          </cell>
          <cell r="H586">
            <v>493.41317365269458</v>
          </cell>
          <cell r="AK586">
            <v>180.04400000000001</v>
          </cell>
          <cell r="AL586">
            <v>1306.797314461985</v>
          </cell>
          <cell r="AN586">
            <v>81.41317365269461</v>
          </cell>
          <cell r="AO586">
            <v>64.931200000000004</v>
          </cell>
          <cell r="AP586">
            <v>10238.200000000001</v>
          </cell>
          <cell r="AQ586">
            <v>57.680000000000007</v>
          </cell>
          <cell r="BG586" t="b">
            <v>1</v>
          </cell>
          <cell r="BO586" t="b">
            <v>0</v>
          </cell>
          <cell r="CA586" t="b">
            <v>0</v>
          </cell>
          <cell r="CB586" t="b">
            <v>0</v>
          </cell>
          <cell r="CD586" t="b">
            <v>0</v>
          </cell>
          <cell r="CE586" t="b">
            <v>0</v>
          </cell>
          <cell r="CG586" t="b">
            <v>0</v>
          </cell>
          <cell r="CH586" t="b">
            <v>0</v>
          </cell>
          <cell r="CP586" t="str">
            <v>ECCOAEXC</v>
          </cell>
          <cell r="CT586" t="b">
            <v>0</v>
          </cell>
          <cell r="CV586" t="b">
            <v>0</v>
          </cell>
          <cell r="CX586" t="b">
            <v>0</v>
          </cell>
          <cell r="CZ586" t="b">
            <v>0</v>
          </cell>
          <cell r="DB586" t="b">
            <v>0</v>
          </cell>
          <cell r="DD586" t="b">
            <v>0</v>
          </cell>
          <cell r="DF586" t="b">
            <v>0</v>
          </cell>
          <cell r="DH586" t="b">
            <v>0</v>
          </cell>
          <cell r="DJ586" t="b">
            <v>0</v>
          </cell>
          <cell r="DL586" t="b">
            <v>0</v>
          </cell>
          <cell r="DN586" t="b">
            <v>0</v>
          </cell>
          <cell r="DP586" t="b">
            <v>0</v>
          </cell>
          <cell r="DV586">
            <v>0</v>
          </cell>
          <cell r="DX586">
            <v>0</v>
          </cell>
          <cell r="DZ586">
            <v>0</v>
          </cell>
          <cell r="EB586">
            <v>0</v>
          </cell>
          <cell r="ED586">
            <v>0</v>
          </cell>
          <cell r="EF586">
            <v>0</v>
          </cell>
          <cell r="EJ586">
            <v>0</v>
          </cell>
          <cell r="EL586">
            <v>0</v>
          </cell>
          <cell r="EN586">
            <v>0</v>
          </cell>
          <cell r="EP586">
            <v>0</v>
          </cell>
          <cell r="ER586">
            <v>0</v>
          </cell>
          <cell r="ET586">
            <v>0</v>
          </cell>
          <cell r="EX586">
            <v>0</v>
          </cell>
          <cell r="EZ586">
            <v>0</v>
          </cell>
          <cell r="FD586">
            <v>0</v>
          </cell>
          <cell r="FF586">
            <v>0</v>
          </cell>
        </row>
        <row r="587">
          <cell r="A587" t="str">
            <v>VKE_B3</v>
          </cell>
          <cell r="B587" t="str">
            <v>DK-West</v>
          </cell>
          <cell r="G587">
            <v>412</v>
          </cell>
          <cell r="H587">
            <v>493.41317365269458</v>
          </cell>
          <cell r="AK587">
            <v>180.04400000000001</v>
          </cell>
          <cell r="AL587">
            <v>1306.797314461985</v>
          </cell>
          <cell r="AN587">
            <v>81.41317365269461</v>
          </cell>
          <cell r="AO587">
            <v>64.931200000000004</v>
          </cell>
          <cell r="AP587">
            <v>10238.200000000001</v>
          </cell>
          <cell r="AQ587">
            <v>57.680000000000007</v>
          </cell>
          <cell r="BG587" t="b">
            <v>1</v>
          </cell>
          <cell r="BO587" t="b">
            <v>1</v>
          </cell>
          <cell r="CA587" t="b">
            <v>1</v>
          </cell>
          <cell r="CB587" t="b">
            <v>1</v>
          </cell>
          <cell r="CD587" t="b">
            <v>0</v>
          </cell>
          <cell r="CE587" t="b">
            <v>0</v>
          </cell>
          <cell r="CG587" t="b">
            <v>0</v>
          </cell>
          <cell r="CH587" t="b">
            <v>0</v>
          </cell>
          <cell r="CP587" t="str">
            <v>ECCOAEXC</v>
          </cell>
          <cell r="CT587" t="b">
            <v>1</v>
          </cell>
          <cell r="CV587" t="b">
            <v>1</v>
          </cell>
          <cell r="CX587" t="b">
            <v>0</v>
          </cell>
          <cell r="CZ587" t="b">
            <v>0</v>
          </cell>
          <cell r="DB587" t="b">
            <v>0</v>
          </cell>
          <cell r="DD587" t="b">
            <v>0</v>
          </cell>
          <cell r="DF587" t="b">
            <v>1</v>
          </cell>
          <cell r="DH587" t="b">
            <v>1</v>
          </cell>
          <cell r="DJ587" t="b">
            <v>0</v>
          </cell>
          <cell r="DL587" t="b">
            <v>0</v>
          </cell>
          <cell r="DN587" t="b">
            <v>0</v>
          </cell>
          <cell r="DP587" t="b">
            <v>0</v>
          </cell>
          <cell r="DV587">
            <v>412</v>
          </cell>
          <cell r="DX587">
            <v>412</v>
          </cell>
          <cell r="DZ587">
            <v>0</v>
          </cell>
          <cell r="EB587">
            <v>0</v>
          </cell>
          <cell r="ED587">
            <v>0</v>
          </cell>
          <cell r="EF587">
            <v>0</v>
          </cell>
          <cell r="EJ587">
            <v>493.41317365269458</v>
          </cell>
          <cell r="EL587">
            <v>493.41317365269458</v>
          </cell>
          <cell r="EN587">
            <v>0</v>
          </cell>
          <cell r="EP587">
            <v>0</v>
          </cell>
          <cell r="ER587">
            <v>0</v>
          </cell>
          <cell r="ET587">
            <v>0</v>
          </cell>
          <cell r="EX587">
            <v>0</v>
          </cell>
          <cell r="EZ587">
            <v>0</v>
          </cell>
          <cell r="FD587">
            <v>0</v>
          </cell>
          <cell r="FF587">
            <v>0</v>
          </cell>
        </row>
        <row r="588">
          <cell r="A588" t="str">
            <v>VKE_B3</v>
          </cell>
          <cell r="B588" t="str">
            <v>DK-West</v>
          </cell>
          <cell r="G588">
            <v>412</v>
          </cell>
          <cell r="H588">
            <v>493.41317365269458</v>
          </cell>
          <cell r="AK588">
            <v>180.04400000000001</v>
          </cell>
          <cell r="AL588">
            <v>1306.797314461985</v>
          </cell>
          <cell r="AN588">
            <v>81.41317365269461</v>
          </cell>
          <cell r="AO588">
            <v>64.931200000000004</v>
          </cell>
          <cell r="AP588">
            <v>10238.200000000001</v>
          </cell>
          <cell r="AQ588">
            <v>57.680000000000007</v>
          </cell>
          <cell r="BG588" t="b">
            <v>1</v>
          </cell>
          <cell r="BO588" t="b">
            <v>0</v>
          </cell>
          <cell r="CA588" t="b">
            <v>0</v>
          </cell>
          <cell r="CB588" t="b">
            <v>0</v>
          </cell>
          <cell r="CD588" t="b">
            <v>1</v>
          </cell>
          <cell r="CE588" t="b">
            <v>1</v>
          </cell>
          <cell r="CG588" t="b">
            <v>0</v>
          </cell>
          <cell r="CH588" t="b">
            <v>0</v>
          </cell>
          <cell r="CT588" t="b">
            <v>0</v>
          </cell>
          <cell r="CV588" t="b">
            <v>0</v>
          </cell>
          <cell r="CX588" t="b">
            <v>0</v>
          </cell>
          <cell r="CZ588" t="b">
            <v>0</v>
          </cell>
          <cell r="DB588" t="b">
            <v>0</v>
          </cell>
          <cell r="DD588" t="b">
            <v>0</v>
          </cell>
          <cell r="DF588" t="b">
            <v>0</v>
          </cell>
          <cell r="DH588" t="b">
            <v>0</v>
          </cell>
          <cell r="DJ588" t="b">
            <v>0</v>
          </cell>
          <cell r="DL588" t="b">
            <v>0</v>
          </cell>
          <cell r="DN588" t="b">
            <v>0</v>
          </cell>
          <cell r="DP588" t="b">
            <v>0</v>
          </cell>
          <cell r="DV588">
            <v>0</v>
          </cell>
          <cell r="DX588">
            <v>0</v>
          </cell>
          <cell r="DZ588">
            <v>0</v>
          </cell>
          <cell r="EB588">
            <v>0</v>
          </cell>
          <cell r="ED588">
            <v>0</v>
          </cell>
          <cell r="EF588">
            <v>0</v>
          </cell>
          <cell r="EJ588">
            <v>0</v>
          </cell>
          <cell r="EL588">
            <v>0</v>
          </cell>
          <cell r="EN588">
            <v>0</v>
          </cell>
          <cell r="EP588">
            <v>0</v>
          </cell>
          <cell r="ER588">
            <v>0</v>
          </cell>
          <cell r="ET588">
            <v>0</v>
          </cell>
          <cell r="EX588">
            <v>412</v>
          </cell>
          <cell r="EZ588">
            <v>493.41317365269458</v>
          </cell>
          <cell r="FD588">
            <v>0</v>
          </cell>
          <cell r="FF588">
            <v>0</v>
          </cell>
        </row>
        <row r="589">
          <cell r="A589" t="str">
            <v>VKE_B3_Renoveret</v>
          </cell>
          <cell r="B589" t="str">
            <v>DK-West</v>
          </cell>
          <cell r="G589">
            <v>412</v>
          </cell>
          <cell r="H589">
            <v>493.41317365269458</v>
          </cell>
          <cell r="AK589">
            <v>188.28400000000002</v>
          </cell>
          <cell r="AL589">
            <v>1366.6049718744327</v>
          </cell>
          <cell r="AN589">
            <v>81.41317365269461</v>
          </cell>
          <cell r="AO589">
            <v>64.931200000000004</v>
          </cell>
          <cell r="AP589">
            <v>10238.200000000001</v>
          </cell>
          <cell r="AQ589">
            <v>57.680000000000007</v>
          </cell>
          <cell r="BG589" t="b">
            <v>1</v>
          </cell>
          <cell r="BO589" t="b">
            <v>0</v>
          </cell>
          <cell r="CA589" t="b">
            <v>0</v>
          </cell>
          <cell r="CB589" t="b">
            <v>0</v>
          </cell>
          <cell r="CD589" t="b">
            <v>0</v>
          </cell>
          <cell r="CE589" t="b">
            <v>0</v>
          </cell>
          <cell r="CG589" t="b">
            <v>0</v>
          </cell>
          <cell r="CH589" t="b">
            <v>0</v>
          </cell>
          <cell r="CP589" t="str">
            <v>ECXXXEXC</v>
          </cell>
          <cell r="CT589" t="b">
            <v>0</v>
          </cell>
          <cell r="CV589" t="b">
            <v>0</v>
          </cell>
          <cell r="CX589" t="b">
            <v>1</v>
          </cell>
          <cell r="CZ589" t="b">
            <v>1</v>
          </cell>
          <cell r="DB589" t="b">
            <v>1</v>
          </cell>
          <cell r="DD589" t="b">
            <v>0</v>
          </cell>
          <cell r="DF589" t="b">
            <v>0</v>
          </cell>
          <cell r="DH589" t="b">
            <v>0</v>
          </cell>
          <cell r="DJ589" t="b">
            <v>1</v>
          </cell>
          <cell r="DL589" t="b">
            <v>1</v>
          </cell>
          <cell r="DN589" t="b">
            <v>1</v>
          </cell>
          <cell r="DP589" t="b">
            <v>0</v>
          </cell>
          <cell r="DV589">
            <v>0</v>
          </cell>
          <cell r="DX589">
            <v>0</v>
          </cell>
          <cell r="DZ589">
            <v>0</v>
          </cell>
          <cell r="EB589">
            <v>0</v>
          </cell>
          <cell r="ED589">
            <v>0</v>
          </cell>
          <cell r="EF589">
            <v>0</v>
          </cell>
          <cell r="EJ589">
            <v>0</v>
          </cell>
          <cell r="EL589">
            <v>0</v>
          </cell>
          <cell r="EN589">
            <v>0</v>
          </cell>
          <cell r="EP589">
            <v>0</v>
          </cell>
          <cell r="ER589">
            <v>0</v>
          </cell>
          <cell r="ET589">
            <v>0</v>
          </cell>
          <cell r="EX589">
            <v>0</v>
          </cell>
          <cell r="EZ589">
            <v>0</v>
          </cell>
          <cell r="FD589">
            <v>0</v>
          </cell>
          <cell r="FF589">
            <v>0</v>
          </cell>
        </row>
        <row r="590">
          <cell r="A590" t="str">
            <v>VarmelagerEsbjerg</v>
          </cell>
          <cell r="B590" t="str">
            <v>DK-West</v>
          </cell>
          <cell r="G590">
            <v>0</v>
          </cell>
          <cell r="H590">
            <v>256.94444444444446</v>
          </cell>
          <cell r="AK590">
            <v>0</v>
          </cell>
          <cell r="AL590">
            <v>0</v>
          </cell>
          <cell r="AN590">
            <v>0</v>
          </cell>
          <cell r="AO590">
            <v>0</v>
          </cell>
          <cell r="AP590">
            <v>0</v>
          </cell>
          <cell r="AQ590">
            <v>0</v>
          </cell>
          <cell r="BG590" t="b">
            <v>0</v>
          </cell>
          <cell r="BO590" t="b">
            <v>0</v>
          </cell>
          <cell r="CA590" t="b">
            <v>0</v>
          </cell>
          <cell r="CB590" t="b">
            <v>0</v>
          </cell>
          <cell r="CD590" t="b">
            <v>0</v>
          </cell>
          <cell r="CE590" t="b">
            <v>0</v>
          </cell>
          <cell r="CG590" t="b">
            <v>0</v>
          </cell>
          <cell r="CH590" t="b">
            <v>0</v>
          </cell>
          <cell r="CP590">
            <v>0</v>
          </cell>
          <cell r="CT590" t="b">
            <v>0</v>
          </cell>
          <cell r="CV590" t="b">
            <v>0</v>
          </cell>
          <cell r="CX590" t="b">
            <v>0</v>
          </cell>
          <cell r="CZ590" t="b">
            <v>0</v>
          </cell>
          <cell r="DB590" t="b">
            <v>0</v>
          </cell>
          <cell r="DD590" t="b">
            <v>0</v>
          </cell>
          <cell r="DF590" t="b">
            <v>0</v>
          </cell>
          <cell r="DH590" t="b">
            <v>0</v>
          </cell>
          <cell r="DJ590" t="b">
            <v>0</v>
          </cell>
          <cell r="DL590" t="b">
            <v>0</v>
          </cell>
          <cell r="DN590" t="b">
            <v>0</v>
          </cell>
          <cell r="DP590" t="b">
            <v>0</v>
          </cell>
          <cell r="DV590">
            <v>0</v>
          </cell>
          <cell r="DX590">
            <v>0</v>
          </cell>
          <cell r="DZ590">
            <v>0</v>
          </cell>
          <cell r="EB590">
            <v>0</v>
          </cell>
          <cell r="ED590">
            <v>0</v>
          </cell>
          <cell r="EF590">
            <v>0</v>
          </cell>
          <cell r="EJ590">
            <v>0</v>
          </cell>
          <cell r="EL590">
            <v>0</v>
          </cell>
          <cell r="EN590">
            <v>0</v>
          </cell>
          <cell r="EP590">
            <v>0</v>
          </cell>
          <cell r="ER590">
            <v>0</v>
          </cell>
          <cell r="ET590">
            <v>0</v>
          </cell>
          <cell r="EX590">
            <v>0</v>
          </cell>
          <cell r="EZ590">
            <v>0</v>
          </cell>
          <cell r="FD590">
            <v>0</v>
          </cell>
          <cell r="FF590">
            <v>0</v>
          </cell>
        </row>
        <row r="591">
          <cell r="A591" t="str">
            <v>ElkedelEsbjerg</v>
          </cell>
          <cell r="B591" t="str">
            <v>DK-West</v>
          </cell>
          <cell r="G591" t="e">
            <v>#VALUE!</v>
          </cell>
          <cell r="H591">
            <v>123.35329341317365</v>
          </cell>
          <cell r="AK591">
            <v>0</v>
          </cell>
          <cell r="AL591">
            <v>0</v>
          </cell>
          <cell r="AN591">
            <v>0</v>
          </cell>
          <cell r="AO591">
            <v>0</v>
          </cell>
          <cell r="AP591">
            <v>0</v>
          </cell>
          <cell r="AQ591">
            <v>0</v>
          </cell>
          <cell r="BG591" t="b">
            <v>0</v>
          </cell>
          <cell r="BO591" t="b">
            <v>0</v>
          </cell>
          <cell r="CA591" t="b">
            <v>0</v>
          </cell>
          <cell r="CB591" t="b">
            <v>0</v>
          </cell>
          <cell r="CD591" t="b">
            <v>0</v>
          </cell>
          <cell r="CE591" t="b">
            <v>0</v>
          </cell>
          <cell r="CG591" t="b">
            <v>0</v>
          </cell>
          <cell r="CH591" t="b">
            <v>0</v>
          </cell>
          <cell r="CP591">
            <v>0</v>
          </cell>
          <cell r="CT591" t="b">
            <v>0</v>
          </cell>
          <cell r="CV591" t="b">
            <v>0</v>
          </cell>
          <cell r="CX591" t="b">
            <v>0</v>
          </cell>
          <cell r="CZ591" t="b">
            <v>0</v>
          </cell>
          <cell r="DB591" t="b">
            <v>0</v>
          </cell>
          <cell r="DD591" t="b">
            <v>0</v>
          </cell>
          <cell r="DF591" t="b">
            <v>0</v>
          </cell>
          <cell r="DH591" t="b">
            <v>0</v>
          </cell>
          <cell r="DJ591" t="b">
            <v>0</v>
          </cell>
          <cell r="DL591" t="b">
            <v>0</v>
          </cell>
          <cell r="DN591" t="b">
            <v>0</v>
          </cell>
          <cell r="DP591" t="b">
            <v>0</v>
          </cell>
          <cell r="DV591">
            <v>0</v>
          </cell>
          <cell r="DX591">
            <v>0</v>
          </cell>
          <cell r="DZ591">
            <v>0</v>
          </cell>
          <cell r="EB591">
            <v>0</v>
          </cell>
          <cell r="ED591">
            <v>0</v>
          </cell>
          <cell r="EF591">
            <v>0</v>
          </cell>
          <cell r="EJ591">
            <v>0</v>
          </cell>
          <cell r="EL591">
            <v>0</v>
          </cell>
          <cell r="EN591">
            <v>0</v>
          </cell>
          <cell r="EP591">
            <v>0</v>
          </cell>
          <cell r="ER591">
            <v>0</v>
          </cell>
          <cell r="ET591">
            <v>0</v>
          </cell>
          <cell r="EX591">
            <v>0</v>
          </cell>
          <cell r="EZ591">
            <v>0</v>
          </cell>
          <cell r="FD591">
            <v>0</v>
          </cell>
          <cell r="FF591">
            <v>0</v>
          </cell>
        </row>
        <row r="592">
          <cell r="A592" t="str">
            <v>Frederikshavn1</v>
          </cell>
          <cell r="B592" t="str">
            <v>DK-West</v>
          </cell>
          <cell r="G592">
            <v>15.531000000000001</v>
          </cell>
          <cell r="H592">
            <v>31</v>
          </cell>
          <cell r="AK592">
            <v>4.5195210000000001</v>
          </cell>
          <cell r="AL592">
            <v>18.005988023952092</v>
          </cell>
          <cell r="AN592">
            <v>0</v>
          </cell>
          <cell r="AO592">
            <v>0.62124000000000001</v>
          </cell>
          <cell r="AP592">
            <v>155.31</v>
          </cell>
          <cell r="AQ592">
            <v>1.24248</v>
          </cell>
          <cell r="BG592" t="b">
            <v>1</v>
          </cell>
          <cell r="BO592" t="b">
            <v>0</v>
          </cell>
          <cell r="CA592" t="b">
            <v>0</v>
          </cell>
          <cell r="CB592" t="b">
            <v>0</v>
          </cell>
          <cell r="CD592" t="b">
            <v>0</v>
          </cell>
          <cell r="CE592" t="b">
            <v>0</v>
          </cell>
          <cell r="CG592" t="b">
            <v>0</v>
          </cell>
          <cell r="CH592" t="b">
            <v>0</v>
          </cell>
          <cell r="CP592" t="str">
            <v>ECGASGTD</v>
          </cell>
          <cell r="CT592" t="b">
            <v>0</v>
          </cell>
          <cell r="CV592" t="b">
            <v>0</v>
          </cell>
          <cell r="CX592" t="b">
            <v>0</v>
          </cell>
          <cell r="CZ592" t="b">
            <v>0</v>
          </cell>
          <cell r="DB592" t="b">
            <v>0</v>
          </cell>
          <cell r="DD592" t="b">
            <v>0</v>
          </cell>
          <cell r="DF592" t="b">
            <v>0</v>
          </cell>
          <cell r="DH592" t="b">
            <v>0</v>
          </cell>
          <cell r="DJ592" t="b">
            <v>0</v>
          </cell>
          <cell r="DL592" t="b">
            <v>0</v>
          </cell>
          <cell r="DN592" t="b">
            <v>0</v>
          </cell>
          <cell r="DP592" t="b">
            <v>0</v>
          </cell>
          <cell r="DV592">
            <v>0</v>
          </cell>
          <cell r="DX592">
            <v>0</v>
          </cell>
          <cell r="DZ592">
            <v>0</v>
          </cell>
          <cell r="EB592">
            <v>0</v>
          </cell>
          <cell r="ED592">
            <v>0</v>
          </cell>
          <cell r="EF592">
            <v>0</v>
          </cell>
          <cell r="EJ592">
            <v>0</v>
          </cell>
          <cell r="EL592">
            <v>0</v>
          </cell>
          <cell r="EN592">
            <v>0</v>
          </cell>
          <cell r="EP592">
            <v>0</v>
          </cell>
          <cell r="ER592">
            <v>0</v>
          </cell>
          <cell r="ET592">
            <v>0</v>
          </cell>
          <cell r="EX592">
            <v>0</v>
          </cell>
          <cell r="EZ592">
            <v>0</v>
          </cell>
          <cell r="FD592">
            <v>0</v>
          </cell>
          <cell r="FF592">
            <v>0</v>
          </cell>
        </row>
        <row r="593">
          <cell r="A593" t="str">
            <v>Frederikshavn1</v>
          </cell>
          <cell r="B593" t="str">
            <v>DK-West</v>
          </cell>
          <cell r="G593">
            <v>15.531000000000001</v>
          </cell>
          <cell r="H593">
            <v>31</v>
          </cell>
          <cell r="AK593">
            <v>4.5195210000000001</v>
          </cell>
          <cell r="AL593">
            <v>18.005988023952092</v>
          </cell>
          <cell r="AN593">
            <v>0</v>
          </cell>
          <cell r="AO593">
            <v>0.62124000000000001</v>
          </cell>
          <cell r="AP593">
            <v>155.31</v>
          </cell>
          <cell r="AQ593">
            <v>1.24248</v>
          </cell>
          <cell r="BG593" t="b">
            <v>1</v>
          </cell>
          <cell r="BO593" t="b">
            <v>0</v>
          </cell>
          <cell r="CA593" t="b">
            <v>0</v>
          </cell>
          <cell r="CB593" t="b">
            <v>0</v>
          </cell>
          <cell r="CD593" t="b">
            <v>0</v>
          </cell>
          <cell r="CE593" t="b">
            <v>0</v>
          </cell>
          <cell r="CG593" t="b">
            <v>0</v>
          </cell>
          <cell r="CH593" t="b">
            <v>0</v>
          </cell>
          <cell r="CP593" t="str">
            <v>ECGASGTD</v>
          </cell>
          <cell r="CT593" t="b">
            <v>0</v>
          </cell>
          <cell r="CV593" t="b">
            <v>0</v>
          </cell>
          <cell r="CX593" t="b">
            <v>0</v>
          </cell>
          <cell r="CZ593" t="b">
            <v>0</v>
          </cell>
          <cell r="DB593" t="b">
            <v>0</v>
          </cell>
          <cell r="DD593" t="b">
            <v>0</v>
          </cell>
          <cell r="DF593" t="b">
            <v>0</v>
          </cell>
          <cell r="DH593" t="b">
            <v>0</v>
          </cell>
          <cell r="DJ593" t="b">
            <v>0</v>
          </cell>
          <cell r="DL593" t="b">
            <v>0</v>
          </cell>
          <cell r="DN593" t="b">
            <v>0</v>
          </cell>
          <cell r="DP593" t="b">
            <v>0</v>
          </cell>
          <cell r="DV593">
            <v>0</v>
          </cell>
          <cell r="DX593">
            <v>0</v>
          </cell>
          <cell r="DZ593">
            <v>0</v>
          </cell>
          <cell r="EB593">
            <v>0</v>
          </cell>
          <cell r="ED593">
            <v>0</v>
          </cell>
          <cell r="EF593">
            <v>0</v>
          </cell>
          <cell r="EJ593">
            <v>0</v>
          </cell>
          <cell r="EL593">
            <v>0</v>
          </cell>
          <cell r="EN593">
            <v>0</v>
          </cell>
          <cell r="EP593">
            <v>0</v>
          </cell>
          <cell r="ER593">
            <v>0</v>
          </cell>
          <cell r="ET593">
            <v>0</v>
          </cell>
          <cell r="EX593">
            <v>0</v>
          </cell>
          <cell r="EZ593">
            <v>0</v>
          </cell>
          <cell r="FD593">
            <v>0</v>
          </cell>
          <cell r="FF593">
            <v>0</v>
          </cell>
        </row>
        <row r="594">
          <cell r="A594" t="str">
            <v>Frederikshavn1</v>
          </cell>
          <cell r="B594" t="str">
            <v>DK-West</v>
          </cell>
          <cell r="G594">
            <v>15.531000000000001</v>
          </cell>
          <cell r="H594">
            <v>31</v>
          </cell>
          <cell r="AK594">
            <v>4.5195210000000001</v>
          </cell>
          <cell r="AL594">
            <v>18.005988023952092</v>
          </cell>
          <cell r="AN594">
            <v>0</v>
          </cell>
          <cell r="AO594">
            <v>0.62124000000000001</v>
          </cell>
          <cell r="AP594">
            <v>155.31</v>
          </cell>
          <cell r="AQ594">
            <v>1.24248</v>
          </cell>
          <cell r="BG594" t="b">
            <v>1</v>
          </cell>
          <cell r="BO594" t="b">
            <v>1</v>
          </cell>
          <cell r="CA594" t="b">
            <v>1</v>
          </cell>
          <cell r="CB594" t="b">
            <v>1</v>
          </cell>
          <cell r="CD594" t="b">
            <v>0</v>
          </cell>
          <cell r="CE594" t="b">
            <v>0</v>
          </cell>
          <cell r="CG594" t="b">
            <v>0</v>
          </cell>
          <cell r="CH594" t="b">
            <v>0</v>
          </cell>
          <cell r="CP594" t="str">
            <v>ECGASGTD</v>
          </cell>
          <cell r="CT594" t="b">
            <v>0</v>
          </cell>
          <cell r="CV594" t="b">
            <v>0</v>
          </cell>
          <cell r="CX594" t="b">
            <v>0</v>
          </cell>
          <cell r="CZ594" t="b">
            <v>0</v>
          </cell>
          <cell r="DB594" t="b">
            <v>0</v>
          </cell>
          <cell r="DD594" t="b">
            <v>0</v>
          </cell>
          <cell r="DF594" t="b">
            <v>0</v>
          </cell>
          <cell r="DH594" t="b">
            <v>0</v>
          </cell>
          <cell r="DJ594" t="b">
            <v>0</v>
          </cell>
          <cell r="DL594" t="b">
            <v>0</v>
          </cell>
          <cell r="DN594" t="b">
            <v>0</v>
          </cell>
          <cell r="DP594" t="b">
            <v>0</v>
          </cell>
          <cell r="DV594">
            <v>0</v>
          </cell>
          <cell r="DX594">
            <v>0</v>
          </cell>
          <cell r="DZ594">
            <v>0</v>
          </cell>
          <cell r="EB594">
            <v>0</v>
          </cell>
          <cell r="ED594">
            <v>0</v>
          </cell>
          <cell r="EF594">
            <v>0</v>
          </cell>
          <cell r="EJ594">
            <v>0</v>
          </cell>
          <cell r="EL594">
            <v>0</v>
          </cell>
          <cell r="EN594">
            <v>0</v>
          </cell>
          <cell r="EP594">
            <v>0</v>
          </cell>
          <cell r="ER594">
            <v>0</v>
          </cell>
          <cell r="ET594">
            <v>0</v>
          </cell>
          <cell r="EX594">
            <v>0</v>
          </cell>
          <cell r="EZ594">
            <v>0</v>
          </cell>
          <cell r="FD594">
            <v>0</v>
          </cell>
          <cell r="FF594">
            <v>0</v>
          </cell>
        </row>
        <row r="595">
          <cell r="A595" t="str">
            <v>Frederikshavn1</v>
          </cell>
          <cell r="B595" t="str">
            <v>DK-West</v>
          </cell>
          <cell r="G595">
            <v>15.531000000000001</v>
          </cell>
          <cell r="H595">
            <v>31</v>
          </cell>
          <cell r="AK595">
            <v>4.5195210000000001</v>
          </cell>
          <cell r="AL595">
            <v>18.005988023952092</v>
          </cell>
          <cell r="AN595">
            <v>0</v>
          </cell>
          <cell r="AO595">
            <v>0.62124000000000001</v>
          </cell>
          <cell r="AP595">
            <v>155.31</v>
          </cell>
          <cell r="AQ595">
            <v>1.24248</v>
          </cell>
          <cell r="BG595" t="b">
            <v>1</v>
          </cell>
          <cell r="BO595" t="b">
            <v>0</v>
          </cell>
          <cell r="CA595" t="b">
            <v>0</v>
          </cell>
          <cell r="CB595" t="b">
            <v>0</v>
          </cell>
          <cell r="CD595" t="b">
            <v>1</v>
          </cell>
          <cell r="CE595" t="b">
            <v>1</v>
          </cell>
          <cell r="CG595" t="b">
            <v>0</v>
          </cell>
          <cell r="CH595" t="b">
            <v>0</v>
          </cell>
          <cell r="CP595" t="str">
            <v>ECGASGTD</v>
          </cell>
          <cell r="CT595" t="b">
            <v>0</v>
          </cell>
          <cell r="CV595" t="b">
            <v>0</v>
          </cell>
          <cell r="CX595" t="b">
            <v>0</v>
          </cell>
          <cell r="CZ595" t="b">
            <v>0</v>
          </cell>
          <cell r="DB595" t="b">
            <v>0</v>
          </cell>
          <cell r="DD595" t="b">
            <v>0</v>
          </cell>
          <cell r="DF595" t="b">
            <v>0</v>
          </cell>
          <cell r="DH595" t="b">
            <v>0</v>
          </cell>
          <cell r="DJ595" t="b">
            <v>0</v>
          </cell>
          <cell r="DL595" t="b">
            <v>0</v>
          </cell>
          <cell r="DN595" t="b">
            <v>0</v>
          </cell>
          <cell r="DP595" t="b">
            <v>0</v>
          </cell>
          <cell r="DV595">
            <v>0</v>
          </cell>
          <cell r="DX595">
            <v>0</v>
          </cell>
          <cell r="DZ595">
            <v>0</v>
          </cell>
          <cell r="EB595">
            <v>0</v>
          </cell>
          <cell r="ED595">
            <v>0</v>
          </cell>
          <cell r="EF595">
            <v>0</v>
          </cell>
          <cell r="EJ595">
            <v>0</v>
          </cell>
          <cell r="EL595">
            <v>0</v>
          </cell>
          <cell r="EN595">
            <v>0</v>
          </cell>
          <cell r="EP595">
            <v>0</v>
          </cell>
          <cell r="ER595">
            <v>0</v>
          </cell>
          <cell r="ET595">
            <v>0</v>
          </cell>
          <cell r="EX595">
            <v>15.531000000000001</v>
          </cell>
          <cell r="EZ595">
            <v>31</v>
          </cell>
          <cell r="FD595">
            <v>0</v>
          </cell>
          <cell r="FF595">
            <v>0</v>
          </cell>
        </row>
        <row r="596">
          <cell r="A596" t="str">
            <v>Frederikshavn3</v>
          </cell>
          <cell r="B596" t="str">
            <v>DK-West</v>
          </cell>
          <cell r="G596">
            <v>39.68</v>
          </cell>
          <cell r="H596">
            <v>31</v>
          </cell>
          <cell r="AK596">
            <v>18.094079999999998</v>
          </cell>
          <cell r="AL596">
            <v>11.043749999999999</v>
          </cell>
          <cell r="AN596">
            <v>0</v>
          </cell>
          <cell r="AO596">
            <v>0</v>
          </cell>
          <cell r="AP596">
            <v>739.04</v>
          </cell>
          <cell r="AQ596">
            <v>3.968</v>
          </cell>
          <cell r="BG596" t="b">
            <v>1</v>
          </cell>
          <cell r="BO596" t="b">
            <v>0</v>
          </cell>
          <cell r="CA596" t="b">
            <v>0</v>
          </cell>
          <cell r="CB596" t="b">
            <v>0</v>
          </cell>
          <cell r="CD596" t="b">
            <v>1</v>
          </cell>
          <cell r="CE596" t="b">
            <v>1</v>
          </cell>
          <cell r="CG596" t="b">
            <v>0</v>
          </cell>
          <cell r="CH596" t="b">
            <v>0</v>
          </cell>
          <cell r="CP596" t="str">
            <v>ECGASGTD</v>
          </cell>
          <cell r="CT596" t="b">
            <v>1</v>
          </cell>
          <cell r="CV596" t="b">
            <v>1</v>
          </cell>
          <cell r="CX596" t="b">
            <v>1</v>
          </cell>
          <cell r="CZ596" t="b">
            <v>1</v>
          </cell>
          <cell r="DB596" t="b">
            <v>0</v>
          </cell>
          <cell r="DD596" t="b">
            <v>0</v>
          </cell>
          <cell r="DF596" t="b">
            <v>1</v>
          </cell>
          <cell r="DH596" t="b">
            <v>1</v>
          </cell>
          <cell r="DJ596" t="b">
            <v>1</v>
          </cell>
          <cell r="DL596" t="b">
            <v>1</v>
          </cell>
          <cell r="DN596" t="b">
            <v>0</v>
          </cell>
          <cell r="DP596" t="b">
            <v>0</v>
          </cell>
          <cell r="DV596">
            <v>0</v>
          </cell>
          <cell r="DX596">
            <v>0</v>
          </cell>
          <cell r="DZ596">
            <v>0</v>
          </cell>
          <cell r="EB596">
            <v>0</v>
          </cell>
          <cell r="ED596">
            <v>0</v>
          </cell>
          <cell r="EF596">
            <v>0</v>
          </cell>
          <cell r="EJ596">
            <v>0</v>
          </cell>
          <cell r="EL596">
            <v>0</v>
          </cell>
          <cell r="EN596">
            <v>0</v>
          </cell>
          <cell r="EP596">
            <v>0</v>
          </cell>
          <cell r="ER596">
            <v>0</v>
          </cell>
          <cell r="ET596">
            <v>0</v>
          </cell>
          <cell r="EX596">
            <v>39.68</v>
          </cell>
          <cell r="EZ596">
            <v>31</v>
          </cell>
          <cell r="FD596">
            <v>0</v>
          </cell>
          <cell r="FF596">
            <v>0</v>
          </cell>
        </row>
        <row r="597">
          <cell r="A597" t="str">
            <v>AVØ_KV</v>
          </cell>
          <cell r="B597" t="str">
            <v>DK-West</v>
          </cell>
          <cell r="G597">
            <v>2.0615000000000001</v>
          </cell>
          <cell r="H597">
            <v>9.5</v>
          </cell>
          <cell r="AK597">
            <v>0.33396300000000001</v>
          </cell>
          <cell r="AL597">
            <v>7.0921658986175133</v>
          </cell>
          <cell r="AN597">
            <v>0</v>
          </cell>
          <cell r="AO597">
            <v>4.2296413950000007</v>
          </cell>
          <cell r="AP597">
            <v>0</v>
          </cell>
          <cell r="AQ597">
            <v>0.18553500000000001</v>
          </cell>
          <cell r="BG597" t="b">
            <v>1</v>
          </cell>
          <cell r="BO597" t="b">
            <v>0</v>
          </cell>
          <cell r="CA597" t="b">
            <v>0</v>
          </cell>
          <cell r="CB597" t="b">
            <v>0</v>
          </cell>
          <cell r="CD597" t="b">
            <v>0</v>
          </cell>
          <cell r="CE597" t="b">
            <v>0</v>
          </cell>
          <cell r="CG597" t="b">
            <v>0</v>
          </cell>
          <cell r="CH597" t="b">
            <v>0</v>
          </cell>
          <cell r="CP597" t="str">
            <v>ECWSTBPD</v>
          </cell>
          <cell r="CT597" t="b">
            <v>0</v>
          </cell>
          <cell r="CV597" t="b">
            <v>0</v>
          </cell>
          <cell r="CX597" t="b">
            <v>0</v>
          </cell>
          <cell r="CZ597" t="b">
            <v>0</v>
          </cell>
          <cell r="DB597" t="b">
            <v>0</v>
          </cell>
          <cell r="DD597" t="b">
            <v>0</v>
          </cell>
          <cell r="DF597" t="b">
            <v>0</v>
          </cell>
          <cell r="DH597" t="b">
            <v>0</v>
          </cell>
          <cell r="DJ597" t="b">
            <v>0</v>
          </cell>
          <cell r="DL597" t="b">
            <v>0</v>
          </cell>
          <cell r="DN597" t="b">
            <v>0</v>
          </cell>
          <cell r="DP597" t="b">
            <v>0</v>
          </cell>
          <cell r="DV597">
            <v>0</v>
          </cell>
          <cell r="DX597">
            <v>0</v>
          </cell>
          <cell r="DZ597">
            <v>0</v>
          </cell>
          <cell r="EB597">
            <v>0</v>
          </cell>
          <cell r="ED597">
            <v>0</v>
          </cell>
          <cell r="EF597">
            <v>0</v>
          </cell>
          <cell r="EJ597">
            <v>0</v>
          </cell>
          <cell r="EL597">
            <v>0</v>
          </cell>
          <cell r="EN597">
            <v>0</v>
          </cell>
          <cell r="EP597">
            <v>0</v>
          </cell>
          <cell r="ER597">
            <v>0</v>
          </cell>
          <cell r="ET597">
            <v>0</v>
          </cell>
          <cell r="EX597">
            <v>0</v>
          </cell>
          <cell r="EZ597">
            <v>0</v>
          </cell>
          <cell r="FD597">
            <v>0</v>
          </cell>
          <cell r="FF597">
            <v>0</v>
          </cell>
        </row>
        <row r="598">
          <cell r="A598" t="str">
            <v>AVØ_KV</v>
          </cell>
          <cell r="B598" t="str">
            <v>DK-West</v>
          </cell>
          <cell r="G598">
            <v>2.0615000000000001</v>
          </cell>
          <cell r="H598">
            <v>9.5</v>
          </cell>
          <cell r="AK598">
            <v>0.33396300000000001</v>
          </cell>
          <cell r="AL598">
            <v>7.0921658986175133</v>
          </cell>
          <cell r="AN598">
            <v>0</v>
          </cell>
          <cell r="AO598">
            <v>3.8856182750000006</v>
          </cell>
          <cell r="AP598">
            <v>0</v>
          </cell>
          <cell r="AQ598">
            <v>0.18553500000000001</v>
          </cell>
          <cell r="BG598" t="b">
            <v>1</v>
          </cell>
          <cell r="BO598" t="b">
            <v>1</v>
          </cell>
          <cell r="CA598" t="b">
            <v>1</v>
          </cell>
          <cell r="CB598" t="b">
            <v>1</v>
          </cell>
          <cell r="CD598" t="b">
            <v>0</v>
          </cell>
          <cell r="CE598" t="b">
            <v>0</v>
          </cell>
          <cell r="CG598" t="b">
            <v>0</v>
          </cell>
          <cell r="CH598" t="b">
            <v>0</v>
          </cell>
          <cell r="CP598" t="str">
            <v>ECWSTBPD</v>
          </cell>
          <cell r="CT598" t="b">
            <v>1</v>
          </cell>
          <cell r="CV598" t="b">
            <v>0</v>
          </cell>
          <cell r="CX598" t="b">
            <v>0</v>
          </cell>
          <cell r="CZ598" t="b">
            <v>0</v>
          </cell>
          <cell r="DB598" t="b">
            <v>0</v>
          </cell>
          <cell r="DD598" t="b">
            <v>0</v>
          </cell>
          <cell r="DF598" t="b">
            <v>1</v>
          </cell>
          <cell r="DH598" t="b">
            <v>0</v>
          </cell>
          <cell r="DJ598" t="b">
            <v>0</v>
          </cell>
          <cell r="DL598" t="b">
            <v>0</v>
          </cell>
          <cell r="DN598" t="b">
            <v>0</v>
          </cell>
          <cell r="DP598" t="b">
            <v>0</v>
          </cell>
          <cell r="DV598">
            <v>2.0615000000000001</v>
          </cell>
          <cell r="DX598">
            <v>0</v>
          </cell>
          <cell r="DZ598">
            <v>0</v>
          </cell>
          <cell r="EB598">
            <v>0</v>
          </cell>
          <cell r="ED598">
            <v>0</v>
          </cell>
          <cell r="EF598">
            <v>0</v>
          </cell>
          <cell r="EJ598">
            <v>9.5</v>
          </cell>
          <cell r="EL598">
            <v>0</v>
          </cell>
          <cell r="EN598">
            <v>0</v>
          </cell>
          <cell r="EP598">
            <v>0</v>
          </cell>
          <cell r="ER598">
            <v>0</v>
          </cell>
          <cell r="ET598">
            <v>0</v>
          </cell>
          <cell r="EX598">
            <v>0</v>
          </cell>
          <cell r="EZ598">
            <v>0</v>
          </cell>
          <cell r="FD598">
            <v>0</v>
          </cell>
          <cell r="FF598">
            <v>0</v>
          </cell>
        </row>
        <row r="599">
          <cell r="A599" t="str">
            <v>AVØ_KV2</v>
          </cell>
          <cell r="B599" t="str">
            <v>DK-West</v>
          </cell>
          <cell r="G599">
            <v>3.5782261134373816</v>
          </cell>
          <cell r="H599">
            <v>10</v>
          </cell>
          <cell r="AK599">
            <v>0.8702245907879711</v>
          </cell>
          <cell r="AL599">
            <v>6.7966638297872315</v>
          </cell>
          <cell r="AN599">
            <v>0</v>
          </cell>
          <cell r="AO599">
            <v>4.1507422915873624</v>
          </cell>
          <cell r="AP599">
            <v>0</v>
          </cell>
          <cell r="AQ599">
            <v>0.25047582794061668</v>
          </cell>
          <cell r="BG599" t="b">
            <v>1</v>
          </cell>
          <cell r="BO599" t="b">
            <v>0</v>
          </cell>
          <cell r="CA599" t="b">
            <v>0</v>
          </cell>
          <cell r="CB599" t="b">
            <v>0</v>
          </cell>
          <cell r="CD599" t="b">
            <v>0</v>
          </cell>
          <cell r="CE599" t="b">
            <v>0</v>
          </cell>
          <cell r="CG599" t="b">
            <v>0</v>
          </cell>
          <cell r="CH599" t="b">
            <v>0</v>
          </cell>
          <cell r="CP599" t="str">
            <v>ECWSTBPD</v>
          </cell>
          <cell r="CT599" t="b">
            <v>0</v>
          </cell>
          <cell r="CV599" t="b">
            <v>1</v>
          </cell>
          <cell r="CX599" t="b">
            <v>1</v>
          </cell>
          <cell r="CZ599" t="b">
            <v>1</v>
          </cell>
          <cell r="DB599" t="b">
            <v>1</v>
          </cell>
          <cell r="DD599" t="b">
            <v>0</v>
          </cell>
          <cell r="DF599" t="b">
            <v>0</v>
          </cell>
          <cell r="DH599" t="b">
            <v>1</v>
          </cell>
          <cell r="DJ599" t="b">
            <v>1</v>
          </cell>
          <cell r="DL599" t="b">
            <v>1</v>
          </cell>
          <cell r="DN599" t="b">
            <v>1</v>
          </cell>
          <cell r="DP599" t="b">
            <v>0</v>
          </cell>
          <cell r="DV599">
            <v>0</v>
          </cell>
          <cell r="DX599">
            <v>0</v>
          </cell>
          <cell r="DZ599">
            <v>0</v>
          </cell>
          <cell r="EB599">
            <v>0</v>
          </cell>
          <cell r="ED599">
            <v>0</v>
          </cell>
          <cell r="EF599">
            <v>0</v>
          </cell>
          <cell r="EJ599">
            <v>0</v>
          </cell>
          <cell r="EL599">
            <v>0</v>
          </cell>
          <cell r="EN599">
            <v>0</v>
          </cell>
          <cell r="EP599">
            <v>0</v>
          </cell>
          <cell r="ER599">
            <v>0</v>
          </cell>
          <cell r="ET599">
            <v>0</v>
          </cell>
          <cell r="EX599">
            <v>0</v>
          </cell>
          <cell r="EZ599">
            <v>0</v>
          </cell>
          <cell r="FD599">
            <v>0</v>
          </cell>
          <cell r="FF599">
            <v>0</v>
          </cell>
        </row>
        <row r="600">
          <cell r="A600" t="str">
            <v>AVØ_kedel</v>
          </cell>
          <cell r="B600" t="str">
            <v>DK-West</v>
          </cell>
          <cell r="G600">
            <v>0</v>
          </cell>
          <cell r="H600">
            <v>7.4700000000000006</v>
          </cell>
          <cell r="AK600">
            <v>0</v>
          </cell>
          <cell r="AL600">
            <v>5.9760000000000009</v>
          </cell>
          <cell r="AN600">
            <v>0</v>
          </cell>
          <cell r="AO600">
            <v>1.4790600000000003</v>
          </cell>
          <cell r="AP600">
            <v>0</v>
          </cell>
          <cell r="AQ600">
            <v>0.52290000000000014</v>
          </cell>
          <cell r="BG600" t="b">
            <v>1</v>
          </cell>
          <cell r="BO600" t="b">
            <v>0</v>
          </cell>
          <cell r="CA600" t="b">
            <v>0</v>
          </cell>
          <cell r="CB600" t="b">
            <v>0</v>
          </cell>
          <cell r="CD600" t="b">
            <v>0</v>
          </cell>
          <cell r="CE600" t="b">
            <v>0</v>
          </cell>
          <cell r="CG600" t="b">
            <v>0</v>
          </cell>
          <cell r="CH600" t="b">
            <v>0</v>
          </cell>
          <cell r="CP600" t="str">
            <v>EHWSTBOD</v>
          </cell>
          <cell r="CT600" t="b">
            <v>0</v>
          </cell>
          <cell r="CV600" t="b">
            <v>0</v>
          </cell>
          <cell r="CX600" t="b">
            <v>0</v>
          </cell>
          <cell r="CZ600" t="b">
            <v>0</v>
          </cell>
          <cell r="DB600" t="b">
            <v>0</v>
          </cell>
          <cell r="DD600" t="b">
            <v>0</v>
          </cell>
          <cell r="DF600" t="b">
            <v>0</v>
          </cell>
          <cell r="DH600" t="b">
            <v>0</v>
          </cell>
          <cell r="DJ600" t="b">
            <v>0</v>
          </cell>
          <cell r="DL600" t="b">
            <v>0</v>
          </cell>
          <cell r="DN600" t="b">
            <v>0</v>
          </cell>
          <cell r="DP600" t="b">
            <v>0</v>
          </cell>
          <cell r="DV600">
            <v>0</v>
          </cell>
          <cell r="DX600">
            <v>0</v>
          </cell>
          <cell r="DZ600">
            <v>0</v>
          </cell>
          <cell r="EB600">
            <v>0</v>
          </cell>
          <cell r="ED600">
            <v>0</v>
          </cell>
          <cell r="EF600">
            <v>0</v>
          </cell>
          <cell r="EJ600">
            <v>0</v>
          </cell>
          <cell r="EL600">
            <v>0</v>
          </cell>
          <cell r="EN600">
            <v>0</v>
          </cell>
          <cell r="EP600">
            <v>0</v>
          </cell>
          <cell r="ER600">
            <v>0</v>
          </cell>
          <cell r="ET600">
            <v>0</v>
          </cell>
          <cell r="EX600">
            <v>0</v>
          </cell>
          <cell r="EZ600">
            <v>0</v>
          </cell>
          <cell r="FD600">
            <v>0</v>
          </cell>
          <cell r="FF600">
            <v>0</v>
          </cell>
        </row>
        <row r="601">
          <cell r="A601" t="str">
            <v>Biogas_FRH</v>
          </cell>
          <cell r="B601" t="str">
            <v>DK-West</v>
          </cell>
          <cell r="G601">
            <v>0.34</v>
          </cell>
          <cell r="H601">
            <v>0.52</v>
          </cell>
          <cell r="AK601">
            <v>8.7720000000000006E-2</v>
          </cell>
          <cell r="AL601">
            <v>0.20518588235294116</v>
          </cell>
          <cell r="AN601">
            <v>0</v>
          </cell>
          <cell r="AO601">
            <v>3.4000000000000002E-2</v>
          </cell>
          <cell r="AP601">
            <v>10.200000000000001</v>
          </cell>
          <cell r="AQ601">
            <v>3.4000000000000002E-2</v>
          </cell>
          <cell r="BG601" t="b">
            <v>1</v>
          </cell>
          <cell r="BO601" t="b">
            <v>1</v>
          </cell>
          <cell r="CA601" t="b">
            <v>1</v>
          </cell>
          <cell r="CB601" t="b">
            <v>1</v>
          </cell>
          <cell r="CD601" t="b">
            <v>0</v>
          </cell>
          <cell r="CE601" t="b">
            <v>0</v>
          </cell>
          <cell r="CG601" t="b">
            <v>0</v>
          </cell>
          <cell r="CH601" t="b">
            <v>0</v>
          </cell>
          <cell r="CP601" t="str">
            <v>ECBGAEND</v>
          </cell>
          <cell r="CT601" t="b">
            <v>1</v>
          </cell>
          <cell r="CV601" t="b">
            <v>1</v>
          </cell>
          <cell r="CX601" t="b">
            <v>1</v>
          </cell>
          <cell r="CZ601" t="b">
            <v>1</v>
          </cell>
          <cell r="DB601" t="b">
            <v>0</v>
          </cell>
          <cell r="DD601" t="b">
            <v>0</v>
          </cell>
          <cell r="DF601" t="b">
            <v>1</v>
          </cell>
          <cell r="DH601" t="b">
            <v>1</v>
          </cell>
          <cell r="DJ601" t="b">
            <v>1</v>
          </cell>
          <cell r="DL601" t="b">
            <v>1</v>
          </cell>
          <cell r="DN601" t="b">
            <v>0</v>
          </cell>
          <cell r="DP601" t="b">
            <v>0</v>
          </cell>
          <cell r="DV601">
            <v>0.34</v>
          </cell>
          <cell r="DX601">
            <v>0.34</v>
          </cell>
          <cell r="DZ601">
            <v>0.34</v>
          </cell>
          <cell r="EB601">
            <v>0.34</v>
          </cell>
          <cell r="ED601">
            <v>0</v>
          </cell>
          <cell r="EF601">
            <v>0</v>
          </cell>
          <cell r="EJ601">
            <v>0.52</v>
          </cell>
          <cell r="EL601">
            <v>0.52</v>
          </cell>
          <cell r="EN601">
            <v>0.52</v>
          </cell>
          <cell r="EP601">
            <v>0.52</v>
          </cell>
          <cell r="ER601">
            <v>0</v>
          </cell>
          <cell r="ET601">
            <v>0</v>
          </cell>
          <cell r="EX601">
            <v>0</v>
          </cell>
          <cell r="EZ601">
            <v>0</v>
          </cell>
          <cell r="FD601">
            <v>0</v>
          </cell>
          <cell r="FF601">
            <v>0</v>
          </cell>
        </row>
        <row r="602">
          <cell r="A602" t="str">
            <v>KedlerFrederikshavn</v>
          </cell>
          <cell r="B602" t="str">
            <v>DK-West</v>
          </cell>
          <cell r="G602">
            <v>0</v>
          </cell>
          <cell r="H602">
            <v>70</v>
          </cell>
          <cell r="AK602">
            <v>0</v>
          </cell>
          <cell r="AL602">
            <v>65.66</v>
          </cell>
          <cell r="AN602">
            <v>0</v>
          </cell>
          <cell r="AO602">
            <v>0</v>
          </cell>
          <cell r="AP602">
            <v>756</v>
          </cell>
          <cell r="AQ602">
            <v>0</v>
          </cell>
          <cell r="BG602" t="b">
            <v>1</v>
          </cell>
          <cell r="BO602" t="b">
            <v>0</v>
          </cell>
          <cell r="CA602" t="b">
            <v>0</v>
          </cell>
          <cell r="CB602" t="b">
            <v>0</v>
          </cell>
          <cell r="CD602" t="b">
            <v>0</v>
          </cell>
          <cell r="CE602" t="b">
            <v>0</v>
          </cell>
          <cell r="CG602" t="b">
            <v>0</v>
          </cell>
          <cell r="CH602" t="b">
            <v>0</v>
          </cell>
          <cell r="CP602" t="str">
            <v>EHGASBOD</v>
          </cell>
          <cell r="CT602" t="b">
            <v>0</v>
          </cell>
          <cell r="CV602" t="b">
            <v>0</v>
          </cell>
          <cell r="CX602" t="b">
            <v>0</v>
          </cell>
          <cell r="CZ602" t="b">
            <v>0</v>
          </cell>
          <cell r="DB602" t="b">
            <v>0</v>
          </cell>
          <cell r="DD602" t="b">
            <v>0</v>
          </cell>
          <cell r="DF602" t="b">
            <v>0</v>
          </cell>
          <cell r="DH602" t="b">
            <v>0</v>
          </cell>
          <cell r="DJ602" t="b">
            <v>0</v>
          </cell>
          <cell r="DL602" t="b">
            <v>0</v>
          </cell>
          <cell r="DN602" t="b">
            <v>0</v>
          </cell>
          <cell r="DP602" t="b">
            <v>0</v>
          </cell>
          <cell r="DV602">
            <v>0</v>
          </cell>
          <cell r="DX602">
            <v>0</v>
          </cell>
          <cell r="DZ602">
            <v>0</v>
          </cell>
          <cell r="EB602">
            <v>0</v>
          </cell>
          <cell r="ED602">
            <v>0</v>
          </cell>
          <cell r="EF602">
            <v>0</v>
          </cell>
          <cell r="EJ602">
            <v>0</v>
          </cell>
          <cell r="EL602">
            <v>0</v>
          </cell>
          <cell r="EN602">
            <v>0</v>
          </cell>
          <cell r="EP602">
            <v>0</v>
          </cell>
          <cell r="ER602">
            <v>0</v>
          </cell>
          <cell r="ET602">
            <v>0</v>
          </cell>
          <cell r="EX602">
            <v>0</v>
          </cell>
          <cell r="EZ602">
            <v>0</v>
          </cell>
          <cell r="FD602">
            <v>0</v>
          </cell>
          <cell r="FF602">
            <v>0</v>
          </cell>
        </row>
        <row r="603">
          <cell r="A603" t="str">
            <v>KedlerFrederikshavn</v>
          </cell>
          <cell r="B603" t="str">
            <v>DK-West</v>
          </cell>
          <cell r="G603">
            <v>0</v>
          </cell>
          <cell r="H603">
            <v>70</v>
          </cell>
          <cell r="AK603">
            <v>0</v>
          </cell>
          <cell r="AL603">
            <v>65.66</v>
          </cell>
          <cell r="AN603">
            <v>0</v>
          </cell>
          <cell r="AO603">
            <v>0</v>
          </cell>
          <cell r="AP603">
            <v>756</v>
          </cell>
          <cell r="AQ603">
            <v>0</v>
          </cell>
          <cell r="BG603" t="b">
            <v>1</v>
          </cell>
          <cell r="BO603" t="b">
            <v>1</v>
          </cell>
          <cell r="CA603" t="b">
            <v>0</v>
          </cell>
          <cell r="CB603" t="b">
            <v>1</v>
          </cell>
          <cell r="CD603" t="b">
            <v>0</v>
          </cell>
          <cell r="CE603" t="b">
            <v>0</v>
          </cell>
          <cell r="CG603" t="b">
            <v>0</v>
          </cell>
          <cell r="CH603" t="b">
            <v>0</v>
          </cell>
          <cell r="CP603" t="str">
            <v>EHGASBOD</v>
          </cell>
          <cell r="CT603" t="b">
            <v>0</v>
          </cell>
          <cell r="CV603" t="b">
            <v>0</v>
          </cell>
          <cell r="CX603" t="b">
            <v>0</v>
          </cell>
          <cell r="CZ603" t="b">
            <v>0</v>
          </cell>
          <cell r="DB603" t="b">
            <v>0</v>
          </cell>
          <cell r="DD603" t="b">
            <v>0</v>
          </cell>
          <cell r="DF603" t="b">
            <v>1</v>
          </cell>
          <cell r="DH603" t="b">
            <v>1</v>
          </cell>
          <cell r="DJ603" t="b">
            <v>1</v>
          </cell>
          <cell r="DL603" t="b">
            <v>1</v>
          </cell>
          <cell r="DN603" t="b">
            <v>0</v>
          </cell>
          <cell r="DP603" t="b">
            <v>0</v>
          </cell>
          <cell r="DV603">
            <v>0</v>
          </cell>
          <cell r="DX603">
            <v>0</v>
          </cell>
          <cell r="DZ603">
            <v>0</v>
          </cell>
          <cell r="EB603">
            <v>0</v>
          </cell>
          <cell r="ED603">
            <v>0</v>
          </cell>
          <cell r="EF603">
            <v>0</v>
          </cell>
          <cell r="EJ603">
            <v>70</v>
          </cell>
          <cell r="EL603">
            <v>70</v>
          </cell>
          <cell r="EN603">
            <v>70</v>
          </cell>
          <cell r="EP603">
            <v>70</v>
          </cell>
          <cell r="ER603">
            <v>0</v>
          </cell>
          <cell r="ET603">
            <v>0</v>
          </cell>
          <cell r="EX603">
            <v>0</v>
          </cell>
          <cell r="EZ603">
            <v>0</v>
          </cell>
          <cell r="FD603">
            <v>0</v>
          </cell>
          <cell r="FF603">
            <v>0</v>
          </cell>
        </row>
        <row r="604">
          <cell r="A604" t="str">
            <v>VarmelagerFrederikshavn</v>
          </cell>
          <cell r="B604" t="str">
            <v>DK-West</v>
          </cell>
          <cell r="G604">
            <v>0</v>
          </cell>
          <cell r="H604">
            <v>36</v>
          </cell>
          <cell r="AK604">
            <v>0</v>
          </cell>
          <cell r="AL604">
            <v>0</v>
          </cell>
          <cell r="AN604">
            <v>0</v>
          </cell>
          <cell r="AO604">
            <v>0</v>
          </cell>
          <cell r="AP604">
            <v>0</v>
          </cell>
          <cell r="AQ604">
            <v>0</v>
          </cell>
          <cell r="BG604" t="b">
            <v>0</v>
          </cell>
          <cell r="BO604" t="b">
            <v>0</v>
          </cell>
          <cell r="CA604" t="b">
            <v>0</v>
          </cell>
          <cell r="CB604" t="b">
            <v>0</v>
          </cell>
          <cell r="CD604" t="b">
            <v>0</v>
          </cell>
          <cell r="CE604" t="b">
            <v>0</v>
          </cell>
          <cell r="CG604" t="b">
            <v>0</v>
          </cell>
          <cell r="CH604" t="b">
            <v>0</v>
          </cell>
          <cell r="CP604">
            <v>0</v>
          </cell>
          <cell r="CT604" t="b">
            <v>0</v>
          </cell>
          <cell r="CV604" t="b">
            <v>0</v>
          </cell>
          <cell r="CX604" t="b">
            <v>0</v>
          </cell>
          <cell r="CZ604" t="b">
            <v>0</v>
          </cell>
          <cell r="DB604" t="b">
            <v>0</v>
          </cell>
          <cell r="DD604" t="b">
            <v>0</v>
          </cell>
          <cell r="DF604" t="b">
            <v>0</v>
          </cell>
          <cell r="DH604" t="b">
            <v>0</v>
          </cell>
          <cell r="DJ604" t="b">
            <v>0</v>
          </cell>
          <cell r="DL604" t="b">
            <v>0</v>
          </cell>
          <cell r="DN604" t="b">
            <v>0</v>
          </cell>
          <cell r="DP604" t="b">
            <v>0</v>
          </cell>
          <cell r="DV604">
            <v>0</v>
          </cell>
          <cell r="DX604">
            <v>0</v>
          </cell>
          <cell r="DZ604">
            <v>0</v>
          </cell>
          <cell r="EB604">
            <v>0</v>
          </cell>
          <cell r="ED604">
            <v>0</v>
          </cell>
          <cell r="EF604">
            <v>0</v>
          </cell>
          <cell r="EJ604">
            <v>0</v>
          </cell>
          <cell r="EL604">
            <v>0</v>
          </cell>
          <cell r="EN604">
            <v>0</v>
          </cell>
          <cell r="EP604">
            <v>0</v>
          </cell>
          <cell r="ER604">
            <v>0</v>
          </cell>
          <cell r="ET604">
            <v>0</v>
          </cell>
          <cell r="EX604">
            <v>0</v>
          </cell>
          <cell r="EZ604">
            <v>0</v>
          </cell>
          <cell r="FD604">
            <v>0</v>
          </cell>
          <cell r="FF604">
            <v>0</v>
          </cell>
        </row>
        <row r="605">
          <cell r="A605" t="str">
            <v>VPFrederikshavn</v>
          </cell>
          <cell r="B605" t="str">
            <v>DK-West</v>
          </cell>
          <cell r="G605">
            <v>-0.24</v>
          </cell>
          <cell r="H605">
            <v>0.67199999999999993</v>
          </cell>
          <cell r="AK605">
            <v>-0.67199999999999993</v>
          </cell>
          <cell r="AL605">
            <v>0</v>
          </cell>
          <cell r="AN605">
            <v>0</v>
          </cell>
          <cell r="AO605">
            <v>0</v>
          </cell>
          <cell r="AP605">
            <v>0</v>
          </cell>
          <cell r="AQ605">
            <v>0</v>
          </cell>
          <cell r="BG605" t="b">
            <v>0</v>
          </cell>
          <cell r="BO605" t="b">
            <v>0</v>
          </cell>
          <cell r="CA605" t="b">
            <v>0</v>
          </cell>
          <cell r="CB605" t="b">
            <v>0</v>
          </cell>
          <cell r="CD605" t="b">
            <v>0</v>
          </cell>
          <cell r="CE605" t="b">
            <v>0</v>
          </cell>
          <cell r="CG605" t="b">
            <v>0</v>
          </cell>
          <cell r="CH605" t="b">
            <v>0</v>
          </cell>
          <cell r="CP605">
            <v>0</v>
          </cell>
          <cell r="CT605" t="b">
            <v>0</v>
          </cell>
          <cell r="CV605" t="b">
            <v>0</v>
          </cell>
          <cell r="CX605" t="b">
            <v>0</v>
          </cell>
          <cell r="CZ605" t="b">
            <v>0</v>
          </cell>
          <cell r="DB605" t="b">
            <v>0</v>
          </cell>
          <cell r="DD605" t="b">
            <v>0</v>
          </cell>
          <cell r="DF605" t="b">
            <v>0</v>
          </cell>
          <cell r="DH605" t="b">
            <v>0</v>
          </cell>
          <cell r="DJ605" t="b">
            <v>0</v>
          </cell>
          <cell r="DL605" t="b">
            <v>0</v>
          </cell>
          <cell r="DN605" t="b">
            <v>0</v>
          </cell>
          <cell r="DP605" t="b">
            <v>0</v>
          </cell>
          <cell r="DV605">
            <v>0</v>
          </cell>
          <cell r="DX605">
            <v>0</v>
          </cell>
          <cell r="DZ605">
            <v>0</v>
          </cell>
          <cell r="EB605">
            <v>0</v>
          </cell>
          <cell r="ED605">
            <v>0</v>
          </cell>
          <cell r="EF605">
            <v>0</v>
          </cell>
          <cell r="EJ605">
            <v>0</v>
          </cell>
          <cell r="EL605">
            <v>0</v>
          </cell>
          <cell r="EN605">
            <v>0</v>
          </cell>
          <cell r="EP605">
            <v>0</v>
          </cell>
          <cell r="ER605">
            <v>0</v>
          </cell>
          <cell r="ET605">
            <v>0</v>
          </cell>
          <cell r="EX605">
            <v>0</v>
          </cell>
          <cell r="EZ605">
            <v>0</v>
          </cell>
          <cell r="FD605">
            <v>0</v>
          </cell>
          <cell r="FF605">
            <v>0</v>
          </cell>
        </row>
        <row r="606">
          <cell r="A606" t="str">
            <v>Brønderslev1</v>
          </cell>
          <cell r="B606" t="str">
            <v>DK-West</v>
          </cell>
          <cell r="G606">
            <v>21.14</v>
          </cell>
          <cell r="H606">
            <v>27.102564102564102</v>
          </cell>
          <cell r="AK606">
            <v>8.3503000000000007</v>
          </cell>
          <cell r="AL606">
            <v>13.725016436554897</v>
          </cell>
          <cell r="AN606">
            <v>0</v>
          </cell>
          <cell r="AO606">
            <v>2.1140000000000003</v>
          </cell>
          <cell r="AP606">
            <v>634.20000000000005</v>
          </cell>
          <cell r="AQ606">
            <v>2.1140000000000003</v>
          </cell>
          <cell r="BG606" t="b">
            <v>1</v>
          </cell>
          <cell r="BO606" t="b">
            <v>0</v>
          </cell>
          <cell r="CA606" t="b">
            <v>0</v>
          </cell>
          <cell r="CB606" t="b">
            <v>0</v>
          </cell>
          <cell r="CD606" t="b">
            <v>0</v>
          </cell>
          <cell r="CE606" t="b">
            <v>0</v>
          </cell>
          <cell r="CG606" t="b">
            <v>0</v>
          </cell>
          <cell r="CH606" t="b">
            <v>0</v>
          </cell>
          <cell r="CP606" t="str">
            <v>ECGASEND</v>
          </cell>
          <cell r="CT606" t="b">
            <v>0</v>
          </cell>
          <cell r="CV606" t="b">
            <v>0</v>
          </cell>
          <cell r="CX606" t="b">
            <v>0</v>
          </cell>
          <cell r="CZ606" t="b">
            <v>0</v>
          </cell>
          <cell r="DB606" t="b">
            <v>0</v>
          </cell>
          <cell r="DD606" t="b">
            <v>0</v>
          </cell>
          <cell r="DF606" t="b">
            <v>0</v>
          </cell>
          <cell r="DH606" t="b">
            <v>0</v>
          </cell>
          <cell r="DJ606" t="b">
            <v>0</v>
          </cell>
          <cell r="DL606" t="b">
            <v>0</v>
          </cell>
          <cell r="DN606" t="b">
            <v>0</v>
          </cell>
          <cell r="DP606" t="b">
            <v>0</v>
          </cell>
          <cell r="DV606">
            <v>0</v>
          </cell>
          <cell r="DX606">
            <v>0</v>
          </cell>
          <cell r="DZ606">
            <v>0</v>
          </cell>
          <cell r="EB606">
            <v>0</v>
          </cell>
          <cell r="ED606">
            <v>0</v>
          </cell>
          <cell r="EF606">
            <v>0</v>
          </cell>
          <cell r="EJ606">
            <v>0</v>
          </cell>
          <cell r="EL606">
            <v>0</v>
          </cell>
          <cell r="EN606">
            <v>0</v>
          </cell>
          <cell r="EP606">
            <v>0</v>
          </cell>
          <cell r="ER606">
            <v>0</v>
          </cell>
          <cell r="ET606">
            <v>0</v>
          </cell>
          <cell r="EX606">
            <v>0</v>
          </cell>
          <cell r="EZ606">
            <v>0</v>
          </cell>
          <cell r="FD606">
            <v>0</v>
          </cell>
          <cell r="FF606">
            <v>0</v>
          </cell>
        </row>
        <row r="607">
          <cell r="A607" t="str">
            <v>Brønderslev1</v>
          </cell>
          <cell r="B607" t="str">
            <v>DK-West</v>
          </cell>
          <cell r="G607">
            <v>21.14</v>
          </cell>
          <cell r="H607">
            <v>27.102564102564102</v>
          </cell>
          <cell r="AK607">
            <v>8.3503000000000007</v>
          </cell>
          <cell r="AL607">
            <v>13.725016436554897</v>
          </cell>
          <cell r="AN607">
            <v>0</v>
          </cell>
          <cell r="AO607">
            <v>2.1140000000000003</v>
          </cell>
          <cell r="AP607">
            <v>634.20000000000005</v>
          </cell>
          <cell r="AQ607">
            <v>2.1140000000000003</v>
          </cell>
          <cell r="BG607" t="b">
            <v>1</v>
          </cell>
          <cell r="BO607" t="b">
            <v>0</v>
          </cell>
          <cell r="CA607" t="b">
            <v>0</v>
          </cell>
          <cell r="CB607" t="b">
            <v>0</v>
          </cell>
          <cell r="CD607" t="b">
            <v>0</v>
          </cell>
          <cell r="CE607" t="b">
            <v>0</v>
          </cell>
          <cell r="CG607" t="b">
            <v>0</v>
          </cell>
          <cell r="CH607" t="b">
            <v>0</v>
          </cell>
          <cell r="CP607" t="str">
            <v>ECGASEND</v>
          </cell>
          <cell r="CT607" t="b">
            <v>0</v>
          </cell>
          <cell r="CV607" t="b">
            <v>0</v>
          </cell>
          <cell r="CX607" t="b">
            <v>0</v>
          </cell>
          <cell r="CZ607" t="b">
            <v>0</v>
          </cell>
          <cell r="DB607" t="b">
            <v>0</v>
          </cell>
          <cell r="DD607" t="b">
            <v>0</v>
          </cell>
          <cell r="DF607" t="b">
            <v>0</v>
          </cell>
          <cell r="DH607" t="b">
            <v>0</v>
          </cell>
          <cell r="DJ607" t="b">
            <v>0</v>
          </cell>
          <cell r="DL607" t="b">
            <v>0</v>
          </cell>
          <cell r="DN607" t="b">
            <v>0</v>
          </cell>
          <cell r="DP607" t="b">
            <v>0</v>
          </cell>
          <cell r="DV607">
            <v>0</v>
          </cell>
          <cell r="DX607">
            <v>0</v>
          </cell>
          <cell r="DZ607">
            <v>0</v>
          </cell>
          <cell r="EB607">
            <v>0</v>
          </cell>
          <cell r="ED607">
            <v>0</v>
          </cell>
          <cell r="EF607">
            <v>0</v>
          </cell>
          <cell r="EJ607">
            <v>0</v>
          </cell>
          <cell r="EL607">
            <v>0</v>
          </cell>
          <cell r="EN607">
            <v>0</v>
          </cell>
          <cell r="EP607">
            <v>0</v>
          </cell>
          <cell r="ER607">
            <v>0</v>
          </cell>
          <cell r="ET607">
            <v>0</v>
          </cell>
          <cell r="EX607">
            <v>0</v>
          </cell>
          <cell r="EZ607">
            <v>0</v>
          </cell>
          <cell r="FD607">
            <v>0</v>
          </cell>
          <cell r="FF607">
            <v>0</v>
          </cell>
        </row>
        <row r="608">
          <cell r="A608" t="str">
            <v>Brønderslev1</v>
          </cell>
          <cell r="B608" t="str">
            <v>DK-West</v>
          </cell>
          <cell r="G608">
            <v>21.14</v>
          </cell>
          <cell r="H608">
            <v>27.102564102564102</v>
          </cell>
          <cell r="AK608">
            <v>8.3503000000000007</v>
          </cell>
          <cell r="AL608">
            <v>13.725016436554897</v>
          </cell>
          <cell r="AN608">
            <v>0</v>
          </cell>
          <cell r="AO608">
            <v>2.1140000000000003</v>
          </cell>
          <cell r="AP608">
            <v>634.20000000000005</v>
          </cell>
          <cell r="AQ608">
            <v>2.1140000000000003</v>
          </cell>
          <cell r="BG608" t="b">
            <v>1</v>
          </cell>
          <cell r="BO608" t="b">
            <v>1</v>
          </cell>
          <cell r="CA608" t="b">
            <v>1</v>
          </cell>
          <cell r="CB608" t="b">
            <v>1</v>
          </cell>
          <cell r="CD608" t="b">
            <v>0</v>
          </cell>
          <cell r="CE608" t="b">
            <v>0</v>
          </cell>
          <cell r="CG608" t="b">
            <v>0</v>
          </cell>
          <cell r="CH608" t="b">
            <v>0</v>
          </cell>
          <cell r="CP608" t="str">
            <v>ECGASEND</v>
          </cell>
          <cell r="CT608" t="b">
            <v>0</v>
          </cell>
          <cell r="CV608" t="b">
            <v>0</v>
          </cell>
          <cell r="CX608" t="b">
            <v>0</v>
          </cell>
          <cell r="CZ608" t="b">
            <v>0</v>
          </cell>
          <cell r="DB608" t="b">
            <v>0</v>
          </cell>
          <cell r="DD608" t="b">
            <v>0</v>
          </cell>
          <cell r="DF608" t="b">
            <v>0</v>
          </cell>
          <cell r="DH608" t="b">
            <v>0</v>
          </cell>
          <cell r="DJ608" t="b">
            <v>0</v>
          </cell>
          <cell r="DL608" t="b">
            <v>0</v>
          </cell>
          <cell r="DN608" t="b">
            <v>0</v>
          </cell>
          <cell r="DP608" t="b">
            <v>0</v>
          </cell>
          <cell r="DV608">
            <v>21.14</v>
          </cell>
          <cell r="DX608">
            <v>21.14</v>
          </cell>
          <cell r="DZ608">
            <v>0</v>
          </cell>
          <cell r="EB608">
            <v>0</v>
          </cell>
          <cell r="ED608">
            <v>0</v>
          </cell>
          <cell r="EF608">
            <v>0</v>
          </cell>
          <cell r="EJ608">
            <v>27.102564102564102</v>
          </cell>
          <cell r="EL608">
            <v>27.102564102564102</v>
          </cell>
          <cell r="EN608">
            <v>0</v>
          </cell>
          <cell r="EP608">
            <v>0</v>
          </cell>
          <cell r="ER608">
            <v>0</v>
          </cell>
          <cell r="ET608">
            <v>0</v>
          </cell>
          <cell r="EX608">
            <v>0</v>
          </cell>
          <cell r="EZ608">
            <v>0</v>
          </cell>
          <cell r="FD608">
            <v>0</v>
          </cell>
          <cell r="FF608">
            <v>0</v>
          </cell>
        </row>
        <row r="609">
          <cell r="A609" t="str">
            <v>Brønderslev1</v>
          </cell>
          <cell r="B609" t="str">
            <v>DK-West</v>
          </cell>
          <cell r="G609">
            <v>21.14</v>
          </cell>
          <cell r="H609">
            <v>27.102564102564102</v>
          </cell>
          <cell r="AK609">
            <v>8.3503000000000007</v>
          </cell>
          <cell r="AL609">
            <v>13.725016436554897</v>
          </cell>
          <cell r="AN609">
            <v>0</v>
          </cell>
          <cell r="AO609">
            <v>2.1140000000000003</v>
          </cell>
          <cell r="AP609">
            <v>634.20000000000005</v>
          </cell>
          <cell r="AQ609">
            <v>2.1140000000000003</v>
          </cell>
          <cell r="BG609" t="b">
            <v>1</v>
          </cell>
          <cell r="BO609" t="b">
            <v>0</v>
          </cell>
          <cell r="CA609" t="b">
            <v>0</v>
          </cell>
          <cell r="CB609" t="b">
            <v>0</v>
          </cell>
          <cell r="CD609" t="b">
            <v>1</v>
          </cell>
          <cell r="CE609" t="b">
            <v>1</v>
          </cell>
          <cell r="CG609" t="b">
            <v>0</v>
          </cell>
          <cell r="CH609" t="b">
            <v>0</v>
          </cell>
          <cell r="CP609" t="str">
            <v>ECGASEND</v>
          </cell>
          <cell r="CT609" t="b">
            <v>1</v>
          </cell>
          <cell r="CV609" t="b">
            <v>1</v>
          </cell>
          <cell r="CX609" t="b">
            <v>0</v>
          </cell>
          <cell r="CZ609" t="b">
            <v>0</v>
          </cell>
          <cell r="DB609" t="b">
            <v>0</v>
          </cell>
          <cell r="DD609" t="b">
            <v>0</v>
          </cell>
          <cell r="DF609" t="b">
            <v>1</v>
          </cell>
          <cell r="DH609" t="b">
            <v>1</v>
          </cell>
          <cell r="DJ609" t="b">
            <v>0</v>
          </cell>
          <cell r="DL609" t="b">
            <v>0</v>
          </cell>
          <cell r="DN609" t="b">
            <v>0</v>
          </cell>
          <cell r="DP609" t="b">
            <v>0</v>
          </cell>
          <cell r="DV609">
            <v>0</v>
          </cell>
          <cell r="DX609">
            <v>0</v>
          </cell>
          <cell r="DZ609">
            <v>0</v>
          </cell>
          <cell r="EB609">
            <v>0</v>
          </cell>
          <cell r="ED609">
            <v>0</v>
          </cell>
          <cell r="EF609">
            <v>0</v>
          </cell>
          <cell r="EJ609">
            <v>0</v>
          </cell>
          <cell r="EL609">
            <v>0</v>
          </cell>
          <cell r="EN609">
            <v>0</v>
          </cell>
          <cell r="EP609">
            <v>0</v>
          </cell>
          <cell r="ER609">
            <v>0</v>
          </cell>
          <cell r="ET609">
            <v>0</v>
          </cell>
          <cell r="EX609">
            <v>21.14</v>
          </cell>
          <cell r="EZ609">
            <v>27.102564102564102</v>
          </cell>
          <cell r="FD609">
            <v>0</v>
          </cell>
          <cell r="FF609">
            <v>0</v>
          </cell>
        </row>
        <row r="610">
          <cell r="A610" t="str">
            <v>Brønderslev2</v>
          </cell>
          <cell r="B610" t="str">
            <v>DK-West</v>
          </cell>
          <cell r="G610">
            <v>36</v>
          </cell>
          <cell r="H610">
            <v>27</v>
          </cell>
          <cell r="AK610">
            <v>17.783999999999999</v>
          </cell>
          <cell r="AL610">
            <v>10.003499999999999</v>
          </cell>
          <cell r="AN610">
            <v>0</v>
          </cell>
          <cell r="AO610">
            <v>0</v>
          </cell>
          <cell r="AP610">
            <v>670.5</v>
          </cell>
          <cell r="AQ610">
            <v>3.6</v>
          </cell>
          <cell r="BG610" t="b">
            <v>1</v>
          </cell>
          <cell r="BO610" t="b">
            <v>0</v>
          </cell>
          <cell r="CA610" t="b">
            <v>0</v>
          </cell>
          <cell r="CB610" t="b">
            <v>0</v>
          </cell>
          <cell r="CD610" t="b">
            <v>0</v>
          </cell>
          <cell r="CE610" t="b">
            <v>0</v>
          </cell>
          <cell r="CG610" t="b">
            <v>0</v>
          </cell>
          <cell r="CH610" t="b">
            <v>0</v>
          </cell>
          <cell r="CP610" t="str">
            <v>ECGASGTD</v>
          </cell>
          <cell r="CT610" t="b">
            <v>0</v>
          </cell>
          <cell r="CV610" t="b">
            <v>0</v>
          </cell>
          <cell r="CX610" t="b">
            <v>1</v>
          </cell>
          <cell r="CZ610" t="b">
            <v>1</v>
          </cell>
          <cell r="DB610" t="b">
            <v>1</v>
          </cell>
          <cell r="DD610" t="b">
            <v>0</v>
          </cell>
          <cell r="DF610" t="b">
            <v>0</v>
          </cell>
          <cell r="DH610" t="b">
            <v>0</v>
          </cell>
          <cell r="DJ610" t="b">
            <v>1</v>
          </cell>
          <cell r="DL610" t="b">
            <v>1</v>
          </cell>
          <cell r="DN610" t="b">
            <v>1</v>
          </cell>
          <cell r="DP610" t="b">
            <v>0</v>
          </cell>
          <cell r="DV610">
            <v>0</v>
          </cell>
          <cell r="DX610">
            <v>0</v>
          </cell>
          <cell r="DZ610">
            <v>0</v>
          </cell>
          <cell r="EB610">
            <v>0</v>
          </cell>
          <cell r="ED610">
            <v>0</v>
          </cell>
          <cell r="EF610">
            <v>0</v>
          </cell>
          <cell r="EJ610">
            <v>0</v>
          </cell>
          <cell r="EL610">
            <v>0</v>
          </cell>
          <cell r="EN610">
            <v>0</v>
          </cell>
          <cell r="EP610">
            <v>0</v>
          </cell>
          <cell r="ER610">
            <v>0</v>
          </cell>
          <cell r="ET610">
            <v>0</v>
          </cell>
          <cell r="EX610">
            <v>0</v>
          </cell>
          <cell r="EZ610">
            <v>0</v>
          </cell>
          <cell r="FD610">
            <v>0</v>
          </cell>
          <cell r="FF610">
            <v>0</v>
          </cell>
        </row>
        <row r="611">
          <cell r="A611" t="str">
            <v>Sundolit</v>
          </cell>
          <cell r="B611" t="str">
            <v>DK-West</v>
          </cell>
          <cell r="G611">
            <v>0</v>
          </cell>
          <cell r="H611">
            <v>0.33715148002009243</v>
          </cell>
          <cell r="N611">
            <v>2.1213571122864217</v>
          </cell>
          <cell r="AK611">
            <v>0</v>
          </cell>
          <cell r="AL611">
            <v>0</v>
          </cell>
          <cell r="AN611">
            <v>0</v>
          </cell>
          <cell r="AO611">
            <v>0</v>
          </cell>
          <cell r="AP611">
            <v>0</v>
          </cell>
          <cell r="AQ611">
            <v>0</v>
          </cell>
          <cell r="BG611" t="b">
            <v>0</v>
          </cell>
          <cell r="BO611" t="b">
            <v>0</v>
          </cell>
          <cell r="CA611" t="b">
            <v>0</v>
          </cell>
          <cell r="CB611" t="b">
            <v>0</v>
          </cell>
          <cell r="CD611" t="b">
            <v>0</v>
          </cell>
          <cell r="CE611" t="b">
            <v>0</v>
          </cell>
          <cell r="CG611" t="b">
            <v>0</v>
          </cell>
          <cell r="CH611" t="b">
            <v>0</v>
          </cell>
          <cell r="CP611">
            <v>0</v>
          </cell>
          <cell r="CT611" t="b">
            <v>0</v>
          </cell>
          <cell r="CV611" t="b">
            <v>0</v>
          </cell>
          <cell r="CX611" t="b">
            <v>0</v>
          </cell>
          <cell r="CZ611" t="b">
            <v>0</v>
          </cell>
          <cell r="DB611" t="b">
            <v>0</v>
          </cell>
          <cell r="DD611" t="b">
            <v>0</v>
          </cell>
          <cell r="DF611" t="b">
            <v>0</v>
          </cell>
          <cell r="DH611" t="b">
            <v>0</v>
          </cell>
          <cell r="DJ611" t="b">
            <v>0</v>
          </cell>
          <cell r="DL611" t="b">
            <v>0</v>
          </cell>
          <cell r="DN611" t="b">
            <v>0</v>
          </cell>
          <cell r="DP611" t="b">
            <v>0</v>
          </cell>
          <cell r="DV611">
            <v>0</v>
          </cell>
          <cell r="DX611">
            <v>0</v>
          </cell>
          <cell r="DZ611">
            <v>0</v>
          </cell>
          <cell r="EB611">
            <v>0</v>
          </cell>
          <cell r="ED611">
            <v>0</v>
          </cell>
          <cell r="EF611">
            <v>0</v>
          </cell>
          <cell r="EJ611">
            <v>0</v>
          </cell>
          <cell r="EL611">
            <v>0</v>
          </cell>
          <cell r="EN611">
            <v>0</v>
          </cell>
          <cell r="EP611">
            <v>0</v>
          </cell>
          <cell r="ER611">
            <v>0</v>
          </cell>
          <cell r="ET611">
            <v>0</v>
          </cell>
          <cell r="EX611">
            <v>0</v>
          </cell>
          <cell r="EZ611">
            <v>0</v>
          </cell>
          <cell r="FD611">
            <v>0</v>
          </cell>
          <cell r="FF611">
            <v>0</v>
          </cell>
        </row>
        <row r="612">
          <cell r="A612" t="str">
            <v>KedlerBrønderslev</v>
          </cell>
          <cell r="B612" t="str">
            <v>DK-West</v>
          </cell>
          <cell r="G612">
            <v>0</v>
          </cell>
          <cell r="H612">
            <v>46.1</v>
          </cell>
          <cell r="AK612">
            <v>0</v>
          </cell>
          <cell r="AL612">
            <v>39.8765</v>
          </cell>
          <cell r="AN612">
            <v>0</v>
          </cell>
          <cell r="AO612">
            <v>0</v>
          </cell>
          <cell r="AP612">
            <v>497.88000000000005</v>
          </cell>
          <cell r="AQ612">
            <v>0</v>
          </cell>
          <cell r="BG612" t="b">
            <v>1</v>
          </cell>
          <cell r="BO612" t="b">
            <v>0</v>
          </cell>
          <cell r="CA612" t="b">
            <v>0</v>
          </cell>
          <cell r="CB612" t="b">
            <v>0</v>
          </cell>
          <cell r="CD612" t="b">
            <v>0</v>
          </cell>
          <cell r="CE612" t="b">
            <v>0</v>
          </cell>
          <cell r="CG612" t="b">
            <v>0</v>
          </cell>
          <cell r="CH612" t="b">
            <v>0</v>
          </cell>
          <cell r="CP612" t="str">
            <v>EHGASBOD</v>
          </cell>
          <cell r="CT612" t="b">
            <v>0</v>
          </cell>
          <cell r="CV612" t="b">
            <v>0</v>
          </cell>
          <cell r="CX612" t="b">
            <v>0</v>
          </cell>
          <cell r="CZ612" t="b">
            <v>0</v>
          </cell>
          <cell r="DB612" t="b">
            <v>0</v>
          </cell>
          <cell r="DD612" t="b">
            <v>0</v>
          </cell>
          <cell r="DF612" t="b">
            <v>0</v>
          </cell>
          <cell r="DH612" t="b">
            <v>0</v>
          </cell>
          <cell r="DJ612" t="b">
            <v>0</v>
          </cell>
          <cell r="DL612" t="b">
            <v>0</v>
          </cell>
          <cell r="DN612" t="b">
            <v>0</v>
          </cell>
          <cell r="DP612" t="b">
            <v>0</v>
          </cell>
          <cell r="DV612">
            <v>0</v>
          </cell>
          <cell r="DX612">
            <v>0</v>
          </cell>
          <cell r="DZ612">
            <v>0</v>
          </cell>
          <cell r="EB612">
            <v>0</v>
          </cell>
          <cell r="ED612">
            <v>0</v>
          </cell>
          <cell r="EF612">
            <v>0</v>
          </cell>
          <cell r="EJ612">
            <v>0</v>
          </cell>
          <cell r="EL612">
            <v>0</v>
          </cell>
          <cell r="EN612">
            <v>0</v>
          </cell>
          <cell r="EP612">
            <v>0</v>
          </cell>
          <cell r="ER612">
            <v>0</v>
          </cell>
          <cell r="ET612">
            <v>0</v>
          </cell>
          <cell r="EX612">
            <v>0</v>
          </cell>
          <cell r="EZ612">
            <v>0</v>
          </cell>
          <cell r="FD612">
            <v>0</v>
          </cell>
          <cell r="FF612">
            <v>0</v>
          </cell>
        </row>
        <row r="613">
          <cell r="A613" t="str">
            <v>KedlerBrønderslev</v>
          </cell>
          <cell r="B613" t="str">
            <v>DK-West</v>
          </cell>
          <cell r="G613">
            <v>0</v>
          </cell>
          <cell r="H613">
            <v>46.1</v>
          </cell>
          <cell r="AK613">
            <v>0</v>
          </cell>
          <cell r="AL613">
            <v>39.8765</v>
          </cell>
          <cell r="AN613">
            <v>0</v>
          </cell>
          <cell r="AO613">
            <v>0</v>
          </cell>
          <cell r="AP613">
            <v>497.88000000000005</v>
          </cell>
          <cell r="AQ613">
            <v>0</v>
          </cell>
          <cell r="BG613" t="b">
            <v>1</v>
          </cell>
          <cell r="BO613" t="b">
            <v>1</v>
          </cell>
          <cell r="CA613" t="b">
            <v>0</v>
          </cell>
          <cell r="CB613" t="b">
            <v>1</v>
          </cell>
          <cell r="CD613" t="b">
            <v>0</v>
          </cell>
          <cell r="CE613" t="b">
            <v>0</v>
          </cell>
          <cell r="CG613" t="b">
            <v>0</v>
          </cell>
          <cell r="CH613" t="b">
            <v>0</v>
          </cell>
          <cell r="CP613" t="str">
            <v>EHGASBOD</v>
          </cell>
          <cell r="CT613" t="b">
            <v>0</v>
          </cell>
          <cell r="CV613" t="b">
            <v>0</v>
          </cell>
          <cell r="CX613" t="b">
            <v>0</v>
          </cell>
          <cell r="CZ613" t="b">
            <v>0</v>
          </cell>
          <cell r="DB613" t="b">
            <v>0</v>
          </cell>
          <cell r="DD613" t="b">
            <v>0</v>
          </cell>
          <cell r="DF613" t="b">
            <v>1</v>
          </cell>
          <cell r="DH613" t="b">
            <v>1</v>
          </cell>
          <cell r="DJ613" t="b">
            <v>1</v>
          </cell>
          <cell r="DL613" t="b">
            <v>1</v>
          </cell>
          <cell r="DN613" t="b">
            <v>0</v>
          </cell>
          <cell r="DP613" t="b">
            <v>0</v>
          </cell>
          <cell r="DV613">
            <v>0</v>
          </cell>
          <cell r="DX613">
            <v>0</v>
          </cell>
          <cell r="DZ613">
            <v>0</v>
          </cell>
          <cell r="EB613">
            <v>0</v>
          </cell>
          <cell r="ED613">
            <v>0</v>
          </cell>
          <cell r="EF613">
            <v>0</v>
          </cell>
          <cell r="EJ613">
            <v>46.1</v>
          </cell>
          <cell r="EL613">
            <v>46.1</v>
          </cell>
          <cell r="EN613">
            <v>46.1</v>
          </cell>
          <cell r="EP613">
            <v>46.1</v>
          </cell>
          <cell r="ER613">
            <v>0</v>
          </cell>
          <cell r="ET613">
            <v>0</v>
          </cell>
          <cell r="EX613">
            <v>0</v>
          </cell>
          <cell r="EZ613">
            <v>0</v>
          </cell>
          <cell r="FD613">
            <v>0</v>
          </cell>
          <cell r="FF613">
            <v>0</v>
          </cell>
        </row>
        <row r="614">
          <cell r="A614" t="str">
            <v>VarmelagerBrønderslev</v>
          </cell>
          <cell r="B614" t="str">
            <v>DK-West</v>
          </cell>
          <cell r="G614">
            <v>0</v>
          </cell>
          <cell r="H614">
            <v>31.5</v>
          </cell>
          <cell r="AK614">
            <v>0</v>
          </cell>
          <cell r="AL614">
            <v>0</v>
          </cell>
          <cell r="AN614">
            <v>0</v>
          </cell>
          <cell r="AO614">
            <v>0</v>
          </cell>
          <cell r="AP614">
            <v>0</v>
          </cell>
          <cell r="AQ614">
            <v>0</v>
          </cell>
          <cell r="BG614" t="b">
            <v>0</v>
          </cell>
          <cell r="BO614" t="b">
            <v>0</v>
          </cell>
          <cell r="CA614" t="b">
            <v>0</v>
          </cell>
          <cell r="CB614" t="b">
            <v>0</v>
          </cell>
          <cell r="CD614" t="b">
            <v>0</v>
          </cell>
          <cell r="CE614" t="b">
            <v>0</v>
          </cell>
          <cell r="CG614" t="b">
            <v>0</v>
          </cell>
          <cell r="CH614" t="b">
            <v>0</v>
          </cell>
          <cell r="CP614">
            <v>0</v>
          </cell>
          <cell r="CT614" t="b">
            <v>0</v>
          </cell>
          <cell r="CV614" t="b">
            <v>0</v>
          </cell>
          <cell r="CX614" t="b">
            <v>0</v>
          </cell>
          <cell r="CZ614" t="b">
            <v>0</v>
          </cell>
          <cell r="DB614" t="b">
            <v>0</v>
          </cell>
          <cell r="DD614" t="b">
            <v>0</v>
          </cell>
          <cell r="DF614" t="b">
            <v>0</v>
          </cell>
          <cell r="DH614" t="b">
            <v>0</v>
          </cell>
          <cell r="DJ614" t="b">
            <v>0</v>
          </cell>
          <cell r="DL614" t="b">
            <v>0</v>
          </cell>
          <cell r="DN614" t="b">
            <v>0</v>
          </cell>
          <cell r="DP614" t="b">
            <v>0</v>
          </cell>
          <cell r="DV614">
            <v>0</v>
          </cell>
          <cell r="DX614">
            <v>0</v>
          </cell>
          <cell r="DZ614">
            <v>0</v>
          </cell>
          <cell r="EB614">
            <v>0</v>
          </cell>
          <cell r="ED614">
            <v>0</v>
          </cell>
          <cell r="EF614">
            <v>0</v>
          </cell>
          <cell r="EJ614">
            <v>0</v>
          </cell>
          <cell r="EL614">
            <v>0</v>
          </cell>
          <cell r="EN614">
            <v>0</v>
          </cell>
          <cell r="EP614">
            <v>0</v>
          </cell>
          <cell r="ER614">
            <v>0</v>
          </cell>
          <cell r="ET614">
            <v>0</v>
          </cell>
          <cell r="EX614">
            <v>0</v>
          </cell>
          <cell r="EZ614">
            <v>0</v>
          </cell>
          <cell r="FD614">
            <v>0</v>
          </cell>
          <cell r="FF614">
            <v>0</v>
          </cell>
        </row>
        <row r="615">
          <cell r="A615" t="str">
            <v>ElkedelBrønderslev</v>
          </cell>
          <cell r="B615" t="str">
            <v>DK-West</v>
          </cell>
          <cell r="G615">
            <v>-20</v>
          </cell>
          <cell r="H615">
            <v>20</v>
          </cell>
          <cell r="AK615">
            <v>-20</v>
          </cell>
          <cell r="AL615">
            <v>0</v>
          </cell>
          <cell r="AN615">
            <v>0</v>
          </cell>
          <cell r="AO615">
            <v>0</v>
          </cell>
          <cell r="AP615">
            <v>0</v>
          </cell>
          <cell r="AQ615">
            <v>0</v>
          </cell>
          <cell r="BG615" t="b">
            <v>0</v>
          </cell>
          <cell r="BO615" t="b">
            <v>0</v>
          </cell>
          <cell r="CA615" t="b">
            <v>0</v>
          </cell>
          <cell r="CB615" t="b">
            <v>0</v>
          </cell>
          <cell r="CD615" t="b">
            <v>0</v>
          </cell>
          <cell r="CE615" t="b">
            <v>0</v>
          </cell>
          <cell r="CG615" t="b">
            <v>0</v>
          </cell>
          <cell r="CH615" t="b">
            <v>0</v>
          </cell>
          <cell r="CP615">
            <v>0</v>
          </cell>
          <cell r="CT615" t="b">
            <v>0</v>
          </cell>
          <cell r="CV615" t="b">
            <v>0</v>
          </cell>
          <cell r="CX615" t="b">
            <v>0</v>
          </cell>
          <cell r="CZ615" t="b">
            <v>0</v>
          </cell>
          <cell r="DB615" t="b">
            <v>0</v>
          </cell>
          <cell r="DD615" t="b">
            <v>0</v>
          </cell>
          <cell r="DF615" t="b">
            <v>0</v>
          </cell>
          <cell r="DH615" t="b">
            <v>0</v>
          </cell>
          <cell r="DJ615" t="b">
            <v>0</v>
          </cell>
          <cell r="DL615" t="b">
            <v>0</v>
          </cell>
          <cell r="DN615" t="b">
            <v>0</v>
          </cell>
          <cell r="DP615" t="b">
            <v>0</v>
          </cell>
          <cell r="DV615">
            <v>0</v>
          </cell>
          <cell r="DX615">
            <v>0</v>
          </cell>
          <cell r="DZ615">
            <v>0</v>
          </cell>
          <cell r="EB615">
            <v>0</v>
          </cell>
          <cell r="ED615">
            <v>0</v>
          </cell>
          <cell r="EF615">
            <v>0</v>
          </cell>
          <cell r="EJ615">
            <v>0</v>
          </cell>
          <cell r="EL615">
            <v>0</v>
          </cell>
          <cell r="EN615">
            <v>0</v>
          </cell>
          <cell r="EP615">
            <v>0</v>
          </cell>
          <cell r="ER615">
            <v>0</v>
          </cell>
          <cell r="ET615">
            <v>0</v>
          </cell>
          <cell r="EX615">
            <v>0</v>
          </cell>
          <cell r="EZ615">
            <v>0</v>
          </cell>
          <cell r="FD615">
            <v>0</v>
          </cell>
          <cell r="FF615">
            <v>0</v>
          </cell>
        </row>
        <row r="616">
          <cell r="A616" t="str">
            <v>Grenå1</v>
          </cell>
          <cell r="B616" t="str">
            <v>DK-West</v>
          </cell>
          <cell r="G616">
            <v>11.4</v>
          </cell>
          <cell r="H616">
            <v>60</v>
          </cell>
          <cell r="AK616">
            <v>1.5390000000000001</v>
          </cell>
          <cell r="AL616">
            <v>42.631578947368432</v>
          </cell>
          <cell r="AN616">
            <v>0</v>
          </cell>
          <cell r="AO616">
            <v>2.2549200000000003</v>
          </cell>
          <cell r="AP616">
            <v>371.07</v>
          </cell>
          <cell r="AQ616">
            <v>1.5960000000000003</v>
          </cell>
          <cell r="BG616" t="b">
            <v>1</v>
          </cell>
          <cell r="BO616" t="b">
            <v>0</v>
          </cell>
          <cell r="CA616" t="b">
            <v>0</v>
          </cell>
          <cell r="CB616" t="b">
            <v>0</v>
          </cell>
          <cell r="CD616" t="b">
            <v>0</v>
          </cell>
          <cell r="CE616" t="b">
            <v>0</v>
          </cell>
          <cell r="CG616" t="b">
            <v>0</v>
          </cell>
          <cell r="CH616" t="b">
            <v>0</v>
          </cell>
          <cell r="CP616" t="str">
            <v>ECCOSBPD</v>
          </cell>
          <cell r="CT616" t="b">
            <v>0</v>
          </cell>
          <cell r="CV616" t="b">
            <v>0</v>
          </cell>
          <cell r="CX616" t="b">
            <v>0</v>
          </cell>
          <cell r="CZ616" t="b">
            <v>0</v>
          </cell>
          <cell r="DB616" t="b">
            <v>0</v>
          </cell>
          <cell r="DD616" t="b">
            <v>0</v>
          </cell>
          <cell r="DF616" t="b">
            <v>0</v>
          </cell>
          <cell r="DH616" t="b">
            <v>0</v>
          </cell>
          <cell r="DJ616" t="b">
            <v>0</v>
          </cell>
          <cell r="DL616" t="b">
            <v>0</v>
          </cell>
          <cell r="DN616" t="b">
            <v>0</v>
          </cell>
          <cell r="DP616" t="b">
            <v>0</v>
          </cell>
          <cell r="DV616">
            <v>0</v>
          </cell>
          <cell r="DX616">
            <v>0</v>
          </cell>
          <cell r="DZ616">
            <v>0</v>
          </cell>
          <cell r="EB616">
            <v>0</v>
          </cell>
          <cell r="ED616">
            <v>0</v>
          </cell>
          <cell r="EF616">
            <v>0</v>
          </cell>
          <cell r="EJ616">
            <v>0</v>
          </cell>
          <cell r="EL616">
            <v>0</v>
          </cell>
          <cell r="EN616">
            <v>0</v>
          </cell>
          <cell r="EP616">
            <v>0</v>
          </cell>
          <cell r="ER616">
            <v>0</v>
          </cell>
          <cell r="ET616">
            <v>0</v>
          </cell>
          <cell r="EX616">
            <v>0</v>
          </cell>
          <cell r="EZ616">
            <v>0</v>
          </cell>
          <cell r="FD616">
            <v>0</v>
          </cell>
          <cell r="FF616">
            <v>0</v>
          </cell>
        </row>
        <row r="617">
          <cell r="A617" t="str">
            <v>Grenå1</v>
          </cell>
          <cell r="B617" t="str">
            <v>DK-West</v>
          </cell>
          <cell r="G617">
            <v>11.4</v>
          </cell>
          <cell r="H617">
            <v>60</v>
          </cell>
          <cell r="AK617">
            <v>1.5390000000000001</v>
          </cell>
          <cell r="AL617">
            <v>42.631578947368432</v>
          </cell>
          <cell r="AN617">
            <v>0</v>
          </cell>
          <cell r="AO617">
            <v>2.2549200000000003</v>
          </cell>
          <cell r="AP617">
            <v>371.07</v>
          </cell>
          <cell r="AQ617">
            <v>1.5960000000000003</v>
          </cell>
          <cell r="BG617" t="b">
            <v>1</v>
          </cell>
          <cell r="BO617" t="b">
            <v>1</v>
          </cell>
          <cell r="CA617" t="b">
            <v>1</v>
          </cell>
          <cell r="CB617" t="b">
            <v>1</v>
          </cell>
          <cell r="CD617" t="b">
            <v>0</v>
          </cell>
          <cell r="CE617" t="b">
            <v>0</v>
          </cell>
          <cell r="CG617" t="b">
            <v>0</v>
          </cell>
          <cell r="CH617" t="b">
            <v>0</v>
          </cell>
          <cell r="CP617" t="str">
            <v>ECCOSBPD</v>
          </cell>
          <cell r="CT617" t="b">
            <v>0</v>
          </cell>
          <cell r="CV617" t="b">
            <v>0</v>
          </cell>
          <cell r="CX617" t="b">
            <v>0</v>
          </cell>
          <cell r="CZ617" t="b">
            <v>0</v>
          </cell>
          <cell r="DB617" t="b">
            <v>0</v>
          </cell>
          <cell r="DD617" t="b">
            <v>0</v>
          </cell>
          <cell r="DF617" t="b">
            <v>0</v>
          </cell>
          <cell r="DH617" t="b">
            <v>0</v>
          </cell>
          <cell r="DJ617" t="b">
            <v>0</v>
          </cell>
          <cell r="DL617" t="b">
            <v>0</v>
          </cell>
          <cell r="DN617" t="b">
            <v>0</v>
          </cell>
          <cell r="DP617" t="b">
            <v>0</v>
          </cell>
          <cell r="DV617">
            <v>11.4</v>
          </cell>
          <cell r="DX617">
            <v>0</v>
          </cell>
          <cell r="DZ617">
            <v>0</v>
          </cell>
          <cell r="EB617">
            <v>0</v>
          </cell>
          <cell r="ED617">
            <v>0</v>
          </cell>
          <cell r="EF617">
            <v>0</v>
          </cell>
          <cell r="EJ617">
            <v>60</v>
          </cell>
          <cell r="EL617">
            <v>0</v>
          </cell>
          <cell r="EN617">
            <v>0</v>
          </cell>
          <cell r="EP617">
            <v>0</v>
          </cell>
          <cell r="ER617">
            <v>0</v>
          </cell>
          <cell r="ET617">
            <v>0</v>
          </cell>
          <cell r="EX617">
            <v>0</v>
          </cell>
          <cell r="EZ617">
            <v>0</v>
          </cell>
          <cell r="FD617">
            <v>0</v>
          </cell>
          <cell r="FF617">
            <v>0</v>
          </cell>
        </row>
        <row r="618">
          <cell r="A618" t="str">
            <v>Grenå1</v>
          </cell>
          <cell r="B618" t="str">
            <v>DK-West</v>
          </cell>
          <cell r="G618">
            <v>11.4</v>
          </cell>
          <cell r="H618">
            <v>60</v>
          </cell>
          <cell r="AK618">
            <v>1.5390000000000001</v>
          </cell>
          <cell r="AL618">
            <v>42.631578947368432</v>
          </cell>
          <cell r="AN618">
            <v>0</v>
          </cell>
          <cell r="AO618">
            <v>2.2549200000000003</v>
          </cell>
          <cell r="AP618">
            <v>371.07</v>
          </cell>
          <cell r="AQ618">
            <v>1.5960000000000003</v>
          </cell>
          <cell r="BG618" t="b">
            <v>1</v>
          </cell>
          <cell r="BO618" t="b">
            <v>0</v>
          </cell>
          <cell r="CA618" t="b">
            <v>0</v>
          </cell>
          <cell r="CB618" t="b">
            <v>0</v>
          </cell>
          <cell r="CD618" t="b">
            <v>1</v>
          </cell>
          <cell r="CE618" t="b">
            <v>1</v>
          </cell>
          <cell r="CG618" t="b">
            <v>0</v>
          </cell>
          <cell r="CH618" t="b">
            <v>0</v>
          </cell>
          <cell r="CP618" t="str">
            <v>ECCOSBPD</v>
          </cell>
          <cell r="CT618" t="b">
            <v>1</v>
          </cell>
          <cell r="CV618" t="b">
            <v>0</v>
          </cell>
          <cell r="CX618" t="b">
            <v>0</v>
          </cell>
          <cell r="CZ618" t="b">
            <v>0</v>
          </cell>
          <cell r="DB618" t="b">
            <v>0</v>
          </cell>
          <cell r="DD618" t="b">
            <v>0</v>
          </cell>
          <cell r="DF618" t="b">
            <v>1</v>
          </cell>
          <cell r="DH618" t="b">
            <v>0</v>
          </cell>
          <cell r="DJ618" t="b">
            <v>0</v>
          </cell>
          <cell r="DL618" t="b">
            <v>0</v>
          </cell>
          <cell r="DN618" t="b">
            <v>0</v>
          </cell>
          <cell r="DP618" t="b">
            <v>0</v>
          </cell>
          <cell r="DV618">
            <v>0</v>
          </cell>
          <cell r="DX618">
            <v>0</v>
          </cell>
          <cell r="DZ618">
            <v>0</v>
          </cell>
          <cell r="EB618">
            <v>0</v>
          </cell>
          <cell r="ED618">
            <v>0</v>
          </cell>
          <cell r="EF618">
            <v>0</v>
          </cell>
          <cell r="EJ618">
            <v>0</v>
          </cell>
          <cell r="EL618">
            <v>0</v>
          </cell>
          <cell r="EN618">
            <v>0</v>
          </cell>
          <cell r="EP618">
            <v>0</v>
          </cell>
          <cell r="ER618">
            <v>0</v>
          </cell>
          <cell r="ET618">
            <v>0</v>
          </cell>
          <cell r="EX618">
            <v>11.4</v>
          </cell>
          <cell r="EZ618">
            <v>60</v>
          </cell>
          <cell r="FD618">
            <v>0</v>
          </cell>
          <cell r="FF618">
            <v>0</v>
          </cell>
        </row>
        <row r="619">
          <cell r="A619" t="str">
            <v>Grenå2</v>
          </cell>
          <cell r="B619" t="str">
            <v>DK-West</v>
          </cell>
          <cell r="G619">
            <v>11.4</v>
          </cell>
          <cell r="H619">
            <v>60</v>
          </cell>
          <cell r="AK619">
            <v>1.6530000000000002</v>
          </cell>
          <cell r="AL619">
            <v>45.789473684210535</v>
          </cell>
          <cell r="AN619">
            <v>0</v>
          </cell>
          <cell r="AO619">
            <v>2.2549200000000003</v>
          </cell>
          <cell r="AP619">
            <v>371.07</v>
          </cell>
          <cell r="AQ619">
            <v>1.5960000000000003</v>
          </cell>
          <cell r="BG619" t="b">
            <v>1</v>
          </cell>
          <cell r="BO619" t="b">
            <v>0</v>
          </cell>
          <cell r="CA619" t="b">
            <v>0</v>
          </cell>
          <cell r="CB619" t="b">
            <v>0</v>
          </cell>
          <cell r="CD619" t="b">
            <v>0</v>
          </cell>
          <cell r="CE619" t="b">
            <v>0</v>
          </cell>
          <cell r="CG619" t="b">
            <v>0</v>
          </cell>
          <cell r="CH619" t="b">
            <v>0</v>
          </cell>
          <cell r="CP619" t="str">
            <v>ECCOSBPD</v>
          </cell>
          <cell r="CT619" t="b">
            <v>0</v>
          </cell>
          <cell r="CV619" t="b">
            <v>1</v>
          </cell>
          <cell r="CX619" t="b">
            <v>1</v>
          </cell>
          <cell r="CZ619" t="b">
            <v>1</v>
          </cell>
          <cell r="DB619" t="b">
            <v>0</v>
          </cell>
          <cell r="DD619" t="b">
            <v>0</v>
          </cell>
          <cell r="DF619" t="b">
            <v>0</v>
          </cell>
          <cell r="DH619" t="b">
            <v>1</v>
          </cell>
          <cell r="DJ619" t="b">
            <v>1</v>
          </cell>
          <cell r="DL619" t="b">
            <v>1</v>
          </cell>
          <cell r="DN619" t="b">
            <v>0</v>
          </cell>
          <cell r="DP619" t="b">
            <v>0</v>
          </cell>
          <cell r="DV619">
            <v>0</v>
          </cell>
          <cell r="DX619">
            <v>0</v>
          </cell>
          <cell r="DZ619">
            <v>0</v>
          </cell>
          <cell r="EB619">
            <v>0</v>
          </cell>
          <cell r="ED619">
            <v>0</v>
          </cell>
          <cell r="EF619">
            <v>0</v>
          </cell>
          <cell r="EJ619">
            <v>0</v>
          </cell>
          <cell r="EL619">
            <v>0</v>
          </cell>
          <cell r="EN619">
            <v>0</v>
          </cell>
          <cell r="EP619">
            <v>0</v>
          </cell>
          <cell r="ER619">
            <v>0</v>
          </cell>
          <cell r="ET619">
            <v>0</v>
          </cell>
          <cell r="EX619">
            <v>0</v>
          </cell>
          <cell r="EZ619">
            <v>0</v>
          </cell>
          <cell r="FD619">
            <v>0</v>
          </cell>
          <cell r="FF619">
            <v>0</v>
          </cell>
        </row>
        <row r="620">
          <cell r="A620" t="str">
            <v>Grenå_Forbrænding</v>
          </cell>
          <cell r="B620" t="str">
            <v>DK-West</v>
          </cell>
          <cell r="G620">
            <v>0</v>
          </cell>
          <cell r="H620">
            <v>5.5</v>
          </cell>
          <cell r="AK620">
            <v>0</v>
          </cell>
          <cell r="AL620">
            <v>4.1690000000000005</v>
          </cell>
          <cell r="AN620">
            <v>0</v>
          </cell>
          <cell r="AO620">
            <v>1.089</v>
          </cell>
          <cell r="AP620">
            <v>0</v>
          </cell>
          <cell r="AQ620">
            <v>0.38500000000000001</v>
          </cell>
          <cell r="BG620" t="b">
            <v>1</v>
          </cell>
          <cell r="BO620" t="b">
            <v>0</v>
          </cell>
          <cell r="CA620" t="b">
            <v>0</v>
          </cell>
          <cell r="CB620" t="b">
            <v>0</v>
          </cell>
          <cell r="CD620" t="b">
            <v>0</v>
          </cell>
          <cell r="CE620" t="b">
            <v>0</v>
          </cell>
          <cell r="CG620" t="b">
            <v>0</v>
          </cell>
          <cell r="CH620" t="b">
            <v>0</v>
          </cell>
          <cell r="CP620" t="str">
            <v>EHWSTBOD</v>
          </cell>
          <cell r="CT620" t="b">
            <v>0</v>
          </cell>
          <cell r="CV620" t="b">
            <v>0</v>
          </cell>
          <cell r="CX620" t="b">
            <v>0</v>
          </cell>
          <cell r="CZ620" t="b">
            <v>0</v>
          </cell>
          <cell r="DB620" t="b">
            <v>0</v>
          </cell>
          <cell r="DD620" t="b">
            <v>0</v>
          </cell>
          <cell r="DF620" t="b">
            <v>0</v>
          </cell>
          <cell r="DH620" t="b">
            <v>0</v>
          </cell>
          <cell r="DJ620" t="b">
            <v>0</v>
          </cell>
          <cell r="DL620" t="b">
            <v>0</v>
          </cell>
          <cell r="DN620" t="b">
            <v>0</v>
          </cell>
          <cell r="DP620" t="b">
            <v>0</v>
          </cell>
          <cell r="DV620">
            <v>0</v>
          </cell>
          <cell r="DX620">
            <v>0</v>
          </cell>
          <cell r="DZ620">
            <v>0</v>
          </cell>
          <cell r="EB620">
            <v>0</v>
          </cell>
          <cell r="ED620">
            <v>0</v>
          </cell>
          <cell r="EF620">
            <v>0</v>
          </cell>
          <cell r="EJ620">
            <v>0</v>
          </cell>
          <cell r="EL620">
            <v>0</v>
          </cell>
          <cell r="EN620">
            <v>0</v>
          </cell>
          <cell r="EP620">
            <v>0</v>
          </cell>
          <cell r="ER620">
            <v>0</v>
          </cell>
          <cell r="ET620">
            <v>0</v>
          </cell>
          <cell r="EX620">
            <v>0</v>
          </cell>
          <cell r="EZ620">
            <v>0</v>
          </cell>
          <cell r="FD620">
            <v>0</v>
          </cell>
          <cell r="FF620">
            <v>0</v>
          </cell>
        </row>
        <row r="621">
          <cell r="A621" t="str">
            <v>IndustryHeatGrenå</v>
          </cell>
          <cell r="B621" t="str">
            <v>DK-West</v>
          </cell>
          <cell r="G621">
            <v>0</v>
          </cell>
          <cell r="H621">
            <v>2.7503391148069296</v>
          </cell>
          <cell r="N621">
            <v>17.305133710365201</v>
          </cell>
          <cell r="AK621">
            <v>0</v>
          </cell>
          <cell r="AL621">
            <v>0</v>
          </cell>
          <cell r="AN621">
            <v>0</v>
          </cell>
          <cell r="AO621">
            <v>0</v>
          </cell>
          <cell r="AP621">
            <v>0</v>
          </cell>
          <cell r="AQ621">
            <v>0</v>
          </cell>
          <cell r="BG621" t="b">
            <v>0</v>
          </cell>
          <cell r="BO621" t="b">
            <v>0</v>
          </cell>
          <cell r="CA621" t="b">
            <v>0</v>
          </cell>
          <cell r="CB621" t="b">
            <v>0</v>
          </cell>
          <cell r="CD621" t="b">
            <v>0</v>
          </cell>
          <cell r="CE621" t="b">
            <v>0</v>
          </cell>
          <cell r="CG621" t="b">
            <v>0</v>
          </cell>
          <cell r="CH621" t="b">
            <v>0</v>
          </cell>
          <cell r="CP621">
            <v>0</v>
          </cell>
          <cell r="CT621" t="b">
            <v>0</v>
          </cell>
          <cell r="CV621" t="b">
            <v>0</v>
          </cell>
          <cell r="CX621" t="b">
            <v>0</v>
          </cell>
          <cell r="CZ621" t="b">
            <v>0</v>
          </cell>
          <cell r="DB621" t="b">
            <v>0</v>
          </cell>
          <cell r="DD621" t="b">
            <v>0</v>
          </cell>
          <cell r="DF621" t="b">
            <v>0</v>
          </cell>
          <cell r="DH621" t="b">
            <v>0</v>
          </cell>
          <cell r="DJ621" t="b">
            <v>0</v>
          </cell>
          <cell r="DL621" t="b">
            <v>0</v>
          </cell>
          <cell r="DN621" t="b">
            <v>0</v>
          </cell>
          <cell r="DP621" t="b">
            <v>0</v>
          </cell>
          <cell r="DV621">
            <v>0</v>
          </cell>
          <cell r="DX621">
            <v>0</v>
          </cell>
          <cell r="DZ621">
            <v>0</v>
          </cell>
          <cell r="EB621">
            <v>0</v>
          </cell>
          <cell r="ED621">
            <v>0</v>
          </cell>
          <cell r="EF621">
            <v>0</v>
          </cell>
          <cell r="EJ621">
            <v>0</v>
          </cell>
          <cell r="EL621">
            <v>0</v>
          </cell>
          <cell r="EN621">
            <v>0</v>
          </cell>
          <cell r="EP621">
            <v>0</v>
          </cell>
          <cell r="ER621">
            <v>0</v>
          </cell>
          <cell r="ET621">
            <v>0</v>
          </cell>
          <cell r="EX621">
            <v>0</v>
          </cell>
          <cell r="EZ621">
            <v>0</v>
          </cell>
          <cell r="FD621">
            <v>0</v>
          </cell>
          <cell r="FF621">
            <v>0</v>
          </cell>
        </row>
        <row r="622">
          <cell r="A622" t="str">
            <v>IndustryHeatGrenå</v>
          </cell>
          <cell r="B622" t="str">
            <v>DK-West</v>
          </cell>
          <cell r="G622">
            <v>0</v>
          </cell>
          <cell r="H622">
            <v>2.7608960086089795</v>
          </cell>
          <cell r="N622">
            <v>17.371557686167698</v>
          </cell>
          <cell r="AK622">
            <v>0</v>
          </cell>
          <cell r="AL622">
            <v>0</v>
          </cell>
          <cell r="AN622">
            <v>0</v>
          </cell>
          <cell r="AO622">
            <v>0</v>
          </cell>
          <cell r="AP622">
            <v>0</v>
          </cell>
          <cell r="AQ622">
            <v>0</v>
          </cell>
          <cell r="BG622" t="b">
            <v>0</v>
          </cell>
          <cell r="BO622" t="b">
            <v>0</v>
          </cell>
          <cell r="CA622" t="b">
            <v>0</v>
          </cell>
          <cell r="CB622" t="b">
            <v>0</v>
          </cell>
          <cell r="CD622" t="b">
            <v>0</v>
          </cell>
          <cell r="CE622" t="b">
            <v>0</v>
          </cell>
          <cell r="CG622" t="b">
            <v>0</v>
          </cell>
          <cell r="CH622" t="b">
            <v>0</v>
          </cell>
          <cell r="CP622">
            <v>0</v>
          </cell>
          <cell r="CT622" t="b">
            <v>0</v>
          </cell>
          <cell r="CV622" t="b">
            <v>0</v>
          </cell>
          <cell r="CX622" t="b">
            <v>0</v>
          </cell>
          <cell r="CZ622" t="b">
            <v>0</v>
          </cell>
          <cell r="DB622" t="b">
            <v>0</v>
          </cell>
          <cell r="DD622" t="b">
            <v>0</v>
          </cell>
          <cell r="DF622" t="b">
            <v>0</v>
          </cell>
          <cell r="DH622" t="b">
            <v>0</v>
          </cell>
          <cell r="DJ622" t="b">
            <v>0</v>
          </cell>
          <cell r="DL622" t="b">
            <v>0</v>
          </cell>
          <cell r="DN622" t="b">
            <v>0</v>
          </cell>
          <cell r="DP622" t="b">
            <v>0</v>
          </cell>
          <cell r="DV622">
            <v>0</v>
          </cell>
          <cell r="DX622">
            <v>0</v>
          </cell>
          <cell r="DZ622">
            <v>0</v>
          </cell>
          <cell r="EB622">
            <v>0</v>
          </cell>
          <cell r="ED622">
            <v>0</v>
          </cell>
          <cell r="EF622">
            <v>0</v>
          </cell>
          <cell r="EJ622">
            <v>0</v>
          </cell>
          <cell r="EL622">
            <v>0</v>
          </cell>
          <cell r="EN622">
            <v>0</v>
          </cell>
          <cell r="EP622">
            <v>0</v>
          </cell>
          <cell r="ER622">
            <v>0</v>
          </cell>
          <cell r="ET622">
            <v>0</v>
          </cell>
          <cell r="EX622">
            <v>0</v>
          </cell>
          <cell r="EZ622">
            <v>0</v>
          </cell>
          <cell r="FD622">
            <v>0</v>
          </cell>
          <cell r="FF622">
            <v>0</v>
          </cell>
        </row>
        <row r="623">
          <cell r="A623" t="str">
            <v>KedlerGrenå</v>
          </cell>
          <cell r="B623" t="str">
            <v>DK-West</v>
          </cell>
          <cell r="G623">
            <v>0</v>
          </cell>
          <cell r="H623">
            <v>108.4</v>
          </cell>
          <cell r="AK623">
            <v>0</v>
          </cell>
          <cell r="AL623">
            <v>86.720000000000013</v>
          </cell>
          <cell r="AN623">
            <v>0</v>
          </cell>
          <cell r="AO623">
            <v>0</v>
          </cell>
          <cell r="AP623">
            <v>1252.0200000000002</v>
          </cell>
          <cell r="AQ623">
            <v>0</v>
          </cell>
          <cell r="BG623" t="b">
            <v>1</v>
          </cell>
          <cell r="BO623" t="b">
            <v>0</v>
          </cell>
          <cell r="CA623" t="b">
            <v>0</v>
          </cell>
          <cell r="CB623" t="b">
            <v>0</v>
          </cell>
          <cell r="CD623" t="b">
            <v>0</v>
          </cell>
          <cell r="CE623" t="b">
            <v>0</v>
          </cell>
          <cell r="CG623" t="b">
            <v>0</v>
          </cell>
          <cell r="CH623" t="b">
            <v>0</v>
          </cell>
          <cell r="CP623" t="str">
            <v>EHDSLBOD</v>
          </cell>
          <cell r="CT623" t="b">
            <v>0</v>
          </cell>
          <cell r="CV623" t="b">
            <v>0</v>
          </cell>
          <cell r="CX623" t="b">
            <v>0</v>
          </cell>
          <cell r="CZ623" t="b">
            <v>0</v>
          </cell>
          <cell r="DB623" t="b">
            <v>0</v>
          </cell>
          <cell r="DD623" t="b">
            <v>0</v>
          </cell>
          <cell r="DF623" t="b">
            <v>0</v>
          </cell>
          <cell r="DH623" t="b">
            <v>0</v>
          </cell>
          <cell r="DJ623" t="b">
            <v>0</v>
          </cell>
          <cell r="DL623" t="b">
            <v>0</v>
          </cell>
          <cell r="DN623" t="b">
            <v>0</v>
          </cell>
          <cell r="DP623" t="b">
            <v>0</v>
          </cell>
          <cell r="DV623">
            <v>0</v>
          </cell>
          <cell r="DX623">
            <v>0</v>
          </cell>
          <cell r="DZ623">
            <v>0</v>
          </cell>
          <cell r="EB623">
            <v>0</v>
          </cell>
          <cell r="ED623">
            <v>0</v>
          </cell>
          <cell r="EF623">
            <v>0</v>
          </cell>
          <cell r="EJ623">
            <v>0</v>
          </cell>
          <cell r="EL623">
            <v>0</v>
          </cell>
          <cell r="EN623">
            <v>0</v>
          </cell>
          <cell r="EP623">
            <v>0</v>
          </cell>
          <cell r="ER623">
            <v>0</v>
          </cell>
          <cell r="ET623">
            <v>0</v>
          </cell>
          <cell r="EX623">
            <v>0</v>
          </cell>
          <cell r="EZ623">
            <v>0</v>
          </cell>
          <cell r="FD623">
            <v>0</v>
          </cell>
          <cell r="FF623">
            <v>0</v>
          </cell>
        </row>
        <row r="624">
          <cell r="A624" t="str">
            <v>KedlerGrenå</v>
          </cell>
          <cell r="B624" t="str">
            <v>DK-West</v>
          </cell>
          <cell r="G624">
            <v>0</v>
          </cell>
          <cell r="H624">
            <v>108.4</v>
          </cell>
          <cell r="AK624">
            <v>0</v>
          </cell>
          <cell r="AL624">
            <v>86.720000000000013</v>
          </cell>
          <cell r="AN624">
            <v>0</v>
          </cell>
          <cell r="AO624">
            <v>0</v>
          </cell>
          <cell r="AP624">
            <v>1252.0200000000002</v>
          </cell>
          <cell r="AQ624">
            <v>0</v>
          </cell>
          <cell r="BG624" t="b">
            <v>1</v>
          </cell>
          <cell r="BO624" t="b">
            <v>1</v>
          </cell>
          <cell r="CA624" t="b">
            <v>0</v>
          </cell>
          <cell r="CB624" t="b">
            <v>1</v>
          </cell>
          <cell r="CD624" t="b">
            <v>0</v>
          </cell>
          <cell r="CE624" t="b">
            <v>0</v>
          </cell>
          <cell r="CG624" t="b">
            <v>0</v>
          </cell>
          <cell r="CH624" t="b">
            <v>0</v>
          </cell>
          <cell r="CP624" t="str">
            <v>EHDSLBOD</v>
          </cell>
          <cell r="CT624" t="b">
            <v>0</v>
          </cell>
          <cell r="CV624" t="b">
            <v>0</v>
          </cell>
          <cell r="CX624" t="b">
            <v>0</v>
          </cell>
          <cell r="CZ624" t="b">
            <v>0</v>
          </cell>
          <cell r="DB624" t="b">
            <v>0</v>
          </cell>
          <cell r="DD624" t="b">
            <v>0</v>
          </cell>
          <cell r="DF624" t="b">
            <v>1</v>
          </cell>
          <cell r="DH624" t="b">
            <v>1</v>
          </cell>
          <cell r="DJ624" t="b">
            <v>1</v>
          </cell>
          <cell r="DL624" t="b">
            <v>1</v>
          </cell>
          <cell r="DN624" t="b">
            <v>0</v>
          </cell>
          <cell r="DP624" t="b">
            <v>0</v>
          </cell>
          <cell r="DV624">
            <v>0</v>
          </cell>
          <cell r="DX624">
            <v>0</v>
          </cell>
          <cell r="DZ624">
            <v>0</v>
          </cell>
          <cell r="EB624">
            <v>0</v>
          </cell>
          <cell r="ED624">
            <v>0</v>
          </cell>
          <cell r="EF624">
            <v>0</v>
          </cell>
          <cell r="EJ624">
            <v>108.4</v>
          </cell>
          <cell r="EL624">
            <v>108.4</v>
          </cell>
          <cell r="EN624">
            <v>108.4</v>
          </cell>
          <cell r="EP624">
            <v>108.4</v>
          </cell>
          <cell r="ER624">
            <v>0</v>
          </cell>
          <cell r="ET624">
            <v>0</v>
          </cell>
          <cell r="EX624">
            <v>0</v>
          </cell>
          <cell r="EZ624">
            <v>0</v>
          </cell>
          <cell r="FD624">
            <v>0</v>
          </cell>
          <cell r="FF624">
            <v>0</v>
          </cell>
        </row>
        <row r="625">
          <cell r="A625" t="str">
            <v>VarmelagerGrenå</v>
          </cell>
          <cell r="B625" t="str">
            <v>DK-West</v>
          </cell>
          <cell r="G625">
            <v>0</v>
          </cell>
          <cell r="H625">
            <v>15.299999999999999</v>
          </cell>
          <cell r="AK625">
            <v>0</v>
          </cell>
          <cell r="AL625">
            <v>0</v>
          </cell>
          <cell r="AN625">
            <v>0</v>
          </cell>
          <cell r="AO625">
            <v>0</v>
          </cell>
          <cell r="AP625">
            <v>0</v>
          </cell>
          <cell r="AQ625">
            <v>0</v>
          </cell>
          <cell r="BG625" t="b">
            <v>0</v>
          </cell>
          <cell r="BO625" t="b">
            <v>0</v>
          </cell>
          <cell r="CA625" t="b">
            <v>0</v>
          </cell>
          <cell r="CB625" t="b">
            <v>0</v>
          </cell>
          <cell r="CD625" t="b">
            <v>0</v>
          </cell>
          <cell r="CE625" t="b">
            <v>0</v>
          </cell>
          <cell r="CG625" t="b">
            <v>0</v>
          </cell>
          <cell r="CH625" t="b">
            <v>0</v>
          </cell>
          <cell r="CP625">
            <v>0</v>
          </cell>
          <cell r="CT625" t="b">
            <v>0</v>
          </cell>
          <cell r="CV625" t="b">
            <v>0</v>
          </cell>
          <cell r="CX625" t="b">
            <v>0</v>
          </cell>
          <cell r="CZ625" t="b">
            <v>0</v>
          </cell>
          <cell r="DB625" t="b">
            <v>0</v>
          </cell>
          <cell r="DD625" t="b">
            <v>0</v>
          </cell>
          <cell r="DF625" t="b">
            <v>0</v>
          </cell>
          <cell r="DH625" t="b">
            <v>0</v>
          </cell>
          <cell r="DJ625" t="b">
            <v>0</v>
          </cell>
          <cell r="DL625" t="b">
            <v>0</v>
          </cell>
          <cell r="DN625" t="b">
            <v>0</v>
          </cell>
          <cell r="DP625" t="b">
            <v>0</v>
          </cell>
          <cell r="DV625">
            <v>0</v>
          </cell>
          <cell r="DX625">
            <v>0</v>
          </cell>
          <cell r="DZ625">
            <v>0</v>
          </cell>
          <cell r="EB625">
            <v>0</v>
          </cell>
          <cell r="ED625">
            <v>0</v>
          </cell>
          <cell r="EF625">
            <v>0</v>
          </cell>
          <cell r="EJ625">
            <v>0</v>
          </cell>
          <cell r="EL625">
            <v>0</v>
          </cell>
          <cell r="EN625">
            <v>0</v>
          </cell>
          <cell r="EP625">
            <v>0</v>
          </cell>
          <cell r="ER625">
            <v>0</v>
          </cell>
          <cell r="ET625">
            <v>0</v>
          </cell>
          <cell r="EX625">
            <v>0</v>
          </cell>
          <cell r="EZ625">
            <v>0</v>
          </cell>
          <cell r="FD625">
            <v>0</v>
          </cell>
          <cell r="FF625">
            <v>0</v>
          </cell>
        </row>
        <row r="626">
          <cell r="A626" t="str">
            <v>ElkedelGrenå</v>
          </cell>
          <cell r="B626" t="str">
            <v>DK-West</v>
          </cell>
          <cell r="G626" t="e">
            <v>#VALUE!</v>
          </cell>
          <cell r="H626">
            <v>15</v>
          </cell>
          <cell r="AK626">
            <v>0</v>
          </cell>
          <cell r="AL626">
            <v>0</v>
          </cell>
          <cell r="AN626">
            <v>0</v>
          </cell>
          <cell r="AO626">
            <v>0</v>
          </cell>
          <cell r="AP626">
            <v>0</v>
          </cell>
          <cell r="AQ626">
            <v>0</v>
          </cell>
          <cell r="BG626" t="b">
            <v>0</v>
          </cell>
          <cell r="BO626" t="b">
            <v>0</v>
          </cell>
          <cell r="CA626" t="b">
            <v>0</v>
          </cell>
          <cell r="CB626" t="b">
            <v>0</v>
          </cell>
          <cell r="CD626" t="b">
            <v>0</v>
          </cell>
          <cell r="CE626" t="b">
            <v>0</v>
          </cell>
          <cell r="CG626" t="b">
            <v>0</v>
          </cell>
          <cell r="CH626" t="b">
            <v>0</v>
          </cell>
          <cell r="CP626">
            <v>0</v>
          </cell>
          <cell r="CT626" t="b">
            <v>0</v>
          </cell>
          <cell r="CV626" t="b">
            <v>0</v>
          </cell>
          <cell r="CX626" t="b">
            <v>0</v>
          </cell>
          <cell r="CZ626" t="b">
            <v>0</v>
          </cell>
          <cell r="DB626" t="b">
            <v>0</v>
          </cell>
          <cell r="DD626" t="b">
            <v>0</v>
          </cell>
          <cell r="DF626" t="b">
            <v>0</v>
          </cell>
          <cell r="DH626" t="b">
            <v>0</v>
          </cell>
          <cell r="DJ626" t="b">
            <v>0</v>
          </cell>
          <cell r="DL626" t="b">
            <v>0</v>
          </cell>
          <cell r="DN626" t="b">
            <v>0</v>
          </cell>
          <cell r="DP626" t="b">
            <v>0</v>
          </cell>
          <cell r="DV626">
            <v>0</v>
          </cell>
          <cell r="DX626">
            <v>0</v>
          </cell>
          <cell r="DZ626">
            <v>0</v>
          </cell>
          <cell r="EB626">
            <v>0</v>
          </cell>
          <cell r="ED626">
            <v>0</v>
          </cell>
          <cell r="EF626">
            <v>0</v>
          </cell>
          <cell r="EJ626">
            <v>0</v>
          </cell>
          <cell r="EL626">
            <v>0</v>
          </cell>
          <cell r="EN626">
            <v>0</v>
          </cell>
          <cell r="EP626">
            <v>0</v>
          </cell>
          <cell r="ER626">
            <v>0</v>
          </cell>
          <cell r="ET626">
            <v>0</v>
          </cell>
          <cell r="EX626">
            <v>0</v>
          </cell>
          <cell r="EZ626">
            <v>0</v>
          </cell>
          <cell r="FD626">
            <v>0</v>
          </cell>
          <cell r="FF626">
            <v>0</v>
          </cell>
        </row>
        <row r="627">
          <cell r="A627" t="str">
            <v>VKH</v>
          </cell>
          <cell r="B627" t="str">
            <v>DK-West</v>
          </cell>
          <cell r="G627">
            <v>83.52</v>
          </cell>
          <cell r="H627">
            <v>174</v>
          </cell>
          <cell r="AK627">
            <v>24.220799999999997</v>
          </cell>
          <cell r="AL627">
            <v>105.125</v>
          </cell>
          <cell r="AN627">
            <v>0</v>
          </cell>
          <cell r="AO627">
            <v>13.162752000000001</v>
          </cell>
          <cell r="AP627">
            <v>2075.4720000000002</v>
          </cell>
          <cell r="AQ627">
            <v>11.6928</v>
          </cell>
          <cell r="BG627" t="b">
            <v>1</v>
          </cell>
          <cell r="BO627" t="b">
            <v>0</v>
          </cell>
          <cell r="CA627" t="b">
            <v>0</v>
          </cell>
          <cell r="CB627" t="b">
            <v>0</v>
          </cell>
          <cell r="CD627" t="b">
            <v>0</v>
          </cell>
          <cell r="CE627" t="b">
            <v>0</v>
          </cell>
          <cell r="CG627" t="b">
            <v>0</v>
          </cell>
          <cell r="CH627" t="b">
            <v>0</v>
          </cell>
          <cell r="CP627" t="str">
            <v>ECCOABPD</v>
          </cell>
          <cell r="CT627" t="b">
            <v>0</v>
          </cell>
          <cell r="CV627" t="b">
            <v>0</v>
          </cell>
          <cell r="CX627" t="b">
            <v>0</v>
          </cell>
          <cell r="CZ627" t="b">
            <v>0</v>
          </cell>
          <cell r="DB627" t="b">
            <v>0</v>
          </cell>
          <cell r="DD627" t="b">
            <v>0</v>
          </cell>
          <cell r="DF627" t="b">
            <v>0</v>
          </cell>
          <cell r="DH627" t="b">
            <v>0</v>
          </cell>
          <cell r="DJ627" t="b">
            <v>0</v>
          </cell>
          <cell r="DL627" t="b">
            <v>0</v>
          </cell>
          <cell r="DN627" t="b">
            <v>0</v>
          </cell>
          <cell r="DP627" t="b">
            <v>0</v>
          </cell>
          <cell r="DV627">
            <v>0</v>
          </cell>
          <cell r="DX627">
            <v>0</v>
          </cell>
          <cell r="DZ627">
            <v>0</v>
          </cell>
          <cell r="EB627">
            <v>0</v>
          </cell>
          <cell r="ED627">
            <v>0</v>
          </cell>
          <cell r="EF627">
            <v>0</v>
          </cell>
          <cell r="EJ627">
            <v>0</v>
          </cell>
          <cell r="EL627">
            <v>0</v>
          </cell>
          <cell r="EN627">
            <v>0</v>
          </cell>
          <cell r="EP627">
            <v>0</v>
          </cell>
          <cell r="ER627">
            <v>0</v>
          </cell>
          <cell r="ET627">
            <v>0</v>
          </cell>
          <cell r="EX627">
            <v>0</v>
          </cell>
          <cell r="EZ627">
            <v>0</v>
          </cell>
          <cell r="FD627">
            <v>0</v>
          </cell>
          <cell r="FF627">
            <v>0</v>
          </cell>
        </row>
        <row r="628">
          <cell r="A628" t="str">
            <v>VKH</v>
          </cell>
          <cell r="B628" t="str">
            <v>DK-West</v>
          </cell>
          <cell r="G628">
            <v>83.52</v>
          </cell>
          <cell r="H628">
            <v>174</v>
          </cell>
          <cell r="AK628">
            <v>24.220799999999997</v>
          </cell>
          <cell r="AL628">
            <v>105.125</v>
          </cell>
          <cell r="AN628">
            <v>0</v>
          </cell>
          <cell r="AO628">
            <v>6.6815999999999995</v>
          </cell>
          <cell r="AP628">
            <v>1252.8</v>
          </cell>
          <cell r="AQ628">
            <v>11.6928</v>
          </cell>
          <cell r="BG628" t="b">
            <v>1</v>
          </cell>
          <cell r="BO628" t="b">
            <v>0</v>
          </cell>
          <cell r="CA628" t="b">
            <v>0</v>
          </cell>
          <cell r="CB628" t="b">
            <v>0</v>
          </cell>
          <cell r="CD628" t="b">
            <v>0</v>
          </cell>
          <cell r="CE628" t="b">
            <v>0</v>
          </cell>
          <cell r="CG628" t="b">
            <v>0</v>
          </cell>
          <cell r="CH628" t="b">
            <v>0</v>
          </cell>
          <cell r="CP628" t="str">
            <v>ECGASBPD</v>
          </cell>
          <cell r="CT628" t="b">
            <v>0</v>
          </cell>
          <cell r="CV628" t="b">
            <v>0</v>
          </cell>
          <cell r="CX628" t="b">
            <v>0</v>
          </cell>
          <cell r="CZ628" t="b">
            <v>0</v>
          </cell>
          <cell r="DB628" t="b">
            <v>0</v>
          </cell>
          <cell r="DD628" t="b">
            <v>0</v>
          </cell>
          <cell r="DF628" t="b">
            <v>0</v>
          </cell>
          <cell r="DH628" t="b">
            <v>0</v>
          </cell>
          <cell r="DJ628" t="b">
            <v>0</v>
          </cell>
          <cell r="DL628" t="b">
            <v>0</v>
          </cell>
          <cell r="DN628" t="b">
            <v>0</v>
          </cell>
          <cell r="DP628" t="b">
            <v>0</v>
          </cell>
          <cell r="DV628">
            <v>0</v>
          </cell>
          <cell r="DX628">
            <v>0</v>
          </cell>
          <cell r="DZ628">
            <v>0</v>
          </cell>
          <cell r="EB628">
            <v>0</v>
          </cell>
          <cell r="ED628">
            <v>0</v>
          </cell>
          <cell r="EF628">
            <v>0</v>
          </cell>
          <cell r="EJ628">
            <v>0</v>
          </cell>
          <cell r="EL628">
            <v>0</v>
          </cell>
          <cell r="EN628">
            <v>0</v>
          </cell>
          <cell r="EP628">
            <v>0</v>
          </cell>
          <cell r="ER628">
            <v>0</v>
          </cell>
          <cell r="ET628">
            <v>0</v>
          </cell>
          <cell r="EX628">
            <v>0</v>
          </cell>
          <cell r="EZ628">
            <v>0</v>
          </cell>
          <cell r="FD628">
            <v>0</v>
          </cell>
          <cell r="FF628">
            <v>0</v>
          </cell>
        </row>
        <row r="629">
          <cell r="A629" t="str">
            <v>VKH</v>
          </cell>
          <cell r="B629" t="str">
            <v>DK-West</v>
          </cell>
          <cell r="G629">
            <v>83.52</v>
          </cell>
          <cell r="H629">
            <v>174</v>
          </cell>
          <cell r="AK629">
            <v>24.220799999999997</v>
          </cell>
          <cell r="AL629">
            <v>105.125</v>
          </cell>
          <cell r="AN629">
            <v>0</v>
          </cell>
          <cell r="AO629">
            <v>13.162752000000001</v>
          </cell>
          <cell r="AP629">
            <v>2075.4720000000002</v>
          </cell>
          <cell r="AQ629">
            <v>11.6928</v>
          </cell>
          <cell r="BG629" t="b">
            <v>1</v>
          </cell>
          <cell r="BO629" t="b">
            <v>0</v>
          </cell>
          <cell r="CA629" t="b">
            <v>0</v>
          </cell>
          <cell r="CB629" t="b">
            <v>0</v>
          </cell>
          <cell r="CD629" t="b">
            <v>0</v>
          </cell>
          <cell r="CE629" t="b">
            <v>0</v>
          </cell>
          <cell r="CG629" t="b">
            <v>0</v>
          </cell>
          <cell r="CH629" t="b">
            <v>0</v>
          </cell>
          <cell r="CP629" t="str">
            <v>ECFL1BPD</v>
          </cell>
          <cell r="CT629" t="b">
            <v>0</v>
          </cell>
          <cell r="CV629" t="b">
            <v>0</v>
          </cell>
          <cell r="CX629" t="b">
            <v>0</v>
          </cell>
          <cell r="CZ629" t="b">
            <v>0</v>
          </cell>
          <cell r="DB629" t="b">
            <v>0</v>
          </cell>
          <cell r="DD629" t="b">
            <v>0</v>
          </cell>
          <cell r="DF629" t="b">
            <v>0</v>
          </cell>
          <cell r="DH629" t="b">
            <v>0</v>
          </cell>
          <cell r="DJ629" t="b">
            <v>0</v>
          </cell>
          <cell r="DL629" t="b">
            <v>0</v>
          </cell>
          <cell r="DN629" t="b">
            <v>0</v>
          </cell>
          <cell r="DP629" t="b">
            <v>0</v>
          </cell>
          <cell r="DV629">
            <v>0</v>
          </cell>
          <cell r="DX629">
            <v>0</v>
          </cell>
          <cell r="DZ629">
            <v>0</v>
          </cell>
          <cell r="EB629">
            <v>0</v>
          </cell>
          <cell r="ED629">
            <v>0</v>
          </cell>
          <cell r="EF629">
            <v>0</v>
          </cell>
          <cell r="EJ629">
            <v>0</v>
          </cell>
          <cell r="EL629">
            <v>0</v>
          </cell>
          <cell r="EN629">
            <v>0</v>
          </cell>
          <cell r="EP629">
            <v>0</v>
          </cell>
          <cell r="ER629">
            <v>0</v>
          </cell>
          <cell r="ET629">
            <v>0</v>
          </cell>
          <cell r="EX629">
            <v>0</v>
          </cell>
          <cell r="EZ629">
            <v>0</v>
          </cell>
          <cell r="FD629">
            <v>0</v>
          </cell>
          <cell r="FF629">
            <v>0</v>
          </cell>
        </row>
        <row r="630">
          <cell r="A630" t="str">
            <v>VKH</v>
          </cell>
          <cell r="B630" t="str">
            <v>DK-West</v>
          </cell>
          <cell r="G630">
            <v>83.52</v>
          </cell>
          <cell r="H630">
            <v>174</v>
          </cell>
          <cell r="AK630">
            <v>24.220799999999997</v>
          </cell>
          <cell r="AL630">
            <v>105.125</v>
          </cell>
          <cell r="AN630">
            <v>0</v>
          </cell>
          <cell r="AO630">
            <v>13.162752000000001</v>
          </cell>
          <cell r="AP630">
            <v>2075.4720000000002</v>
          </cell>
          <cell r="AQ630">
            <v>11.6928</v>
          </cell>
          <cell r="BG630" t="b">
            <v>1</v>
          </cell>
          <cell r="BO630" t="b">
            <v>1</v>
          </cell>
          <cell r="CA630" t="b">
            <v>1</v>
          </cell>
          <cell r="CB630" t="b">
            <v>1</v>
          </cell>
          <cell r="CD630" t="b">
            <v>0</v>
          </cell>
          <cell r="CE630" t="b">
            <v>0</v>
          </cell>
          <cell r="CG630" t="b">
            <v>0</v>
          </cell>
          <cell r="CH630" t="b">
            <v>0</v>
          </cell>
          <cell r="CP630" t="str">
            <v>ECWOGBPD</v>
          </cell>
          <cell r="CT630" t="b">
            <v>1</v>
          </cell>
          <cell r="CV630" t="b">
            <v>1</v>
          </cell>
          <cell r="CX630" t="b">
            <v>0</v>
          </cell>
          <cell r="CZ630" t="b">
            <v>0</v>
          </cell>
          <cell r="DB630" t="b">
            <v>0</v>
          </cell>
          <cell r="DD630" t="b">
            <v>0</v>
          </cell>
          <cell r="DF630" t="b">
            <v>1</v>
          </cell>
          <cell r="DH630" t="b">
            <v>1</v>
          </cell>
          <cell r="DJ630" t="b">
            <v>0</v>
          </cell>
          <cell r="DL630" t="b">
            <v>0</v>
          </cell>
          <cell r="DN630" t="b">
            <v>0</v>
          </cell>
          <cell r="DP630" t="b">
            <v>0</v>
          </cell>
          <cell r="DV630">
            <v>83.52</v>
          </cell>
          <cell r="DX630">
            <v>83.52</v>
          </cell>
          <cell r="DZ630">
            <v>0</v>
          </cell>
          <cell r="EB630">
            <v>0</v>
          </cell>
          <cell r="ED630">
            <v>0</v>
          </cell>
          <cell r="EF630">
            <v>0</v>
          </cell>
          <cell r="EJ630">
            <v>174</v>
          </cell>
          <cell r="EL630">
            <v>174</v>
          </cell>
          <cell r="EN630">
            <v>0</v>
          </cell>
          <cell r="EP630">
            <v>0</v>
          </cell>
          <cell r="ER630">
            <v>0</v>
          </cell>
          <cell r="ET630">
            <v>0</v>
          </cell>
          <cell r="EX630">
            <v>0</v>
          </cell>
          <cell r="EZ630">
            <v>0</v>
          </cell>
          <cell r="FD630">
            <v>0</v>
          </cell>
          <cell r="FF630">
            <v>0</v>
          </cell>
        </row>
        <row r="631">
          <cell r="A631" t="str">
            <v>VKH</v>
          </cell>
          <cell r="B631" t="str">
            <v>DK-West</v>
          </cell>
          <cell r="G631">
            <v>83.52</v>
          </cell>
          <cell r="H631">
            <v>174</v>
          </cell>
          <cell r="AK631">
            <v>24.220799999999997</v>
          </cell>
          <cell r="AL631">
            <v>105.125</v>
          </cell>
          <cell r="AN631">
            <v>0</v>
          </cell>
          <cell r="AO631">
            <v>13.162752000000001</v>
          </cell>
          <cell r="AP631">
            <v>2075.4720000000002</v>
          </cell>
          <cell r="AQ631">
            <v>11.6928</v>
          </cell>
          <cell r="BG631" t="b">
            <v>1</v>
          </cell>
          <cell r="BO631" t="b">
            <v>0</v>
          </cell>
          <cell r="CA631" t="b">
            <v>0</v>
          </cell>
          <cell r="CB631" t="b">
            <v>0</v>
          </cell>
          <cell r="CD631" t="b">
            <v>1</v>
          </cell>
          <cell r="CE631" t="b">
            <v>1</v>
          </cell>
          <cell r="CG631" t="b">
            <v>0</v>
          </cell>
          <cell r="CH631" t="b">
            <v>0</v>
          </cell>
          <cell r="CT631" t="b">
            <v>0</v>
          </cell>
          <cell r="CV631" t="b">
            <v>0</v>
          </cell>
          <cell r="CX631" t="b">
            <v>0</v>
          </cell>
          <cell r="CZ631" t="b">
            <v>0</v>
          </cell>
          <cell r="DB631" t="b">
            <v>0</v>
          </cell>
          <cell r="DD631" t="b">
            <v>0</v>
          </cell>
          <cell r="DF631" t="b">
            <v>0</v>
          </cell>
          <cell r="DH631" t="b">
            <v>0</v>
          </cell>
          <cell r="DJ631" t="b">
            <v>0</v>
          </cell>
          <cell r="DL631" t="b">
            <v>0</v>
          </cell>
          <cell r="DN631" t="b">
            <v>0</v>
          </cell>
          <cell r="DP631" t="b">
            <v>0</v>
          </cell>
          <cell r="DV631">
            <v>0</v>
          </cell>
          <cell r="DX631">
            <v>0</v>
          </cell>
          <cell r="DZ631">
            <v>0</v>
          </cell>
          <cell r="EB631">
            <v>0</v>
          </cell>
          <cell r="ED631">
            <v>0</v>
          </cell>
          <cell r="EF631">
            <v>0</v>
          </cell>
          <cell r="EJ631">
            <v>0</v>
          </cell>
          <cell r="EL631">
            <v>0</v>
          </cell>
          <cell r="EN631">
            <v>0</v>
          </cell>
          <cell r="EP631">
            <v>0</v>
          </cell>
          <cell r="ER631">
            <v>0</v>
          </cell>
          <cell r="ET631">
            <v>0</v>
          </cell>
          <cell r="EX631">
            <v>83.52</v>
          </cell>
          <cell r="EZ631">
            <v>174</v>
          </cell>
          <cell r="FD631">
            <v>0</v>
          </cell>
          <cell r="FF631">
            <v>0</v>
          </cell>
        </row>
        <row r="632">
          <cell r="A632" t="str">
            <v>VKH2</v>
          </cell>
          <cell r="B632" t="str">
            <v>DK-West</v>
          </cell>
          <cell r="G632">
            <v>55.769230769230766</v>
          </cell>
          <cell r="H632">
            <v>174</v>
          </cell>
          <cell r="AK632">
            <v>13.245192307692307</v>
          </cell>
          <cell r="AL632">
            <v>128.934</v>
          </cell>
          <cell r="AN632">
            <v>0</v>
          </cell>
          <cell r="AO632">
            <v>9.6201923076923066</v>
          </cell>
          <cell r="AP632">
            <v>1338.4615384615383</v>
          </cell>
          <cell r="AQ632">
            <v>7.8076923076923084</v>
          </cell>
          <cell r="BG632" t="b">
            <v>1</v>
          </cell>
          <cell r="BO632" t="b">
            <v>0</v>
          </cell>
          <cell r="CA632" t="b">
            <v>0</v>
          </cell>
          <cell r="CB632" t="b">
            <v>0</v>
          </cell>
          <cell r="CD632" t="b">
            <v>0</v>
          </cell>
          <cell r="CE632" t="b">
            <v>0</v>
          </cell>
          <cell r="CG632" t="b">
            <v>0</v>
          </cell>
          <cell r="CH632" t="b">
            <v>0</v>
          </cell>
          <cell r="CP632" t="str">
            <v>ECXXXBPD</v>
          </cell>
          <cell r="CT632" t="b">
            <v>0</v>
          </cell>
          <cell r="CV632" t="b">
            <v>0</v>
          </cell>
          <cell r="CX632" t="b">
            <v>1</v>
          </cell>
          <cell r="CZ632" t="b">
            <v>1</v>
          </cell>
          <cell r="DB632" t="b">
            <v>1</v>
          </cell>
          <cell r="DD632" t="b">
            <v>1</v>
          </cell>
          <cell r="DF632" t="b">
            <v>0</v>
          </cell>
          <cell r="DH632" t="b">
            <v>0</v>
          </cell>
          <cell r="DJ632" t="b">
            <v>1</v>
          </cell>
          <cell r="DL632" t="b">
            <v>1</v>
          </cell>
          <cell r="DN632" t="b">
            <v>1</v>
          </cell>
          <cell r="DP632" t="b">
            <v>1</v>
          </cell>
          <cell r="DV632">
            <v>0</v>
          </cell>
          <cell r="DX632">
            <v>0</v>
          </cell>
          <cell r="DZ632">
            <v>0</v>
          </cell>
          <cell r="EB632">
            <v>0</v>
          </cell>
          <cell r="ED632">
            <v>0</v>
          </cell>
          <cell r="EF632">
            <v>0</v>
          </cell>
          <cell r="EJ632">
            <v>0</v>
          </cell>
          <cell r="EL632">
            <v>0</v>
          </cell>
          <cell r="EN632">
            <v>0</v>
          </cell>
          <cell r="EP632">
            <v>0</v>
          </cell>
          <cell r="ER632">
            <v>0</v>
          </cell>
          <cell r="ET632">
            <v>0</v>
          </cell>
          <cell r="EX632">
            <v>0</v>
          </cell>
          <cell r="EZ632">
            <v>0</v>
          </cell>
          <cell r="FD632">
            <v>0</v>
          </cell>
          <cell r="FF632">
            <v>0</v>
          </cell>
        </row>
        <row r="633">
          <cell r="A633" t="str">
            <v>L90_KV_Herning</v>
          </cell>
          <cell r="B633" t="str">
            <v>DK-West</v>
          </cell>
          <cell r="G633">
            <v>3.2183999999999999</v>
          </cell>
          <cell r="H633">
            <v>10.8</v>
          </cell>
          <cell r="AK633">
            <v>0.6694272</v>
          </cell>
          <cell r="AL633">
            <v>7.5382550335570473</v>
          </cell>
          <cell r="AN633">
            <v>0</v>
          </cell>
          <cell r="AO633">
            <v>6.6032878320000004</v>
          </cell>
          <cell r="AP633">
            <v>0</v>
          </cell>
          <cell r="AQ633">
            <v>0.28965599999999997</v>
          </cell>
          <cell r="BG633" t="b">
            <v>1</v>
          </cell>
          <cell r="BO633" t="b">
            <v>0</v>
          </cell>
          <cell r="CA633" t="b">
            <v>0</v>
          </cell>
          <cell r="CB633" t="b">
            <v>0</v>
          </cell>
          <cell r="CD633" t="b">
            <v>0</v>
          </cell>
          <cell r="CE633" t="b">
            <v>0</v>
          </cell>
          <cell r="CG633" t="b">
            <v>0</v>
          </cell>
          <cell r="CH633" t="b">
            <v>0</v>
          </cell>
          <cell r="CP633" t="str">
            <v>ECWSTBPD</v>
          </cell>
          <cell r="CT633" t="b">
            <v>0</v>
          </cell>
          <cell r="CV633" t="b">
            <v>0</v>
          </cell>
          <cell r="CX633" t="b">
            <v>0</v>
          </cell>
          <cell r="CZ633" t="b">
            <v>0</v>
          </cell>
          <cell r="DB633" t="b">
            <v>0</v>
          </cell>
          <cell r="DD633" t="b">
            <v>0</v>
          </cell>
          <cell r="DF633" t="b">
            <v>0</v>
          </cell>
          <cell r="DH633" t="b">
            <v>0</v>
          </cell>
          <cell r="DJ633" t="b">
            <v>0</v>
          </cell>
          <cell r="DL633" t="b">
            <v>0</v>
          </cell>
          <cell r="DN633" t="b">
            <v>0</v>
          </cell>
          <cell r="DP633" t="b">
            <v>0</v>
          </cell>
          <cell r="DV633">
            <v>0</v>
          </cell>
          <cell r="DX633">
            <v>0</v>
          </cell>
          <cell r="DZ633">
            <v>0</v>
          </cell>
          <cell r="EB633">
            <v>0</v>
          </cell>
          <cell r="ED633">
            <v>0</v>
          </cell>
          <cell r="EF633">
            <v>0</v>
          </cell>
          <cell r="EJ633">
            <v>0</v>
          </cell>
          <cell r="EL633">
            <v>0</v>
          </cell>
          <cell r="EN633">
            <v>0</v>
          </cell>
          <cell r="EP633">
            <v>0</v>
          </cell>
          <cell r="ER633">
            <v>0</v>
          </cell>
          <cell r="ET633">
            <v>0</v>
          </cell>
          <cell r="EX633">
            <v>0</v>
          </cell>
          <cell r="EZ633">
            <v>0</v>
          </cell>
          <cell r="FD633">
            <v>0</v>
          </cell>
          <cell r="FF633">
            <v>0</v>
          </cell>
        </row>
        <row r="634">
          <cell r="A634" t="str">
            <v>L90_KV_Herning</v>
          </cell>
          <cell r="B634" t="str">
            <v>DK-West</v>
          </cell>
          <cell r="G634">
            <v>3.2183999999999999</v>
          </cell>
          <cell r="H634">
            <v>10.8</v>
          </cell>
          <cell r="AK634">
            <v>0.6694272</v>
          </cell>
          <cell r="AL634">
            <v>7.5382550335570473</v>
          </cell>
          <cell r="AN634">
            <v>0</v>
          </cell>
          <cell r="AO634">
            <v>6.0662012400000007</v>
          </cell>
          <cell r="AP634">
            <v>0</v>
          </cell>
          <cell r="AQ634">
            <v>0.28965599999999997</v>
          </cell>
          <cell r="BG634" t="b">
            <v>1</v>
          </cell>
          <cell r="BO634" t="b">
            <v>1</v>
          </cell>
          <cell r="CA634" t="b">
            <v>1</v>
          </cell>
          <cell r="CB634" t="b">
            <v>1</v>
          </cell>
          <cell r="CD634" t="b">
            <v>0</v>
          </cell>
          <cell r="CE634" t="b">
            <v>0</v>
          </cell>
          <cell r="CG634" t="b">
            <v>0</v>
          </cell>
          <cell r="CH634" t="b">
            <v>0</v>
          </cell>
          <cell r="CP634" t="str">
            <v>ECWSTBPD</v>
          </cell>
          <cell r="CT634" t="b">
            <v>1</v>
          </cell>
          <cell r="CV634" t="b">
            <v>0</v>
          </cell>
          <cell r="CX634" t="b">
            <v>0</v>
          </cell>
          <cell r="CZ634" t="b">
            <v>0</v>
          </cell>
          <cell r="DB634" t="b">
            <v>0</v>
          </cell>
          <cell r="DD634" t="b">
            <v>0</v>
          </cell>
          <cell r="DF634" t="b">
            <v>1</v>
          </cell>
          <cell r="DH634" t="b">
            <v>0</v>
          </cell>
          <cell r="DJ634" t="b">
            <v>0</v>
          </cell>
          <cell r="DL634" t="b">
            <v>0</v>
          </cell>
          <cell r="DN634" t="b">
            <v>0</v>
          </cell>
          <cell r="DP634" t="b">
            <v>0</v>
          </cell>
          <cell r="DV634">
            <v>3.2183999999999999</v>
          </cell>
          <cell r="DX634">
            <v>0</v>
          </cell>
          <cell r="DZ634">
            <v>0</v>
          </cell>
          <cell r="EB634">
            <v>0</v>
          </cell>
          <cell r="ED634">
            <v>0</v>
          </cell>
          <cell r="EF634">
            <v>0</v>
          </cell>
          <cell r="EJ634">
            <v>10.8</v>
          </cell>
          <cell r="EL634">
            <v>0</v>
          </cell>
          <cell r="EN634">
            <v>0</v>
          </cell>
          <cell r="EP634">
            <v>0</v>
          </cell>
          <cell r="ER634">
            <v>0</v>
          </cell>
          <cell r="ET634">
            <v>0</v>
          </cell>
          <cell r="EX634">
            <v>0</v>
          </cell>
          <cell r="EZ634">
            <v>0</v>
          </cell>
          <cell r="FD634">
            <v>0</v>
          </cell>
          <cell r="FF634">
            <v>0</v>
          </cell>
        </row>
        <row r="635">
          <cell r="A635" t="str">
            <v>L90_KV_Herning</v>
          </cell>
          <cell r="B635" t="str">
            <v>DK-West</v>
          </cell>
          <cell r="G635">
            <v>3.2183999999999999</v>
          </cell>
          <cell r="H635">
            <v>10.8</v>
          </cell>
          <cell r="AK635">
            <v>0.6694272</v>
          </cell>
          <cell r="AL635">
            <v>7.5382550335570473</v>
          </cell>
          <cell r="AN635">
            <v>0</v>
          </cell>
          <cell r="AO635">
            <v>5.965497504</v>
          </cell>
          <cell r="AP635">
            <v>0</v>
          </cell>
          <cell r="AQ635">
            <v>0.28965599999999997</v>
          </cell>
          <cell r="BG635" t="b">
            <v>1</v>
          </cell>
          <cell r="BO635" t="b">
            <v>0</v>
          </cell>
          <cell r="CA635" t="b">
            <v>0</v>
          </cell>
          <cell r="CB635" t="b">
            <v>0</v>
          </cell>
          <cell r="CD635" t="b">
            <v>1</v>
          </cell>
          <cell r="CE635" t="b">
            <v>1</v>
          </cell>
          <cell r="CG635" t="b">
            <v>0</v>
          </cell>
          <cell r="CH635" t="b">
            <v>0</v>
          </cell>
          <cell r="CT635" t="b">
            <v>0</v>
          </cell>
          <cell r="CV635" t="b">
            <v>0</v>
          </cell>
          <cell r="CX635" t="b">
            <v>0</v>
          </cell>
          <cell r="CZ635" t="b">
            <v>0</v>
          </cell>
          <cell r="DB635" t="b">
            <v>0</v>
          </cell>
          <cell r="DD635" t="b">
            <v>0</v>
          </cell>
          <cell r="DF635" t="b">
            <v>0</v>
          </cell>
          <cell r="DH635" t="b">
            <v>0</v>
          </cell>
          <cell r="DJ635" t="b">
            <v>0</v>
          </cell>
          <cell r="DL635" t="b">
            <v>0</v>
          </cell>
          <cell r="DN635" t="b">
            <v>0</v>
          </cell>
          <cell r="DP635" t="b">
            <v>0</v>
          </cell>
          <cell r="DV635">
            <v>0</v>
          </cell>
          <cell r="DX635">
            <v>0</v>
          </cell>
          <cell r="DZ635">
            <v>0</v>
          </cell>
          <cell r="EB635">
            <v>0</v>
          </cell>
          <cell r="ED635">
            <v>0</v>
          </cell>
          <cell r="EF635">
            <v>0</v>
          </cell>
          <cell r="EJ635">
            <v>0</v>
          </cell>
          <cell r="EL635">
            <v>0</v>
          </cell>
          <cell r="EN635">
            <v>0</v>
          </cell>
          <cell r="EP635">
            <v>0</v>
          </cell>
          <cell r="ER635">
            <v>0</v>
          </cell>
          <cell r="ET635">
            <v>0</v>
          </cell>
          <cell r="EX635">
            <v>3.2183999999999999</v>
          </cell>
          <cell r="EZ635">
            <v>10.8</v>
          </cell>
          <cell r="FD635">
            <v>0</v>
          </cell>
          <cell r="FF635">
            <v>0</v>
          </cell>
        </row>
        <row r="636">
          <cell r="A636" t="str">
            <v>L90_KV_Herning2</v>
          </cell>
          <cell r="B636" t="str">
            <v>DK-West</v>
          </cell>
          <cell r="G636">
            <v>3.8644842025123722</v>
          </cell>
          <cell r="H636">
            <v>10.8</v>
          </cell>
          <cell r="AK636">
            <v>0.9398425580510088</v>
          </cell>
          <cell r="AL636">
            <v>7.3403969361702117</v>
          </cell>
          <cell r="AN636">
            <v>0</v>
          </cell>
          <cell r="AO636">
            <v>4.4828016749143513</v>
          </cell>
          <cell r="AP636">
            <v>0</v>
          </cell>
          <cell r="AQ636">
            <v>0.27051389417586602</v>
          </cell>
          <cell r="BG636" t="b">
            <v>1</v>
          </cell>
          <cell r="BO636" t="b">
            <v>0</v>
          </cell>
          <cell r="CA636" t="b">
            <v>0</v>
          </cell>
          <cell r="CB636" t="b">
            <v>0</v>
          </cell>
          <cell r="CD636" t="b">
            <v>0</v>
          </cell>
          <cell r="CE636" t="b">
            <v>0</v>
          </cell>
          <cell r="CG636" t="b">
            <v>0</v>
          </cell>
          <cell r="CH636" t="b">
            <v>0</v>
          </cell>
          <cell r="CP636" t="str">
            <v>ECWSTBPD</v>
          </cell>
          <cell r="CT636" t="b">
            <v>0</v>
          </cell>
          <cell r="CV636" t="b">
            <v>1</v>
          </cell>
          <cell r="CX636" t="b">
            <v>1</v>
          </cell>
          <cell r="CZ636" t="b">
            <v>1</v>
          </cell>
          <cell r="DB636" t="b">
            <v>1</v>
          </cell>
          <cell r="DD636" t="b">
            <v>0</v>
          </cell>
          <cell r="DF636" t="b">
            <v>0</v>
          </cell>
          <cell r="DH636" t="b">
            <v>1</v>
          </cell>
          <cell r="DJ636" t="b">
            <v>1</v>
          </cell>
          <cell r="DL636" t="b">
            <v>1</v>
          </cell>
          <cell r="DN636" t="b">
            <v>1</v>
          </cell>
          <cell r="DP636" t="b">
            <v>0</v>
          </cell>
          <cell r="DV636">
            <v>0</v>
          </cell>
          <cell r="DX636">
            <v>0</v>
          </cell>
          <cell r="DZ636">
            <v>0</v>
          </cell>
          <cell r="EB636">
            <v>0</v>
          </cell>
          <cell r="ED636">
            <v>0</v>
          </cell>
          <cell r="EF636">
            <v>0</v>
          </cell>
          <cell r="EJ636">
            <v>0</v>
          </cell>
          <cell r="EL636">
            <v>0</v>
          </cell>
          <cell r="EN636">
            <v>0</v>
          </cell>
          <cell r="EP636">
            <v>0</v>
          </cell>
          <cell r="ER636">
            <v>0</v>
          </cell>
          <cell r="ET636">
            <v>0</v>
          </cell>
          <cell r="EX636">
            <v>0</v>
          </cell>
          <cell r="EZ636">
            <v>0</v>
          </cell>
          <cell r="FD636">
            <v>0</v>
          </cell>
          <cell r="FF636">
            <v>0</v>
          </cell>
        </row>
        <row r="637">
          <cell r="A637" t="str">
            <v>L90_Kedler_Herning</v>
          </cell>
          <cell r="B637" t="str">
            <v>DK-West</v>
          </cell>
          <cell r="G637">
            <v>0</v>
          </cell>
          <cell r="H637">
            <v>8</v>
          </cell>
          <cell r="AK637">
            <v>0</v>
          </cell>
          <cell r="AL637">
            <v>6.4</v>
          </cell>
          <cell r="AN637">
            <v>0</v>
          </cell>
          <cell r="AO637">
            <v>1.5840000000000001</v>
          </cell>
          <cell r="AP637">
            <v>0</v>
          </cell>
          <cell r="AQ637">
            <v>0.56000000000000005</v>
          </cell>
          <cell r="BG637" t="b">
            <v>1</v>
          </cell>
          <cell r="BO637" t="b">
            <v>0</v>
          </cell>
          <cell r="CA637" t="b">
            <v>0</v>
          </cell>
          <cell r="CB637" t="b">
            <v>0</v>
          </cell>
          <cell r="CD637" t="b">
            <v>0</v>
          </cell>
          <cell r="CE637" t="b">
            <v>0</v>
          </cell>
          <cell r="CG637" t="b">
            <v>0</v>
          </cell>
          <cell r="CH637" t="b">
            <v>0</v>
          </cell>
          <cell r="CP637" t="str">
            <v>EHWSTBOD</v>
          </cell>
          <cell r="CT637" t="b">
            <v>0</v>
          </cell>
          <cell r="CV637" t="b">
            <v>0</v>
          </cell>
          <cell r="CX637" t="b">
            <v>0</v>
          </cell>
          <cell r="CZ637" t="b">
            <v>0</v>
          </cell>
          <cell r="DB637" t="b">
            <v>0</v>
          </cell>
          <cell r="DD637" t="b">
            <v>0</v>
          </cell>
          <cell r="DF637" t="b">
            <v>0</v>
          </cell>
          <cell r="DH637" t="b">
            <v>0</v>
          </cell>
          <cell r="DJ637" t="b">
            <v>0</v>
          </cell>
          <cell r="DL637" t="b">
            <v>0</v>
          </cell>
          <cell r="DN637" t="b">
            <v>0</v>
          </cell>
          <cell r="DP637" t="b">
            <v>0</v>
          </cell>
          <cell r="DV637">
            <v>0</v>
          </cell>
          <cell r="DX637">
            <v>0</v>
          </cell>
          <cell r="DZ637">
            <v>0</v>
          </cell>
          <cell r="EB637">
            <v>0</v>
          </cell>
          <cell r="ED637">
            <v>0</v>
          </cell>
          <cell r="EF637">
            <v>0</v>
          </cell>
          <cell r="EJ637">
            <v>0</v>
          </cell>
          <cell r="EL637">
            <v>0</v>
          </cell>
          <cell r="EN637">
            <v>0</v>
          </cell>
          <cell r="EP637">
            <v>0</v>
          </cell>
          <cell r="ER637">
            <v>0</v>
          </cell>
          <cell r="ET637">
            <v>0</v>
          </cell>
          <cell r="EX637">
            <v>0</v>
          </cell>
          <cell r="EZ637">
            <v>0</v>
          </cell>
          <cell r="FD637">
            <v>0</v>
          </cell>
          <cell r="FF637">
            <v>0</v>
          </cell>
        </row>
        <row r="638">
          <cell r="A638" t="str">
            <v>BiogasKV</v>
          </cell>
          <cell r="B638" t="str">
            <v>DK-West</v>
          </cell>
          <cell r="G638">
            <v>3.0184700000000002</v>
          </cell>
          <cell r="H638">
            <v>4.03</v>
          </cell>
          <cell r="AK638">
            <v>1.1590924800000002</v>
          </cell>
          <cell r="AL638">
            <v>2.0661148197596799</v>
          </cell>
          <cell r="AN638">
            <v>0</v>
          </cell>
          <cell r="AO638">
            <v>0.30184700000000003</v>
          </cell>
          <cell r="AP638">
            <v>90.554100000000005</v>
          </cell>
          <cell r="AQ638">
            <v>0.30184700000000003</v>
          </cell>
          <cell r="BG638" t="b">
            <v>1</v>
          </cell>
          <cell r="BO638" t="b">
            <v>1</v>
          </cell>
          <cell r="CA638" t="b">
            <v>1</v>
          </cell>
          <cell r="CB638" t="b">
            <v>1</v>
          </cell>
          <cell r="CD638" t="b">
            <v>0</v>
          </cell>
          <cell r="CE638" t="b">
            <v>0</v>
          </cell>
          <cell r="CG638" t="b">
            <v>0</v>
          </cell>
          <cell r="CH638" t="b">
            <v>0</v>
          </cell>
          <cell r="CP638" t="str">
            <v>ECBGAEND</v>
          </cell>
          <cell r="CT638" t="b">
            <v>1</v>
          </cell>
          <cell r="CV638" t="b">
            <v>1</v>
          </cell>
          <cell r="CX638" t="b">
            <v>1</v>
          </cell>
          <cell r="CZ638" t="b">
            <v>1</v>
          </cell>
          <cell r="DB638" t="b">
            <v>0</v>
          </cell>
          <cell r="DD638" t="b">
            <v>0</v>
          </cell>
          <cell r="DF638" t="b">
            <v>1</v>
          </cell>
          <cell r="DH638" t="b">
            <v>1</v>
          </cell>
          <cell r="DJ638" t="b">
            <v>1</v>
          </cell>
          <cell r="DL638" t="b">
            <v>1</v>
          </cell>
          <cell r="DN638" t="b">
            <v>0</v>
          </cell>
          <cell r="DP638" t="b">
            <v>0</v>
          </cell>
          <cell r="DV638">
            <v>3.0184700000000002</v>
          </cell>
          <cell r="DX638">
            <v>3.0184700000000002</v>
          </cell>
          <cell r="DZ638">
            <v>3.0184700000000002</v>
          </cell>
          <cell r="EB638">
            <v>3.0184700000000002</v>
          </cell>
          <cell r="ED638">
            <v>0</v>
          </cell>
          <cell r="EF638">
            <v>0</v>
          </cell>
          <cell r="EJ638">
            <v>4.03</v>
          </cell>
          <cell r="EL638">
            <v>4.03</v>
          </cell>
          <cell r="EN638">
            <v>4.03</v>
          </cell>
          <cell r="EP638">
            <v>4.03</v>
          </cell>
          <cell r="ER638">
            <v>0</v>
          </cell>
          <cell r="ET638">
            <v>0</v>
          </cell>
          <cell r="EX638">
            <v>0</v>
          </cell>
          <cell r="EZ638">
            <v>0</v>
          </cell>
          <cell r="FD638">
            <v>0</v>
          </cell>
          <cell r="FF638">
            <v>0</v>
          </cell>
        </row>
        <row r="639">
          <cell r="A639" t="str">
            <v>BiogasKedel</v>
          </cell>
          <cell r="B639" t="str">
            <v>DK-West</v>
          </cell>
          <cell r="G639">
            <v>0</v>
          </cell>
          <cell r="H639">
            <v>6</v>
          </cell>
          <cell r="AK639">
            <v>0</v>
          </cell>
          <cell r="AL639">
            <v>5.6639999999999997</v>
          </cell>
          <cell r="AN639">
            <v>0</v>
          </cell>
          <cell r="AO639">
            <v>0</v>
          </cell>
          <cell r="AP639">
            <v>64.800000000000011</v>
          </cell>
          <cell r="AQ639">
            <v>0</v>
          </cell>
          <cell r="BG639" t="b">
            <v>1</v>
          </cell>
          <cell r="BO639" t="b">
            <v>1</v>
          </cell>
          <cell r="CA639" t="b">
            <v>0</v>
          </cell>
          <cell r="CB639" t="b">
            <v>1</v>
          </cell>
          <cell r="CD639" t="b">
            <v>0</v>
          </cell>
          <cell r="CE639" t="b">
            <v>0</v>
          </cell>
          <cell r="CG639" t="b">
            <v>0</v>
          </cell>
          <cell r="CH639" t="b">
            <v>0</v>
          </cell>
          <cell r="CP639" t="str">
            <v>EHBGABOD</v>
          </cell>
          <cell r="CT639" t="b">
            <v>0</v>
          </cell>
          <cell r="CV639" t="b">
            <v>0</v>
          </cell>
          <cell r="CX639" t="b">
            <v>0</v>
          </cell>
          <cell r="CZ639" t="b">
            <v>0</v>
          </cell>
          <cell r="DB639" t="b">
            <v>0</v>
          </cell>
          <cell r="DD639" t="b">
            <v>0</v>
          </cell>
          <cell r="DF639" t="b">
            <v>1</v>
          </cell>
          <cell r="DH639" t="b">
            <v>1</v>
          </cell>
          <cell r="DJ639" t="b">
            <v>1</v>
          </cell>
          <cell r="DL639" t="b">
            <v>1</v>
          </cell>
          <cell r="DN639" t="b">
            <v>0</v>
          </cell>
          <cell r="DP639" t="b">
            <v>0</v>
          </cell>
          <cell r="DV639">
            <v>0</v>
          </cell>
          <cell r="DX639">
            <v>0</v>
          </cell>
          <cell r="DZ639">
            <v>0</v>
          </cell>
          <cell r="EB639">
            <v>0</v>
          </cell>
          <cell r="ED639">
            <v>0</v>
          </cell>
          <cell r="EF639">
            <v>0</v>
          </cell>
          <cell r="EJ639">
            <v>6</v>
          </cell>
          <cell r="EL639">
            <v>6</v>
          </cell>
          <cell r="EN639">
            <v>6</v>
          </cell>
          <cell r="EP639">
            <v>6</v>
          </cell>
          <cell r="ER639">
            <v>0</v>
          </cell>
          <cell r="ET639">
            <v>0</v>
          </cell>
          <cell r="EX639">
            <v>0</v>
          </cell>
          <cell r="EZ639">
            <v>0</v>
          </cell>
          <cell r="FD639">
            <v>0</v>
          </cell>
          <cell r="FF639">
            <v>0</v>
          </cell>
        </row>
        <row r="640">
          <cell r="A640" t="str">
            <v>KedlerHerning</v>
          </cell>
          <cell r="B640" t="str">
            <v>DK-West</v>
          </cell>
          <cell r="G640">
            <v>0</v>
          </cell>
          <cell r="H640">
            <v>275</v>
          </cell>
          <cell r="AK640">
            <v>0</v>
          </cell>
          <cell r="AL640">
            <v>252.17500000000001</v>
          </cell>
          <cell r="AN640">
            <v>0</v>
          </cell>
          <cell r="AO640">
            <v>5.5000000000000005E-3</v>
          </cell>
          <cell r="AP640">
            <v>2997.5</v>
          </cell>
          <cell r="AQ640">
            <v>0</v>
          </cell>
          <cell r="BG640" t="b">
            <v>1</v>
          </cell>
          <cell r="BO640" t="b">
            <v>0</v>
          </cell>
          <cell r="CA640" t="b">
            <v>0</v>
          </cell>
          <cell r="CB640" t="b">
            <v>0</v>
          </cell>
          <cell r="CD640" t="b">
            <v>0</v>
          </cell>
          <cell r="CE640" t="b">
            <v>0</v>
          </cell>
          <cell r="CG640" t="b">
            <v>0</v>
          </cell>
          <cell r="CH640" t="b">
            <v>0</v>
          </cell>
          <cell r="CP640" t="str">
            <v>EHGASBOD</v>
          </cell>
          <cell r="CT640" t="b">
            <v>0</v>
          </cell>
          <cell r="CV640" t="b">
            <v>0</v>
          </cell>
          <cell r="CX640" t="b">
            <v>0</v>
          </cell>
          <cell r="CZ640" t="b">
            <v>0</v>
          </cell>
          <cell r="DB640" t="b">
            <v>0</v>
          </cell>
          <cell r="DD640" t="b">
            <v>0</v>
          </cell>
          <cell r="DF640" t="b">
            <v>0</v>
          </cell>
          <cell r="DH640" t="b">
            <v>0</v>
          </cell>
          <cell r="DJ640" t="b">
            <v>0</v>
          </cell>
          <cell r="DL640" t="b">
            <v>0</v>
          </cell>
          <cell r="DN640" t="b">
            <v>0</v>
          </cell>
          <cell r="DP640" t="b">
            <v>0</v>
          </cell>
          <cell r="DV640">
            <v>0</v>
          </cell>
          <cell r="DX640">
            <v>0</v>
          </cell>
          <cell r="DZ640">
            <v>0</v>
          </cell>
          <cell r="EB640">
            <v>0</v>
          </cell>
          <cell r="ED640">
            <v>0</v>
          </cell>
          <cell r="EF640">
            <v>0</v>
          </cell>
          <cell r="EJ640">
            <v>0</v>
          </cell>
          <cell r="EL640">
            <v>0</v>
          </cell>
          <cell r="EN640">
            <v>0</v>
          </cell>
          <cell r="EP640">
            <v>0</v>
          </cell>
          <cell r="ER640">
            <v>0</v>
          </cell>
          <cell r="ET640">
            <v>0</v>
          </cell>
          <cell r="EX640">
            <v>0</v>
          </cell>
          <cell r="EZ640">
            <v>0</v>
          </cell>
          <cell r="FD640">
            <v>0</v>
          </cell>
          <cell r="FF640">
            <v>0</v>
          </cell>
        </row>
        <row r="641">
          <cell r="A641" t="str">
            <v>KedlerHerning</v>
          </cell>
          <cell r="B641" t="str">
            <v>DK-West</v>
          </cell>
          <cell r="G641">
            <v>0</v>
          </cell>
          <cell r="H641">
            <v>275</v>
          </cell>
          <cell r="AK641">
            <v>0</v>
          </cell>
          <cell r="AL641">
            <v>252.17500000000001</v>
          </cell>
          <cell r="AN641">
            <v>0</v>
          </cell>
          <cell r="AO641">
            <v>5.5000000000000005E-3</v>
          </cell>
          <cell r="AP641">
            <v>2997.5</v>
          </cell>
          <cell r="AQ641">
            <v>0</v>
          </cell>
          <cell r="BG641" t="b">
            <v>1</v>
          </cell>
          <cell r="BO641" t="b">
            <v>1</v>
          </cell>
          <cell r="CA641" t="b">
            <v>0</v>
          </cell>
          <cell r="CB641" t="b">
            <v>1</v>
          </cell>
          <cell r="CD641" t="b">
            <v>0</v>
          </cell>
          <cell r="CE641" t="b">
            <v>0</v>
          </cell>
          <cell r="CG641" t="b">
            <v>0</v>
          </cell>
          <cell r="CH641" t="b">
            <v>0</v>
          </cell>
          <cell r="CP641" t="str">
            <v>EHGASBOD</v>
          </cell>
          <cell r="CT641" t="b">
            <v>0</v>
          </cell>
          <cell r="CV641" t="b">
            <v>0</v>
          </cell>
          <cell r="CX641" t="b">
            <v>0</v>
          </cell>
          <cell r="CZ641" t="b">
            <v>0</v>
          </cell>
          <cell r="DB641" t="b">
            <v>0</v>
          </cell>
          <cell r="DD641" t="b">
            <v>0</v>
          </cell>
          <cell r="DF641" t="b">
            <v>1</v>
          </cell>
          <cell r="DH641" t="b">
            <v>1</v>
          </cell>
          <cell r="DJ641" t="b">
            <v>1</v>
          </cell>
          <cell r="DL641" t="b">
            <v>1</v>
          </cell>
          <cell r="DN641" t="b">
            <v>0</v>
          </cell>
          <cell r="DP641" t="b">
            <v>0</v>
          </cell>
          <cell r="DV641">
            <v>0</v>
          </cell>
          <cell r="DX641">
            <v>0</v>
          </cell>
          <cell r="DZ641">
            <v>0</v>
          </cell>
          <cell r="EB641">
            <v>0</v>
          </cell>
          <cell r="ED641">
            <v>0</v>
          </cell>
          <cell r="EF641">
            <v>0</v>
          </cell>
          <cell r="EJ641">
            <v>275</v>
          </cell>
          <cell r="EL641">
            <v>275</v>
          </cell>
          <cell r="EN641">
            <v>275</v>
          </cell>
          <cell r="EP641">
            <v>275</v>
          </cell>
          <cell r="ER641">
            <v>0</v>
          </cell>
          <cell r="ET641">
            <v>0</v>
          </cell>
          <cell r="EX641">
            <v>0</v>
          </cell>
          <cell r="EZ641">
            <v>0</v>
          </cell>
          <cell r="FD641">
            <v>0</v>
          </cell>
          <cell r="FF641">
            <v>0</v>
          </cell>
        </row>
        <row r="642">
          <cell r="A642" t="str">
            <v>VarmelagerHerning</v>
          </cell>
          <cell r="B642" t="str">
            <v>DK-West</v>
          </cell>
          <cell r="G642">
            <v>0</v>
          </cell>
          <cell r="H642">
            <v>191.66666666666669</v>
          </cell>
          <cell r="AK642">
            <v>0</v>
          </cell>
          <cell r="AL642">
            <v>0</v>
          </cell>
          <cell r="AN642">
            <v>0</v>
          </cell>
          <cell r="AO642">
            <v>0</v>
          </cell>
          <cell r="AP642">
            <v>0</v>
          </cell>
          <cell r="AQ642">
            <v>0</v>
          </cell>
          <cell r="BG642" t="b">
            <v>0</v>
          </cell>
          <cell r="BO642" t="b">
            <v>0</v>
          </cell>
          <cell r="CA642" t="b">
            <v>0</v>
          </cell>
          <cell r="CB642" t="b">
            <v>0</v>
          </cell>
          <cell r="CD642" t="b">
            <v>0</v>
          </cell>
          <cell r="CE642" t="b">
            <v>0</v>
          </cell>
          <cell r="CG642" t="b">
            <v>0</v>
          </cell>
          <cell r="CH642" t="b">
            <v>0</v>
          </cell>
          <cell r="CP642">
            <v>0</v>
          </cell>
          <cell r="CT642" t="b">
            <v>0</v>
          </cell>
          <cell r="CV642" t="b">
            <v>0</v>
          </cell>
          <cell r="CX642" t="b">
            <v>0</v>
          </cell>
          <cell r="CZ642" t="b">
            <v>0</v>
          </cell>
          <cell r="DB642" t="b">
            <v>0</v>
          </cell>
          <cell r="DD642" t="b">
            <v>0</v>
          </cell>
          <cell r="DF642" t="b">
            <v>0</v>
          </cell>
          <cell r="DH642" t="b">
            <v>0</v>
          </cell>
          <cell r="DJ642" t="b">
            <v>0</v>
          </cell>
          <cell r="DL642" t="b">
            <v>0</v>
          </cell>
          <cell r="DN642" t="b">
            <v>0</v>
          </cell>
          <cell r="DP642" t="b">
            <v>0</v>
          </cell>
          <cell r="DV642">
            <v>0</v>
          </cell>
          <cell r="DX642">
            <v>0</v>
          </cell>
          <cell r="DZ642">
            <v>0</v>
          </cell>
          <cell r="EB642">
            <v>0</v>
          </cell>
          <cell r="ED642">
            <v>0</v>
          </cell>
          <cell r="EF642">
            <v>0</v>
          </cell>
          <cell r="EJ642">
            <v>0</v>
          </cell>
          <cell r="EL642">
            <v>0</v>
          </cell>
          <cell r="EN642">
            <v>0</v>
          </cell>
          <cell r="EP642">
            <v>0</v>
          </cell>
          <cell r="ER642">
            <v>0</v>
          </cell>
          <cell r="ET642">
            <v>0</v>
          </cell>
          <cell r="EX642">
            <v>0</v>
          </cell>
          <cell r="EZ642">
            <v>0</v>
          </cell>
          <cell r="FD642">
            <v>0</v>
          </cell>
          <cell r="FF642">
            <v>0</v>
          </cell>
        </row>
        <row r="643">
          <cell r="A643" t="str">
            <v>ElkedelHerning</v>
          </cell>
          <cell r="B643" t="str">
            <v>DK-West</v>
          </cell>
          <cell r="G643" t="e">
            <v>#VALUE!</v>
          </cell>
          <cell r="H643">
            <v>43.5</v>
          </cell>
          <cell r="AK643">
            <v>0</v>
          </cell>
          <cell r="AL643">
            <v>0</v>
          </cell>
          <cell r="AN643">
            <v>0</v>
          </cell>
          <cell r="AO643">
            <v>0</v>
          </cell>
          <cell r="AP643">
            <v>0</v>
          </cell>
          <cell r="AQ643">
            <v>0</v>
          </cell>
          <cell r="BG643" t="b">
            <v>0</v>
          </cell>
          <cell r="BO643" t="b">
            <v>0</v>
          </cell>
          <cell r="CA643" t="b">
            <v>0</v>
          </cell>
          <cell r="CB643" t="b">
            <v>0</v>
          </cell>
          <cell r="CD643" t="b">
            <v>0</v>
          </cell>
          <cell r="CE643" t="b">
            <v>0</v>
          </cell>
          <cell r="CG643" t="b">
            <v>0</v>
          </cell>
          <cell r="CH643" t="b">
            <v>0</v>
          </cell>
          <cell r="CP643">
            <v>0</v>
          </cell>
          <cell r="CT643" t="b">
            <v>0</v>
          </cell>
          <cell r="CV643" t="b">
            <v>0</v>
          </cell>
          <cell r="CX643" t="b">
            <v>0</v>
          </cell>
          <cell r="CZ643" t="b">
            <v>0</v>
          </cell>
          <cell r="DB643" t="b">
            <v>0</v>
          </cell>
          <cell r="DD643" t="b">
            <v>0</v>
          </cell>
          <cell r="DF643" t="b">
            <v>0</v>
          </cell>
          <cell r="DH643" t="b">
            <v>0</v>
          </cell>
          <cell r="DJ643" t="b">
            <v>0</v>
          </cell>
          <cell r="DL643" t="b">
            <v>0</v>
          </cell>
          <cell r="DN643" t="b">
            <v>0</v>
          </cell>
          <cell r="DP643" t="b">
            <v>0</v>
          </cell>
          <cell r="DV643">
            <v>0</v>
          </cell>
          <cell r="DX643">
            <v>0</v>
          </cell>
          <cell r="DZ643">
            <v>0</v>
          </cell>
          <cell r="EB643">
            <v>0</v>
          </cell>
          <cell r="ED643">
            <v>0</v>
          </cell>
          <cell r="EF643">
            <v>0</v>
          </cell>
          <cell r="EJ643">
            <v>0</v>
          </cell>
          <cell r="EL643">
            <v>0</v>
          </cell>
          <cell r="EN643">
            <v>0</v>
          </cell>
          <cell r="EP643">
            <v>0</v>
          </cell>
          <cell r="ER643">
            <v>0</v>
          </cell>
          <cell r="ET643">
            <v>0</v>
          </cell>
          <cell r="EX643">
            <v>0</v>
          </cell>
          <cell r="EZ643">
            <v>0</v>
          </cell>
          <cell r="FD643">
            <v>0</v>
          </cell>
          <cell r="FF643">
            <v>0</v>
          </cell>
        </row>
        <row r="644">
          <cell r="A644" t="str">
            <v>Odense_AffKV</v>
          </cell>
          <cell r="B644" t="str">
            <v>DK-West</v>
          </cell>
          <cell r="G644">
            <v>8.4969999999999999</v>
          </cell>
          <cell r="H644">
            <v>29</v>
          </cell>
          <cell r="AK644">
            <v>1.6994</v>
          </cell>
          <cell r="AL644">
            <v>19.795221843003418</v>
          </cell>
          <cell r="AN644">
            <v>0</v>
          </cell>
          <cell r="AO644">
            <v>17.256302390000002</v>
          </cell>
          <cell r="AP644">
            <v>0</v>
          </cell>
          <cell r="AQ644">
            <v>0.76472999999999991</v>
          </cell>
          <cell r="BG644" t="b">
            <v>1</v>
          </cell>
          <cell r="BO644" t="b">
            <v>0</v>
          </cell>
          <cell r="CA644" t="b">
            <v>0</v>
          </cell>
          <cell r="CB644" t="b">
            <v>0</v>
          </cell>
          <cell r="CD644" t="b">
            <v>0</v>
          </cell>
          <cell r="CE644" t="b">
            <v>0</v>
          </cell>
          <cell r="CG644" t="b">
            <v>0</v>
          </cell>
          <cell r="CH644" t="b">
            <v>0</v>
          </cell>
          <cell r="CP644" t="str">
            <v>ECWSTBPC</v>
          </cell>
          <cell r="CT644" t="b">
            <v>0</v>
          </cell>
          <cell r="CV644" t="b">
            <v>0</v>
          </cell>
          <cell r="CX644" t="b">
            <v>0</v>
          </cell>
          <cell r="CZ644" t="b">
            <v>0</v>
          </cell>
          <cell r="DB644" t="b">
            <v>0</v>
          </cell>
          <cell r="DD644" t="b">
            <v>0</v>
          </cell>
          <cell r="DF644" t="b">
            <v>0</v>
          </cell>
          <cell r="DH644" t="b">
            <v>0</v>
          </cell>
          <cell r="DJ644" t="b">
            <v>0</v>
          </cell>
          <cell r="DL644" t="b">
            <v>0</v>
          </cell>
          <cell r="DN644" t="b">
            <v>0</v>
          </cell>
          <cell r="DP644" t="b">
            <v>0</v>
          </cell>
          <cell r="DV644">
            <v>0</v>
          </cell>
          <cell r="DX644">
            <v>0</v>
          </cell>
          <cell r="DZ644">
            <v>0</v>
          </cell>
          <cell r="EB644">
            <v>0</v>
          </cell>
          <cell r="ED644">
            <v>0</v>
          </cell>
          <cell r="EF644">
            <v>0</v>
          </cell>
          <cell r="EJ644">
            <v>0</v>
          </cell>
          <cell r="EL644">
            <v>0</v>
          </cell>
          <cell r="EN644">
            <v>0</v>
          </cell>
          <cell r="EP644">
            <v>0</v>
          </cell>
          <cell r="ER644">
            <v>0</v>
          </cell>
          <cell r="ET644">
            <v>0</v>
          </cell>
          <cell r="EX644">
            <v>0</v>
          </cell>
          <cell r="EZ644">
            <v>0</v>
          </cell>
          <cell r="FD644">
            <v>0</v>
          </cell>
          <cell r="FF644">
            <v>0</v>
          </cell>
        </row>
        <row r="645">
          <cell r="A645" t="str">
            <v>Odense_AffKV</v>
          </cell>
          <cell r="B645" t="str">
            <v>DK-West</v>
          </cell>
          <cell r="G645">
            <v>18.751999999999999</v>
          </cell>
          <cell r="H645">
            <v>64</v>
          </cell>
          <cell r="AK645">
            <v>3.7504</v>
          </cell>
          <cell r="AL645">
            <v>43.68600682593857</v>
          </cell>
          <cell r="AN645">
            <v>0</v>
          </cell>
          <cell r="AO645">
            <v>37.3005408</v>
          </cell>
          <cell r="AP645">
            <v>0</v>
          </cell>
          <cell r="AQ645">
            <v>1.6876799999999998</v>
          </cell>
          <cell r="BG645" t="b">
            <v>1</v>
          </cell>
          <cell r="BO645" t="b">
            <v>0</v>
          </cell>
          <cell r="CA645" t="b">
            <v>0</v>
          </cell>
          <cell r="CB645" t="b">
            <v>0</v>
          </cell>
          <cell r="CD645" t="b">
            <v>0</v>
          </cell>
          <cell r="CE645" t="b">
            <v>0</v>
          </cell>
          <cell r="CG645" t="b">
            <v>0</v>
          </cell>
          <cell r="CH645" t="b">
            <v>0</v>
          </cell>
          <cell r="CP645" t="str">
            <v>ECWSTBPC</v>
          </cell>
          <cell r="CT645" t="b">
            <v>0</v>
          </cell>
          <cell r="CV645" t="b">
            <v>0</v>
          </cell>
          <cell r="CX645" t="b">
            <v>0</v>
          </cell>
          <cell r="CZ645" t="b">
            <v>0</v>
          </cell>
          <cell r="DB645" t="b">
            <v>0</v>
          </cell>
          <cell r="DD645" t="b">
            <v>0</v>
          </cell>
          <cell r="DF645" t="b">
            <v>0</v>
          </cell>
          <cell r="DH645" t="b">
            <v>0</v>
          </cell>
          <cell r="DJ645" t="b">
            <v>0</v>
          </cell>
          <cell r="DL645" t="b">
            <v>0</v>
          </cell>
          <cell r="DN645" t="b">
            <v>0</v>
          </cell>
          <cell r="DP645" t="b">
            <v>0</v>
          </cell>
          <cell r="DV645">
            <v>0</v>
          </cell>
          <cell r="DX645">
            <v>0</v>
          </cell>
          <cell r="DZ645">
            <v>0</v>
          </cell>
          <cell r="EB645">
            <v>0</v>
          </cell>
          <cell r="ED645">
            <v>0</v>
          </cell>
          <cell r="EF645">
            <v>0</v>
          </cell>
          <cell r="EJ645">
            <v>0</v>
          </cell>
          <cell r="EL645">
            <v>0</v>
          </cell>
          <cell r="EN645">
            <v>0</v>
          </cell>
          <cell r="EP645">
            <v>0</v>
          </cell>
          <cell r="ER645">
            <v>0</v>
          </cell>
          <cell r="ET645">
            <v>0</v>
          </cell>
          <cell r="EX645">
            <v>0</v>
          </cell>
          <cell r="EZ645">
            <v>0</v>
          </cell>
          <cell r="FD645">
            <v>0</v>
          </cell>
          <cell r="FF645">
            <v>0</v>
          </cell>
        </row>
        <row r="646">
          <cell r="A646" t="str">
            <v>Odense_AffKV</v>
          </cell>
          <cell r="B646" t="str">
            <v>DK-West</v>
          </cell>
          <cell r="G646">
            <v>18.751999999999999</v>
          </cell>
          <cell r="H646">
            <v>64</v>
          </cell>
          <cell r="AK646">
            <v>3.7504</v>
          </cell>
          <cell r="AL646">
            <v>43.68600682593857</v>
          </cell>
          <cell r="AN646">
            <v>0</v>
          </cell>
          <cell r="AO646">
            <v>36.322623999999998</v>
          </cell>
          <cell r="AP646">
            <v>0</v>
          </cell>
          <cell r="AQ646">
            <v>1.6876799999999998</v>
          </cell>
          <cell r="BG646" t="b">
            <v>1</v>
          </cell>
          <cell r="BO646" t="b">
            <v>0</v>
          </cell>
          <cell r="CA646" t="b">
            <v>0</v>
          </cell>
          <cell r="CB646" t="b">
            <v>0</v>
          </cell>
          <cell r="CD646" t="b">
            <v>0</v>
          </cell>
          <cell r="CE646" t="b">
            <v>0</v>
          </cell>
          <cell r="CG646" t="b">
            <v>0</v>
          </cell>
          <cell r="CH646" t="b">
            <v>0</v>
          </cell>
          <cell r="CP646" t="str">
            <v>ECWSTBPC</v>
          </cell>
          <cell r="CT646" t="b">
            <v>0</v>
          </cell>
          <cell r="CV646" t="b">
            <v>0</v>
          </cell>
          <cell r="CX646" t="b">
            <v>0</v>
          </cell>
          <cell r="CZ646" t="b">
            <v>0</v>
          </cell>
          <cell r="DB646" t="b">
            <v>0</v>
          </cell>
          <cell r="DD646" t="b">
            <v>0</v>
          </cell>
          <cell r="DF646" t="b">
            <v>0</v>
          </cell>
          <cell r="DH646" t="b">
            <v>0</v>
          </cell>
          <cell r="DJ646" t="b">
            <v>0</v>
          </cell>
          <cell r="DL646" t="b">
            <v>0</v>
          </cell>
          <cell r="DN646" t="b">
            <v>0</v>
          </cell>
          <cell r="DP646" t="b">
            <v>0</v>
          </cell>
          <cell r="DV646">
            <v>0</v>
          </cell>
          <cell r="DX646">
            <v>0</v>
          </cell>
          <cell r="DZ646">
            <v>0</v>
          </cell>
          <cell r="EB646">
            <v>0</v>
          </cell>
          <cell r="ED646">
            <v>0</v>
          </cell>
          <cell r="EF646">
            <v>0</v>
          </cell>
          <cell r="EJ646">
            <v>0</v>
          </cell>
          <cell r="EL646">
            <v>0</v>
          </cell>
          <cell r="EN646">
            <v>0</v>
          </cell>
          <cell r="EP646">
            <v>0</v>
          </cell>
          <cell r="ER646">
            <v>0</v>
          </cell>
          <cell r="ET646">
            <v>0</v>
          </cell>
          <cell r="EX646">
            <v>0</v>
          </cell>
          <cell r="EZ646">
            <v>0</v>
          </cell>
          <cell r="FD646">
            <v>0</v>
          </cell>
          <cell r="FF646">
            <v>0</v>
          </cell>
        </row>
        <row r="647">
          <cell r="A647" t="str">
            <v>Odense_AffKV</v>
          </cell>
          <cell r="B647" t="str">
            <v>DK-West</v>
          </cell>
          <cell r="G647">
            <v>18.751999999999999</v>
          </cell>
          <cell r="H647">
            <v>64</v>
          </cell>
          <cell r="AK647">
            <v>3.7504</v>
          </cell>
          <cell r="AL647">
            <v>43.68600682593857</v>
          </cell>
          <cell r="AN647">
            <v>0</v>
          </cell>
          <cell r="AO647">
            <v>35.344707200000002</v>
          </cell>
          <cell r="AP647">
            <v>0</v>
          </cell>
          <cell r="AQ647">
            <v>1.6876799999999998</v>
          </cell>
          <cell r="BG647" t="b">
            <v>1</v>
          </cell>
          <cell r="BO647" t="b">
            <v>1</v>
          </cell>
          <cell r="CA647" t="b">
            <v>1</v>
          </cell>
          <cell r="CB647" t="b">
            <v>1</v>
          </cell>
          <cell r="CD647" t="b">
            <v>0</v>
          </cell>
          <cell r="CE647" t="b">
            <v>0</v>
          </cell>
          <cell r="CG647" t="b">
            <v>0</v>
          </cell>
          <cell r="CH647" t="b">
            <v>0</v>
          </cell>
          <cell r="CP647" t="str">
            <v>ECWSTBPC</v>
          </cell>
          <cell r="CT647" t="b">
            <v>1</v>
          </cell>
          <cell r="CV647" t="b">
            <v>1</v>
          </cell>
          <cell r="CX647" t="b">
            <v>0</v>
          </cell>
          <cell r="CZ647" t="b">
            <v>0</v>
          </cell>
          <cell r="DB647" t="b">
            <v>0</v>
          </cell>
          <cell r="DD647" t="b">
            <v>0</v>
          </cell>
          <cell r="DF647" t="b">
            <v>1</v>
          </cell>
          <cell r="DH647" t="b">
            <v>1</v>
          </cell>
          <cell r="DJ647" t="b">
            <v>0</v>
          </cell>
          <cell r="DL647" t="b">
            <v>0</v>
          </cell>
          <cell r="DN647" t="b">
            <v>0</v>
          </cell>
          <cell r="DP647" t="b">
            <v>0</v>
          </cell>
          <cell r="DV647">
            <v>18.751999999999999</v>
          </cell>
          <cell r="DX647">
            <v>18.751999999999999</v>
          </cell>
          <cell r="DZ647">
            <v>0</v>
          </cell>
          <cell r="EB647">
            <v>0</v>
          </cell>
          <cell r="ED647">
            <v>0</v>
          </cell>
          <cell r="EF647">
            <v>0</v>
          </cell>
          <cell r="EJ647">
            <v>64</v>
          </cell>
          <cell r="EL647">
            <v>64</v>
          </cell>
          <cell r="EN647">
            <v>0</v>
          </cell>
          <cell r="EP647">
            <v>0</v>
          </cell>
          <cell r="ER647">
            <v>0</v>
          </cell>
          <cell r="ET647">
            <v>0</v>
          </cell>
          <cell r="EX647">
            <v>0</v>
          </cell>
          <cell r="EZ647">
            <v>0</v>
          </cell>
          <cell r="FD647">
            <v>0</v>
          </cell>
          <cell r="FF647">
            <v>0</v>
          </cell>
        </row>
        <row r="648">
          <cell r="A648" t="str">
            <v>Odense_AffKV</v>
          </cell>
          <cell r="B648" t="str">
            <v>DK-West</v>
          </cell>
          <cell r="G648">
            <v>18.751999999999999</v>
          </cell>
          <cell r="H648">
            <v>64</v>
          </cell>
          <cell r="AK648">
            <v>3.7504</v>
          </cell>
          <cell r="AL648">
            <v>43.68600682593857</v>
          </cell>
          <cell r="AN648">
            <v>0</v>
          </cell>
          <cell r="AO648">
            <v>34.75795712</v>
          </cell>
          <cell r="AP648">
            <v>0</v>
          </cell>
          <cell r="AQ648">
            <v>1.6876799999999998</v>
          </cell>
          <cell r="BG648" t="b">
            <v>1</v>
          </cell>
          <cell r="BO648" t="b">
            <v>0</v>
          </cell>
          <cell r="CA648" t="b">
            <v>0</v>
          </cell>
          <cell r="CB648" t="b">
            <v>0</v>
          </cell>
          <cell r="CD648" t="b">
            <v>1</v>
          </cell>
          <cell r="CE648" t="b">
            <v>1</v>
          </cell>
          <cell r="CG648" t="b">
            <v>0</v>
          </cell>
          <cell r="CH648" t="b">
            <v>0</v>
          </cell>
          <cell r="CT648" t="b">
            <v>0</v>
          </cell>
          <cell r="CV648" t="b">
            <v>0</v>
          </cell>
          <cell r="CX648" t="b">
            <v>0</v>
          </cell>
          <cell r="CZ648" t="b">
            <v>0</v>
          </cell>
          <cell r="DB648" t="b">
            <v>0</v>
          </cell>
          <cell r="DD648" t="b">
            <v>0</v>
          </cell>
          <cell r="DF648" t="b">
            <v>0</v>
          </cell>
          <cell r="DH648" t="b">
            <v>0</v>
          </cell>
          <cell r="DJ648" t="b">
            <v>0</v>
          </cell>
          <cell r="DL648" t="b">
            <v>0</v>
          </cell>
          <cell r="DN648" t="b">
            <v>0</v>
          </cell>
          <cell r="DP648" t="b">
            <v>0</v>
          </cell>
          <cell r="DV648">
            <v>0</v>
          </cell>
          <cell r="DX648">
            <v>0</v>
          </cell>
          <cell r="DZ648">
            <v>0</v>
          </cell>
          <cell r="EB648">
            <v>0</v>
          </cell>
          <cell r="ED648">
            <v>0</v>
          </cell>
          <cell r="EF648">
            <v>0</v>
          </cell>
          <cell r="EJ648">
            <v>0</v>
          </cell>
          <cell r="EL648">
            <v>0</v>
          </cell>
          <cell r="EN648">
            <v>0</v>
          </cell>
          <cell r="EP648">
            <v>0</v>
          </cell>
          <cell r="ER648">
            <v>0</v>
          </cell>
          <cell r="ET648">
            <v>0</v>
          </cell>
          <cell r="EX648">
            <v>18.751999999999999</v>
          </cell>
          <cell r="EZ648">
            <v>64</v>
          </cell>
          <cell r="FD648">
            <v>0</v>
          </cell>
          <cell r="FF648">
            <v>0</v>
          </cell>
        </row>
        <row r="649">
          <cell r="A649" t="str">
            <v>Odense_AffKV2</v>
          </cell>
          <cell r="B649" t="str">
            <v>DK-West</v>
          </cell>
          <cell r="G649">
            <v>29.295774647887324</v>
          </cell>
          <cell r="H649">
            <v>80</v>
          </cell>
          <cell r="AK649">
            <v>7.2360563380281686</v>
          </cell>
          <cell r="AL649">
            <v>53.959999999999994</v>
          </cell>
          <cell r="AN649">
            <v>0</v>
          </cell>
          <cell r="AO649">
            <v>33.983098591549293</v>
          </cell>
          <cell r="AP649">
            <v>0</v>
          </cell>
          <cell r="AQ649">
            <v>2.0507042253521126</v>
          </cell>
          <cell r="BG649" t="b">
            <v>1</v>
          </cell>
          <cell r="BO649" t="b">
            <v>0</v>
          </cell>
          <cell r="CA649" t="b">
            <v>0</v>
          </cell>
          <cell r="CB649" t="b">
            <v>0</v>
          </cell>
          <cell r="CD649" t="b">
            <v>0</v>
          </cell>
          <cell r="CE649" t="b">
            <v>0</v>
          </cell>
          <cell r="CG649" t="b">
            <v>0</v>
          </cell>
          <cell r="CH649" t="b">
            <v>0</v>
          </cell>
          <cell r="CP649" t="str">
            <v>ECWSTBPC</v>
          </cell>
          <cell r="CT649" t="b">
            <v>0</v>
          </cell>
          <cell r="CV649" t="b">
            <v>0</v>
          </cell>
          <cell r="CX649" t="b">
            <v>1</v>
          </cell>
          <cell r="CZ649" t="b">
            <v>1</v>
          </cell>
          <cell r="DB649" t="b">
            <v>1</v>
          </cell>
          <cell r="DD649" t="b">
            <v>0</v>
          </cell>
          <cell r="DF649" t="b">
            <v>0</v>
          </cell>
          <cell r="DH649" t="b">
            <v>0</v>
          </cell>
          <cell r="DJ649" t="b">
            <v>1</v>
          </cell>
          <cell r="DL649" t="b">
            <v>1</v>
          </cell>
          <cell r="DN649" t="b">
            <v>1</v>
          </cell>
          <cell r="DP649" t="b">
            <v>0</v>
          </cell>
          <cell r="DV649">
            <v>0</v>
          </cell>
          <cell r="DX649">
            <v>0</v>
          </cell>
          <cell r="DZ649">
            <v>0</v>
          </cell>
          <cell r="EB649">
            <v>0</v>
          </cell>
          <cell r="ED649">
            <v>0</v>
          </cell>
          <cell r="EF649">
            <v>0</v>
          </cell>
          <cell r="EJ649">
            <v>0</v>
          </cell>
          <cell r="EL649">
            <v>0</v>
          </cell>
          <cell r="EN649">
            <v>0</v>
          </cell>
          <cell r="EP649">
            <v>0</v>
          </cell>
          <cell r="ER649">
            <v>0</v>
          </cell>
          <cell r="ET649">
            <v>0</v>
          </cell>
          <cell r="EX649">
            <v>0</v>
          </cell>
          <cell r="EZ649">
            <v>0</v>
          </cell>
          <cell r="FD649">
            <v>0</v>
          </cell>
          <cell r="FF649">
            <v>0</v>
          </cell>
        </row>
        <row r="650">
          <cell r="A650" t="str">
            <v>FYV_B3</v>
          </cell>
          <cell r="B650" t="str">
            <v>DK-West</v>
          </cell>
          <cell r="G650">
            <v>269</v>
          </cell>
          <cell r="H650">
            <v>279</v>
          </cell>
          <cell r="AK650">
            <v>97.915999999999997</v>
          </cell>
          <cell r="AL650">
            <v>590.44186046511629</v>
          </cell>
          <cell r="AN650">
            <v>47.988</v>
          </cell>
          <cell r="AO650">
            <v>42.394400000000005</v>
          </cell>
          <cell r="AP650">
            <v>6684.6500000000005</v>
          </cell>
          <cell r="AQ650">
            <v>37.660000000000004</v>
          </cell>
          <cell r="BG650" t="b">
            <v>1</v>
          </cell>
          <cell r="BO650" t="b">
            <v>0</v>
          </cell>
          <cell r="CA650" t="b">
            <v>0</v>
          </cell>
          <cell r="CB650" t="b">
            <v>0</v>
          </cell>
          <cell r="CD650" t="b">
            <v>0</v>
          </cell>
          <cell r="CE650" t="b">
            <v>0</v>
          </cell>
          <cell r="CG650" t="b">
            <v>0</v>
          </cell>
          <cell r="CH650" t="b">
            <v>0</v>
          </cell>
          <cell r="CP650" t="str">
            <v>ECCOAEXC</v>
          </cell>
          <cell r="CT650" t="b">
            <v>0</v>
          </cell>
          <cell r="CV650" t="b">
            <v>0</v>
          </cell>
          <cell r="CX650" t="b">
            <v>0</v>
          </cell>
          <cell r="CZ650" t="b">
            <v>0</v>
          </cell>
          <cell r="DB650" t="b">
            <v>0</v>
          </cell>
          <cell r="DD650" t="b">
            <v>0</v>
          </cell>
          <cell r="DF650" t="b">
            <v>0</v>
          </cell>
          <cell r="DH650" t="b">
            <v>0</v>
          </cell>
          <cell r="DJ650" t="b">
            <v>0</v>
          </cell>
          <cell r="DL650" t="b">
            <v>0</v>
          </cell>
          <cell r="DN650" t="b">
            <v>0</v>
          </cell>
          <cell r="DP650" t="b">
            <v>0</v>
          </cell>
          <cell r="DV650">
            <v>0</v>
          </cell>
          <cell r="DX650">
            <v>0</v>
          </cell>
          <cell r="DZ650">
            <v>0</v>
          </cell>
          <cell r="EB650">
            <v>0</v>
          </cell>
          <cell r="ED650">
            <v>0</v>
          </cell>
          <cell r="EF650">
            <v>0</v>
          </cell>
          <cell r="EJ650">
            <v>0</v>
          </cell>
          <cell r="EL650">
            <v>0</v>
          </cell>
          <cell r="EN650">
            <v>0</v>
          </cell>
          <cell r="EP650">
            <v>0</v>
          </cell>
          <cell r="ER650">
            <v>0</v>
          </cell>
          <cell r="ET650">
            <v>0</v>
          </cell>
          <cell r="EX650">
            <v>0</v>
          </cell>
          <cell r="EZ650">
            <v>0</v>
          </cell>
          <cell r="FD650">
            <v>0</v>
          </cell>
          <cell r="FF650">
            <v>0</v>
          </cell>
        </row>
        <row r="651">
          <cell r="A651" t="str">
            <v>FYV_B3</v>
          </cell>
          <cell r="B651" t="str">
            <v>DK-West</v>
          </cell>
          <cell r="G651">
            <v>269</v>
          </cell>
          <cell r="H651">
            <v>279</v>
          </cell>
          <cell r="AK651">
            <v>97.915999999999997</v>
          </cell>
          <cell r="AL651">
            <v>590.44186046511629</v>
          </cell>
          <cell r="AN651">
            <v>47.988</v>
          </cell>
          <cell r="AO651">
            <v>42.394400000000005</v>
          </cell>
          <cell r="AP651">
            <v>6684.6500000000005</v>
          </cell>
          <cell r="AQ651">
            <v>51.11</v>
          </cell>
          <cell r="BG651" t="b">
            <v>1</v>
          </cell>
          <cell r="BO651" t="b">
            <v>0</v>
          </cell>
          <cell r="CA651" t="b">
            <v>0</v>
          </cell>
          <cell r="CB651" t="b">
            <v>0</v>
          </cell>
          <cell r="CD651" t="b">
            <v>0</v>
          </cell>
          <cell r="CE651" t="b">
            <v>0</v>
          </cell>
          <cell r="CG651" t="b">
            <v>0</v>
          </cell>
          <cell r="CH651" t="b">
            <v>0</v>
          </cell>
          <cell r="CP651" t="str">
            <v>ECCOAEXC</v>
          </cell>
          <cell r="CT651" t="b">
            <v>0</v>
          </cell>
          <cell r="CV651" t="b">
            <v>0</v>
          </cell>
          <cell r="CX651" t="b">
            <v>0</v>
          </cell>
          <cell r="CZ651" t="b">
            <v>0</v>
          </cell>
          <cell r="DB651" t="b">
            <v>0</v>
          </cell>
          <cell r="DD651" t="b">
            <v>0</v>
          </cell>
          <cell r="DF651" t="b">
            <v>0</v>
          </cell>
          <cell r="DH651" t="b">
            <v>0</v>
          </cell>
          <cell r="DJ651" t="b">
            <v>0</v>
          </cell>
          <cell r="DL651" t="b">
            <v>0</v>
          </cell>
          <cell r="DN651" t="b">
            <v>0</v>
          </cell>
          <cell r="DP651" t="b">
            <v>0</v>
          </cell>
          <cell r="DV651">
            <v>0</v>
          </cell>
          <cell r="DX651">
            <v>0</v>
          </cell>
          <cell r="DZ651">
            <v>0</v>
          </cell>
          <cell r="EB651">
            <v>0</v>
          </cell>
          <cell r="ED651">
            <v>0</v>
          </cell>
          <cell r="EF651">
            <v>0</v>
          </cell>
          <cell r="EJ651">
            <v>0</v>
          </cell>
          <cell r="EL651">
            <v>0</v>
          </cell>
          <cell r="EN651">
            <v>0</v>
          </cell>
          <cell r="EP651">
            <v>0</v>
          </cell>
          <cell r="ER651">
            <v>0</v>
          </cell>
          <cell r="ET651">
            <v>0</v>
          </cell>
          <cell r="EX651">
            <v>0</v>
          </cell>
          <cell r="EZ651">
            <v>0</v>
          </cell>
          <cell r="FD651">
            <v>0</v>
          </cell>
          <cell r="FF651">
            <v>0</v>
          </cell>
        </row>
        <row r="652">
          <cell r="A652" t="str">
            <v>FYV_B3</v>
          </cell>
          <cell r="B652" t="str">
            <v>DK-West</v>
          </cell>
          <cell r="G652">
            <v>269</v>
          </cell>
          <cell r="H652">
            <v>279</v>
          </cell>
          <cell r="AK652">
            <v>97.915999999999997</v>
          </cell>
          <cell r="AL652">
            <v>590.44186046511629</v>
          </cell>
          <cell r="AN652">
            <v>47.988</v>
          </cell>
          <cell r="AO652">
            <v>42.394400000000005</v>
          </cell>
          <cell r="AP652">
            <v>6684.6500000000005</v>
          </cell>
          <cell r="AQ652">
            <v>51.11</v>
          </cell>
          <cell r="BG652" t="b">
            <v>1</v>
          </cell>
          <cell r="BO652" t="b">
            <v>0</v>
          </cell>
          <cell r="CA652" t="b">
            <v>0</v>
          </cell>
          <cell r="CB652" t="b">
            <v>0</v>
          </cell>
          <cell r="CD652" t="b">
            <v>0</v>
          </cell>
          <cell r="CE652" t="b">
            <v>0</v>
          </cell>
          <cell r="CG652" t="b">
            <v>0</v>
          </cell>
          <cell r="CH652" t="b">
            <v>0</v>
          </cell>
          <cell r="CP652" t="str">
            <v>ECCOAEXC</v>
          </cell>
          <cell r="CT652" t="b">
            <v>0</v>
          </cell>
          <cell r="CV652" t="b">
            <v>0</v>
          </cell>
          <cell r="CX652" t="b">
            <v>0</v>
          </cell>
          <cell r="CZ652" t="b">
            <v>0</v>
          </cell>
          <cell r="DB652" t="b">
            <v>0</v>
          </cell>
          <cell r="DD652" t="b">
            <v>0</v>
          </cell>
          <cell r="DF652" t="b">
            <v>0</v>
          </cell>
          <cell r="DH652" t="b">
            <v>0</v>
          </cell>
          <cell r="DJ652" t="b">
            <v>0</v>
          </cell>
          <cell r="DL652" t="b">
            <v>0</v>
          </cell>
          <cell r="DN652" t="b">
            <v>0</v>
          </cell>
          <cell r="DP652" t="b">
            <v>0</v>
          </cell>
          <cell r="DV652">
            <v>0</v>
          </cell>
          <cell r="DX652">
            <v>0</v>
          </cell>
          <cell r="DZ652">
            <v>0</v>
          </cell>
          <cell r="EB652">
            <v>0</v>
          </cell>
          <cell r="ED652">
            <v>0</v>
          </cell>
          <cell r="EF652">
            <v>0</v>
          </cell>
          <cell r="EJ652">
            <v>0</v>
          </cell>
          <cell r="EL652">
            <v>0</v>
          </cell>
          <cell r="EN652">
            <v>0</v>
          </cell>
          <cell r="EP652">
            <v>0</v>
          </cell>
          <cell r="ER652">
            <v>0</v>
          </cell>
          <cell r="ET652">
            <v>0</v>
          </cell>
          <cell r="EX652">
            <v>0</v>
          </cell>
          <cell r="EZ652">
            <v>0</v>
          </cell>
          <cell r="FD652">
            <v>0</v>
          </cell>
          <cell r="FF652">
            <v>0</v>
          </cell>
        </row>
        <row r="653">
          <cell r="A653" t="str">
            <v>FYV_B3</v>
          </cell>
          <cell r="B653" t="str">
            <v>DK-West</v>
          </cell>
          <cell r="G653">
            <v>269</v>
          </cell>
          <cell r="H653">
            <v>279</v>
          </cell>
          <cell r="AK653">
            <v>97.915999999999997</v>
          </cell>
          <cell r="AL653">
            <v>590.44186046511629</v>
          </cell>
          <cell r="AN653">
            <v>47.988</v>
          </cell>
          <cell r="AO653">
            <v>42.394400000000005</v>
          </cell>
          <cell r="AP653">
            <v>6684.6500000000005</v>
          </cell>
          <cell r="AQ653">
            <v>51.11</v>
          </cell>
          <cell r="BG653" t="b">
            <v>1</v>
          </cell>
          <cell r="BO653" t="b">
            <v>1</v>
          </cell>
          <cell r="CA653" t="b">
            <v>1</v>
          </cell>
          <cell r="CB653" t="b">
            <v>1</v>
          </cell>
          <cell r="CD653" t="b">
            <v>0</v>
          </cell>
          <cell r="CE653" t="b">
            <v>0</v>
          </cell>
          <cell r="CG653" t="b">
            <v>0</v>
          </cell>
          <cell r="CH653" t="b">
            <v>0</v>
          </cell>
          <cell r="CP653" t="str">
            <v>ECCOAEXC</v>
          </cell>
          <cell r="CT653" t="b">
            <v>0</v>
          </cell>
          <cell r="CV653" t="b">
            <v>0</v>
          </cell>
          <cell r="CX653" t="b">
            <v>0</v>
          </cell>
          <cell r="CZ653" t="b">
            <v>0</v>
          </cell>
          <cell r="DB653" t="b">
            <v>0</v>
          </cell>
          <cell r="DD653" t="b">
            <v>0</v>
          </cell>
          <cell r="DF653" t="b">
            <v>0</v>
          </cell>
          <cell r="DH653" t="b">
            <v>0</v>
          </cell>
          <cell r="DJ653" t="b">
            <v>0</v>
          </cell>
          <cell r="DL653" t="b">
            <v>0</v>
          </cell>
          <cell r="DN653" t="b">
            <v>0</v>
          </cell>
          <cell r="DP653" t="b">
            <v>0</v>
          </cell>
          <cell r="DV653">
            <v>0</v>
          </cell>
          <cell r="DX653">
            <v>0</v>
          </cell>
          <cell r="DZ653">
            <v>0</v>
          </cell>
          <cell r="EB653">
            <v>0</v>
          </cell>
          <cell r="ED653">
            <v>0</v>
          </cell>
          <cell r="EF653">
            <v>0</v>
          </cell>
          <cell r="EJ653">
            <v>0</v>
          </cell>
          <cell r="EL653">
            <v>0</v>
          </cell>
          <cell r="EN653">
            <v>0</v>
          </cell>
          <cell r="EP653">
            <v>0</v>
          </cell>
          <cell r="ER653">
            <v>0</v>
          </cell>
          <cell r="ET653">
            <v>0</v>
          </cell>
          <cell r="EX653">
            <v>0</v>
          </cell>
          <cell r="EZ653">
            <v>0</v>
          </cell>
          <cell r="FD653">
            <v>0</v>
          </cell>
          <cell r="FF653">
            <v>0</v>
          </cell>
        </row>
        <row r="654">
          <cell r="A654" t="str">
            <v>FYV_B7</v>
          </cell>
          <cell r="B654" t="str">
            <v>DK-West</v>
          </cell>
          <cell r="G654">
            <v>443</v>
          </cell>
          <cell r="H654">
            <v>450</v>
          </cell>
          <cell r="AK654">
            <v>182.07299999999998</v>
          </cell>
          <cell r="AL654">
            <v>1467.8571428571429</v>
          </cell>
          <cell r="AN654">
            <v>56.7</v>
          </cell>
          <cell r="AO654">
            <v>69.816800000000015</v>
          </cell>
          <cell r="AP654">
            <v>11008.550000000001</v>
          </cell>
          <cell r="AQ654">
            <v>62.02</v>
          </cell>
          <cell r="BG654" t="b">
            <v>1</v>
          </cell>
          <cell r="BO654" t="b">
            <v>0</v>
          </cell>
          <cell r="CA654" t="b">
            <v>0</v>
          </cell>
          <cell r="CB654" t="b">
            <v>0</v>
          </cell>
          <cell r="CD654" t="b">
            <v>0</v>
          </cell>
          <cell r="CE654" t="b">
            <v>0</v>
          </cell>
          <cell r="CG654" t="b">
            <v>0</v>
          </cell>
          <cell r="CH654" t="b">
            <v>0</v>
          </cell>
          <cell r="CP654" t="str">
            <v>ECCOAEXC</v>
          </cell>
          <cell r="CT654" t="b">
            <v>0</v>
          </cell>
          <cell r="CV654" t="b">
            <v>0</v>
          </cell>
          <cell r="CX654" t="b">
            <v>0</v>
          </cell>
          <cell r="CZ654" t="b">
            <v>0</v>
          </cell>
          <cell r="DB654" t="b">
            <v>0</v>
          </cell>
          <cell r="DD654" t="b">
            <v>0</v>
          </cell>
          <cell r="DF654" t="b">
            <v>0</v>
          </cell>
          <cell r="DH654" t="b">
            <v>0</v>
          </cell>
          <cell r="DJ654" t="b">
            <v>0</v>
          </cell>
          <cell r="DL654" t="b">
            <v>0</v>
          </cell>
          <cell r="DN654" t="b">
            <v>0</v>
          </cell>
          <cell r="DP654" t="b">
            <v>0</v>
          </cell>
          <cell r="DV654">
            <v>0</v>
          </cell>
          <cell r="DX654">
            <v>0</v>
          </cell>
          <cell r="DZ654">
            <v>0</v>
          </cell>
          <cell r="EB654">
            <v>0</v>
          </cell>
          <cell r="ED654">
            <v>0</v>
          </cell>
          <cell r="EF654">
            <v>0</v>
          </cell>
          <cell r="EJ654">
            <v>0</v>
          </cell>
          <cell r="EL654">
            <v>0</v>
          </cell>
          <cell r="EN654">
            <v>0</v>
          </cell>
          <cell r="EP654">
            <v>0</v>
          </cell>
          <cell r="ER654">
            <v>0</v>
          </cell>
          <cell r="ET654">
            <v>0</v>
          </cell>
          <cell r="EX654">
            <v>0</v>
          </cell>
          <cell r="EZ654">
            <v>0</v>
          </cell>
          <cell r="FD654">
            <v>0</v>
          </cell>
          <cell r="FF654">
            <v>0</v>
          </cell>
        </row>
        <row r="655">
          <cell r="A655" t="str">
            <v>FYV_B7</v>
          </cell>
          <cell r="B655" t="str">
            <v>DK-West</v>
          </cell>
          <cell r="G655">
            <v>443</v>
          </cell>
          <cell r="H655">
            <v>450</v>
          </cell>
          <cell r="AK655">
            <v>182.07299999999998</v>
          </cell>
          <cell r="AL655">
            <v>1467.8571428571429</v>
          </cell>
          <cell r="AN655">
            <v>56.7</v>
          </cell>
          <cell r="AO655">
            <v>69.816800000000015</v>
          </cell>
          <cell r="AP655">
            <v>11008.550000000001</v>
          </cell>
          <cell r="AQ655">
            <v>62.02</v>
          </cell>
          <cell r="BG655" t="b">
            <v>1</v>
          </cell>
          <cell r="BO655" t="b">
            <v>0</v>
          </cell>
          <cell r="CA655" t="b">
            <v>0</v>
          </cell>
          <cell r="CB655" t="b">
            <v>0</v>
          </cell>
          <cell r="CD655" t="b">
            <v>0</v>
          </cell>
          <cell r="CE655" t="b">
            <v>0</v>
          </cell>
          <cell r="CG655" t="b">
            <v>0</v>
          </cell>
          <cell r="CH655" t="b">
            <v>0</v>
          </cell>
          <cell r="CP655" t="str">
            <v>ECCOAEXC</v>
          </cell>
          <cell r="CT655" t="b">
            <v>0</v>
          </cell>
          <cell r="CV655" t="b">
            <v>0</v>
          </cell>
          <cell r="CX655" t="b">
            <v>0</v>
          </cell>
          <cell r="CZ655" t="b">
            <v>0</v>
          </cell>
          <cell r="DB655" t="b">
            <v>0</v>
          </cell>
          <cell r="DD655" t="b">
            <v>0</v>
          </cell>
          <cell r="DF655" t="b">
            <v>0</v>
          </cell>
          <cell r="DH655" t="b">
            <v>0</v>
          </cell>
          <cell r="DJ655" t="b">
            <v>0</v>
          </cell>
          <cell r="DL655" t="b">
            <v>0</v>
          </cell>
          <cell r="DN655" t="b">
            <v>0</v>
          </cell>
          <cell r="DP655" t="b">
            <v>0</v>
          </cell>
          <cell r="DV655">
            <v>0</v>
          </cell>
          <cell r="DX655">
            <v>0</v>
          </cell>
          <cell r="DZ655">
            <v>0</v>
          </cell>
          <cell r="EB655">
            <v>0</v>
          </cell>
          <cell r="ED655">
            <v>0</v>
          </cell>
          <cell r="EF655">
            <v>0</v>
          </cell>
          <cell r="EJ655">
            <v>0</v>
          </cell>
          <cell r="EL655">
            <v>0</v>
          </cell>
          <cell r="EN655">
            <v>0</v>
          </cell>
          <cell r="EP655">
            <v>0</v>
          </cell>
          <cell r="ER655">
            <v>0</v>
          </cell>
          <cell r="ET655">
            <v>0</v>
          </cell>
          <cell r="EX655">
            <v>0</v>
          </cell>
          <cell r="EZ655">
            <v>0</v>
          </cell>
          <cell r="FD655">
            <v>0</v>
          </cell>
          <cell r="FF655">
            <v>0</v>
          </cell>
        </row>
        <row r="656">
          <cell r="A656" t="str">
            <v>FYV_B7</v>
          </cell>
          <cell r="B656" t="str">
            <v>DK-West</v>
          </cell>
          <cell r="G656">
            <v>443</v>
          </cell>
          <cell r="H656">
            <v>450</v>
          </cell>
          <cell r="AK656">
            <v>182.07299999999998</v>
          </cell>
          <cell r="AL656">
            <v>1467.8571428571429</v>
          </cell>
          <cell r="AN656">
            <v>56.7</v>
          </cell>
          <cell r="AO656">
            <v>69.816800000000015</v>
          </cell>
          <cell r="AP656">
            <v>11008.550000000001</v>
          </cell>
          <cell r="AQ656">
            <v>62.02</v>
          </cell>
          <cell r="BG656" t="b">
            <v>1</v>
          </cell>
          <cell r="BO656" t="b">
            <v>0</v>
          </cell>
          <cell r="CA656" t="b">
            <v>0</v>
          </cell>
          <cell r="CB656" t="b">
            <v>0</v>
          </cell>
          <cell r="CD656" t="b">
            <v>0</v>
          </cell>
          <cell r="CE656" t="b">
            <v>0</v>
          </cell>
          <cell r="CG656" t="b">
            <v>0</v>
          </cell>
          <cell r="CH656" t="b">
            <v>0</v>
          </cell>
          <cell r="CP656" t="str">
            <v>ECCOAEXC</v>
          </cell>
          <cell r="CT656" t="b">
            <v>0</v>
          </cell>
          <cell r="CV656" t="b">
            <v>0</v>
          </cell>
          <cell r="CX656" t="b">
            <v>0</v>
          </cell>
          <cell r="CZ656" t="b">
            <v>0</v>
          </cell>
          <cell r="DB656" t="b">
            <v>0</v>
          </cell>
          <cell r="DD656" t="b">
            <v>0</v>
          </cell>
          <cell r="DF656" t="b">
            <v>0</v>
          </cell>
          <cell r="DH656" t="b">
            <v>0</v>
          </cell>
          <cell r="DJ656" t="b">
            <v>0</v>
          </cell>
          <cell r="DL656" t="b">
            <v>0</v>
          </cell>
          <cell r="DN656" t="b">
            <v>0</v>
          </cell>
          <cell r="DP656" t="b">
            <v>0</v>
          </cell>
          <cell r="DV656">
            <v>0</v>
          </cell>
          <cell r="DX656">
            <v>0</v>
          </cell>
          <cell r="DZ656">
            <v>0</v>
          </cell>
          <cell r="EB656">
            <v>0</v>
          </cell>
          <cell r="ED656">
            <v>0</v>
          </cell>
          <cell r="EF656">
            <v>0</v>
          </cell>
          <cell r="EJ656">
            <v>0</v>
          </cell>
          <cell r="EL656">
            <v>0</v>
          </cell>
          <cell r="EN656">
            <v>0</v>
          </cell>
          <cell r="EP656">
            <v>0</v>
          </cell>
          <cell r="ER656">
            <v>0</v>
          </cell>
          <cell r="ET656">
            <v>0</v>
          </cell>
          <cell r="EX656">
            <v>0</v>
          </cell>
          <cell r="EZ656">
            <v>0</v>
          </cell>
          <cell r="FD656">
            <v>0</v>
          </cell>
          <cell r="FF656">
            <v>0</v>
          </cell>
        </row>
        <row r="657">
          <cell r="A657" t="str">
            <v>FYV_B7</v>
          </cell>
          <cell r="B657" t="str">
            <v>DK-West</v>
          </cell>
          <cell r="G657">
            <v>443</v>
          </cell>
          <cell r="H657">
            <v>450</v>
          </cell>
          <cell r="AK657">
            <v>182.07299999999998</v>
          </cell>
          <cell r="AL657">
            <v>1467.8571428571429</v>
          </cell>
          <cell r="AN657">
            <v>56.7</v>
          </cell>
          <cell r="AO657">
            <v>69.816800000000015</v>
          </cell>
          <cell r="AP657">
            <v>11008.550000000001</v>
          </cell>
          <cell r="AQ657">
            <v>62.02</v>
          </cell>
          <cell r="BG657" t="b">
            <v>1</v>
          </cell>
          <cell r="BO657" t="b">
            <v>1</v>
          </cell>
          <cell r="CA657" t="b">
            <v>1</v>
          </cell>
          <cell r="CB657" t="b">
            <v>1</v>
          </cell>
          <cell r="CD657" t="b">
            <v>0</v>
          </cell>
          <cell r="CE657" t="b">
            <v>0</v>
          </cell>
          <cell r="CG657" t="b">
            <v>0</v>
          </cell>
          <cell r="CH657" t="b">
            <v>0</v>
          </cell>
          <cell r="CP657" t="str">
            <v>ECCOAEXC</v>
          </cell>
          <cell r="CT657" t="b">
            <v>1</v>
          </cell>
          <cell r="CV657" t="b">
            <v>1</v>
          </cell>
          <cell r="CX657" t="b">
            <v>1</v>
          </cell>
          <cell r="CZ657" t="b">
            <v>0</v>
          </cell>
          <cell r="DB657" t="b">
            <v>0</v>
          </cell>
          <cell r="DD657" t="b">
            <v>0</v>
          </cell>
          <cell r="DF657" t="b">
            <v>1</v>
          </cell>
          <cell r="DH657" t="b">
            <v>1</v>
          </cell>
          <cell r="DJ657" t="b">
            <v>1</v>
          </cell>
          <cell r="DL657" t="b">
            <v>0</v>
          </cell>
          <cell r="DN657" t="b">
            <v>0</v>
          </cell>
          <cell r="DP657" t="b">
            <v>0</v>
          </cell>
          <cell r="DV657">
            <v>443</v>
          </cell>
          <cell r="DX657">
            <v>443</v>
          </cell>
          <cell r="DZ657">
            <v>443</v>
          </cell>
          <cell r="EB657">
            <v>0</v>
          </cell>
          <cell r="ED657">
            <v>0</v>
          </cell>
          <cell r="EF657">
            <v>0</v>
          </cell>
          <cell r="EJ657">
            <v>450</v>
          </cell>
          <cell r="EL657">
            <v>450</v>
          </cell>
          <cell r="EN657">
            <v>450</v>
          </cell>
          <cell r="EP657">
            <v>0</v>
          </cell>
          <cell r="ER657">
            <v>0</v>
          </cell>
          <cell r="ET657">
            <v>0</v>
          </cell>
          <cell r="EX657">
            <v>0</v>
          </cell>
          <cell r="EZ657">
            <v>0</v>
          </cell>
          <cell r="FD657">
            <v>0</v>
          </cell>
          <cell r="FF657">
            <v>0</v>
          </cell>
        </row>
        <row r="658">
          <cell r="A658" t="str">
            <v>FYV_B7</v>
          </cell>
          <cell r="B658" t="str">
            <v>DK-West</v>
          </cell>
          <cell r="G658">
            <v>443</v>
          </cell>
          <cell r="H658">
            <v>450</v>
          </cell>
          <cell r="AK658">
            <v>182.07299999999998</v>
          </cell>
          <cell r="AL658">
            <v>1467.8571428571429</v>
          </cell>
          <cell r="AN658">
            <v>56.7</v>
          </cell>
          <cell r="AO658">
            <v>69.816800000000015</v>
          </cell>
          <cell r="AP658">
            <v>11008.550000000001</v>
          </cell>
          <cell r="AQ658">
            <v>62.02</v>
          </cell>
          <cell r="BG658" t="b">
            <v>1</v>
          </cell>
          <cell r="BO658" t="b">
            <v>0</v>
          </cell>
          <cell r="CA658" t="b">
            <v>0</v>
          </cell>
          <cell r="CB658" t="b">
            <v>0</v>
          </cell>
          <cell r="CD658" t="b">
            <v>1</v>
          </cell>
          <cell r="CE658" t="b">
            <v>1</v>
          </cell>
          <cell r="CG658" t="b">
            <v>0</v>
          </cell>
          <cell r="CH658" t="b">
            <v>0</v>
          </cell>
          <cell r="CT658" t="b">
            <v>0</v>
          </cell>
          <cell r="CV658" t="b">
            <v>0</v>
          </cell>
          <cell r="CX658" t="b">
            <v>0</v>
          </cell>
          <cell r="CZ658" t="b">
            <v>0</v>
          </cell>
          <cell r="DB658" t="b">
            <v>0</v>
          </cell>
          <cell r="DD658" t="b">
            <v>0</v>
          </cell>
          <cell r="DF658" t="b">
            <v>0</v>
          </cell>
          <cell r="DH658" t="b">
            <v>0</v>
          </cell>
          <cell r="DJ658" t="b">
            <v>0</v>
          </cell>
          <cell r="DL658" t="b">
            <v>0</v>
          </cell>
          <cell r="DN658" t="b">
            <v>0</v>
          </cell>
          <cell r="DP658" t="b">
            <v>0</v>
          </cell>
          <cell r="DV658">
            <v>0</v>
          </cell>
          <cell r="DX658">
            <v>0</v>
          </cell>
          <cell r="DZ658">
            <v>0</v>
          </cell>
          <cell r="EB658">
            <v>0</v>
          </cell>
          <cell r="ED658">
            <v>0</v>
          </cell>
          <cell r="EF658">
            <v>0</v>
          </cell>
          <cell r="EJ658">
            <v>0</v>
          </cell>
          <cell r="EL658">
            <v>0</v>
          </cell>
          <cell r="EN658">
            <v>0</v>
          </cell>
          <cell r="EP658">
            <v>0</v>
          </cell>
          <cell r="ER658">
            <v>0</v>
          </cell>
          <cell r="ET658">
            <v>0</v>
          </cell>
          <cell r="EX658">
            <v>443</v>
          </cell>
          <cell r="EZ658">
            <v>450</v>
          </cell>
          <cell r="FD658">
            <v>0</v>
          </cell>
          <cell r="FF658">
            <v>0</v>
          </cell>
        </row>
        <row r="659">
          <cell r="A659" t="str">
            <v>FYV_B7_Renoveret</v>
          </cell>
          <cell r="B659" t="str">
            <v>DK-West</v>
          </cell>
          <cell r="G659">
            <v>443</v>
          </cell>
          <cell r="H659">
            <v>450</v>
          </cell>
          <cell r="AK659">
            <v>190.93299999999999</v>
          </cell>
          <cell r="AL659">
            <v>1539.2857142857142</v>
          </cell>
          <cell r="AN659">
            <v>56.7</v>
          </cell>
          <cell r="AO659">
            <v>69.462400000000002</v>
          </cell>
          <cell r="AP659">
            <v>10986.4</v>
          </cell>
          <cell r="AQ659">
            <v>62.02</v>
          </cell>
          <cell r="BG659" t="b">
            <v>1</v>
          </cell>
          <cell r="BO659" t="b">
            <v>0</v>
          </cell>
          <cell r="CA659" t="b">
            <v>0</v>
          </cell>
          <cell r="CB659" t="b">
            <v>0</v>
          </cell>
          <cell r="CD659" t="b">
            <v>0</v>
          </cell>
          <cell r="CE659" t="b">
            <v>0</v>
          </cell>
          <cell r="CG659" t="b">
            <v>0</v>
          </cell>
          <cell r="CH659" t="b">
            <v>0</v>
          </cell>
          <cell r="CP659" t="str">
            <v>ECXXXEXC</v>
          </cell>
          <cell r="CT659" t="b">
            <v>0</v>
          </cell>
          <cell r="CV659" t="b">
            <v>0</v>
          </cell>
          <cell r="CX659" t="b">
            <v>0</v>
          </cell>
          <cell r="CZ659" t="b">
            <v>1</v>
          </cell>
          <cell r="DB659" t="b">
            <v>1</v>
          </cell>
          <cell r="DD659" t="b">
            <v>0</v>
          </cell>
          <cell r="DF659" t="b">
            <v>0</v>
          </cell>
          <cell r="DH659" t="b">
            <v>0</v>
          </cell>
          <cell r="DJ659" t="b">
            <v>0</v>
          </cell>
          <cell r="DL659" t="b">
            <v>1</v>
          </cell>
          <cell r="DN659" t="b">
            <v>1</v>
          </cell>
          <cell r="DP659" t="b">
            <v>0</v>
          </cell>
          <cell r="DV659">
            <v>0</v>
          </cell>
          <cell r="DX659">
            <v>0</v>
          </cell>
          <cell r="DZ659">
            <v>0</v>
          </cell>
          <cell r="EB659">
            <v>0</v>
          </cell>
          <cell r="ED659">
            <v>0</v>
          </cell>
          <cell r="EF659">
            <v>0</v>
          </cell>
          <cell r="EJ659">
            <v>0</v>
          </cell>
          <cell r="EL659">
            <v>0</v>
          </cell>
          <cell r="EN659">
            <v>0</v>
          </cell>
          <cell r="EP659">
            <v>0</v>
          </cell>
          <cell r="ER659">
            <v>0</v>
          </cell>
          <cell r="ET659">
            <v>0</v>
          </cell>
          <cell r="EX659">
            <v>0</v>
          </cell>
          <cell r="EZ659">
            <v>0</v>
          </cell>
          <cell r="FD659">
            <v>0</v>
          </cell>
          <cell r="FF659">
            <v>0</v>
          </cell>
        </row>
        <row r="660">
          <cell r="A660" t="str">
            <v>FYV8</v>
          </cell>
          <cell r="B660" t="str">
            <v>DK-West</v>
          </cell>
          <cell r="G660">
            <v>18.100000000000001</v>
          </cell>
          <cell r="H660">
            <v>34.950000000000003</v>
          </cell>
          <cell r="AK660">
            <v>5.4300000000000006</v>
          </cell>
          <cell r="AL660">
            <v>20.245897790055253</v>
          </cell>
          <cell r="AN660">
            <v>0</v>
          </cell>
          <cell r="AO660">
            <v>5.0680000000000005</v>
          </cell>
          <cell r="AP660">
            <v>814.50000000000011</v>
          </cell>
          <cell r="AQ660">
            <v>2.5340000000000003</v>
          </cell>
          <cell r="BG660" t="b">
            <v>1</v>
          </cell>
          <cell r="BO660" t="b">
            <v>0</v>
          </cell>
          <cell r="CA660" t="b">
            <v>0</v>
          </cell>
          <cell r="CB660" t="b">
            <v>0</v>
          </cell>
          <cell r="CD660" t="b">
            <v>0</v>
          </cell>
          <cell r="CE660" t="b">
            <v>0</v>
          </cell>
          <cell r="CG660" t="b">
            <v>0</v>
          </cell>
          <cell r="CH660" t="b">
            <v>0</v>
          </cell>
          <cell r="CP660" t="str">
            <v>ECSTRBPC</v>
          </cell>
          <cell r="CT660" t="b">
            <v>0</v>
          </cell>
          <cell r="CV660" t="b">
            <v>0</v>
          </cell>
          <cell r="CX660" t="b">
            <v>0</v>
          </cell>
          <cell r="CZ660" t="b">
            <v>0</v>
          </cell>
          <cell r="DB660" t="b">
            <v>0</v>
          </cell>
          <cell r="DD660" t="b">
            <v>0</v>
          </cell>
          <cell r="DF660" t="b">
            <v>0</v>
          </cell>
          <cell r="DH660" t="b">
            <v>0</v>
          </cell>
          <cell r="DJ660" t="b">
            <v>0</v>
          </cell>
          <cell r="DL660" t="b">
            <v>0</v>
          </cell>
          <cell r="DN660" t="b">
            <v>0</v>
          </cell>
          <cell r="DP660" t="b">
            <v>0</v>
          </cell>
          <cell r="DV660">
            <v>0</v>
          </cell>
          <cell r="DX660">
            <v>0</v>
          </cell>
          <cell r="DZ660">
            <v>0</v>
          </cell>
          <cell r="EB660">
            <v>0</v>
          </cell>
          <cell r="ED660">
            <v>0</v>
          </cell>
          <cell r="EF660">
            <v>0</v>
          </cell>
          <cell r="EJ660">
            <v>0</v>
          </cell>
          <cell r="EL660">
            <v>0</v>
          </cell>
          <cell r="EN660">
            <v>0</v>
          </cell>
          <cell r="EP660">
            <v>0</v>
          </cell>
          <cell r="ER660">
            <v>0</v>
          </cell>
          <cell r="ET660">
            <v>0</v>
          </cell>
          <cell r="EX660">
            <v>0</v>
          </cell>
          <cell r="EZ660">
            <v>0</v>
          </cell>
          <cell r="FD660">
            <v>0</v>
          </cell>
          <cell r="FF660">
            <v>0</v>
          </cell>
        </row>
        <row r="661">
          <cell r="A661" t="str">
            <v>FYV8</v>
          </cell>
          <cell r="B661" t="str">
            <v>DK-West</v>
          </cell>
          <cell r="G661">
            <v>36.200000000000003</v>
          </cell>
          <cell r="H661">
            <v>69.900000000000006</v>
          </cell>
          <cell r="AK661">
            <v>10.860000000000001</v>
          </cell>
          <cell r="AL661">
            <v>40.491795580110505</v>
          </cell>
          <cell r="AN661">
            <v>0</v>
          </cell>
          <cell r="AO661">
            <v>10.136000000000001</v>
          </cell>
          <cell r="AP661">
            <v>1629.0000000000002</v>
          </cell>
          <cell r="AQ661">
            <v>5.0680000000000005</v>
          </cell>
          <cell r="BG661" t="b">
            <v>1</v>
          </cell>
          <cell r="BO661" t="b">
            <v>1</v>
          </cell>
          <cell r="CA661" t="b">
            <v>1</v>
          </cell>
          <cell r="CB661" t="b">
            <v>1</v>
          </cell>
          <cell r="CD661" t="b">
            <v>0</v>
          </cell>
          <cell r="CE661" t="b">
            <v>0</v>
          </cell>
          <cell r="CG661" t="b">
            <v>0</v>
          </cell>
          <cell r="CH661" t="b">
            <v>0</v>
          </cell>
          <cell r="CP661" t="str">
            <v>ECSTRBPC</v>
          </cell>
          <cell r="CT661" t="b">
            <v>1</v>
          </cell>
          <cell r="CV661" t="b">
            <v>1</v>
          </cell>
          <cell r="CX661" t="b">
            <v>1</v>
          </cell>
          <cell r="CZ661" t="b">
            <v>1</v>
          </cell>
          <cell r="DB661" t="b">
            <v>0</v>
          </cell>
          <cell r="DD661" t="b">
            <v>0</v>
          </cell>
          <cell r="DF661" t="b">
            <v>1</v>
          </cell>
          <cell r="DH661" t="b">
            <v>1</v>
          </cell>
          <cell r="DJ661" t="b">
            <v>1</v>
          </cell>
          <cell r="DL661" t="b">
            <v>1</v>
          </cell>
          <cell r="DN661" t="b">
            <v>0</v>
          </cell>
          <cell r="DP661" t="b">
            <v>0</v>
          </cell>
          <cell r="DV661">
            <v>36.200000000000003</v>
          </cell>
          <cell r="DX661">
            <v>36.200000000000003</v>
          </cell>
          <cell r="DZ661">
            <v>36.200000000000003</v>
          </cell>
          <cell r="EB661">
            <v>36.200000000000003</v>
          </cell>
          <cell r="ED661">
            <v>0</v>
          </cell>
          <cell r="EF661">
            <v>0</v>
          </cell>
          <cell r="EJ661">
            <v>69.900000000000006</v>
          </cell>
          <cell r="EL661">
            <v>69.900000000000006</v>
          </cell>
          <cell r="EN661">
            <v>69.900000000000006</v>
          </cell>
          <cell r="EP661">
            <v>69.900000000000006</v>
          </cell>
          <cell r="ER661">
            <v>0</v>
          </cell>
          <cell r="ET661">
            <v>0</v>
          </cell>
          <cell r="EX661">
            <v>0</v>
          </cell>
          <cell r="EZ661">
            <v>0</v>
          </cell>
          <cell r="FD661">
            <v>0</v>
          </cell>
          <cell r="FF661">
            <v>0</v>
          </cell>
        </row>
        <row r="662">
          <cell r="A662" t="str">
            <v>Fangel1</v>
          </cell>
          <cell r="B662" t="str">
            <v>DK-West</v>
          </cell>
          <cell r="G662">
            <v>0.5</v>
          </cell>
          <cell r="H662">
            <v>0.68027210884353739</v>
          </cell>
          <cell r="AK662">
            <v>0.16750000000000001</v>
          </cell>
          <cell r="AL662">
            <v>0.31005599518719051</v>
          </cell>
          <cell r="AN662">
            <v>0</v>
          </cell>
          <cell r="AO662">
            <v>0.04</v>
          </cell>
          <cell r="AP662">
            <v>15</v>
          </cell>
          <cell r="AQ662">
            <v>0.05</v>
          </cell>
          <cell r="BG662" t="b">
            <v>1</v>
          </cell>
          <cell r="BO662" t="b">
            <v>1</v>
          </cell>
          <cell r="CA662" t="b">
            <v>1</v>
          </cell>
          <cell r="CB662" t="b">
            <v>1</v>
          </cell>
          <cell r="CD662" t="b">
            <v>0</v>
          </cell>
          <cell r="CE662" t="b">
            <v>0</v>
          </cell>
          <cell r="CG662" t="b">
            <v>0</v>
          </cell>
          <cell r="CH662" t="b">
            <v>0</v>
          </cell>
          <cell r="CP662" t="str">
            <v>ECBGAENC</v>
          </cell>
          <cell r="CT662" t="b">
            <v>0</v>
          </cell>
          <cell r="CV662" t="b">
            <v>0</v>
          </cell>
          <cell r="CX662" t="b">
            <v>0</v>
          </cell>
          <cell r="CZ662" t="b">
            <v>0</v>
          </cell>
          <cell r="DB662" t="b">
            <v>0</v>
          </cell>
          <cell r="DD662" t="b">
            <v>0</v>
          </cell>
          <cell r="DF662" t="b">
            <v>0</v>
          </cell>
          <cell r="DH662" t="b">
            <v>0</v>
          </cell>
          <cell r="DJ662" t="b">
            <v>0</v>
          </cell>
          <cell r="DL662" t="b">
            <v>0</v>
          </cell>
          <cell r="DN662" t="b">
            <v>0</v>
          </cell>
          <cell r="DP662" t="b">
            <v>0</v>
          </cell>
          <cell r="DV662">
            <v>0</v>
          </cell>
          <cell r="DX662">
            <v>0</v>
          </cell>
          <cell r="DZ662">
            <v>0</v>
          </cell>
          <cell r="EB662">
            <v>0</v>
          </cell>
          <cell r="ED662">
            <v>0</v>
          </cell>
          <cell r="EF662">
            <v>0</v>
          </cell>
          <cell r="EJ662">
            <v>0</v>
          </cell>
          <cell r="EL662">
            <v>0</v>
          </cell>
          <cell r="EN662">
            <v>0</v>
          </cell>
          <cell r="EP662">
            <v>0</v>
          </cell>
          <cell r="ER662">
            <v>0</v>
          </cell>
          <cell r="ET662">
            <v>0</v>
          </cell>
          <cell r="EX662">
            <v>0</v>
          </cell>
          <cell r="EZ662">
            <v>0</v>
          </cell>
          <cell r="FD662">
            <v>0</v>
          </cell>
          <cell r="FF662">
            <v>0</v>
          </cell>
        </row>
        <row r="663">
          <cell r="A663" t="str">
            <v>Fangel2</v>
          </cell>
          <cell r="B663" t="str">
            <v>DK-West</v>
          </cell>
          <cell r="G663">
            <v>0.80600000000000005</v>
          </cell>
          <cell r="H663">
            <v>0.8258196721311476</v>
          </cell>
          <cell r="AK663">
            <v>0.30386200000000002</v>
          </cell>
          <cell r="AL663">
            <v>0.31898977089492075</v>
          </cell>
          <cell r="AN663">
            <v>0</v>
          </cell>
          <cell r="AO663">
            <v>6.448000000000001E-2</v>
          </cell>
          <cell r="AP663">
            <v>24.18</v>
          </cell>
          <cell r="AQ663">
            <v>8.0600000000000005E-2</v>
          </cell>
          <cell r="BG663" t="b">
            <v>1</v>
          </cell>
          <cell r="BO663" t="b">
            <v>1</v>
          </cell>
          <cell r="CA663" t="b">
            <v>1</v>
          </cell>
          <cell r="CB663" t="b">
            <v>1</v>
          </cell>
          <cell r="CD663" t="b">
            <v>0</v>
          </cell>
          <cell r="CE663" t="b">
            <v>0</v>
          </cell>
          <cell r="CG663" t="b">
            <v>0</v>
          </cell>
          <cell r="CH663" t="b">
            <v>0</v>
          </cell>
          <cell r="CP663" t="str">
            <v>ECBGAENC</v>
          </cell>
          <cell r="CT663" t="b">
            <v>1</v>
          </cell>
          <cell r="CV663" t="b">
            <v>1</v>
          </cell>
          <cell r="CX663" t="b">
            <v>0</v>
          </cell>
          <cell r="CZ663" t="b">
            <v>0</v>
          </cell>
          <cell r="DB663" t="b">
            <v>0</v>
          </cell>
          <cell r="DD663" t="b">
            <v>0</v>
          </cell>
          <cell r="DF663" t="b">
            <v>1</v>
          </cell>
          <cell r="DH663" t="b">
            <v>1</v>
          </cell>
          <cell r="DJ663" t="b">
            <v>0</v>
          </cell>
          <cell r="DL663" t="b">
            <v>0</v>
          </cell>
          <cell r="DN663" t="b">
            <v>0</v>
          </cell>
          <cell r="DP663" t="b">
            <v>0</v>
          </cell>
          <cell r="DV663">
            <v>0.80600000000000005</v>
          </cell>
          <cell r="DX663">
            <v>0.80600000000000005</v>
          </cell>
          <cell r="DZ663">
            <v>0</v>
          </cell>
          <cell r="EB663">
            <v>0</v>
          </cell>
          <cell r="ED663">
            <v>0</v>
          </cell>
          <cell r="EF663">
            <v>0</v>
          </cell>
          <cell r="EJ663">
            <v>0.8258196721311476</v>
          </cell>
          <cell r="EL663">
            <v>0.8258196721311476</v>
          </cell>
          <cell r="EN663">
            <v>0</v>
          </cell>
          <cell r="EP663">
            <v>0</v>
          </cell>
          <cell r="ER663">
            <v>0</v>
          </cell>
          <cell r="ET663">
            <v>0</v>
          </cell>
          <cell r="EX663">
            <v>0</v>
          </cell>
          <cell r="EZ663">
            <v>0</v>
          </cell>
          <cell r="FD663">
            <v>0</v>
          </cell>
          <cell r="FF663">
            <v>0</v>
          </cell>
        </row>
        <row r="664">
          <cell r="A664" t="str">
            <v>FangelKedel</v>
          </cell>
          <cell r="B664" t="str">
            <v>DK-West</v>
          </cell>
          <cell r="G664">
            <v>0</v>
          </cell>
          <cell r="H664">
            <v>1.4</v>
          </cell>
          <cell r="AK664">
            <v>0</v>
          </cell>
          <cell r="AL664">
            <v>1.1909722222222223</v>
          </cell>
          <cell r="AN664">
            <v>0</v>
          </cell>
          <cell r="AO664">
            <v>0</v>
          </cell>
          <cell r="AP664">
            <v>15.12</v>
          </cell>
          <cell r="AQ664">
            <v>0</v>
          </cell>
          <cell r="BG664" t="b">
            <v>1</v>
          </cell>
          <cell r="BO664" t="b">
            <v>0</v>
          </cell>
          <cell r="CA664" t="b">
            <v>0</v>
          </cell>
          <cell r="CB664" t="b">
            <v>0</v>
          </cell>
          <cell r="CD664" t="b">
            <v>0</v>
          </cell>
          <cell r="CE664" t="b">
            <v>0</v>
          </cell>
          <cell r="CG664" t="b">
            <v>0</v>
          </cell>
          <cell r="CH664" t="b">
            <v>0</v>
          </cell>
          <cell r="CP664" t="str">
            <v>EHBGABOC</v>
          </cell>
          <cell r="CT664" t="b">
            <v>0</v>
          </cell>
          <cell r="CV664" t="b">
            <v>0</v>
          </cell>
          <cell r="CX664" t="b">
            <v>0</v>
          </cell>
          <cell r="CZ664" t="b">
            <v>0</v>
          </cell>
          <cell r="DB664" t="b">
            <v>0</v>
          </cell>
          <cell r="DD664" t="b">
            <v>0</v>
          </cell>
          <cell r="DF664" t="b">
            <v>0</v>
          </cell>
          <cell r="DH664" t="b">
            <v>0</v>
          </cell>
          <cell r="DJ664" t="b">
            <v>0</v>
          </cell>
          <cell r="DL664" t="b">
            <v>0</v>
          </cell>
          <cell r="DN664" t="b">
            <v>0</v>
          </cell>
          <cell r="DP664" t="b">
            <v>0</v>
          </cell>
          <cell r="DV664">
            <v>0</v>
          </cell>
          <cell r="DX664">
            <v>0</v>
          </cell>
          <cell r="DZ664">
            <v>0</v>
          </cell>
          <cell r="EB664">
            <v>0</v>
          </cell>
          <cell r="ED664">
            <v>0</v>
          </cell>
          <cell r="EF664">
            <v>0</v>
          </cell>
          <cell r="EJ664">
            <v>0</v>
          </cell>
          <cell r="EL664">
            <v>0</v>
          </cell>
          <cell r="EN664">
            <v>0</v>
          </cell>
          <cell r="EP664">
            <v>0</v>
          </cell>
          <cell r="ER664">
            <v>0</v>
          </cell>
          <cell r="ET664">
            <v>0</v>
          </cell>
          <cell r="EX664">
            <v>0</v>
          </cell>
          <cell r="EZ664">
            <v>0</v>
          </cell>
          <cell r="FD664">
            <v>0</v>
          </cell>
          <cell r="FF664">
            <v>0</v>
          </cell>
        </row>
        <row r="665">
          <cell r="A665" t="str">
            <v>OdenseRenovation</v>
          </cell>
          <cell r="B665" t="str">
            <v>DK-West</v>
          </cell>
          <cell r="G665">
            <v>2.94</v>
          </cell>
          <cell r="H665">
            <v>2.94</v>
          </cell>
          <cell r="AK665">
            <v>1.0848599999999999</v>
          </cell>
          <cell r="AL665">
            <v>1.0848599999999999</v>
          </cell>
          <cell r="AN665">
            <v>0</v>
          </cell>
          <cell r="AO665">
            <v>0.23519999999999999</v>
          </cell>
          <cell r="AP665">
            <v>88.2</v>
          </cell>
          <cell r="AQ665">
            <v>0.29399999999999998</v>
          </cell>
          <cell r="BG665" t="b">
            <v>1</v>
          </cell>
          <cell r="BO665" t="b">
            <v>0</v>
          </cell>
          <cell r="CA665" t="b">
            <v>0</v>
          </cell>
          <cell r="CB665" t="b">
            <v>0</v>
          </cell>
          <cell r="CD665" t="b">
            <v>0</v>
          </cell>
          <cell r="CE665" t="b">
            <v>0</v>
          </cell>
          <cell r="CG665" t="b">
            <v>0</v>
          </cell>
          <cell r="CH665" t="b">
            <v>0</v>
          </cell>
          <cell r="CP665" t="str">
            <v>ECGASENC</v>
          </cell>
          <cell r="CT665" t="b">
            <v>0</v>
          </cell>
          <cell r="CV665" t="b">
            <v>0</v>
          </cell>
          <cell r="CX665" t="b">
            <v>0</v>
          </cell>
          <cell r="CZ665" t="b">
            <v>0</v>
          </cell>
          <cell r="DB665" t="b">
            <v>0</v>
          </cell>
          <cell r="DD665" t="b">
            <v>0</v>
          </cell>
          <cell r="DF665" t="b">
            <v>0</v>
          </cell>
          <cell r="DH665" t="b">
            <v>0</v>
          </cell>
          <cell r="DJ665" t="b">
            <v>0</v>
          </cell>
          <cell r="DL665" t="b">
            <v>0</v>
          </cell>
          <cell r="DN665" t="b">
            <v>0</v>
          </cell>
          <cell r="DP665" t="b">
            <v>0</v>
          </cell>
          <cell r="DV665">
            <v>0</v>
          </cell>
          <cell r="DX665">
            <v>0</v>
          </cell>
          <cell r="DZ665">
            <v>0</v>
          </cell>
          <cell r="EB665">
            <v>0</v>
          </cell>
          <cell r="ED665">
            <v>0</v>
          </cell>
          <cell r="EF665">
            <v>0</v>
          </cell>
          <cell r="EJ665">
            <v>0</v>
          </cell>
          <cell r="EL665">
            <v>0</v>
          </cell>
          <cell r="EN665">
            <v>0</v>
          </cell>
          <cell r="EP665">
            <v>0</v>
          </cell>
          <cell r="ER665">
            <v>0</v>
          </cell>
          <cell r="ET665">
            <v>0</v>
          </cell>
          <cell r="EX665">
            <v>0</v>
          </cell>
          <cell r="EZ665">
            <v>0</v>
          </cell>
          <cell r="FD665">
            <v>0</v>
          </cell>
          <cell r="FF665">
            <v>0</v>
          </cell>
        </row>
        <row r="666">
          <cell r="A666" t="str">
            <v>OdenseVand</v>
          </cell>
          <cell r="B666" t="str">
            <v>DK-West</v>
          </cell>
          <cell r="G666">
            <v>0.44</v>
          </cell>
          <cell r="H666">
            <v>0.32616753150481836</v>
          </cell>
          <cell r="AK666">
            <v>0.12759999999999999</v>
          </cell>
          <cell r="AL666">
            <v>7.011755680978303E-2</v>
          </cell>
          <cell r="AN666">
            <v>0</v>
          </cell>
          <cell r="AO666">
            <v>3.5200000000000002E-2</v>
          </cell>
          <cell r="AP666">
            <v>13.2</v>
          </cell>
          <cell r="AQ666">
            <v>4.4000000000000004E-2</v>
          </cell>
          <cell r="BG666" t="b">
            <v>1</v>
          </cell>
          <cell r="BO666" t="b">
            <v>1</v>
          </cell>
          <cell r="CA666" t="b">
            <v>1</v>
          </cell>
          <cell r="CB666" t="b">
            <v>1</v>
          </cell>
          <cell r="CD666" t="b">
            <v>0</v>
          </cell>
          <cell r="CE666" t="b">
            <v>0</v>
          </cell>
          <cell r="CG666" t="b">
            <v>0</v>
          </cell>
          <cell r="CH666" t="b">
            <v>0</v>
          </cell>
          <cell r="CP666" t="str">
            <v>ECGASENC</v>
          </cell>
          <cell r="CT666" t="b">
            <v>1</v>
          </cell>
          <cell r="CV666" t="b">
            <v>1</v>
          </cell>
          <cell r="CX666" t="b">
            <v>1</v>
          </cell>
          <cell r="CZ666" t="b">
            <v>1</v>
          </cell>
          <cell r="DB666" t="b">
            <v>0</v>
          </cell>
          <cell r="DD666" t="b">
            <v>0</v>
          </cell>
          <cell r="DF666" t="b">
            <v>1</v>
          </cell>
          <cell r="DH666" t="b">
            <v>1</v>
          </cell>
          <cell r="DJ666" t="b">
            <v>1</v>
          </cell>
          <cell r="DL666" t="b">
            <v>1</v>
          </cell>
          <cell r="DN666" t="b">
            <v>0</v>
          </cell>
          <cell r="DP666" t="b">
            <v>0</v>
          </cell>
          <cell r="DV666">
            <v>0.44</v>
          </cell>
          <cell r="DX666">
            <v>0.44</v>
          </cell>
          <cell r="DZ666">
            <v>0.44</v>
          </cell>
          <cell r="EB666">
            <v>0.44</v>
          </cell>
          <cell r="ED666">
            <v>0</v>
          </cell>
          <cell r="EF666">
            <v>0</v>
          </cell>
          <cell r="EJ666">
            <v>0.32616753150481836</v>
          </cell>
          <cell r="EL666">
            <v>0.32616753150481836</v>
          </cell>
          <cell r="EN666">
            <v>0.32616753150481836</v>
          </cell>
          <cell r="EP666">
            <v>0.32616753150481836</v>
          </cell>
          <cell r="ER666">
            <v>0</v>
          </cell>
          <cell r="ET666">
            <v>0</v>
          </cell>
          <cell r="EX666">
            <v>0</v>
          </cell>
          <cell r="EZ666">
            <v>0</v>
          </cell>
          <cell r="FD666">
            <v>0</v>
          </cell>
          <cell r="FF666">
            <v>0</v>
          </cell>
        </row>
        <row r="667">
          <cell r="A667" t="str">
            <v>IndustryHeatOdense</v>
          </cell>
          <cell r="B667" t="str">
            <v>DK-West</v>
          </cell>
          <cell r="G667">
            <v>0</v>
          </cell>
          <cell r="H667">
            <v>3.4867909867909872</v>
          </cell>
          <cell r="N667">
            <v>21.93888888888889</v>
          </cell>
          <cell r="AK667">
            <v>0</v>
          </cell>
          <cell r="AL667">
            <v>0</v>
          </cell>
          <cell r="AN667">
            <v>0</v>
          </cell>
          <cell r="AO667">
            <v>0</v>
          </cell>
          <cell r="AP667">
            <v>0</v>
          </cell>
          <cell r="AQ667">
            <v>0</v>
          </cell>
          <cell r="BG667" t="b">
            <v>0</v>
          </cell>
          <cell r="BO667" t="b">
            <v>0</v>
          </cell>
          <cell r="CA667" t="b">
            <v>0</v>
          </cell>
          <cell r="CB667" t="b">
            <v>0</v>
          </cell>
          <cell r="CD667" t="b">
            <v>0</v>
          </cell>
          <cell r="CE667" t="b">
            <v>0</v>
          </cell>
          <cell r="CG667" t="b">
            <v>0</v>
          </cell>
          <cell r="CH667" t="b">
            <v>0</v>
          </cell>
          <cell r="CP667">
            <v>0</v>
          </cell>
          <cell r="CT667" t="b">
            <v>0</v>
          </cell>
          <cell r="CV667" t="b">
            <v>0</v>
          </cell>
          <cell r="CX667" t="b">
            <v>0</v>
          </cell>
          <cell r="CZ667" t="b">
            <v>0</v>
          </cell>
          <cell r="DB667" t="b">
            <v>0</v>
          </cell>
          <cell r="DD667" t="b">
            <v>0</v>
          </cell>
          <cell r="DF667" t="b">
            <v>0</v>
          </cell>
          <cell r="DH667" t="b">
            <v>0</v>
          </cell>
          <cell r="DJ667" t="b">
            <v>0</v>
          </cell>
          <cell r="DL667" t="b">
            <v>0</v>
          </cell>
          <cell r="DN667" t="b">
            <v>0</v>
          </cell>
          <cell r="DP667" t="b">
            <v>0</v>
          </cell>
          <cell r="DV667">
            <v>0</v>
          </cell>
          <cell r="DX667">
            <v>0</v>
          </cell>
          <cell r="DZ667">
            <v>0</v>
          </cell>
          <cell r="EB667">
            <v>0</v>
          </cell>
          <cell r="ED667">
            <v>0</v>
          </cell>
          <cell r="EF667">
            <v>0</v>
          </cell>
          <cell r="EJ667">
            <v>0</v>
          </cell>
          <cell r="EL667">
            <v>0</v>
          </cell>
          <cell r="EN667">
            <v>0</v>
          </cell>
          <cell r="EP667">
            <v>0</v>
          </cell>
          <cell r="ER667">
            <v>0</v>
          </cell>
          <cell r="ET667">
            <v>0</v>
          </cell>
          <cell r="EX667">
            <v>0</v>
          </cell>
          <cell r="EZ667">
            <v>0</v>
          </cell>
          <cell r="FD667">
            <v>0</v>
          </cell>
          <cell r="FF667">
            <v>0</v>
          </cell>
        </row>
        <row r="668">
          <cell r="A668" t="str">
            <v>IndustryHeatOdense</v>
          </cell>
          <cell r="B668" t="str">
            <v>DK-West</v>
          </cell>
          <cell r="G668">
            <v>0</v>
          </cell>
          <cell r="H668">
            <v>3.4867909867909872</v>
          </cell>
          <cell r="N668">
            <v>21.93888888888889</v>
          </cell>
          <cell r="AK668">
            <v>0</v>
          </cell>
          <cell r="AL668">
            <v>0</v>
          </cell>
          <cell r="AN668">
            <v>0</v>
          </cell>
          <cell r="AO668">
            <v>0</v>
          </cell>
          <cell r="AP668">
            <v>0</v>
          </cell>
          <cell r="AQ668">
            <v>0</v>
          </cell>
          <cell r="BG668" t="b">
            <v>0</v>
          </cell>
          <cell r="BO668" t="b">
            <v>0</v>
          </cell>
          <cell r="CA668" t="b">
            <v>0</v>
          </cell>
          <cell r="CB668" t="b">
            <v>0</v>
          </cell>
          <cell r="CD668" t="b">
            <v>0</v>
          </cell>
          <cell r="CE668" t="b">
            <v>0</v>
          </cell>
          <cell r="CG668" t="b">
            <v>0</v>
          </cell>
          <cell r="CH668" t="b">
            <v>0</v>
          </cell>
          <cell r="CP668">
            <v>0</v>
          </cell>
          <cell r="CT668" t="b">
            <v>0</v>
          </cell>
          <cell r="CV668" t="b">
            <v>0</v>
          </cell>
          <cell r="CX668" t="b">
            <v>0</v>
          </cell>
          <cell r="CZ668" t="b">
            <v>0</v>
          </cell>
          <cell r="DB668" t="b">
            <v>0</v>
          </cell>
          <cell r="DD668" t="b">
            <v>0</v>
          </cell>
          <cell r="DF668" t="b">
            <v>0</v>
          </cell>
          <cell r="DH668" t="b">
            <v>0</v>
          </cell>
          <cell r="DJ668" t="b">
            <v>0</v>
          </cell>
          <cell r="DL668" t="b">
            <v>0</v>
          </cell>
          <cell r="DN668" t="b">
            <v>0</v>
          </cell>
          <cell r="DP668" t="b">
            <v>0</v>
          </cell>
          <cell r="DV668">
            <v>0</v>
          </cell>
          <cell r="DX668">
            <v>0</v>
          </cell>
          <cell r="DZ668">
            <v>0</v>
          </cell>
          <cell r="EB668">
            <v>0</v>
          </cell>
          <cell r="ED668">
            <v>0</v>
          </cell>
          <cell r="EF668">
            <v>0</v>
          </cell>
          <cell r="EJ668">
            <v>0</v>
          </cell>
          <cell r="EL668">
            <v>0</v>
          </cell>
          <cell r="EN668">
            <v>0</v>
          </cell>
          <cell r="EP668">
            <v>0</v>
          </cell>
          <cell r="ER668">
            <v>0</v>
          </cell>
          <cell r="ET668">
            <v>0</v>
          </cell>
          <cell r="EX668">
            <v>0</v>
          </cell>
          <cell r="EZ668">
            <v>0</v>
          </cell>
          <cell r="FD668">
            <v>0</v>
          </cell>
          <cell r="FF668">
            <v>0</v>
          </cell>
        </row>
        <row r="669">
          <cell r="A669" t="str">
            <v>IndustryHeatOdense</v>
          </cell>
          <cell r="B669" t="str">
            <v>DK-West</v>
          </cell>
          <cell r="G669">
            <v>0</v>
          </cell>
          <cell r="H669">
            <v>3.4867909867909872</v>
          </cell>
          <cell r="N669">
            <v>21.93888888888889</v>
          </cell>
          <cell r="AK669">
            <v>0</v>
          </cell>
          <cell r="AL669">
            <v>0</v>
          </cell>
          <cell r="AN669">
            <v>0</v>
          </cell>
          <cell r="AO669">
            <v>0</v>
          </cell>
          <cell r="AP669">
            <v>0</v>
          </cell>
          <cell r="AQ669">
            <v>0</v>
          </cell>
          <cell r="BG669" t="b">
            <v>0</v>
          </cell>
          <cell r="BO669" t="b">
            <v>0</v>
          </cell>
          <cell r="CA669" t="b">
            <v>0</v>
          </cell>
          <cell r="CB669" t="b">
            <v>0</v>
          </cell>
          <cell r="CD669" t="b">
            <v>0</v>
          </cell>
          <cell r="CE669" t="b">
            <v>0</v>
          </cell>
          <cell r="CG669" t="b">
            <v>0</v>
          </cell>
          <cell r="CH669" t="b">
            <v>0</v>
          </cell>
          <cell r="CP669">
            <v>0</v>
          </cell>
          <cell r="CT669" t="b">
            <v>0</v>
          </cell>
          <cell r="CV669" t="b">
            <v>0</v>
          </cell>
          <cell r="CX669" t="b">
            <v>0</v>
          </cell>
          <cell r="CZ669" t="b">
            <v>0</v>
          </cell>
          <cell r="DB669" t="b">
            <v>0</v>
          </cell>
          <cell r="DD669" t="b">
            <v>0</v>
          </cell>
          <cell r="DF669" t="b">
            <v>0</v>
          </cell>
          <cell r="DH669" t="b">
            <v>0</v>
          </cell>
          <cell r="DJ669" t="b">
            <v>0</v>
          </cell>
          <cell r="DL669" t="b">
            <v>0</v>
          </cell>
          <cell r="DN669" t="b">
            <v>0</v>
          </cell>
          <cell r="DP669" t="b">
            <v>0</v>
          </cell>
          <cell r="DV669">
            <v>0</v>
          </cell>
          <cell r="DX669">
            <v>0</v>
          </cell>
          <cell r="DZ669">
            <v>0</v>
          </cell>
          <cell r="EB669">
            <v>0</v>
          </cell>
          <cell r="ED669">
            <v>0</v>
          </cell>
          <cell r="EF669">
            <v>0</v>
          </cell>
          <cell r="EJ669">
            <v>0</v>
          </cell>
          <cell r="EL669">
            <v>0</v>
          </cell>
          <cell r="EN669">
            <v>0</v>
          </cell>
          <cell r="EP669">
            <v>0</v>
          </cell>
          <cell r="ER669">
            <v>0</v>
          </cell>
          <cell r="ET669">
            <v>0</v>
          </cell>
          <cell r="EX669">
            <v>0</v>
          </cell>
          <cell r="EZ669">
            <v>0</v>
          </cell>
          <cell r="FD669">
            <v>0</v>
          </cell>
          <cell r="FF669">
            <v>0</v>
          </cell>
        </row>
        <row r="670">
          <cell r="A670" t="str">
            <v>IndustryHeatOdense</v>
          </cell>
          <cell r="B670" t="str">
            <v>DK-West</v>
          </cell>
          <cell r="G670">
            <v>0</v>
          </cell>
          <cell r="H670">
            <v>3.6842229187152578</v>
          </cell>
          <cell r="N670">
            <v>23.181130604556401</v>
          </cell>
          <cell r="AK670">
            <v>0</v>
          </cell>
          <cell r="AL670">
            <v>0</v>
          </cell>
          <cell r="AN670">
            <v>0</v>
          </cell>
          <cell r="AO670">
            <v>0</v>
          </cell>
          <cell r="AP670">
            <v>0</v>
          </cell>
          <cell r="AQ670">
            <v>0</v>
          </cell>
          <cell r="BG670" t="b">
            <v>0</v>
          </cell>
          <cell r="BO670" t="b">
            <v>0</v>
          </cell>
          <cell r="CA670" t="b">
            <v>0</v>
          </cell>
          <cell r="CB670" t="b">
            <v>0</v>
          </cell>
          <cell r="CD670" t="b">
            <v>0</v>
          </cell>
          <cell r="CE670" t="b">
            <v>0</v>
          </cell>
          <cell r="CG670" t="b">
            <v>0</v>
          </cell>
          <cell r="CH670" t="b">
            <v>0</v>
          </cell>
          <cell r="CP670">
            <v>0</v>
          </cell>
          <cell r="CT670" t="b">
            <v>0</v>
          </cell>
          <cell r="CV670" t="b">
            <v>0</v>
          </cell>
          <cell r="CX670" t="b">
            <v>0</v>
          </cell>
          <cell r="CZ670" t="b">
            <v>0</v>
          </cell>
          <cell r="DB670" t="b">
            <v>0</v>
          </cell>
          <cell r="DD670" t="b">
            <v>0</v>
          </cell>
          <cell r="DF670" t="b">
            <v>0</v>
          </cell>
          <cell r="DH670" t="b">
            <v>0</v>
          </cell>
          <cell r="DJ670" t="b">
            <v>0</v>
          </cell>
          <cell r="DL670" t="b">
            <v>0</v>
          </cell>
          <cell r="DN670" t="b">
            <v>0</v>
          </cell>
          <cell r="DP670" t="b">
            <v>0</v>
          </cell>
          <cell r="DV670">
            <v>0</v>
          </cell>
          <cell r="DX670">
            <v>0</v>
          </cell>
          <cell r="DZ670">
            <v>0</v>
          </cell>
          <cell r="EB670">
            <v>0</v>
          </cell>
          <cell r="ED670">
            <v>0</v>
          </cell>
          <cell r="EF670">
            <v>0</v>
          </cell>
          <cell r="EJ670">
            <v>0</v>
          </cell>
          <cell r="EL670">
            <v>0</v>
          </cell>
          <cell r="EN670">
            <v>0</v>
          </cell>
          <cell r="EP670">
            <v>0</v>
          </cell>
          <cell r="ER670">
            <v>0</v>
          </cell>
          <cell r="ET670">
            <v>0</v>
          </cell>
          <cell r="EX670">
            <v>0</v>
          </cell>
          <cell r="EZ670">
            <v>0</v>
          </cell>
          <cell r="FD670">
            <v>0</v>
          </cell>
          <cell r="FF670">
            <v>0</v>
          </cell>
        </row>
        <row r="671">
          <cell r="A671" t="str">
            <v>IndustryHeatOdense</v>
          </cell>
          <cell r="B671" t="str">
            <v>DK-West</v>
          </cell>
          <cell r="G671">
            <v>0</v>
          </cell>
          <cell r="H671">
            <v>3.6983644294426252</v>
          </cell>
          <cell r="N671">
            <v>23.270108990052996</v>
          </cell>
          <cell r="AK671">
            <v>0</v>
          </cell>
          <cell r="AL671">
            <v>0</v>
          </cell>
          <cell r="AN671">
            <v>0</v>
          </cell>
          <cell r="AO671">
            <v>0</v>
          </cell>
          <cell r="AP671">
            <v>0</v>
          </cell>
          <cell r="AQ671">
            <v>0</v>
          </cell>
          <cell r="BG671" t="b">
            <v>0</v>
          </cell>
          <cell r="BO671" t="b">
            <v>0</v>
          </cell>
          <cell r="CA671" t="b">
            <v>0</v>
          </cell>
          <cell r="CB671" t="b">
            <v>0</v>
          </cell>
          <cell r="CD671" t="b">
            <v>0</v>
          </cell>
          <cell r="CE671" t="b">
            <v>0</v>
          </cell>
          <cell r="CG671" t="b">
            <v>0</v>
          </cell>
          <cell r="CH671" t="b">
            <v>0</v>
          </cell>
          <cell r="CP671">
            <v>0</v>
          </cell>
          <cell r="CT671" t="b">
            <v>0</v>
          </cell>
          <cell r="CV671" t="b">
            <v>0</v>
          </cell>
          <cell r="CX671" t="b">
            <v>0</v>
          </cell>
          <cell r="CZ671" t="b">
            <v>0</v>
          </cell>
          <cell r="DB671" t="b">
            <v>0</v>
          </cell>
          <cell r="DD671" t="b">
            <v>0</v>
          </cell>
          <cell r="DF671" t="b">
            <v>0</v>
          </cell>
          <cell r="DH671" t="b">
            <v>0</v>
          </cell>
          <cell r="DJ671" t="b">
            <v>0</v>
          </cell>
          <cell r="DL671" t="b">
            <v>0</v>
          </cell>
          <cell r="DN671" t="b">
            <v>0</v>
          </cell>
          <cell r="DP671" t="b">
            <v>0</v>
          </cell>
          <cell r="DV671">
            <v>0</v>
          </cell>
          <cell r="DX671">
            <v>0</v>
          </cell>
          <cell r="DZ671">
            <v>0</v>
          </cell>
          <cell r="EB671">
            <v>0</v>
          </cell>
          <cell r="ED671">
            <v>0</v>
          </cell>
          <cell r="EF671">
            <v>0</v>
          </cell>
          <cell r="EJ671">
            <v>0</v>
          </cell>
          <cell r="EL671">
            <v>0</v>
          </cell>
          <cell r="EN671">
            <v>0</v>
          </cell>
          <cell r="EP671">
            <v>0</v>
          </cell>
          <cell r="ER671">
            <v>0</v>
          </cell>
          <cell r="ET671">
            <v>0</v>
          </cell>
          <cell r="EX671">
            <v>0</v>
          </cell>
          <cell r="EZ671">
            <v>0</v>
          </cell>
          <cell r="FD671">
            <v>0</v>
          </cell>
          <cell r="FF671">
            <v>0</v>
          </cell>
        </row>
        <row r="672">
          <cell r="A672" t="str">
            <v>KedlerOdenseNG</v>
          </cell>
          <cell r="B672" t="str">
            <v>DK-West</v>
          </cell>
          <cell r="G672">
            <v>0</v>
          </cell>
          <cell r="H672">
            <v>237</v>
          </cell>
          <cell r="AK672">
            <v>0</v>
          </cell>
          <cell r="AL672">
            <v>219.69900000000001</v>
          </cell>
          <cell r="AN672">
            <v>0</v>
          </cell>
          <cell r="AO672">
            <v>0</v>
          </cell>
          <cell r="AP672">
            <v>2559.6000000000004</v>
          </cell>
          <cell r="AQ672">
            <v>0</v>
          </cell>
          <cell r="BG672" t="b">
            <v>1</v>
          </cell>
          <cell r="BO672" t="b">
            <v>0</v>
          </cell>
          <cell r="CA672" t="b">
            <v>0</v>
          </cell>
          <cell r="CB672" t="b">
            <v>0</v>
          </cell>
          <cell r="CD672" t="b">
            <v>0</v>
          </cell>
          <cell r="CE672" t="b">
            <v>0</v>
          </cell>
          <cell r="CG672" t="b">
            <v>0</v>
          </cell>
          <cell r="CH672" t="b">
            <v>0</v>
          </cell>
          <cell r="CP672" t="str">
            <v>EHGASBOC</v>
          </cell>
          <cell r="CT672" t="b">
            <v>0</v>
          </cell>
          <cell r="CV672" t="b">
            <v>0</v>
          </cell>
          <cell r="CX672" t="b">
            <v>0</v>
          </cell>
          <cell r="CZ672" t="b">
            <v>0</v>
          </cell>
          <cell r="DB672" t="b">
            <v>0</v>
          </cell>
          <cell r="DD672" t="b">
            <v>0</v>
          </cell>
          <cell r="DF672" t="b">
            <v>0</v>
          </cell>
          <cell r="DH672" t="b">
            <v>0</v>
          </cell>
          <cell r="DJ672" t="b">
            <v>0</v>
          </cell>
          <cell r="DL672" t="b">
            <v>0</v>
          </cell>
          <cell r="DN672" t="b">
            <v>0</v>
          </cell>
          <cell r="DP672" t="b">
            <v>0</v>
          </cell>
          <cell r="DV672">
            <v>0</v>
          </cell>
          <cell r="DX672">
            <v>0</v>
          </cell>
          <cell r="DZ672">
            <v>0</v>
          </cell>
          <cell r="EB672">
            <v>0</v>
          </cell>
          <cell r="ED672">
            <v>0</v>
          </cell>
          <cell r="EF672">
            <v>0</v>
          </cell>
          <cell r="EJ672">
            <v>0</v>
          </cell>
          <cell r="EL672">
            <v>0</v>
          </cell>
          <cell r="EN672">
            <v>0</v>
          </cell>
          <cell r="EP672">
            <v>0</v>
          </cell>
          <cell r="ER672">
            <v>0</v>
          </cell>
          <cell r="ET672">
            <v>0</v>
          </cell>
          <cell r="EX672">
            <v>0</v>
          </cell>
          <cell r="EZ672">
            <v>0</v>
          </cell>
          <cell r="FD672">
            <v>0</v>
          </cell>
          <cell r="FF672">
            <v>0</v>
          </cell>
        </row>
        <row r="673">
          <cell r="A673" t="str">
            <v>KedlerOdenseNG</v>
          </cell>
          <cell r="B673" t="str">
            <v>DK-West</v>
          </cell>
          <cell r="G673">
            <v>0</v>
          </cell>
          <cell r="H673">
            <v>237</v>
          </cell>
          <cell r="AK673">
            <v>0</v>
          </cell>
          <cell r="AL673">
            <v>219.69900000000001</v>
          </cell>
          <cell r="AN673">
            <v>0</v>
          </cell>
          <cell r="AO673">
            <v>0</v>
          </cell>
          <cell r="AP673">
            <v>2559.6000000000004</v>
          </cell>
          <cell r="AQ673">
            <v>0</v>
          </cell>
          <cell r="BG673" t="b">
            <v>1</v>
          </cell>
          <cell r="BO673" t="b">
            <v>1</v>
          </cell>
          <cell r="CA673" t="b">
            <v>0</v>
          </cell>
          <cell r="CB673" t="b">
            <v>1</v>
          </cell>
          <cell r="CD673" t="b">
            <v>0</v>
          </cell>
          <cell r="CE673" t="b">
            <v>0</v>
          </cell>
          <cell r="CG673" t="b">
            <v>0</v>
          </cell>
          <cell r="CH673" t="b">
            <v>0</v>
          </cell>
          <cell r="CP673" t="str">
            <v>EHGASBOC</v>
          </cell>
          <cell r="CT673" t="b">
            <v>0</v>
          </cell>
          <cell r="CV673" t="b">
            <v>0</v>
          </cell>
          <cell r="CX673" t="b">
            <v>0</v>
          </cell>
          <cell r="CZ673" t="b">
            <v>0</v>
          </cell>
          <cell r="DB673" t="b">
            <v>0</v>
          </cell>
          <cell r="DD673" t="b">
            <v>0</v>
          </cell>
          <cell r="DF673" t="b">
            <v>1</v>
          </cell>
          <cell r="DH673" t="b">
            <v>1</v>
          </cell>
          <cell r="DJ673" t="b">
            <v>1</v>
          </cell>
          <cell r="DL673" t="b">
            <v>1</v>
          </cell>
          <cell r="DN673" t="b">
            <v>0</v>
          </cell>
          <cell r="DP673" t="b">
            <v>0</v>
          </cell>
          <cell r="DV673">
            <v>0</v>
          </cell>
          <cell r="DX673">
            <v>0</v>
          </cell>
          <cell r="DZ673">
            <v>0</v>
          </cell>
          <cell r="EB673">
            <v>0</v>
          </cell>
          <cell r="ED673">
            <v>0</v>
          </cell>
          <cell r="EF673">
            <v>0</v>
          </cell>
          <cell r="EJ673">
            <v>237</v>
          </cell>
          <cell r="EL673">
            <v>237</v>
          </cell>
          <cell r="EN673">
            <v>237</v>
          </cell>
          <cell r="EP673">
            <v>237</v>
          </cell>
          <cell r="ER673">
            <v>0</v>
          </cell>
          <cell r="ET673">
            <v>0</v>
          </cell>
          <cell r="EX673">
            <v>0</v>
          </cell>
          <cell r="EZ673">
            <v>0</v>
          </cell>
          <cell r="FD673">
            <v>0</v>
          </cell>
          <cell r="FF673">
            <v>0</v>
          </cell>
        </row>
        <row r="674">
          <cell r="A674" t="str">
            <v>KedlerOdenseGO</v>
          </cell>
          <cell r="B674" t="str">
            <v>DK-West</v>
          </cell>
          <cell r="G674">
            <v>0</v>
          </cell>
          <cell r="H674">
            <v>52</v>
          </cell>
          <cell r="AK674">
            <v>0</v>
          </cell>
          <cell r="AL674">
            <v>43.835999999999999</v>
          </cell>
          <cell r="AN674">
            <v>0</v>
          </cell>
          <cell r="AO674">
            <v>0</v>
          </cell>
          <cell r="AP674">
            <v>561.6</v>
          </cell>
          <cell r="AQ674">
            <v>0</v>
          </cell>
          <cell r="BG674" t="b">
            <v>1</v>
          </cell>
          <cell r="BO674" t="b">
            <v>0</v>
          </cell>
          <cell r="CA674" t="b">
            <v>0</v>
          </cell>
          <cell r="CB674" t="b">
            <v>0</v>
          </cell>
          <cell r="CD674" t="b">
            <v>0</v>
          </cell>
          <cell r="CE674" t="b">
            <v>0</v>
          </cell>
          <cell r="CG674" t="b">
            <v>0</v>
          </cell>
          <cell r="CH674" t="b">
            <v>0</v>
          </cell>
          <cell r="CP674" t="str">
            <v>EHDSLBOC</v>
          </cell>
          <cell r="CT674" t="b">
            <v>0</v>
          </cell>
          <cell r="CV674" t="b">
            <v>0</v>
          </cell>
          <cell r="CX674" t="b">
            <v>0</v>
          </cell>
          <cell r="CZ674" t="b">
            <v>0</v>
          </cell>
          <cell r="DB674" t="b">
            <v>0</v>
          </cell>
          <cell r="DD674" t="b">
            <v>0</v>
          </cell>
          <cell r="DF674" t="b">
            <v>0</v>
          </cell>
          <cell r="DH674" t="b">
            <v>0</v>
          </cell>
          <cell r="DJ674" t="b">
            <v>0</v>
          </cell>
          <cell r="DL674" t="b">
            <v>0</v>
          </cell>
          <cell r="DN674" t="b">
            <v>0</v>
          </cell>
          <cell r="DP674" t="b">
            <v>0</v>
          </cell>
          <cell r="DV674">
            <v>0</v>
          </cell>
          <cell r="DX674">
            <v>0</v>
          </cell>
          <cell r="DZ674">
            <v>0</v>
          </cell>
          <cell r="EB674">
            <v>0</v>
          </cell>
          <cell r="ED674">
            <v>0</v>
          </cell>
          <cell r="EF674">
            <v>0</v>
          </cell>
          <cell r="EJ674">
            <v>0</v>
          </cell>
          <cell r="EL674">
            <v>0</v>
          </cell>
          <cell r="EN674">
            <v>0</v>
          </cell>
          <cell r="EP674">
            <v>0</v>
          </cell>
          <cell r="ER674">
            <v>0</v>
          </cell>
          <cell r="ET674">
            <v>0</v>
          </cell>
          <cell r="EX674">
            <v>0</v>
          </cell>
          <cell r="EZ674">
            <v>0</v>
          </cell>
          <cell r="FD674">
            <v>0</v>
          </cell>
          <cell r="FF674">
            <v>0</v>
          </cell>
        </row>
        <row r="675">
          <cell r="A675" t="str">
            <v>KedlerOdenseGO</v>
          </cell>
          <cell r="B675" t="str">
            <v>DK-West</v>
          </cell>
          <cell r="G675">
            <v>0</v>
          </cell>
          <cell r="H675">
            <v>52</v>
          </cell>
          <cell r="AK675">
            <v>0</v>
          </cell>
          <cell r="AL675">
            <v>43.835999999999999</v>
          </cell>
          <cell r="AN675">
            <v>0</v>
          </cell>
          <cell r="AO675">
            <v>0</v>
          </cell>
          <cell r="AP675">
            <v>561.6</v>
          </cell>
          <cell r="AQ675">
            <v>0</v>
          </cell>
          <cell r="BG675" t="b">
            <v>1</v>
          </cell>
          <cell r="BO675" t="b">
            <v>1</v>
          </cell>
          <cell r="CA675" t="b">
            <v>0</v>
          </cell>
          <cell r="CB675" t="b">
            <v>1</v>
          </cell>
          <cell r="CD675" t="b">
            <v>0</v>
          </cell>
          <cell r="CE675" t="b">
            <v>0</v>
          </cell>
          <cell r="CG675" t="b">
            <v>0</v>
          </cell>
          <cell r="CH675" t="b">
            <v>0</v>
          </cell>
          <cell r="CP675" t="str">
            <v>EHDSLBOC</v>
          </cell>
          <cell r="CT675" t="b">
            <v>0</v>
          </cell>
          <cell r="CV675" t="b">
            <v>0</v>
          </cell>
          <cell r="CX675" t="b">
            <v>0</v>
          </cell>
          <cell r="CZ675" t="b">
            <v>0</v>
          </cell>
          <cell r="DB675" t="b">
            <v>0</v>
          </cell>
          <cell r="DD675" t="b">
            <v>0</v>
          </cell>
          <cell r="DF675" t="b">
            <v>1</v>
          </cell>
          <cell r="DH675" t="b">
            <v>1</v>
          </cell>
          <cell r="DJ675" t="b">
            <v>1</v>
          </cell>
          <cell r="DL675" t="b">
            <v>1</v>
          </cell>
          <cell r="DN675" t="b">
            <v>0</v>
          </cell>
          <cell r="DP675" t="b">
            <v>0</v>
          </cell>
          <cell r="DV675">
            <v>0</v>
          </cell>
          <cell r="DX675">
            <v>0</v>
          </cell>
          <cell r="DZ675">
            <v>0</v>
          </cell>
          <cell r="EB675">
            <v>0</v>
          </cell>
          <cell r="ED675">
            <v>0</v>
          </cell>
          <cell r="EF675">
            <v>0</v>
          </cell>
          <cell r="EJ675">
            <v>52</v>
          </cell>
          <cell r="EL675">
            <v>52</v>
          </cell>
          <cell r="EN675">
            <v>52</v>
          </cell>
          <cell r="EP675">
            <v>52</v>
          </cell>
          <cell r="ER675">
            <v>0</v>
          </cell>
          <cell r="ET675">
            <v>0</v>
          </cell>
          <cell r="EX675">
            <v>0</v>
          </cell>
          <cell r="EZ675">
            <v>0</v>
          </cell>
          <cell r="FD675">
            <v>0</v>
          </cell>
          <cell r="FF675">
            <v>0</v>
          </cell>
        </row>
        <row r="676">
          <cell r="A676" t="str">
            <v>KedlerOdenseFO</v>
          </cell>
          <cell r="B676" t="str">
            <v>DK-West</v>
          </cell>
          <cell r="G676">
            <v>0</v>
          </cell>
          <cell r="H676">
            <v>400</v>
          </cell>
          <cell r="AK676">
            <v>0</v>
          </cell>
          <cell r="AL676">
            <v>363.2</v>
          </cell>
          <cell r="AN676">
            <v>0</v>
          </cell>
          <cell r="AO676">
            <v>0</v>
          </cell>
          <cell r="AP676">
            <v>6320</v>
          </cell>
          <cell r="AQ676">
            <v>0</v>
          </cell>
          <cell r="BG676" t="b">
            <v>1</v>
          </cell>
          <cell r="BO676" t="b">
            <v>0</v>
          </cell>
          <cell r="CA676" t="b">
            <v>0</v>
          </cell>
          <cell r="CB676" t="b">
            <v>0</v>
          </cell>
          <cell r="CD676" t="b">
            <v>0</v>
          </cell>
          <cell r="CE676" t="b">
            <v>0</v>
          </cell>
          <cell r="CG676" t="b">
            <v>0</v>
          </cell>
          <cell r="CH676" t="b">
            <v>0</v>
          </cell>
          <cell r="CP676" t="str">
            <v>EHHFOBOC</v>
          </cell>
          <cell r="CT676" t="b">
            <v>0</v>
          </cell>
          <cell r="CV676" t="b">
            <v>0</v>
          </cell>
          <cell r="CX676" t="b">
            <v>0</v>
          </cell>
          <cell r="CZ676" t="b">
            <v>0</v>
          </cell>
          <cell r="DB676" t="b">
            <v>0</v>
          </cell>
          <cell r="DD676" t="b">
            <v>0</v>
          </cell>
          <cell r="DF676" t="b">
            <v>0</v>
          </cell>
          <cell r="DH676" t="b">
            <v>0</v>
          </cell>
          <cell r="DJ676" t="b">
            <v>0</v>
          </cell>
          <cell r="DL676" t="b">
            <v>0</v>
          </cell>
          <cell r="DN676" t="b">
            <v>0</v>
          </cell>
          <cell r="DP676" t="b">
            <v>0</v>
          </cell>
          <cell r="DV676">
            <v>0</v>
          </cell>
          <cell r="DX676">
            <v>0</v>
          </cell>
          <cell r="DZ676">
            <v>0</v>
          </cell>
          <cell r="EB676">
            <v>0</v>
          </cell>
          <cell r="ED676">
            <v>0</v>
          </cell>
          <cell r="EF676">
            <v>0</v>
          </cell>
          <cell r="EJ676">
            <v>0</v>
          </cell>
          <cell r="EL676">
            <v>0</v>
          </cell>
          <cell r="EN676">
            <v>0</v>
          </cell>
          <cell r="EP676">
            <v>0</v>
          </cell>
          <cell r="ER676">
            <v>0</v>
          </cell>
          <cell r="ET676">
            <v>0</v>
          </cell>
          <cell r="EX676">
            <v>0</v>
          </cell>
          <cell r="EZ676">
            <v>0</v>
          </cell>
          <cell r="FD676">
            <v>0</v>
          </cell>
          <cell r="FF676">
            <v>0</v>
          </cell>
        </row>
        <row r="677">
          <cell r="A677" t="str">
            <v>KedlerOdenseFO</v>
          </cell>
          <cell r="B677" t="str">
            <v>DK-West</v>
          </cell>
          <cell r="G677">
            <v>0</v>
          </cell>
          <cell r="H677">
            <v>400</v>
          </cell>
          <cell r="AK677">
            <v>0</v>
          </cell>
          <cell r="AL677">
            <v>363.2</v>
          </cell>
          <cell r="AN677">
            <v>0</v>
          </cell>
          <cell r="AO677">
            <v>0</v>
          </cell>
          <cell r="AP677">
            <v>6320</v>
          </cell>
          <cell r="AQ677">
            <v>0</v>
          </cell>
          <cell r="BG677" t="b">
            <v>1</v>
          </cell>
          <cell r="BO677" t="b">
            <v>1</v>
          </cell>
          <cell r="CA677" t="b">
            <v>0</v>
          </cell>
          <cell r="CB677" t="b">
            <v>1</v>
          </cell>
          <cell r="CD677" t="b">
            <v>0</v>
          </cell>
          <cell r="CE677" t="b">
            <v>0</v>
          </cell>
          <cell r="CG677" t="b">
            <v>0</v>
          </cell>
          <cell r="CH677" t="b">
            <v>0</v>
          </cell>
          <cell r="CP677" t="str">
            <v>EHHFOBOC</v>
          </cell>
          <cell r="CT677" t="b">
            <v>0</v>
          </cell>
          <cell r="CV677" t="b">
            <v>0</v>
          </cell>
          <cell r="CX677" t="b">
            <v>0</v>
          </cell>
          <cell r="CZ677" t="b">
            <v>0</v>
          </cell>
          <cell r="DB677" t="b">
            <v>0</v>
          </cell>
          <cell r="DD677" t="b">
            <v>0</v>
          </cell>
          <cell r="DF677" t="b">
            <v>1</v>
          </cell>
          <cell r="DH677" t="b">
            <v>1</v>
          </cell>
          <cell r="DJ677" t="b">
            <v>1</v>
          </cell>
          <cell r="DL677" t="b">
            <v>1</v>
          </cell>
          <cell r="DN677" t="b">
            <v>0</v>
          </cell>
          <cell r="DP677" t="b">
            <v>0</v>
          </cell>
          <cell r="DV677">
            <v>0</v>
          </cell>
          <cell r="DX677">
            <v>0</v>
          </cell>
          <cell r="DZ677">
            <v>0</v>
          </cell>
          <cell r="EB677">
            <v>0</v>
          </cell>
          <cell r="ED677">
            <v>0</v>
          </cell>
          <cell r="EF677">
            <v>0</v>
          </cell>
          <cell r="EJ677">
            <v>400</v>
          </cell>
          <cell r="EL677">
            <v>400</v>
          </cell>
          <cell r="EN677">
            <v>400</v>
          </cell>
          <cell r="EP677">
            <v>400</v>
          </cell>
          <cell r="ER677">
            <v>0</v>
          </cell>
          <cell r="ET677">
            <v>0</v>
          </cell>
          <cell r="EX677">
            <v>0</v>
          </cell>
          <cell r="EZ677">
            <v>0</v>
          </cell>
          <cell r="FD677">
            <v>0</v>
          </cell>
          <cell r="FF677">
            <v>0</v>
          </cell>
        </row>
        <row r="678">
          <cell r="A678" t="str">
            <v>VarmelagerOdense</v>
          </cell>
          <cell r="B678" t="str">
            <v>DK-West</v>
          </cell>
          <cell r="G678">
            <v>0</v>
          </cell>
          <cell r="H678">
            <v>406.94444444444446</v>
          </cell>
          <cell r="AK678">
            <v>0</v>
          </cell>
          <cell r="AL678">
            <v>0</v>
          </cell>
          <cell r="AN678">
            <v>0</v>
          </cell>
          <cell r="AO678">
            <v>0</v>
          </cell>
          <cell r="AP678">
            <v>0</v>
          </cell>
          <cell r="AQ678">
            <v>0</v>
          </cell>
          <cell r="BG678" t="b">
            <v>0</v>
          </cell>
          <cell r="BO678" t="b">
            <v>0</v>
          </cell>
          <cell r="CA678" t="b">
            <v>0</v>
          </cell>
          <cell r="CB678" t="b">
            <v>0</v>
          </cell>
          <cell r="CD678" t="b">
            <v>0</v>
          </cell>
          <cell r="CE678" t="b">
            <v>0</v>
          </cell>
          <cell r="CG678" t="b">
            <v>0</v>
          </cell>
          <cell r="CH678" t="b">
            <v>0</v>
          </cell>
          <cell r="CP678">
            <v>0</v>
          </cell>
          <cell r="CT678" t="b">
            <v>0</v>
          </cell>
          <cell r="CV678" t="b">
            <v>0</v>
          </cell>
          <cell r="CX678" t="b">
            <v>0</v>
          </cell>
          <cell r="CZ678" t="b">
            <v>0</v>
          </cell>
          <cell r="DB678" t="b">
            <v>0</v>
          </cell>
          <cell r="DD678" t="b">
            <v>0</v>
          </cell>
          <cell r="DF678" t="b">
            <v>0</v>
          </cell>
          <cell r="DH678" t="b">
            <v>0</v>
          </cell>
          <cell r="DJ678" t="b">
            <v>0</v>
          </cell>
          <cell r="DL678" t="b">
            <v>0</v>
          </cell>
          <cell r="DN678" t="b">
            <v>0</v>
          </cell>
          <cell r="DP678" t="b">
            <v>0</v>
          </cell>
          <cell r="DV678">
            <v>0</v>
          </cell>
          <cell r="DX678">
            <v>0</v>
          </cell>
          <cell r="DZ678">
            <v>0</v>
          </cell>
          <cell r="EB678">
            <v>0</v>
          </cell>
          <cell r="ED678">
            <v>0</v>
          </cell>
          <cell r="EF678">
            <v>0</v>
          </cell>
          <cell r="EJ678">
            <v>0</v>
          </cell>
          <cell r="EL678">
            <v>0</v>
          </cell>
          <cell r="EN678">
            <v>0</v>
          </cell>
          <cell r="EP678">
            <v>0</v>
          </cell>
          <cell r="ER678">
            <v>0</v>
          </cell>
          <cell r="ET678">
            <v>0</v>
          </cell>
          <cell r="EX678">
            <v>0</v>
          </cell>
          <cell r="EZ678">
            <v>0</v>
          </cell>
          <cell r="FD678">
            <v>0</v>
          </cell>
          <cell r="FF678">
            <v>0</v>
          </cell>
        </row>
        <row r="679">
          <cell r="A679" t="str">
            <v>ElkedelOdense</v>
          </cell>
          <cell r="B679" t="str">
            <v>DK-West</v>
          </cell>
          <cell r="G679">
            <v>-16</v>
          </cell>
          <cell r="H679">
            <v>16</v>
          </cell>
          <cell r="AK679">
            <v>-16</v>
          </cell>
          <cell r="AL679">
            <v>0</v>
          </cell>
          <cell r="AN679">
            <v>0</v>
          </cell>
          <cell r="AO679">
            <v>0</v>
          </cell>
          <cell r="AP679">
            <v>0</v>
          </cell>
          <cell r="AQ679">
            <v>0</v>
          </cell>
          <cell r="BG679" t="b">
            <v>0</v>
          </cell>
          <cell r="BO679" t="b">
            <v>0</v>
          </cell>
          <cell r="CA679" t="b">
            <v>0</v>
          </cell>
          <cell r="CB679" t="b">
            <v>0</v>
          </cell>
          <cell r="CD679" t="b">
            <v>0</v>
          </cell>
          <cell r="CE679" t="b">
            <v>0</v>
          </cell>
          <cell r="CG679" t="b">
            <v>0</v>
          </cell>
          <cell r="CH679" t="b">
            <v>0</v>
          </cell>
          <cell r="CP679">
            <v>0</v>
          </cell>
          <cell r="CT679" t="b">
            <v>0</v>
          </cell>
          <cell r="CV679" t="b">
            <v>0</v>
          </cell>
          <cell r="CX679" t="b">
            <v>0</v>
          </cell>
          <cell r="CZ679" t="b">
            <v>0</v>
          </cell>
          <cell r="DB679" t="b">
            <v>0</v>
          </cell>
          <cell r="DD679" t="b">
            <v>0</v>
          </cell>
          <cell r="DF679" t="b">
            <v>0</v>
          </cell>
          <cell r="DH679" t="b">
            <v>0</v>
          </cell>
          <cell r="DJ679" t="b">
            <v>0</v>
          </cell>
          <cell r="DL679" t="b">
            <v>0</v>
          </cell>
          <cell r="DN679" t="b">
            <v>0</v>
          </cell>
          <cell r="DP679" t="b">
            <v>0</v>
          </cell>
          <cell r="DV679">
            <v>0</v>
          </cell>
          <cell r="DX679">
            <v>0</v>
          </cell>
          <cell r="DZ679">
            <v>0</v>
          </cell>
          <cell r="EB679">
            <v>0</v>
          </cell>
          <cell r="ED679">
            <v>0</v>
          </cell>
          <cell r="EF679">
            <v>0</v>
          </cell>
          <cell r="EJ679">
            <v>0</v>
          </cell>
          <cell r="EL679">
            <v>0</v>
          </cell>
          <cell r="EN679">
            <v>0</v>
          </cell>
          <cell r="EP679">
            <v>0</v>
          </cell>
          <cell r="ER679">
            <v>0</v>
          </cell>
          <cell r="ET679">
            <v>0</v>
          </cell>
          <cell r="EX679">
            <v>0</v>
          </cell>
          <cell r="EZ679">
            <v>0</v>
          </cell>
          <cell r="FD679">
            <v>0</v>
          </cell>
          <cell r="FF679">
            <v>0</v>
          </cell>
        </row>
        <row r="680">
          <cell r="A680" t="str">
            <v>KedlerRanders</v>
          </cell>
          <cell r="B680" t="str">
            <v>DK-West</v>
          </cell>
          <cell r="G680">
            <v>0</v>
          </cell>
          <cell r="H680">
            <v>149.9</v>
          </cell>
          <cell r="AK680">
            <v>0</v>
          </cell>
          <cell r="AL680">
            <v>136.25910000000002</v>
          </cell>
          <cell r="AN680">
            <v>0</v>
          </cell>
          <cell r="AO680">
            <v>0</v>
          </cell>
          <cell r="AP680">
            <v>1618.92</v>
          </cell>
          <cell r="AQ680">
            <v>0</v>
          </cell>
          <cell r="BG680" t="b">
            <v>1</v>
          </cell>
          <cell r="BO680" t="b">
            <v>0</v>
          </cell>
          <cell r="CA680" t="b">
            <v>0</v>
          </cell>
          <cell r="CB680" t="b">
            <v>0</v>
          </cell>
          <cell r="CD680" t="b">
            <v>0</v>
          </cell>
          <cell r="CE680" t="b">
            <v>0</v>
          </cell>
          <cell r="CG680" t="b">
            <v>0</v>
          </cell>
          <cell r="CH680" t="b">
            <v>0</v>
          </cell>
          <cell r="CP680" t="str">
            <v>EHDSLBOD</v>
          </cell>
          <cell r="CT680" t="b">
            <v>0</v>
          </cell>
          <cell r="CV680" t="b">
            <v>0</v>
          </cell>
          <cell r="CX680" t="b">
            <v>0</v>
          </cell>
          <cell r="CZ680" t="b">
            <v>0</v>
          </cell>
          <cell r="DB680" t="b">
            <v>0</v>
          </cell>
          <cell r="DD680" t="b">
            <v>0</v>
          </cell>
          <cell r="DF680" t="b">
            <v>0</v>
          </cell>
          <cell r="DH680" t="b">
            <v>0</v>
          </cell>
          <cell r="DJ680" t="b">
            <v>0</v>
          </cell>
          <cell r="DL680" t="b">
            <v>0</v>
          </cell>
          <cell r="DN680" t="b">
            <v>0</v>
          </cell>
          <cell r="DP680" t="b">
            <v>0</v>
          </cell>
          <cell r="DV680">
            <v>0</v>
          </cell>
          <cell r="DX680">
            <v>0</v>
          </cell>
          <cell r="DZ680">
            <v>0</v>
          </cell>
          <cell r="EB680">
            <v>0</v>
          </cell>
          <cell r="ED680">
            <v>0</v>
          </cell>
          <cell r="EF680">
            <v>0</v>
          </cell>
          <cell r="EJ680">
            <v>0</v>
          </cell>
          <cell r="EL680">
            <v>0</v>
          </cell>
          <cell r="EN680">
            <v>0</v>
          </cell>
          <cell r="EP680">
            <v>0</v>
          </cell>
          <cell r="ER680">
            <v>0</v>
          </cell>
          <cell r="ET680">
            <v>0</v>
          </cell>
          <cell r="EX680">
            <v>0</v>
          </cell>
          <cell r="EZ680">
            <v>0</v>
          </cell>
          <cell r="FD680">
            <v>0</v>
          </cell>
          <cell r="FF680">
            <v>0</v>
          </cell>
        </row>
        <row r="681">
          <cell r="A681" t="str">
            <v>KedlerRanders</v>
          </cell>
          <cell r="B681" t="str">
            <v>DK-West</v>
          </cell>
          <cell r="G681">
            <v>0</v>
          </cell>
          <cell r="H681">
            <v>149.9</v>
          </cell>
          <cell r="AK681">
            <v>0</v>
          </cell>
          <cell r="AL681">
            <v>136.25910000000002</v>
          </cell>
          <cell r="AN681">
            <v>0</v>
          </cell>
          <cell r="AO681">
            <v>0</v>
          </cell>
          <cell r="AP681">
            <v>1618.92</v>
          </cell>
          <cell r="AQ681">
            <v>0</v>
          </cell>
          <cell r="BG681" t="b">
            <v>1</v>
          </cell>
          <cell r="BO681" t="b">
            <v>1</v>
          </cell>
          <cell r="CA681" t="b">
            <v>0</v>
          </cell>
          <cell r="CB681" t="b">
            <v>1</v>
          </cell>
          <cell r="CD681" t="b">
            <v>0</v>
          </cell>
          <cell r="CE681" t="b">
            <v>0</v>
          </cell>
          <cell r="CG681" t="b">
            <v>0</v>
          </cell>
          <cell r="CH681" t="b">
            <v>0</v>
          </cell>
          <cell r="CP681" t="str">
            <v>EHDSLBOD</v>
          </cell>
          <cell r="CT681" t="b">
            <v>0</v>
          </cell>
          <cell r="CV681" t="b">
            <v>0</v>
          </cell>
          <cell r="CX681" t="b">
            <v>0</v>
          </cell>
          <cell r="CZ681" t="b">
            <v>0</v>
          </cell>
          <cell r="DB681" t="b">
            <v>0</v>
          </cell>
          <cell r="DD681" t="b">
            <v>0</v>
          </cell>
          <cell r="DF681" t="b">
            <v>1</v>
          </cell>
          <cell r="DH681" t="b">
            <v>1</v>
          </cell>
          <cell r="DJ681" t="b">
            <v>1</v>
          </cell>
          <cell r="DL681" t="b">
            <v>1</v>
          </cell>
          <cell r="DN681" t="b">
            <v>0</v>
          </cell>
          <cell r="DP681" t="b">
            <v>0</v>
          </cell>
          <cell r="DV681">
            <v>0</v>
          </cell>
          <cell r="DX681">
            <v>0</v>
          </cell>
          <cell r="DZ681">
            <v>0</v>
          </cell>
          <cell r="EB681">
            <v>0</v>
          </cell>
          <cell r="ED681">
            <v>0</v>
          </cell>
          <cell r="EF681">
            <v>0</v>
          </cell>
          <cell r="EJ681">
            <v>149.9</v>
          </cell>
          <cell r="EL681">
            <v>149.9</v>
          </cell>
          <cell r="EN681">
            <v>149.9</v>
          </cell>
          <cell r="EP681">
            <v>149.9</v>
          </cell>
          <cell r="ER681">
            <v>0</v>
          </cell>
          <cell r="ET681">
            <v>0</v>
          </cell>
          <cell r="EX681">
            <v>0</v>
          </cell>
          <cell r="EZ681">
            <v>0</v>
          </cell>
          <cell r="FD681">
            <v>0</v>
          </cell>
          <cell r="FF681">
            <v>0</v>
          </cell>
        </row>
        <row r="682">
          <cell r="A682" t="str">
            <v>RKE1</v>
          </cell>
          <cell r="B682" t="str">
            <v>DK-West</v>
          </cell>
          <cell r="G682">
            <v>40.655999999999999</v>
          </cell>
          <cell r="H682">
            <v>112</v>
          </cell>
          <cell r="AK682">
            <v>9.0256319999999999</v>
          </cell>
          <cell r="AL682">
            <v>68.495867768595048</v>
          </cell>
          <cell r="AN682">
            <v>0</v>
          </cell>
          <cell r="AO682">
            <v>6.4724352000000005</v>
          </cell>
          <cell r="AP682">
            <v>1012.3344</v>
          </cell>
          <cell r="AQ682">
            <v>5.69184</v>
          </cell>
          <cell r="BG682" t="b">
            <v>1</v>
          </cell>
          <cell r="BO682" t="b">
            <v>0</v>
          </cell>
          <cell r="CA682" t="b">
            <v>0</v>
          </cell>
          <cell r="CB682" t="b">
            <v>0</v>
          </cell>
          <cell r="CD682" t="b">
            <v>0</v>
          </cell>
          <cell r="CE682" t="b">
            <v>0</v>
          </cell>
          <cell r="CG682" t="b">
            <v>0</v>
          </cell>
          <cell r="CH682" t="b">
            <v>0</v>
          </cell>
          <cell r="CP682" t="str">
            <v>ECCOABPD</v>
          </cell>
          <cell r="CT682" t="b">
            <v>0</v>
          </cell>
          <cell r="CV682" t="b">
            <v>0</v>
          </cell>
          <cell r="CX682" t="b">
            <v>0</v>
          </cell>
          <cell r="CZ682" t="b">
            <v>0</v>
          </cell>
          <cell r="DB682" t="b">
            <v>0</v>
          </cell>
          <cell r="DD682" t="b">
            <v>0</v>
          </cell>
          <cell r="DF682" t="b">
            <v>0</v>
          </cell>
          <cell r="DH682" t="b">
            <v>0</v>
          </cell>
          <cell r="DJ682" t="b">
            <v>0</v>
          </cell>
          <cell r="DL682" t="b">
            <v>0</v>
          </cell>
          <cell r="DN682" t="b">
            <v>0</v>
          </cell>
          <cell r="DP682" t="b">
            <v>0</v>
          </cell>
          <cell r="DV682">
            <v>0</v>
          </cell>
          <cell r="DX682">
            <v>0</v>
          </cell>
          <cell r="DZ682">
            <v>0</v>
          </cell>
          <cell r="EB682">
            <v>0</v>
          </cell>
          <cell r="ED682">
            <v>0</v>
          </cell>
          <cell r="EF682">
            <v>0</v>
          </cell>
          <cell r="EJ682">
            <v>0</v>
          </cell>
          <cell r="EL682">
            <v>0</v>
          </cell>
          <cell r="EN682">
            <v>0</v>
          </cell>
          <cell r="EP682">
            <v>0</v>
          </cell>
          <cell r="ER682">
            <v>0</v>
          </cell>
          <cell r="ET682">
            <v>0</v>
          </cell>
          <cell r="EX682">
            <v>0</v>
          </cell>
          <cell r="EZ682">
            <v>0</v>
          </cell>
          <cell r="FD682">
            <v>0</v>
          </cell>
          <cell r="FF682">
            <v>0</v>
          </cell>
        </row>
        <row r="683">
          <cell r="A683" t="str">
            <v>RKE1</v>
          </cell>
          <cell r="B683" t="str">
            <v>DK-West</v>
          </cell>
          <cell r="G683">
            <v>40.655999999999999</v>
          </cell>
          <cell r="H683">
            <v>112</v>
          </cell>
          <cell r="AK683">
            <v>9.0256319999999999</v>
          </cell>
          <cell r="AL683">
            <v>68.495867768595048</v>
          </cell>
          <cell r="AN683">
            <v>0</v>
          </cell>
          <cell r="AO683">
            <v>6.4724352000000005</v>
          </cell>
          <cell r="AP683">
            <v>1012.3344</v>
          </cell>
          <cell r="AQ683">
            <v>5.69184</v>
          </cell>
          <cell r="BG683" t="b">
            <v>1</v>
          </cell>
          <cell r="BO683" t="b">
            <v>0</v>
          </cell>
          <cell r="CA683" t="b">
            <v>0</v>
          </cell>
          <cell r="CB683" t="b">
            <v>0</v>
          </cell>
          <cell r="CD683" t="b">
            <v>0</v>
          </cell>
          <cell r="CE683" t="b">
            <v>0</v>
          </cell>
          <cell r="CG683" t="b">
            <v>0</v>
          </cell>
          <cell r="CH683" t="b">
            <v>0</v>
          </cell>
          <cell r="CP683" t="str">
            <v>ECCOABPD</v>
          </cell>
          <cell r="CT683" t="b">
            <v>0</v>
          </cell>
          <cell r="CV683" t="b">
            <v>0</v>
          </cell>
          <cell r="CX683" t="b">
            <v>0</v>
          </cell>
          <cell r="CZ683" t="b">
            <v>0</v>
          </cell>
          <cell r="DB683" t="b">
            <v>0</v>
          </cell>
          <cell r="DD683" t="b">
            <v>0</v>
          </cell>
          <cell r="DF683" t="b">
            <v>0</v>
          </cell>
          <cell r="DH683" t="b">
            <v>0</v>
          </cell>
          <cell r="DJ683" t="b">
            <v>0</v>
          </cell>
          <cell r="DL683" t="b">
            <v>0</v>
          </cell>
          <cell r="DN683" t="b">
            <v>0</v>
          </cell>
          <cell r="DP683" t="b">
            <v>0</v>
          </cell>
          <cell r="DV683">
            <v>0</v>
          </cell>
          <cell r="DX683">
            <v>0</v>
          </cell>
          <cell r="DZ683">
            <v>0</v>
          </cell>
          <cell r="EB683">
            <v>0</v>
          </cell>
          <cell r="ED683">
            <v>0</v>
          </cell>
          <cell r="EF683">
            <v>0</v>
          </cell>
          <cell r="EJ683">
            <v>0</v>
          </cell>
          <cell r="EL683">
            <v>0</v>
          </cell>
          <cell r="EN683">
            <v>0</v>
          </cell>
          <cell r="EP683">
            <v>0</v>
          </cell>
          <cell r="ER683">
            <v>0</v>
          </cell>
          <cell r="ET683">
            <v>0</v>
          </cell>
          <cell r="EX683">
            <v>0</v>
          </cell>
          <cell r="EZ683">
            <v>0</v>
          </cell>
          <cell r="FD683">
            <v>0</v>
          </cell>
          <cell r="FF683">
            <v>0</v>
          </cell>
        </row>
        <row r="684">
          <cell r="A684" t="str">
            <v>RKE1</v>
          </cell>
          <cell r="B684" t="str">
            <v>DK-West</v>
          </cell>
          <cell r="G684">
            <v>40.655999999999999</v>
          </cell>
          <cell r="H684">
            <v>112</v>
          </cell>
          <cell r="AK684">
            <v>9.0256319999999999</v>
          </cell>
          <cell r="AL684">
            <v>68.495867768595048</v>
          </cell>
          <cell r="AN684">
            <v>0</v>
          </cell>
          <cell r="AO684">
            <v>6.4724352000000005</v>
          </cell>
          <cell r="AP684">
            <v>1012.3344</v>
          </cell>
          <cell r="AQ684">
            <v>5.69184</v>
          </cell>
          <cell r="BG684" t="b">
            <v>1</v>
          </cell>
          <cell r="BO684" t="b">
            <v>0</v>
          </cell>
          <cell r="CA684" t="b">
            <v>0</v>
          </cell>
          <cell r="CB684" t="b">
            <v>0</v>
          </cell>
          <cell r="CD684" t="b">
            <v>0</v>
          </cell>
          <cell r="CE684" t="b">
            <v>0</v>
          </cell>
          <cell r="CG684" t="b">
            <v>0</v>
          </cell>
          <cell r="CH684" t="b">
            <v>0</v>
          </cell>
          <cell r="CP684" t="str">
            <v>ECCOABPD</v>
          </cell>
          <cell r="CT684" t="b">
            <v>0</v>
          </cell>
          <cell r="CV684" t="b">
            <v>0</v>
          </cell>
          <cell r="CX684" t="b">
            <v>0</v>
          </cell>
          <cell r="CZ684" t="b">
            <v>0</v>
          </cell>
          <cell r="DB684" t="b">
            <v>0</v>
          </cell>
          <cell r="DD684" t="b">
            <v>0</v>
          </cell>
          <cell r="DF684" t="b">
            <v>0</v>
          </cell>
          <cell r="DH684" t="b">
            <v>0</v>
          </cell>
          <cell r="DJ684" t="b">
            <v>0</v>
          </cell>
          <cell r="DL684" t="b">
            <v>0</v>
          </cell>
          <cell r="DN684" t="b">
            <v>0</v>
          </cell>
          <cell r="DP684" t="b">
            <v>0</v>
          </cell>
          <cell r="DV684">
            <v>0</v>
          </cell>
          <cell r="DX684">
            <v>0</v>
          </cell>
          <cell r="DZ684">
            <v>0</v>
          </cell>
          <cell r="EB684">
            <v>0</v>
          </cell>
          <cell r="ED684">
            <v>0</v>
          </cell>
          <cell r="EF684">
            <v>0</v>
          </cell>
          <cell r="EJ684">
            <v>0</v>
          </cell>
          <cell r="EL684">
            <v>0</v>
          </cell>
          <cell r="EN684">
            <v>0</v>
          </cell>
          <cell r="EP684">
            <v>0</v>
          </cell>
          <cell r="ER684">
            <v>0</v>
          </cell>
          <cell r="ET684">
            <v>0</v>
          </cell>
          <cell r="EX684">
            <v>0</v>
          </cell>
          <cell r="EZ684">
            <v>0</v>
          </cell>
          <cell r="FD684">
            <v>0</v>
          </cell>
          <cell r="FF684">
            <v>0</v>
          </cell>
        </row>
        <row r="685">
          <cell r="A685" t="str">
            <v>RKE1</v>
          </cell>
          <cell r="B685" t="str">
            <v>DK-West</v>
          </cell>
          <cell r="G685">
            <v>40.655999999999999</v>
          </cell>
          <cell r="H685">
            <v>112</v>
          </cell>
          <cell r="AK685">
            <v>9.0256319999999999</v>
          </cell>
          <cell r="AL685">
            <v>68.495867768595048</v>
          </cell>
          <cell r="AN685">
            <v>0</v>
          </cell>
          <cell r="AO685">
            <v>6.4073856000000005</v>
          </cell>
          <cell r="AP685">
            <v>1010.3016</v>
          </cell>
          <cell r="AQ685">
            <v>5.69184</v>
          </cell>
          <cell r="BG685" t="b">
            <v>1</v>
          </cell>
          <cell r="BO685" t="b">
            <v>0</v>
          </cell>
          <cell r="CA685" t="b">
            <v>0</v>
          </cell>
          <cell r="CB685" t="b">
            <v>0</v>
          </cell>
          <cell r="CD685" t="b">
            <v>0</v>
          </cell>
          <cell r="CE685" t="b">
            <v>0</v>
          </cell>
          <cell r="CG685" t="b">
            <v>0</v>
          </cell>
          <cell r="CH685" t="b">
            <v>0</v>
          </cell>
          <cell r="CP685" t="str">
            <v>ECCOABPD</v>
          </cell>
          <cell r="CT685" t="b">
            <v>0</v>
          </cell>
          <cell r="CV685" t="b">
            <v>0</v>
          </cell>
          <cell r="CX685" t="b">
            <v>0</v>
          </cell>
          <cell r="CZ685" t="b">
            <v>0</v>
          </cell>
          <cell r="DB685" t="b">
            <v>0</v>
          </cell>
          <cell r="DD685" t="b">
            <v>0</v>
          </cell>
          <cell r="DF685" t="b">
            <v>0</v>
          </cell>
          <cell r="DH685" t="b">
            <v>0</v>
          </cell>
          <cell r="DJ685" t="b">
            <v>0</v>
          </cell>
          <cell r="DL685" t="b">
            <v>0</v>
          </cell>
          <cell r="DN685" t="b">
            <v>0</v>
          </cell>
          <cell r="DP685" t="b">
            <v>0</v>
          </cell>
          <cell r="DV685">
            <v>0</v>
          </cell>
          <cell r="DX685">
            <v>0</v>
          </cell>
          <cell r="DZ685">
            <v>0</v>
          </cell>
          <cell r="EB685">
            <v>0</v>
          </cell>
          <cell r="ED685">
            <v>0</v>
          </cell>
          <cell r="EF685">
            <v>0</v>
          </cell>
          <cell r="EJ685">
            <v>0</v>
          </cell>
          <cell r="EL685">
            <v>0</v>
          </cell>
          <cell r="EN685">
            <v>0</v>
          </cell>
          <cell r="EP685">
            <v>0</v>
          </cell>
          <cell r="ER685">
            <v>0</v>
          </cell>
          <cell r="ET685">
            <v>0</v>
          </cell>
          <cell r="EX685">
            <v>0</v>
          </cell>
          <cell r="EZ685">
            <v>0</v>
          </cell>
          <cell r="FD685">
            <v>0</v>
          </cell>
          <cell r="FF685">
            <v>0</v>
          </cell>
        </row>
        <row r="686">
          <cell r="A686" t="str">
            <v>RKE1</v>
          </cell>
          <cell r="B686" t="str">
            <v>DK-West</v>
          </cell>
          <cell r="G686">
            <v>40.655999999999999</v>
          </cell>
          <cell r="H686">
            <v>112</v>
          </cell>
          <cell r="AK686">
            <v>9.0256319999999999</v>
          </cell>
          <cell r="AL686">
            <v>68.495867768595048</v>
          </cell>
          <cell r="AN686">
            <v>0</v>
          </cell>
          <cell r="AO686">
            <v>6.4073856000000005</v>
          </cell>
          <cell r="AP686">
            <v>1010.3016</v>
          </cell>
          <cell r="AQ686">
            <v>5.69184</v>
          </cell>
          <cell r="BG686" t="b">
            <v>1</v>
          </cell>
          <cell r="BO686" t="b">
            <v>0</v>
          </cell>
          <cell r="CA686" t="b">
            <v>0</v>
          </cell>
          <cell r="CB686" t="b">
            <v>0</v>
          </cell>
          <cell r="CD686" t="b">
            <v>0</v>
          </cell>
          <cell r="CE686" t="b">
            <v>0</v>
          </cell>
          <cell r="CG686" t="b">
            <v>0</v>
          </cell>
          <cell r="CH686" t="b">
            <v>0</v>
          </cell>
          <cell r="CP686" t="str">
            <v>ECCOABPD</v>
          </cell>
          <cell r="CT686" t="b">
            <v>0</v>
          </cell>
          <cell r="CV686" t="b">
            <v>0</v>
          </cell>
          <cell r="CX686" t="b">
            <v>0</v>
          </cell>
          <cell r="CZ686" t="b">
            <v>0</v>
          </cell>
          <cell r="DB686" t="b">
            <v>0</v>
          </cell>
          <cell r="DD686" t="b">
            <v>0</v>
          </cell>
          <cell r="DF686" t="b">
            <v>0</v>
          </cell>
          <cell r="DH686" t="b">
            <v>0</v>
          </cell>
          <cell r="DJ686" t="b">
            <v>0</v>
          </cell>
          <cell r="DL686" t="b">
            <v>0</v>
          </cell>
          <cell r="DN686" t="b">
            <v>0</v>
          </cell>
          <cell r="DP686" t="b">
            <v>0</v>
          </cell>
          <cell r="DV686">
            <v>0</v>
          </cell>
          <cell r="DX686">
            <v>0</v>
          </cell>
          <cell r="DZ686">
            <v>0</v>
          </cell>
          <cell r="EB686">
            <v>0</v>
          </cell>
          <cell r="ED686">
            <v>0</v>
          </cell>
          <cell r="EF686">
            <v>0</v>
          </cell>
          <cell r="EJ686">
            <v>0</v>
          </cell>
          <cell r="EL686">
            <v>0</v>
          </cell>
          <cell r="EN686">
            <v>0</v>
          </cell>
          <cell r="EP686">
            <v>0</v>
          </cell>
          <cell r="ER686">
            <v>0</v>
          </cell>
          <cell r="ET686">
            <v>0</v>
          </cell>
          <cell r="EX686">
            <v>0</v>
          </cell>
          <cell r="EZ686">
            <v>0</v>
          </cell>
          <cell r="FD686">
            <v>0</v>
          </cell>
          <cell r="FF686">
            <v>0</v>
          </cell>
        </row>
        <row r="687">
          <cell r="A687" t="str">
            <v>RKE1</v>
          </cell>
          <cell r="B687" t="str">
            <v>DK-West</v>
          </cell>
          <cell r="G687">
            <v>40.655999999999999</v>
          </cell>
          <cell r="H687">
            <v>112</v>
          </cell>
          <cell r="AK687">
            <v>9.0256319999999999</v>
          </cell>
          <cell r="AL687">
            <v>68.495867768595048</v>
          </cell>
          <cell r="AN687">
            <v>0</v>
          </cell>
          <cell r="AO687">
            <v>6.4073856000000005</v>
          </cell>
          <cell r="AP687">
            <v>1010.3016</v>
          </cell>
          <cell r="AQ687">
            <v>5.69184</v>
          </cell>
          <cell r="BG687" t="b">
            <v>1</v>
          </cell>
          <cell r="BO687" t="b">
            <v>1</v>
          </cell>
          <cell r="CA687" t="b">
            <v>1</v>
          </cell>
          <cell r="CB687" t="b">
            <v>1</v>
          </cell>
          <cell r="CD687" t="b">
            <v>0</v>
          </cell>
          <cell r="CE687" t="b">
            <v>0</v>
          </cell>
          <cell r="CG687" t="b">
            <v>0</v>
          </cell>
          <cell r="CH687" t="b">
            <v>0</v>
          </cell>
          <cell r="CP687" t="str">
            <v>ECCOABPD</v>
          </cell>
          <cell r="CT687" t="b">
            <v>0</v>
          </cell>
          <cell r="CV687" t="b">
            <v>0</v>
          </cell>
          <cell r="CX687" t="b">
            <v>0</v>
          </cell>
          <cell r="CZ687" t="b">
            <v>0</v>
          </cell>
          <cell r="DB687" t="b">
            <v>0</v>
          </cell>
          <cell r="DD687" t="b">
            <v>0</v>
          </cell>
          <cell r="DF687" t="b">
            <v>0</v>
          </cell>
          <cell r="DH687" t="b">
            <v>0</v>
          </cell>
          <cell r="DJ687" t="b">
            <v>0</v>
          </cell>
          <cell r="DL687" t="b">
            <v>0</v>
          </cell>
          <cell r="DN687" t="b">
            <v>0</v>
          </cell>
          <cell r="DP687" t="b">
            <v>0</v>
          </cell>
          <cell r="DV687">
            <v>0</v>
          </cell>
          <cell r="DX687">
            <v>0</v>
          </cell>
          <cell r="DZ687">
            <v>0</v>
          </cell>
          <cell r="EB687">
            <v>0</v>
          </cell>
          <cell r="ED687">
            <v>0</v>
          </cell>
          <cell r="EF687">
            <v>0</v>
          </cell>
          <cell r="EJ687">
            <v>0</v>
          </cell>
          <cell r="EL687">
            <v>0</v>
          </cell>
          <cell r="EN687">
            <v>0</v>
          </cell>
          <cell r="EP687">
            <v>0</v>
          </cell>
          <cell r="ER687">
            <v>0</v>
          </cell>
          <cell r="ET687">
            <v>0</v>
          </cell>
          <cell r="EX687">
            <v>0</v>
          </cell>
          <cell r="EZ687">
            <v>0</v>
          </cell>
          <cell r="FD687">
            <v>0</v>
          </cell>
          <cell r="FF687">
            <v>0</v>
          </cell>
        </row>
        <row r="688">
          <cell r="A688" t="str">
            <v>RKE1</v>
          </cell>
          <cell r="B688" t="str">
            <v>DK-West</v>
          </cell>
          <cell r="G688">
            <v>40.655999999999999</v>
          </cell>
          <cell r="H688">
            <v>112</v>
          </cell>
          <cell r="AK688">
            <v>9.0256319999999999</v>
          </cell>
          <cell r="AL688">
            <v>68.495867768595048</v>
          </cell>
          <cell r="AN688">
            <v>0</v>
          </cell>
          <cell r="AO688">
            <v>6.4073856000000005</v>
          </cell>
          <cell r="AP688">
            <v>1010.3016</v>
          </cell>
          <cell r="AQ688">
            <v>5.69184</v>
          </cell>
          <cell r="BG688" t="b">
            <v>1</v>
          </cell>
          <cell r="BO688" t="b">
            <v>0</v>
          </cell>
          <cell r="CA688" t="b">
            <v>0</v>
          </cell>
          <cell r="CB688" t="b">
            <v>0</v>
          </cell>
          <cell r="CD688" t="b">
            <v>1</v>
          </cell>
          <cell r="CE688" t="b">
            <v>1</v>
          </cell>
          <cell r="CG688" t="b">
            <v>0</v>
          </cell>
          <cell r="CH688" t="b">
            <v>0</v>
          </cell>
          <cell r="CT688" t="b">
            <v>0</v>
          </cell>
          <cell r="CV688" t="b">
            <v>0</v>
          </cell>
          <cell r="CX688" t="b">
            <v>0</v>
          </cell>
          <cell r="CZ688" t="b">
            <v>0</v>
          </cell>
          <cell r="DB688" t="b">
            <v>0</v>
          </cell>
          <cell r="DD688" t="b">
            <v>0</v>
          </cell>
          <cell r="DF688" t="b">
            <v>0</v>
          </cell>
          <cell r="DH688" t="b">
            <v>0</v>
          </cell>
          <cell r="DJ688" t="b">
            <v>0</v>
          </cell>
          <cell r="DL688" t="b">
            <v>0</v>
          </cell>
          <cell r="DN688" t="b">
            <v>0</v>
          </cell>
          <cell r="DP688" t="b">
            <v>0</v>
          </cell>
          <cell r="DV688">
            <v>0</v>
          </cell>
          <cell r="DX688">
            <v>0</v>
          </cell>
          <cell r="DZ688">
            <v>0</v>
          </cell>
          <cell r="EB688">
            <v>0</v>
          </cell>
          <cell r="ED688">
            <v>0</v>
          </cell>
          <cell r="EF688">
            <v>0</v>
          </cell>
          <cell r="EJ688">
            <v>0</v>
          </cell>
          <cell r="EL688">
            <v>0</v>
          </cell>
          <cell r="EN688">
            <v>0</v>
          </cell>
          <cell r="EP688">
            <v>0</v>
          </cell>
          <cell r="ER688">
            <v>0</v>
          </cell>
          <cell r="ET688">
            <v>0</v>
          </cell>
          <cell r="EX688">
            <v>40.655999999999999</v>
          </cell>
          <cell r="EZ688">
            <v>112</v>
          </cell>
          <cell r="FD688">
            <v>0</v>
          </cell>
          <cell r="FF688">
            <v>0</v>
          </cell>
        </row>
        <row r="689">
          <cell r="A689" t="str">
            <v>RKE2</v>
          </cell>
          <cell r="B689" t="str">
            <v>DK-West</v>
          </cell>
          <cell r="G689">
            <v>35.897435897435898</v>
          </cell>
          <cell r="H689">
            <v>112</v>
          </cell>
          <cell r="AK689">
            <v>8.5256410256410255</v>
          </cell>
          <cell r="AL689">
            <v>82.99199999999999</v>
          </cell>
          <cell r="AN689">
            <v>0</v>
          </cell>
          <cell r="AO689">
            <v>6.1923076923076916</v>
          </cell>
          <cell r="AP689">
            <v>861.53846153846155</v>
          </cell>
          <cell r="AQ689">
            <v>5.0256410256410264</v>
          </cell>
          <cell r="BG689" t="b">
            <v>1</v>
          </cell>
          <cell r="BO689" t="b">
            <v>0</v>
          </cell>
          <cell r="CA689" t="b">
            <v>0</v>
          </cell>
          <cell r="CB689" t="b">
            <v>0</v>
          </cell>
          <cell r="CD689" t="b">
            <v>0</v>
          </cell>
          <cell r="CE689" t="b">
            <v>0</v>
          </cell>
          <cell r="CG689" t="b">
            <v>0</v>
          </cell>
          <cell r="CH689" t="b">
            <v>0</v>
          </cell>
          <cell r="CP689" t="str">
            <v>ECXXXBPD</v>
          </cell>
          <cell r="CT689" t="b">
            <v>0</v>
          </cell>
          <cell r="CV689" t="b">
            <v>1</v>
          </cell>
          <cell r="CX689" t="b">
            <v>1</v>
          </cell>
          <cell r="CZ689" t="b">
            <v>1</v>
          </cell>
          <cell r="DB689" t="b">
            <v>1</v>
          </cell>
          <cell r="DD689" t="b">
            <v>0</v>
          </cell>
          <cell r="DF689" t="b">
            <v>0</v>
          </cell>
          <cell r="DH689" t="b">
            <v>1</v>
          </cell>
          <cell r="DJ689" t="b">
            <v>1</v>
          </cell>
          <cell r="DL689" t="b">
            <v>1</v>
          </cell>
          <cell r="DN689" t="b">
            <v>1</v>
          </cell>
          <cell r="DP689" t="b">
            <v>0</v>
          </cell>
          <cell r="DV689">
            <v>0</v>
          </cell>
          <cell r="DX689">
            <v>0</v>
          </cell>
          <cell r="DZ689">
            <v>0</v>
          </cell>
          <cell r="EB689">
            <v>0</v>
          </cell>
          <cell r="ED689">
            <v>0</v>
          </cell>
          <cell r="EF689">
            <v>0</v>
          </cell>
          <cell r="EJ689">
            <v>0</v>
          </cell>
          <cell r="EL689">
            <v>0</v>
          </cell>
          <cell r="EN689">
            <v>0</v>
          </cell>
          <cell r="EP689">
            <v>0</v>
          </cell>
          <cell r="ER689">
            <v>0</v>
          </cell>
          <cell r="ET689">
            <v>0</v>
          </cell>
          <cell r="EX689">
            <v>0</v>
          </cell>
          <cell r="EZ689">
            <v>0</v>
          </cell>
          <cell r="FD689">
            <v>0</v>
          </cell>
          <cell r="FF689">
            <v>0</v>
          </cell>
        </row>
        <row r="690">
          <cell r="A690" t="str">
            <v>ElkedelRanders</v>
          </cell>
          <cell r="B690" t="str">
            <v>DK-West</v>
          </cell>
          <cell r="G690" t="e">
            <v>#VALUE!</v>
          </cell>
          <cell r="H690">
            <v>28</v>
          </cell>
          <cell r="AK690">
            <v>0</v>
          </cell>
          <cell r="AL690">
            <v>0</v>
          </cell>
          <cell r="AN690">
            <v>0</v>
          </cell>
          <cell r="AO690">
            <v>0</v>
          </cell>
          <cell r="AP690">
            <v>0</v>
          </cell>
          <cell r="AQ690">
            <v>0</v>
          </cell>
          <cell r="BG690" t="b">
            <v>0</v>
          </cell>
          <cell r="BO690" t="b">
            <v>0</v>
          </cell>
          <cell r="CA690" t="b">
            <v>0</v>
          </cell>
          <cell r="CB690" t="b">
            <v>0</v>
          </cell>
          <cell r="CD690" t="b">
            <v>0</v>
          </cell>
          <cell r="CE690" t="b">
            <v>0</v>
          </cell>
          <cell r="CG690" t="b">
            <v>0</v>
          </cell>
          <cell r="CH690" t="b">
            <v>0</v>
          </cell>
          <cell r="CP690">
            <v>0</v>
          </cell>
          <cell r="CT690" t="b">
            <v>0</v>
          </cell>
          <cell r="CV690" t="b">
            <v>0</v>
          </cell>
          <cell r="CX690" t="b">
            <v>0</v>
          </cell>
          <cell r="CZ690" t="b">
            <v>0</v>
          </cell>
          <cell r="DB690" t="b">
            <v>0</v>
          </cell>
          <cell r="DD690" t="b">
            <v>0</v>
          </cell>
          <cell r="DF690" t="b">
            <v>0</v>
          </cell>
          <cell r="DH690" t="b">
            <v>0</v>
          </cell>
          <cell r="DJ690" t="b">
            <v>0</v>
          </cell>
          <cell r="DL690" t="b">
            <v>0</v>
          </cell>
          <cell r="DN690" t="b">
            <v>0</v>
          </cell>
          <cell r="DP690" t="b">
            <v>0</v>
          </cell>
          <cell r="DV690">
            <v>0</v>
          </cell>
          <cell r="DX690">
            <v>0</v>
          </cell>
          <cell r="DZ690">
            <v>0</v>
          </cell>
          <cell r="EB690">
            <v>0</v>
          </cell>
          <cell r="ED690">
            <v>0</v>
          </cell>
          <cell r="EF690">
            <v>0</v>
          </cell>
          <cell r="EJ690">
            <v>0</v>
          </cell>
          <cell r="EL690">
            <v>0</v>
          </cell>
          <cell r="EN690">
            <v>0</v>
          </cell>
          <cell r="EP690">
            <v>0</v>
          </cell>
          <cell r="ER690">
            <v>0</v>
          </cell>
          <cell r="ET690">
            <v>0</v>
          </cell>
          <cell r="EX690">
            <v>0</v>
          </cell>
          <cell r="EZ690">
            <v>0</v>
          </cell>
          <cell r="FD690">
            <v>0</v>
          </cell>
          <cell r="FF690">
            <v>0</v>
          </cell>
        </row>
        <row r="691">
          <cell r="A691" t="str">
            <v>AVV_Kedler</v>
          </cell>
          <cell r="B691" t="str">
            <v>DK-West</v>
          </cell>
          <cell r="G691">
            <v>0</v>
          </cell>
          <cell r="H691">
            <v>7.0000000000000007E-2</v>
          </cell>
          <cell r="AK691">
            <v>0</v>
          </cell>
          <cell r="AL691">
            <v>5.4810000000000005E-2</v>
          </cell>
          <cell r="AN691">
            <v>0</v>
          </cell>
          <cell r="AO691">
            <v>1.3860000000000003E-2</v>
          </cell>
          <cell r="AP691">
            <v>6.9930000000000003</v>
          </cell>
          <cell r="AQ691">
            <v>4.9000000000000007E-3</v>
          </cell>
          <cell r="BG691" t="b">
            <v>1</v>
          </cell>
          <cell r="BO691" t="b">
            <v>1</v>
          </cell>
          <cell r="CA691" t="b">
            <v>0</v>
          </cell>
          <cell r="CB691" t="b">
            <v>1</v>
          </cell>
          <cell r="CD691" t="b">
            <v>0</v>
          </cell>
          <cell r="CE691" t="b">
            <v>0</v>
          </cell>
          <cell r="CG691" t="b">
            <v>0</v>
          </cell>
          <cell r="CH691" t="b">
            <v>0</v>
          </cell>
          <cell r="CP691" t="str">
            <v>EHWSTBOD</v>
          </cell>
          <cell r="CT691" t="b">
            <v>0</v>
          </cell>
          <cell r="CV691" t="b">
            <v>0</v>
          </cell>
          <cell r="CX691" t="b">
            <v>0</v>
          </cell>
          <cell r="CZ691" t="b">
            <v>0</v>
          </cell>
          <cell r="DB691" t="b">
            <v>0</v>
          </cell>
          <cell r="DD691" t="b">
            <v>0</v>
          </cell>
          <cell r="DF691" t="b">
            <v>1</v>
          </cell>
          <cell r="DH691" t="b">
            <v>1</v>
          </cell>
          <cell r="DJ691" t="b">
            <v>1</v>
          </cell>
          <cell r="DL691" t="b">
            <v>1</v>
          </cell>
          <cell r="DN691" t="b">
            <v>0</v>
          </cell>
          <cell r="DP691" t="b">
            <v>0</v>
          </cell>
          <cell r="DV691">
            <v>0</v>
          </cell>
          <cell r="DX691">
            <v>0</v>
          </cell>
          <cell r="DZ691">
            <v>0</v>
          </cell>
          <cell r="EB691">
            <v>0</v>
          </cell>
          <cell r="ED691">
            <v>0</v>
          </cell>
          <cell r="EF691">
            <v>0</v>
          </cell>
          <cell r="EJ691">
            <v>7.0000000000000007E-2</v>
          </cell>
          <cell r="EL691">
            <v>7.0000000000000007E-2</v>
          </cell>
          <cell r="EN691">
            <v>7.0000000000000007E-2</v>
          </cell>
          <cell r="EP691">
            <v>7.0000000000000007E-2</v>
          </cell>
          <cell r="ER691">
            <v>0</v>
          </cell>
          <cell r="ET691">
            <v>0</v>
          </cell>
          <cell r="EX691">
            <v>0</v>
          </cell>
          <cell r="EZ691">
            <v>0</v>
          </cell>
          <cell r="FD691">
            <v>0</v>
          </cell>
          <cell r="FF691">
            <v>0</v>
          </cell>
        </row>
        <row r="692">
          <cell r="A692" t="str">
            <v>Hjørring1</v>
          </cell>
          <cell r="B692" t="str">
            <v>DK-West</v>
          </cell>
          <cell r="G692">
            <v>51.043799999999997</v>
          </cell>
          <cell r="H692">
            <v>48.2</v>
          </cell>
          <cell r="AK692">
            <v>21.948833999999998</v>
          </cell>
          <cell r="AL692">
            <v>19.571293673276681</v>
          </cell>
          <cell r="AN692">
            <v>0</v>
          </cell>
          <cell r="AO692">
            <v>4.0835039999999996</v>
          </cell>
          <cell r="AP692">
            <v>510.43799999999999</v>
          </cell>
          <cell r="AQ692">
            <v>5.1043799999999999</v>
          </cell>
          <cell r="BG692" t="b">
            <v>1</v>
          </cell>
          <cell r="BO692" t="b">
            <v>0</v>
          </cell>
          <cell r="CA692" t="b">
            <v>0</v>
          </cell>
          <cell r="CB692" t="b">
            <v>0</v>
          </cell>
          <cell r="CD692" t="b">
            <v>0</v>
          </cell>
          <cell r="CE692" t="b">
            <v>0</v>
          </cell>
          <cell r="CG692" t="b">
            <v>0</v>
          </cell>
          <cell r="CH692" t="b">
            <v>0</v>
          </cell>
          <cell r="CP692" t="str">
            <v>ECGASGTD</v>
          </cell>
          <cell r="CT692" t="b">
            <v>0</v>
          </cell>
          <cell r="CV692" t="b">
            <v>0</v>
          </cell>
          <cell r="CX692" t="b">
            <v>0</v>
          </cell>
          <cell r="CZ692" t="b">
            <v>0</v>
          </cell>
          <cell r="DB692" t="b">
            <v>0</v>
          </cell>
          <cell r="DD692" t="b">
            <v>0</v>
          </cell>
          <cell r="DF692" t="b">
            <v>0</v>
          </cell>
          <cell r="DH692" t="b">
            <v>0</v>
          </cell>
          <cell r="DJ692" t="b">
            <v>0</v>
          </cell>
          <cell r="DL692" t="b">
            <v>0</v>
          </cell>
          <cell r="DN692" t="b">
            <v>0</v>
          </cell>
          <cell r="DP692" t="b">
            <v>0</v>
          </cell>
          <cell r="DV692">
            <v>0</v>
          </cell>
          <cell r="DX692">
            <v>0</v>
          </cell>
          <cell r="DZ692">
            <v>0</v>
          </cell>
          <cell r="EB692">
            <v>0</v>
          </cell>
          <cell r="ED692">
            <v>0</v>
          </cell>
          <cell r="EF692">
            <v>0</v>
          </cell>
          <cell r="EJ692">
            <v>0</v>
          </cell>
          <cell r="EL692">
            <v>0</v>
          </cell>
          <cell r="EN692">
            <v>0</v>
          </cell>
          <cell r="EP692">
            <v>0</v>
          </cell>
          <cell r="ER692">
            <v>0</v>
          </cell>
          <cell r="ET692">
            <v>0</v>
          </cell>
          <cell r="EX692">
            <v>0</v>
          </cell>
          <cell r="EZ692">
            <v>0</v>
          </cell>
          <cell r="FD692">
            <v>0</v>
          </cell>
          <cell r="FF692">
            <v>0</v>
          </cell>
        </row>
        <row r="693">
          <cell r="A693" t="str">
            <v>Hjørring1</v>
          </cell>
          <cell r="B693" t="str">
            <v>DK-West</v>
          </cell>
          <cell r="G693">
            <v>51.043799999999997</v>
          </cell>
          <cell r="H693">
            <v>48.2</v>
          </cell>
          <cell r="AK693">
            <v>21.948833999999998</v>
          </cell>
          <cell r="AL693">
            <v>19.571293673276681</v>
          </cell>
          <cell r="AN693">
            <v>0</v>
          </cell>
          <cell r="AO693">
            <v>4.0835039999999996</v>
          </cell>
          <cell r="AP693">
            <v>510.43799999999999</v>
          </cell>
          <cell r="AQ693">
            <v>5.1043799999999999</v>
          </cell>
          <cell r="BG693" t="b">
            <v>1</v>
          </cell>
          <cell r="BO693" t="b">
            <v>1</v>
          </cell>
          <cell r="CA693" t="b">
            <v>1</v>
          </cell>
          <cell r="CB693" t="b">
            <v>1</v>
          </cell>
          <cell r="CD693" t="b">
            <v>0</v>
          </cell>
          <cell r="CE693" t="b">
            <v>0</v>
          </cell>
          <cell r="CG693" t="b">
            <v>0</v>
          </cell>
          <cell r="CH693" t="b">
            <v>0</v>
          </cell>
          <cell r="CP693" t="str">
            <v>ECGASGTD</v>
          </cell>
          <cell r="CT693" t="b">
            <v>0</v>
          </cell>
          <cell r="CV693" t="b">
            <v>0</v>
          </cell>
          <cell r="CX693" t="b">
            <v>0</v>
          </cell>
          <cell r="CZ693" t="b">
            <v>0</v>
          </cell>
          <cell r="DB693" t="b">
            <v>0</v>
          </cell>
          <cell r="DD693" t="b">
            <v>0</v>
          </cell>
          <cell r="DF693" t="b">
            <v>0</v>
          </cell>
          <cell r="DH693" t="b">
            <v>0</v>
          </cell>
          <cell r="DJ693" t="b">
            <v>0</v>
          </cell>
          <cell r="DL693" t="b">
            <v>0</v>
          </cell>
          <cell r="DN693" t="b">
            <v>0</v>
          </cell>
          <cell r="DP693" t="b">
            <v>0</v>
          </cell>
          <cell r="DV693">
            <v>51.043799999999997</v>
          </cell>
          <cell r="DX693">
            <v>51.043799999999997</v>
          </cell>
          <cell r="DZ693">
            <v>0</v>
          </cell>
          <cell r="EB693">
            <v>0</v>
          </cell>
          <cell r="ED693">
            <v>0</v>
          </cell>
          <cell r="EF693">
            <v>0</v>
          </cell>
          <cell r="EJ693">
            <v>48.2</v>
          </cell>
          <cell r="EL693">
            <v>48.2</v>
          </cell>
          <cell r="EN693">
            <v>0</v>
          </cell>
          <cell r="EP693">
            <v>0</v>
          </cell>
          <cell r="ER693">
            <v>0</v>
          </cell>
          <cell r="ET693">
            <v>0</v>
          </cell>
          <cell r="EX693">
            <v>0</v>
          </cell>
          <cell r="EZ693">
            <v>0</v>
          </cell>
          <cell r="FD693">
            <v>0</v>
          </cell>
          <cell r="FF693">
            <v>0</v>
          </cell>
        </row>
        <row r="694">
          <cell r="A694" t="str">
            <v>Hjørring1</v>
          </cell>
          <cell r="B694" t="str">
            <v>DK-West</v>
          </cell>
          <cell r="G694">
            <v>51.043799999999997</v>
          </cell>
          <cell r="H694">
            <v>48.2</v>
          </cell>
          <cell r="AK694">
            <v>21.948833999999998</v>
          </cell>
          <cell r="AL694">
            <v>19.571293673276681</v>
          </cell>
          <cell r="AN694">
            <v>0</v>
          </cell>
          <cell r="AO694">
            <v>4.0835039999999996</v>
          </cell>
          <cell r="AP694">
            <v>510.43799999999999</v>
          </cell>
          <cell r="AQ694">
            <v>5.1043799999999999</v>
          </cell>
          <cell r="BG694" t="b">
            <v>1</v>
          </cell>
          <cell r="BO694" t="b">
            <v>0</v>
          </cell>
          <cell r="CA694" t="b">
            <v>0</v>
          </cell>
          <cell r="CB694" t="b">
            <v>0</v>
          </cell>
          <cell r="CD694" t="b">
            <v>1</v>
          </cell>
          <cell r="CE694" t="b">
            <v>1</v>
          </cell>
          <cell r="CG694" t="b">
            <v>0</v>
          </cell>
          <cell r="CH694" t="b">
            <v>0</v>
          </cell>
          <cell r="CP694" t="str">
            <v>ECGASGTD</v>
          </cell>
          <cell r="CT694" t="b">
            <v>1</v>
          </cell>
          <cell r="CV694" t="b">
            <v>1</v>
          </cell>
          <cell r="CX694" t="b">
            <v>0</v>
          </cell>
          <cell r="CZ694" t="b">
            <v>0</v>
          </cell>
          <cell r="DB694" t="b">
            <v>0</v>
          </cell>
          <cell r="DD694" t="b">
            <v>0</v>
          </cell>
          <cell r="DF694" t="b">
            <v>1</v>
          </cell>
          <cell r="DH694" t="b">
            <v>1</v>
          </cell>
          <cell r="DJ694" t="b">
            <v>0</v>
          </cell>
          <cell r="DL694" t="b">
            <v>0</v>
          </cell>
          <cell r="DN694" t="b">
            <v>0</v>
          </cell>
          <cell r="DP694" t="b">
            <v>0</v>
          </cell>
          <cell r="DV694">
            <v>0</v>
          </cell>
          <cell r="DX694">
            <v>0</v>
          </cell>
          <cell r="DZ694">
            <v>0</v>
          </cell>
          <cell r="EB694">
            <v>0</v>
          </cell>
          <cell r="ED694">
            <v>0</v>
          </cell>
          <cell r="EF694">
            <v>0</v>
          </cell>
          <cell r="EJ694">
            <v>0</v>
          </cell>
          <cell r="EL694">
            <v>0</v>
          </cell>
          <cell r="EN694">
            <v>0</v>
          </cell>
          <cell r="EP694">
            <v>0</v>
          </cell>
          <cell r="ER694">
            <v>0</v>
          </cell>
          <cell r="ET694">
            <v>0</v>
          </cell>
          <cell r="EX694">
            <v>51.043799999999997</v>
          </cell>
          <cell r="EZ694">
            <v>48.2</v>
          </cell>
          <cell r="FD694">
            <v>0</v>
          </cell>
          <cell r="FF694">
            <v>0</v>
          </cell>
        </row>
        <row r="695">
          <cell r="A695" t="str">
            <v>Hjørring2</v>
          </cell>
          <cell r="B695" t="str">
            <v>DK-West</v>
          </cell>
          <cell r="G695">
            <v>64</v>
          </cell>
          <cell r="H695">
            <v>48</v>
          </cell>
          <cell r="AK695">
            <v>31.616</v>
          </cell>
          <cell r="AL695">
            <v>17.783999999999999</v>
          </cell>
          <cell r="AN695">
            <v>0</v>
          </cell>
          <cell r="AO695">
            <v>0</v>
          </cell>
          <cell r="AP695">
            <v>1192</v>
          </cell>
          <cell r="AQ695">
            <v>6.4</v>
          </cell>
          <cell r="BG695" t="b">
            <v>1</v>
          </cell>
          <cell r="BO695" t="b">
            <v>0</v>
          </cell>
          <cell r="CA695" t="b">
            <v>0</v>
          </cell>
          <cell r="CB695" t="b">
            <v>0</v>
          </cell>
          <cell r="CD695" t="b">
            <v>0</v>
          </cell>
          <cell r="CE695" t="b">
            <v>0</v>
          </cell>
          <cell r="CG695" t="b">
            <v>0</v>
          </cell>
          <cell r="CH695" t="b">
            <v>0</v>
          </cell>
          <cell r="CP695" t="str">
            <v>ECGASGTD</v>
          </cell>
          <cell r="CT695" t="b">
            <v>0</v>
          </cell>
          <cell r="CV695" t="b">
            <v>0</v>
          </cell>
          <cell r="CX695" t="b">
            <v>1</v>
          </cell>
          <cell r="CZ695" t="b">
            <v>1</v>
          </cell>
          <cell r="DB695" t="b">
            <v>1</v>
          </cell>
          <cell r="DD695" t="b">
            <v>0</v>
          </cell>
          <cell r="DF695" t="b">
            <v>0</v>
          </cell>
          <cell r="DH695" t="b">
            <v>0</v>
          </cell>
          <cell r="DJ695" t="b">
            <v>1</v>
          </cell>
          <cell r="DL695" t="b">
            <v>1</v>
          </cell>
          <cell r="DN695" t="b">
            <v>1</v>
          </cell>
          <cell r="DP695" t="b">
            <v>0</v>
          </cell>
          <cell r="DV695">
            <v>0</v>
          </cell>
          <cell r="DX695">
            <v>0</v>
          </cell>
          <cell r="DZ695">
            <v>0</v>
          </cell>
          <cell r="EB695">
            <v>0</v>
          </cell>
          <cell r="ED695">
            <v>0</v>
          </cell>
          <cell r="EF695">
            <v>0</v>
          </cell>
          <cell r="EJ695">
            <v>0</v>
          </cell>
          <cell r="EL695">
            <v>0</v>
          </cell>
          <cell r="EN695">
            <v>0</v>
          </cell>
          <cell r="EP695">
            <v>0</v>
          </cell>
          <cell r="ER695">
            <v>0</v>
          </cell>
          <cell r="ET695">
            <v>0</v>
          </cell>
          <cell r="EX695">
            <v>0</v>
          </cell>
          <cell r="EZ695">
            <v>0</v>
          </cell>
          <cell r="FD695">
            <v>0</v>
          </cell>
          <cell r="FF695">
            <v>0</v>
          </cell>
        </row>
        <row r="696">
          <cell r="A696" t="str">
            <v>AVV_KV</v>
          </cell>
          <cell r="B696" t="str">
            <v>DK-West</v>
          </cell>
          <cell r="G696">
            <v>4.3344000000000005</v>
          </cell>
          <cell r="H696">
            <v>12.9</v>
          </cell>
          <cell r="AK696">
            <v>0.87554880000000013</v>
          </cell>
          <cell r="AL696">
            <v>7.7553571428571431</v>
          </cell>
          <cell r="AN696">
            <v>0</v>
          </cell>
          <cell r="AO696">
            <v>8.7121873440000002</v>
          </cell>
          <cell r="AP696">
            <v>0</v>
          </cell>
          <cell r="AQ696">
            <v>0.39009600000000005</v>
          </cell>
          <cell r="BG696" t="b">
            <v>1</v>
          </cell>
          <cell r="BO696" t="b">
            <v>0</v>
          </cell>
          <cell r="CA696" t="b">
            <v>0</v>
          </cell>
          <cell r="CB696" t="b">
            <v>0</v>
          </cell>
          <cell r="CD696" t="b">
            <v>0</v>
          </cell>
          <cell r="CE696" t="b">
            <v>0</v>
          </cell>
          <cell r="CG696" t="b">
            <v>0</v>
          </cell>
          <cell r="CH696" t="b">
            <v>0</v>
          </cell>
          <cell r="CP696" t="str">
            <v>ECWSTBPD</v>
          </cell>
          <cell r="CT696" t="b">
            <v>0</v>
          </cell>
          <cell r="CV696" t="b">
            <v>0</v>
          </cell>
          <cell r="CX696" t="b">
            <v>0</v>
          </cell>
          <cell r="CZ696" t="b">
            <v>0</v>
          </cell>
          <cell r="DB696" t="b">
            <v>0</v>
          </cell>
          <cell r="DD696" t="b">
            <v>0</v>
          </cell>
          <cell r="DF696" t="b">
            <v>0</v>
          </cell>
          <cell r="DH696" t="b">
            <v>0</v>
          </cell>
          <cell r="DJ696" t="b">
            <v>0</v>
          </cell>
          <cell r="DL696" t="b">
            <v>0</v>
          </cell>
          <cell r="DN696" t="b">
            <v>0</v>
          </cell>
          <cell r="DP696" t="b">
            <v>0</v>
          </cell>
          <cell r="DV696">
            <v>0</v>
          </cell>
          <cell r="DX696">
            <v>0</v>
          </cell>
          <cell r="DZ696">
            <v>0</v>
          </cell>
          <cell r="EB696">
            <v>0</v>
          </cell>
          <cell r="ED696">
            <v>0</v>
          </cell>
          <cell r="EF696">
            <v>0</v>
          </cell>
          <cell r="EJ696">
            <v>0</v>
          </cell>
          <cell r="EL696">
            <v>0</v>
          </cell>
          <cell r="EN696">
            <v>0</v>
          </cell>
          <cell r="EP696">
            <v>0</v>
          </cell>
          <cell r="ER696">
            <v>0</v>
          </cell>
          <cell r="ET696">
            <v>0</v>
          </cell>
          <cell r="EX696">
            <v>0</v>
          </cell>
          <cell r="EZ696">
            <v>0</v>
          </cell>
          <cell r="FD696">
            <v>0</v>
          </cell>
          <cell r="FF696">
            <v>0</v>
          </cell>
        </row>
        <row r="697">
          <cell r="A697" t="str">
            <v>AVV_KV</v>
          </cell>
          <cell r="B697" t="str">
            <v>DK-West</v>
          </cell>
          <cell r="G697">
            <v>4.3344000000000005</v>
          </cell>
          <cell r="H697">
            <v>12.9</v>
          </cell>
          <cell r="AK697">
            <v>0.87554880000000013</v>
          </cell>
          <cell r="AL697">
            <v>7.7553571428571431</v>
          </cell>
          <cell r="AN697">
            <v>0</v>
          </cell>
          <cell r="AO697">
            <v>8.1696938400000008</v>
          </cell>
          <cell r="AP697">
            <v>0</v>
          </cell>
          <cell r="AQ697">
            <v>0.39009600000000005</v>
          </cell>
          <cell r="BG697" t="b">
            <v>1</v>
          </cell>
          <cell r="BO697" t="b">
            <v>1</v>
          </cell>
          <cell r="CA697" t="b">
            <v>1</v>
          </cell>
          <cell r="CB697" t="b">
            <v>1</v>
          </cell>
          <cell r="CD697" t="b">
            <v>0</v>
          </cell>
          <cell r="CE697" t="b">
            <v>0</v>
          </cell>
          <cell r="CG697" t="b">
            <v>0</v>
          </cell>
          <cell r="CH697" t="b">
            <v>0</v>
          </cell>
          <cell r="CP697" t="str">
            <v>ECWSTBPD</v>
          </cell>
          <cell r="CT697" t="b">
            <v>0</v>
          </cell>
          <cell r="CV697" t="b">
            <v>0</v>
          </cell>
          <cell r="CX697" t="b">
            <v>0</v>
          </cell>
          <cell r="CZ697" t="b">
            <v>0</v>
          </cell>
          <cell r="DB697" t="b">
            <v>0</v>
          </cell>
          <cell r="DD697" t="b">
            <v>0</v>
          </cell>
          <cell r="DF697" t="b">
            <v>0</v>
          </cell>
          <cell r="DH697" t="b">
            <v>0</v>
          </cell>
          <cell r="DJ697" t="b">
            <v>0</v>
          </cell>
          <cell r="DL697" t="b">
            <v>0</v>
          </cell>
          <cell r="DN697" t="b">
            <v>0</v>
          </cell>
          <cell r="DP697" t="b">
            <v>0</v>
          </cell>
          <cell r="DV697">
            <v>0</v>
          </cell>
          <cell r="DX697">
            <v>0</v>
          </cell>
          <cell r="DZ697">
            <v>0</v>
          </cell>
          <cell r="EB697">
            <v>0</v>
          </cell>
          <cell r="ED697">
            <v>0</v>
          </cell>
          <cell r="EF697">
            <v>0</v>
          </cell>
          <cell r="EJ697">
            <v>0</v>
          </cell>
          <cell r="EL697">
            <v>0</v>
          </cell>
          <cell r="EN697">
            <v>0</v>
          </cell>
          <cell r="EP697">
            <v>0</v>
          </cell>
          <cell r="ER697">
            <v>0</v>
          </cell>
          <cell r="ET697">
            <v>0</v>
          </cell>
          <cell r="EX697">
            <v>0</v>
          </cell>
          <cell r="EZ697">
            <v>0</v>
          </cell>
          <cell r="FD697">
            <v>0</v>
          </cell>
          <cell r="FF697">
            <v>0</v>
          </cell>
        </row>
        <row r="698">
          <cell r="A698" t="str">
            <v>AVV_KV</v>
          </cell>
          <cell r="B698" t="str">
            <v>DK-West</v>
          </cell>
          <cell r="G698">
            <v>4.3344000000000005</v>
          </cell>
          <cell r="H698">
            <v>12.9</v>
          </cell>
          <cell r="AK698">
            <v>0.87554880000000013</v>
          </cell>
          <cell r="AL698">
            <v>7.7553571428571431</v>
          </cell>
          <cell r="AN698">
            <v>0</v>
          </cell>
          <cell r="AO698">
            <v>8.0340704640000009</v>
          </cell>
          <cell r="AP698">
            <v>0</v>
          </cell>
          <cell r="AQ698">
            <v>0.39009600000000005</v>
          </cell>
          <cell r="BG698" t="b">
            <v>1</v>
          </cell>
          <cell r="BO698" t="b">
            <v>0</v>
          </cell>
          <cell r="CA698" t="b">
            <v>0</v>
          </cell>
          <cell r="CB698" t="b">
            <v>0</v>
          </cell>
          <cell r="CD698" t="b">
            <v>1</v>
          </cell>
          <cell r="CE698" t="b">
            <v>1</v>
          </cell>
          <cell r="CG698" t="b">
            <v>0</v>
          </cell>
          <cell r="CH698" t="b">
            <v>0</v>
          </cell>
          <cell r="CT698" t="b">
            <v>0</v>
          </cell>
          <cell r="CV698" t="b">
            <v>0</v>
          </cell>
          <cell r="CX698" t="b">
            <v>0</v>
          </cell>
          <cell r="CZ698" t="b">
            <v>0</v>
          </cell>
          <cell r="DB698" t="b">
            <v>0</v>
          </cell>
          <cell r="DD698" t="b">
            <v>0</v>
          </cell>
          <cell r="DF698" t="b">
            <v>0</v>
          </cell>
          <cell r="DH698" t="b">
            <v>0</v>
          </cell>
          <cell r="DJ698" t="b">
            <v>0</v>
          </cell>
          <cell r="DL698" t="b">
            <v>0</v>
          </cell>
          <cell r="DN698" t="b">
            <v>0</v>
          </cell>
          <cell r="DP698" t="b">
            <v>0</v>
          </cell>
          <cell r="DV698">
            <v>0</v>
          </cell>
          <cell r="DX698">
            <v>0</v>
          </cell>
          <cell r="DZ698">
            <v>0</v>
          </cell>
          <cell r="EB698">
            <v>0</v>
          </cell>
          <cell r="ED698">
            <v>0</v>
          </cell>
          <cell r="EF698">
            <v>0</v>
          </cell>
          <cell r="EJ698">
            <v>0</v>
          </cell>
          <cell r="EL698">
            <v>0</v>
          </cell>
          <cell r="EN698">
            <v>0</v>
          </cell>
          <cell r="EP698">
            <v>0</v>
          </cell>
          <cell r="ER698">
            <v>0</v>
          </cell>
          <cell r="ET698">
            <v>0</v>
          </cell>
          <cell r="EX698">
            <v>4.3344000000000005</v>
          </cell>
          <cell r="EZ698">
            <v>12.9</v>
          </cell>
          <cell r="FD698">
            <v>0</v>
          </cell>
          <cell r="FF698">
            <v>0</v>
          </cell>
        </row>
        <row r="699">
          <cell r="A699" t="str">
            <v>AVV_KV2</v>
          </cell>
          <cell r="B699" t="str">
            <v>DK-West</v>
          </cell>
          <cell r="G699">
            <v>4.7239436619718314</v>
          </cell>
          <cell r="H699">
            <v>12.9</v>
          </cell>
          <cell r="AK699">
            <v>1.1668140845070423</v>
          </cell>
          <cell r="AL699">
            <v>8.7010500000000004</v>
          </cell>
          <cell r="AN699">
            <v>0</v>
          </cell>
          <cell r="AO699">
            <v>5.4797746478873242</v>
          </cell>
          <cell r="AP699">
            <v>0</v>
          </cell>
          <cell r="AQ699">
            <v>0.33067605633802816</v>
          </cell>
          <cell r="BG699" t="b">
            <v>1</v>
          </cell>
          <cell r="BO699" t="b">
            <v>0</v>
          </cell>
          <cell r="CA699" t="b">
            <v>0</v>
          </cell>
          <cell r="CB699" t="b">
            <v>0</v>
          </cell>
          <cell r="CD699" t="b">
            <v>0</v>
          </cell>
          <cell r="CE699" t="b">
            <v>0</v>
          </cell>
          <cell r="CG699" t="b">
            <v>0</v>
          </cell>
          <cell r="CH699" t="b">
            <v>0</v>
          </cell>
          <cell r="CP699" t="str">
            <v>ECWSTBPD</v>
          </cell>
          <cell r="CT699" t="b">
            <v>0</v>
          </cell>
          <cell r="CV699" t="b">
            <v>0</v>
          </cell>
          <cell r="CX699" t="b">
            <v>1</v>
          </cell>
          <cell r="CZ699" t="b">
            <v>1</v>
          </cell>
          <cell r="DB699" t="b">
            <v>1</v>
          </cell>
          <cell r="DD699" t="b">
            <v>0</v>
          </cell>
          <cell r="DF699" t="b">
            <v>0</v>
          </cell>
          <cell r="DH699" t="b">
            <v>0</v>
          </cell>
          <cell r="DJ699" t="b">
            <v>1</v>
          </cell>
          <cell r="DL699" t="b">
            <v>1</v>
          </cell>
          <cell r="DN699" t="b">
            <v>1</v>
          </cell>
          <cell r="DP699" t="b">
            <v>0</v>
          </cell>
          <cell r="DV699">
            <v>0</v>
          </cell>
          <cell r="DX699">
            <v>0</v>
          </cell>
          <cell r="DZ699">
            <v>0</v>
          </cell>
          <cell r="EB699">
            <v>0</v>
          </cell>
          <cell r="ED699">
            <v>0</v>
          </cell>
          <cell r="EF699">
            <v>0</v>
          </cell>
          <cell r="EJ699">
            <v>0</v>
          </cell>
          <cell r="EL699">
            <v>0</v>
          </cell>
          <cell r="EN699">
            <v>0</v>
          </cell>
          <cell r="EP699">
            <v>0</v>
          </cell>
          <cell r="ER699">
            <v>0</v>
          </cell>
          <cell r="ET699">
            <v>0</v>
          </cell>
          <cell r="EX699">
            <v>0</v>
          </cell>
          <cell r="EZ699">
            <v>0</v>
          </cell>
          <cell r="FD699">
            <v>0</v>
          </cell>
          <cell r="FF699">
            <v>0</v>
          </cell>
        </row>
        <row r="700">
          <cell r="A700" t="str">
            <v>KedlerHjørring</v>
          </cell>
          <cell r="B700" t="str">
            <v>DK-West</v>
          </cell>
          <cell r="G700">
            <v>0</v>
          </cell>
          <cell r="H700">
            <v>59.1</v>
          </cell>
          <cell r="AK700">
            <v>0</v>
          </cell>
          <cell r="AL700">
            <v>59.218200000000003</v>
          </cell>
          <cell r="AN700">
            <v>0</v>
          </cell>
          <cell r="AO700">
            <v>0</v>
          </cell>
          <cell r="AP700">
            <v>638.28000000000009</v>
          </cell>
          <cell r="AQ700">
            <v>0</v>
          </cell>
          <cell r="BG700" t="b">
            <v>1</v>
          </cell>
          <cell r="BO700" t="b">
            <v>0</v>
          </cell>
          <cell r="CA700" t="b">
            <v>0</v>
          </cell>
          <cell r="CB700" t="b">
            <v>0</v>
          </cell>
          <cell r="CD700" t="b">
            <v>0</v>
          </cell>
          <cell r="CE700" t="b">
            <v>0</v>
          </cell>
          <cell r="CG700" t="b">
            <v>0</v>
          </cell>
          <cell r="CH700" t="b">
            <v>0</v>
          </cell>
          <cell r="CP700" t="str">
            <v>EHGASBOD</v>
          </cell>
          <cell r="CT700" t="b">
            <v>0</v>
          </cell>
          <cell r="CV700" t="b">
            <v>0</v>
          </cell>
          <cell r="CX700" t="b">
            <v>0</v>
          </cell>
          <cell r="CZ700" t="b">
            <v>0</v>
          </cell>
          <cell r="DB700" t="b">
            <v>0</v>
          </cell>
          <cell r="DD700" t="b">
            <v>0</v>
          </cell>
          <cell r="DF700" t="b">
            <v>0</v>
          </cell>
          <cell r="DH700" t="b">
            <v>0</v>
          </cell>
          <cell r="DJ700" t="b">
            <v>0</v>
          </cell>
          <cell r="DL700" t="b">
            <v>0</v>
          </cell>
          <cell r="DN700" t="b">
            <v>0</v>
          </cell>
          <cell r="DP700" t="b">
            <v>0</v>
          </cell>
          <cell r="DV700">
            <v>0</v>
          </cell>
          <cell r="DX700">
            <v>0</v>
          </cell>
          <cell r="DZ700">
            <v>0</v>
          </cell>
          <cell r="EB700">
            <v>0</v>
          </cell>
          <cell r="ED700">
            <v>0</v>
          </cell>
          <cell r="EF700">
            <v>0</v>
          </cell>
          <cell r="EJ700">
            <v>0</v>
          </cell>
          <cell r="EL700">
            <v>0</v>
          </cell>
          <cell r="EN700">
            <v>0</v>
          </cell>
          <cell r="EP700">
            <v>0</v>
          </cell>
          <cell r="ER700">
            <v>0</v>
          </cell>
          <cell r="ET700">
            <v>0</v>
          </cell>
          <cell r="EX700">
            <v>0</v>
          </cell>
          <cell r="EZ700">
            <v>0</v>
          </cell>
          <cell r="FD700">
            <v>0</v>
          </cell>
          <cell r="FF700">
            <v>0</v>
          </cell>
        </row>
        <row r="701">
          <cell r="A701" t="str">
            <v>KedlerHjørring</v>
          </cell>
          <cell r="B701" t="str">
            <v>DK-West</v>
          </cell>
          <cell r="G701">
            <v>0</v>
          </cell>
          <cell r="H701">
            <v>59.1</v>
          </cell>
          <cell r="AK701">
            <v>0</v>
          </cell>
          <cell r="AL701">
            <v>59.218200000000003</v>
          </cell>
          <cell r="AN701">
            <v>0</v>
          </cell>
          <cell r="AO701">
            <v>0</v>
          </cell>
          <cell r="AP701">
            <v>638.28000000000009</v>
          </cell>
          <cell r="AQ701">
            <v>0</v>
          </cell>
          <cell r="BG701" t="b">
            <v>1</v>
          </cell>
          <cell r="BO701" t="b">
            <v>1</v>
          </cell>
          <cell r="CA701" t="b">
            <v>0</v>
          </cell>
          <cell r="CB701" t="b">
            <v>1</v>
          </cell>
          <cell r="CD701" t="b">
            <v>0</v>
          </cell>
          <cell r="CE701" t="b">
            <v>0</v>
          </cell>
          <cell r="CG701" t="b">
            <v>0</v>
          </cell>
          <cell r="CH701" t="b">
            <v>0</v>
          </cell>
          <cell r="CP701" t="str">
            <v>EHGASBOD</v>
          </cell>
          <cell r="CT701" t="b">
            <v>0</v>
          </cell>
          <cell r="CV701" t="b">
            <v>0</v>
          </cell>
          <cell r="CX701" t="b">
            <v>0</v>
          </cell>
          <cell r="CZ701" t="b">
            <v>0</v>
          </cell>
          <cell r="DB701" t="b">
            <v>0</v>
          </cell>
          <cell r="DD701" t="b">
            <v>0</v>
          </cell>
          <cell r="DF701" t="b">
            <v>1</v>
          </cell>
          <cell r="DH701" t="b">
            <v>1</v>
          </cell>
          <cell r="DJ701" t="b">
            <v>1</v>
          </cell>
          <cell r="DL701" t="b">
            <v>1</v>
          </cell>
          <cell r="DN701" t="b">
            <v>0</v>
          </cell>
          <cell r="DP701" t="b">
            <v>0</v>
          </cell>
          <cell r="DV701">
            <v>0</v>
          </cell>
          <cell r="DX701">
            <v>0</v>
          </cell>
          <cell r="DZ701">
            <v>0</v>
          </cell>
          <cell r="EB701">
            <v>0</v>
          </cell>
          <cell r="ED701">
            <v>0</v>
          </cell>
          <cell r="EF701">
            <v>0</v>
          </cell>
          <cell r="EJ701">
            <v>59.1</v>
          </cell>
          <cell r="EL701">
            <v>59.1</v>
          </cell>
          <cell r="EN701">
            <v>59.1</v>
          </cell>
          <cell r="EP701">
            <v>59.1</v>
          </cell>
          <cell r="ER701">
            <v>0</v>
          </cell>
          <cell r="ET701">
            <v>0</v>
          </cell>
          <cell r="EX701">
            <v>0</v>
          </cell>
          <cell r="EZ701">
            <v>0</v>
          </cell>
          <cell r="FD701">
            <v>0</v>
          </cell>
          <cell r="FF701">
            <v>0</v>
          </cell>
        </row>
        <row r="702">
          <cell r="A702" t="str">
            <v>BiokedelHjørring</v>
          </cell>
          <cell r="B702" t="str">
            <v>DK-West</v>
          </cell>
          <cell r="G702">
            <v>0</v>
          </cell>
          <cell r="H702">
            <v>18</v>
          </cell>
          <cell r="AK702">
            <v>0</v>
          </cell>
          <cell r="AL702">
            <v>16.560000000000002</v>
          </cell>
          <cell r="AN702">
            <v>0</v>
          </cell>
          <cell r="AO702">
            <v>3.6000000000000004E-2</v>
          </cell>
          <cell r="AP702">
            <v>374.40000000000003</v>
          </cell>
          <cell r="AQ702">
            <v>0</v>
          </cell>
          <cell r="BG702" t="b">
            <v>1</v>
          </cell>
          <cell r="BO702" t="b">
            <v>1</v>
          </cell>
          <cell r="CA702" t="b">
            <v>0</v>
          </cell>
          <cell r="CB702" t="b">
            <v>1</v>
          </cell>
          <cell r="CD702" t="b">
            <v>0</v>
          </cell>
          <cell r="CE702" t="b">
            <v>0</v>
          </cell>
          <cell r="CG702" t="b">
            <v>0</v>
          </cell>
          <cell r="CH702" t="b">
            <v>0</v>
          </cell>
          <cell r="CP702" t="str">
            <v>EHWOOBOD</v>
          </cell>
          <cell r="CT702" t="b">
            <v>0</v>
          </cell>
          <cell r="CV702" t="b">
            <v>0</v>
          </cell>
          <cell r="CX702" t="b">
            <v>0</v>
          </cell>
          <cell r="CZ702" t="b">
            <v>0</v>
          </cell>
          <cell r="DB702" t="b">
            <v>0</v>
          </cell>
          <cell r="DD702" t="b">
            <v>0</v>
          </cell>
          <cell r="DF702" t="b">
            <v>1</v>
          </cell>
          <cell r="DH702" t="b">
            <v>1</v>
          </cell>
          <cell r="DJ702" t="b">
            <v>1</v>
          </cell>
          <cell r="DL702" t="b">
            <v>1</v>
          </cell>
          <cell r="DN702" t="b">
            <v>0</v>
          </cell>
          <cell r="DP702" t="b">
            <v>0</v>
          </cell>
          <cell r="DV702">
            <v>0</v>
          </cell>
          <cell r="DX702">
            <v>0</v>
          </cell>
          <cell r="DZ702">
            <v>0</v>
          </cell>
          <cell r="EB702">
            <v>0</v>
          </cell>
          <cell r="ED702">
            <v>0</v>
          </cell>
          <cell r="EF702">
            <v>0</v>
          </cell>
          <cell r="EJ702">
            <v>18</v>
          </cell>
          <cell r="EL702">
            <v>18</v>
          </cell>
          <cell r="EN702">
            <v>18</v>
          </cell>
          <cell r="EP702">
            <v>18</v>
          </cell>
          <cell r="ER702">
            <v>0</v>
          </cell>
          <cell r="ET702">
            <v>0</v>
          </cell>
          <cell r="EX702">
            <v>0</v>
          </cell>
          <cell r="EZ702">
            <v>0</v>
          </cell>
          <cell r="FD702">
            <v>0</v>
          </cell>
          <cell r="FF702">
            <v>0</v>
          </cell>
        </row>
        <row r="703">
          <cell r="A703" t="str">
            <v>VarmelagerHjørring</v>
          </cell>
          <cell r="B703" t="str">
            <v>DK-West</v>
          </cell>
          <cell r="G703">
            <v>0</v>
          </cell>
          <cell r="H703">
            <v>83.25</v>
          </cell>
          <cell r="AK703">
            <v>0</v>
          </cell>
          <cell r="AL703">
            <v>0</v>
          </cell>
          <cell r="AN703">
            <v>0</v>
          </cell>
          <cell r="AO703">
            <v>0</v>
          </cell>
          <cell r="AP703">
            <v>0</v>
          </cell>
          <cell r="AQ703">
            <v>0</v>
          </cell>
          <cell r="BG703" t="b">
            <v>0</v>
          </cell>
          <cell r="BO703" t="b">
            <v>0</v>
          </cell>
          <cell r="CA703" t="b">
            <v>0</v>
          </cell>
          <cell r="CB703" t="b">
            <v>0</v>
          </cell>
          <cell r="CD703" t="b">
            <v>0</v>
          </cell>
          <cell r="CE703" t="b">
            <v>0</v>
          </cell>
          <cell r="CG703" t="b">
            <v>0</v>
          </cell>
          <cell r="CH703" t="b">
            <v>0</v>
          </cell>
          <cell r="CP703">
            <v>0</v>
          </cell>
          <cell r="CT703" t="b">
            <v>0</v>
          </cell>
          <cell r="CV703" t="b">
            <v>0</v>
          </cell>
          <cell r="CX703" t="b">
            <v>0</v>
          </cell>
          <cell r="CZ703" t="b">
            <v>0</v>
          </cell>
          <cell r="DB703" t="b">
            <v>0</v>
          </cell>
          <cell r="DD703" t="b">
            <v>0</v>
          </cell>
          <cell r="DF703" t="b">
            <v>0</v>
          </cell>
          <cell r="DH703" t="b">
            <v>0</v>
          </cell>
          <cell r="DJ703" t="b">
            <v>0</v>
          </cell>
          <cell r="DL703" t="b">
            <v>0</v>
          </cell>
          <cell r="DN703" t="b">
            <v>0</v>
          </cell>
          <cell r="DP703" t="b">
            <v>0</v>
          </cell>
          <cell r="DV703">
            <v>0</v>
          </cell>
          <cell r="DX703">
            <v>0</v>
          </cell>
          <cell r="DZ703">
            <v>0</v>
          </cell>
          <cell r="EB703">
            <v>0</v>
          </cell>
          <cell r="ED703">
            <v>0</v>
          </cell>
          <cell r="EF703">
            <v>0</v>
          </cell>
          <cell r="EJ703">
            <v>0</v>
          </cell>
          <cell r="EL703">
            <v>0</v>
          </cell>
          <cell r="EN703">
            <v>0</v>
          </cell>
          <cell r="EP703">
            <v>0</v>
          </cell>
          <cell r="ER703">
            <v>0</v>
          </cell>
          <cell r="ET703">
            <v>0</v>
          </cell>
          <cell r="EX703">
            <v>0</v>
          </cell>
          <cell r="EZ703">
            <v>0</v>
          </cell>
          <cell r="FD703">
            <v>0</v>
          </cell>
          <cell r="FF703">
            <v>0</v>
          </cell>
        </row>
        <row r="704">
          <cell r="A704" t="str">
            <v>ElkedelHjørring</v>
          </cell>
          <cell r="B704" t="str">
            <v>DK-West</v>
          </cell>
          <cell r="G704" t="e">
            <v>#VALUE!</v>
          </cell>
          <cell r="H704">
            <v>12.05</v>
          </cell>
          <cell r="AK704">
            <v>0</v>
          </cell>
          <cell r="AL704">
            <v>0</v>
          </cell>
          <cell r="AN704">
            <v>0</v>
          </cell>
          <cell r="AO704">
            <v>0</v>
          </cell>
          <cell r="AP704">
            <v>0</v>
          </cell>
          <cell r="AQ704">
            <v>0</v>
          </cell>
          <cell r="BG704" t="b">
            <v>0</v>
          </cell>
          <cell r="BO704" t="b">
            <v>0</v>
          </cell>
          <cell r="CA704" t="b">
            <v>0</v>
          </cell>
          <cell r="CB704" t="b">
            <v>0</v>
          </cell>
          <cell r="CD704" t="b">
            <v>0</v>
          </cell>
          <cell r="CE704" t="b">
            <v>0</v>
          </cell>
          <cell r="CG704" t="b">
            <v>0</v>
          </cell>
          <cell r="CH704" t="b">
            <v>0</v>
          </cell>
          <cell r="CP704">
            <v>0</v>
          </cell>
          <cell r="CT704" t="b">
            <v>0</v>
          </cell>
          <cell r="CV704" t="b">
            <v>0</v>
          </cell>
          <cell r="CX704" t="b">
            <v>0</v>
          </cell>
          <cell r="CZ704" t="b">
            <v>0</v>
          </cell>
          <cell r="DB704" t="b">
            <v>0</v>
          </cell>
          <cell r="DD704" t="b">
            <v>0</v>
          </cell>
          <cell r="DF704" t="b">
            <v>0</v>
          </cell>
          <cell r="DH704" t="b">
            <v>0</v>
          </cell>
          <cell r="DJ704" t="b">
            <v>0</v>
          </cell>
          <cell r="DL704" t="b">
            <v>0</v>
          </cell>
          <cell r="DN704" t="b">
            <v>0</v>
          </cell>
          <cell r="DP704" t="b">
            <v>0</v>
          </cell>
          <cell r="DV704">
            <v>0</v>
          </cell>
          <cell r="DX704">
            <v>0</v>
          </cell>
          <cell r="DZ704">
            <v>0</v>
          </cell>
          <cell r="EB704">
            <v>0</v>
          </cell>
          <cell r="ED704">
            <v>0</v>
          </cell>
          <cell r="EF704">
            <v>0</v>
          </cell>
          <cell r="EJ704">
            <v>0</v>
          </cell>
          <cell r="EL704">
            <v>0</v>
          </cell>
          <cell r="EN704">
            <v>0</v>
          </cell>
          <cell r="EP704">
            <v>0</v>
          </cell>
          <cell r="ER704">
            <v>0</v>
          </cell>
          <cell r="ET704">
            <v>0</v>
          </cell>
          <cell r="EX704">
            <v>0</v>
          </cell>
          <cell r="EZ704">
            <v>0</v>
          </cell>
          <cell r="FD704">
            <v>0</v>
          </cell>
          <cell r="FF704">
            <v>0</v>
          </cell>
        </row>
        <row r="705">
          <cell r="A705" t="str">
            <v>Måbjergværket</v>
          </cell>
          <cell r="B705" t="str">
            <v>DK-West</v>
          </cell>
          <cell r="G705">
            <v>24.14</v>
          </cell>
          <cell r="H705">
            <v>68</v>
          </cell>
          <cell r="AK705">
            <v>4.8521400000000003</v>
          </cell>
          <cell r="AL705">
            <v>38.501408450704233</v>
          </cell>
          <cell r="AN705">
            <v>0</v>
          </cell>
          <cell r="AO705">
            <v>18.085688000000001</v>
          </cell>
          <cell r="AP705">
            <v>0</v>
          </cell>
          <cell r="AQ705">
            <v>2.1726000000000001</v>
          </cell>
          <cell r="BG705" t="b">
            <v>1</v>
          </cell>
          <cell r="BO705" t="b">
            <v>0</v>
          </cell>
          <cell r="CA705" t="b">
            <v>0</v>
          </cell>
          <cell r="CB705" t="b">
            <v>0</v>
          </cell>
          <cell r="CD705" t="b">
            <v>0</v>
          </cell>
          <cell r="CE705" t="b">
            <v>0</v>
          </cell>
          <cell r="CG705" t="b">
            <v>0</v>
          </cell>
          <cell r="CH705" t="b">
            <v>0</v>
          </cell>
          <cell r="CP705" t="str">
            <v>ECFL1BPD</v>
          </cell>
          <cell r="CT705" t="b">
            <v>0</v>
          </cell>
          <cell r="CV705" t="b">
            <v>0</v>
          </cell>
          <cell r="CX705" t="b">
            <v>0</v>
          </cell>
          <cell r="CZ705" t="b">
            <v>0</v>
          </cell>
          <cell r="DB705" t="b">
            <v>0</v>
          </cell>
          <cell r="DD705" t="b">
            <v>0</v>
          </cell>
          <cell r="DF705" t="b">
            <v>0</v>
          </cell>
          <cell r="DH705" t="b">
            <v>0</v>
          </cell>
          <cell r="DJ705" t="b">
            <v>0</v>
          </cell>
          <cell r="DL705" t="b">
            <v>0</v>
          </cell>
          <cell r="DN705" t="b">
            <v>0</v>
          </cell>
          <cell r="DP705" t="b">
            <v>0</v>
          </cell>
          <cell r="DV705">
            <v>0</v>
          </cell>
          <cell r="DX705">
            <v>0</v>
          </cell>
          <cell r="DZ705">
            <v>0</v>
          </cell>
          <cell r="EB705">
            <v>0</v>
          </cell>
          <cell r="ED705">
            <v>0</v>
          </cell>
          <cell r="EF705">
            <v>0</v>
          </cell>
          <cell r="EJ705">
            <v>0</v>
          </cell>
          <cell r="EL705">
            <v>0</v>
          </cell>
          <cell r="EN705">
            <v>0</v>
          </cell>
          <cell r="EP705">
            <v>0</v>
          </cell>
          <cell r="ER705">
            <v>0</v>
          </cell>
          <cell r="ET705">
            <v>0</v>
          </cell>
          <cell r="EX705">
            <v>0</v>
          </cell>
          <cell r="EZ705">
            <v>0</v>
          </cell>
          <cell r="FD705">
            <v>0</v>
          </cell>
          <cell r="FF705">
            <v>0</v>
          </cell>
        </row>
        <row r="706">
          <cell r="A706" t="str">
            <v>Måbjergværket</v>
          </cell>
          <cell r="B706" t="str">
            <v>DK-West</v>
          </cell>
          <cell r="G706">
            <v>24.14</v>
          </cell>
          <cell r="H706">
            <v>68</v>
          </cell>
          <cell r="AK706">
            <v>4.8521400000000003</v>
          </cell>
          <cell r="AL706">
            <v>38.501408450704233</v>
          </cell>
          <cell r="AN706">
            <v>0</v>
          </cell>
          <cell r="AO706">
            <v>18.085688000000001</v>
          </cell>
          <cell r="AP706">
            <v>0</v>
          </cell>
          <cell r="AQ706">
            <v>2.1726000000000001</v>
          </cell>
          <cell r="BG706" t="b">
            <v>1</v>
          </cell>
          <cell r="BO706" t="b">
            <v>0</v>
          </cell>
          <cell r="CA706" t="b">
            <v>0</v>
          </cell>
          <cell r="CB706" t="b">
            <v>0</v>
          </cell>
          <cell r="CD706" t="b">
            <v>0</v>
          </cell>
          <cell r="CE706" t="b">
            <v>0</v>
          </cell>
          <cell r="CG706" t="b">
            <v>0</v>
          </cell>
          <cell r="CH706" t="b">
            <v>0</v>
          </cell>
          <cell r="CP706" t="str">
            <v>ECFL1BPD</v>
          </cell>
          <cell r="CT706" t="b">
            <v>0</v>
          </cell>
          <cell r="CV706" t="b">
            <v>0</v>
          </cell>
          <cell r="CX706" t="b">
            <v>0</v>
          </cell>
          <cell r="CZ706" t="b">
            <v>0</v>
          </cell>
          <cell r="DB706" t="b">
            <v>0</v>
          </cell>
          <cell r="DD706" t="b">
            <v>0</v>
          </cell>
          <cell r="DF706" t="b">
            <v>0</v>
          </cell>
          <cell r="DH706" t="b">
            <v>0</v>
          </cell>
          <cell r="DJ706" t="b">
            <v>0</v>
          </cell>
          <cell r="DL706" t="b">
            <v>0</v>
          </cell>
          <cell r="DN706" t="b">
            <v>0</v>
          </cell>
          <cell r="DP706" t="b">
            <v>0</v>
          </cell>
          <cell r="DV706">
            <v>0</v>
          </cell>
          <cell r="DX706">
            <v>0</v>
          </cell>
          <cell r="DZ706">
            <v>0</v>
          </cell>
          <cell r="EB706">
            <v>0</v>
          </cell>
          <cell r="ED706">
            <v>0</v>
          </cell>
          <cell r="EF706">
            <v>0</v>
          </cell>
          <cell r="EJ706">
            <v>0</v>
          </cell>
          <cell r="EL706">
            <v>0</v>
          </cell>
          <cell r="EN706">
            <v>0</v>
          </cell>
          <cell r="EP706">
            <v>0</v>
          </cell>
          <cell r="ER706">
            <v>0</v>
          </cell>
          <cell r="ET706">
            <v>0</v>
          </cell>
          <cell r="EX706">
            <v>0</v>
          </cell>
          <cell r="EZ706">
            <v>0</v>
          </cell>
          <cell r="FD706">
            <v>0</v>
          </cell>
          <cell r="FF706">
            <v>0</v>
          </cell>
        </row>
        <row r="707">
          <cell r="A707" t="str">
            <v>Måbjergværket</v>
          </cell>
          <cell r="B707" t="str">
            <v>DK-West</v>
          </cell>
          <cell r="G707">
            <v>24.14</v>
          </cell>
          <cell r="H707">
            <v>68</v>
          </cell>
          <cell r="AK707">
            <v>4.8521400000000003</v>
          </cell>
          <cell r="AL707">
            <v>38.501408450704233</v>
          </cell>
          <cell r="AN707">
            <v>0</v>
          </cell>
          <cell r="AO707">
            <v>18.085688000000001</v>
          </cell>
          <cell r="AP707">
            <v>0</v>
          </cell>
          <cell r="AQ707">
            <v>2.1726000000000001</v>
          </cell>
          <cell r="BG707" t="b">
            <v>1</v>
          </cell>
          <cell r="BO707" t="b">
            <v>1</v>
          </cell>
          <cell r="CA707" t="b">
            <v>1</v>
          </cell>
          <cell r="CB707" t="b">
            <v>1</v>
          </cell>
          <cell r="CD707" t="b">
            <v>0</v>
          </cell>
          <cell r="CE707" t="b">
            <v>0</v>
          </cell>
          <cell r="CG707" t="b">
            <v>0</v>
          </cell>
          <cell r="CH707" t="b">
            <v>0</v>
          </cell>
          <cell r="CP707" t="str">
            <v>ECFL1BPD</v>
          </cell>
          <cell r="CT707" t="b">
            <v>1</v>
          </cell>
          <cell r="CV707" t="b">
            <v>0</v>
          </cell>
          <cell r="CX707" t="b">
            <v>0</v>
          </cell>
          <cell r="CZ707" t="b">
            <v>0</v>
          </cell>
          <cell r="DB707" t="b">
            <v>0</v>
          </cell>
          <cell r="DD707" t="b">
            <v>0</v>
          </cell>
          <cell r="DF707" t="b">
            <v>1</v>
          </cell>
          <cell r="DH707" t="b">
            <v>0</v>
          </cell>
          <cell r="DJ707" t="b">
            <v>0</v>
          </cell>
          <cell r="DL707" t="b">
            <v>0</v>
          </cell>
          <cell r="DN707" t="b">
            <v>0</v>
          </cell>
          <cell r="DP707" t="b">
            <v>0</v>
          </cell>
          <cell r="DV707">
            <v>24.14</v>
          </cell>
          <cell r="DX707">
            <v>0</v>
          </cell>
          <cell r="DZ707">
            <v>0</v>
          </cell>
          <cell r="EB707">
            <v>0</v>
          </cell>
          <cell r="ED707">
            <v>0</v>
          </cell>
          <cell r="EF707">
            <v>0</v>
          </cell>
          <cell r="EJ707">
            <v>68</v>
          </cell>
          <cell r="EL707">
            <v>0</v>
          </cell>
          <cell r="EN707">
            <v>0</v>
          </cell>
          <cell r="EP707">
            <v>0</v>
          </cell>
          <cell r="ER707">
            <v>0</v>
          </cell>
          <cell r="ET707">
            <v>0</v>
          </cell>
          <cell r="EX707">
            <v>0</v>
          </cell>
          <cell r="EZ707">
            <v>0</v>
          </cell>
          <cell r="FD707">
            <v>0</v>
          </cell>
          <cell r="FF707">
            <v>0</v>
          </cell>
        </row>
        <row r="708">
          <cell r="A708" t="str">
            <v>Måbjergværket2</v>
          </cell>
          <cell r="B708" t="str">
            <v>DK-West</v>
          </cell>
          <cell r="G708">
            <v>30.6</v>
          </cell>
          <cell r="H708">
            <v>68</v>
          </cell>
          <cell r="AK708">
            <v>8.2620000000000005</v>
          </cell>
          <cell r="AL708">
            <v>40.799999999999997</v>
          </cell>
          <cell r="AN708">
            <v>0</v>
          </cell>
          <cell r="AO708">
            <v>22.925519999999999</v>
          </cell>
          <cell r="AP708">
            <v>0</v>
          </cell>
          <cell r="AQ708">
            <v>2.1419999999999999</v>
          </cell>
          <cell r="BG708" t="b">
            <v>1</v>
          </cell>
          <cell r="BO708" t="b">
            <v>0</v>
          </cell>
          <cell r="CA708" t="b">
            <v>0</v>
          </cell>
          <cell r="CB708" t="b">
            <v>0</v>
          </cell>
          <cell r="CD708" t="b">
            <v>0</v>
          </cell>
          <cell r="CE708" t="b">
            <v>0</v>
          </cell>
          <cell r="CG708" t="b">
            <v>0</v>
          </cell>
          <cell r="CH708" t="b">
            <v>0</v>
          </cell>
          <cell r="CP708" t="str">
            <v>ECFL1BPD</v>
          </cell>
          <cell r="CT708" t="b">
            <v>0</v>
          </cell>
          <cell r="CV708" t="b">
            <v>1</v>
          </cell>
          <cell r="CX708" t="b">
            <v>1</v>
          </cell>
          <cell r="CZ708" t="b">
            <v>1</v>
          </cell>
          <cell r="DB708" t="b">
            <v>0</v>
          </cell>
          <cell r="DD708" t="b">
            <v>0</v>
          </cell>
          <cell r="DF708" t="b">
            <v>0</v>
          </cell>
          <cell r="DH708" t="b">
            <v>1</v>
          </cell>
          <cell r="DJ708" t="b">
            <v>1</v>
          </cell>
          <cell r="DL708" t="b">
            <v>1</v>
          </cell>
          <cell r="DN708" t="b">
            <v>0</v>
          </cell>
          <cell r="DP708" t="b">
            <v>0</v>
          </cell>
          <cell r="DV708">
            <v>0</v>
          </cell>
          <cell r="DX708">
            <v>0</v>
          </cell>
          <cell r="DZ708">
            <v>0</v>
          </cell>
          <cell r="EB708">
            <v>0</v>
          </cell>
          <cell r="ED708">
            <v>0</v>
          </cell>
          <cell r="EF708">
            <v>0</v>
          </cell>
          <cell r="EJ708">
            <v>0</v>
          </cell>
          <cell r="EL708">
            <v>0</v>
          </cell>
          <cell r="EN708">
            <v>0</v>
          </cell>
          <cell r="EP708">
            <v>0</v>
          </cell>
          <cell r="ER708">
            <v>0</v>
          </cell>
          <cell r="ET708">
            <v>0</v>
          </cell>
          <cell r="EX708">
            <v>0</v>
          </cell>
          <cell r="EZ708">
            <v>0</v>
          </cell>
          <cell r="FD708">
            <v>0</v>
          </cell>
          <cell r="FF708">
            <v>0</v>
          </cell>
        </row>
        <row r="709">
          <cell r="A709" t="str">
            <v>Holstebro-Affald</v>
          </cell>
          <cell r="B709" t="str">
            <v>DK-West</v>
          </cell>
          <cell r="G709">
            <v>0</v>
          </cell>
          <cell r="H709">
            <v>10</v>
          </cell>
          <cell r="AK709">
            <v>0</v>
          </cell>
          <cell r="AL709">
            <v>7.5</v>
          </cell>
          <cell r="AN709">
            <v>0</v>
          </cell>
          <cell r="AO709">
            <v>1.98</v>
          </cell>
          <cell r="AP709">
            <v>0</v>
          </cell>
          <cell r="AQ709">
            <v>0.70000000000000007</v>
          </cell>
          <cell r="BG709" t="b">
            <v>1</v>
          </cell>
          <cell r="BO709" t="b">
            <v>0</v>
          </cell>
          <cell r="CA709" t="b">
            <v>0</v>
          </cell>
          <cell r="CB709" t="b">
            <v>0</v>
          </cell>
          <cell r="CD709" t="b">
            <v>0</v>
          </cell>
          <cell r="CE709" t="b">
            <v>0</v>
          </cell>
          <cell r="CG709" t="b">
            <v>0</v>
          </cell>
          <cell r="CH709" t="b">
            <v>0</v>
          </cell>
          <cell r="CP709" t="str">
            <v>EHWSTBOD</v>
          </cell>
          <cell r="CT709" t="b">
            <v>0</v>
          </cell>
          <cell r="CV709" t="b">
            <v>0</v>
          </cell>
          <cell r="CX709" t="b">
            <v>0</v>
          </cell>
          <cell r="CZ709" t="b">
            <v>0</v>
          </cell>
          <cell r="DB709" t="b">
            <v>0</v>
          </cell>
          <cell r="DD709" t="b">
            <v>0</v>
          </cell>
          <cell r="DF709" t="b">
            <v>0</v>
          </cell>
          <cell r="DH709" t="b">
            <v>0</v>
          </cell>
          <cell r="DJ709" t="b">
            <v>0</v>
          </cell>
          <cell r="DL709" t="b">
            <v>0</v>
          </cell>
          <cell r="DN709" t="b">
            <v>0</v>
          </cell>
          <cell r="DP709" t="b">
            <v>0</v>
          </cell>
          <cell r="DV709">
            <v>0</v>
          </cell>
          <cell r="DX709">
            <v>0</v>
          </cell>
          <cell r="DZ709">
            <v>0</v>
          </cell>
          <cell r="EB709">
            <v>0</v>
          </cell>
          <cell r="ED709">
            <v>0</v>
          </cell>
          <cell r="EF709">
            <v>0</v>
          </cell>
          <cell r="EJ709">
            <v>0</v>
          </cell>
          <cell r="EL709">
            <v>0</v>
          </cell>
          <cell r="EN709">
            <v>0</v>
          </cell>
          <cell r="EP709">
            <v>0</v>
          </cell>
          <cell r="ER709">
            <v>0</v>
          </cell>
          <cell r="ET709">
            <v>0</v>
          </cell>
          <cell r="EX709">
            <v>0</v>
          </cell>
          <cell r="EZ709">
            <v>0</v>
          </cell>
          <cell r="FD709">
            <v>0</v>
          </cell>
          <cell r="FF709">
            <v>0</v>
          </cell>
        </row>
        <row r="710">
          <cell r="A710" t="str">
            <v>KedlerHolstebroNG</v>
          </cell>
          <cell r="B710" t="str">
            <v>DK-West</v>
          </cell>
          <cell r="G710">
            <v>0</v>
          </cell>
          <cell r="H710">
            <v>166</v>
          </cell>
          <cell r="AK710">
            <v>0</v>
          </cell>
          <cell r="AL710">
            <v>153.71600000000001</v>
          </cell>
          <cell r="AN710">
            <v>0</v>
          </cell>
          <cell r="AO710">
            <v>0</v>
          </cell>
          <cell r="AP710">
            <v>1792.8000000000002</v>
          </cell>
          <cell r="AQ710">
            <v>0</v>
          </cell>
          <cell r="BG710" t="b">
            <v>1</v>
          </cell>
          <cell r="BO710" t="b">
            <v>0</v>
          </cell>
          <cell r="CA710" t="b">
            <v>0</v>
          </cell>
          <cell r="CB710" t="b">
            <v>0</v>
          </cell>
          <cell r="CD710" t="b">
            <v>0</v>
          </cell>
          <cell r="CE710" t="b">
            <v>0</v>
          </cell>
          <cell r="CG710" t="b">
            <v>0</v>
          </cell>
          <cell r="CH710" t="b">
            <v>0</v>
          </cell>
          <cell r="CP710" t="str">
            <v>EHGASBOD</v>
          </cell>
          <cell r="CT710" t="b">
            <v>0</v>
          </cell>
          <cell r="CV710" t="b">
            <v>0</v>
          </cell>
          <cell r="CX710" t="b">
            <v>0</v>
          </cell>
          <cell r="CZ710" t="b">
            <v>0</v>
          </cell>
          <cell r="DB710" t="b">
            <v>0</v>
          </cell>
          <cell r="DD710" t="b">
            <v>0</v>
          </cell>
          <cell r="DF710" t="b">
            <v>0</v>
          </cell>
          <cell r="DH710" t="b">
            <v>0</v>
          </cell>
          <cell r="DJ710" t="b">
            <v>0</v>
          </cell>
          <cell r="DL710" t="b">
            <v>0</v>
          </cell>
          <cell r="DN710" t="b">
            <v>0</v>
          </cell>
          <cell r="DP710" t="b">
            <v>0</v>
          </cell>
          <cell r="DV710">
            <v>0</v>
          </cell>
          <cell r="DX710">
            <v>0</v>
          </cell>
          <cell r="DZ710">
            <v>0</v>
          </cell>
          <cell r="EB710">
            <v>0</v>
          </cell>
          <cell r="ED710">
            <v>0</v>
          </cell>
          <cell r="EF710">
            <v>0</v>
          </cell>
          <cell r="EJ710">
            <v>0</v>
          </cell>
          <cell r="EL710">
            <v>0</v>
          </cell>
          <cell r="EN710">
            <v>0</v>
          </cell>
          <cell r="EP710">
            <v>0</v>
          </cell>
          <cell r="ER710">
            <v>0</v>
          </cell>
          <cell r="ET710">
            <v>0</v>
          </cell>
          <cell r="EX710">
            <v>0</v>
          </cell>
          <cell r="EZ710">
            <v>0</v>
          </cell>
          <cell r="FD710">
            <v>0</v>
          </cell>
          <cell r="FF710">
            <v>0</v>
          </cell>
        </row>
        <row r="711">
          <cell r="A711" t="str">
            <v>KedlerHolstebroNG</v>
          </cell>
          <cell r="B711" t="str">
            <v>DK-West</v>
          </cell>
          <cell r="G711">
            <v>0</v>
          </cell>
          <cell r="H711">
            <v>166</v>
          </cell>
          <cell r="AK711">
            <v>0</v>
          </cell>
          <cell r="AL711">
            <v>153.71600000000001</v>
          </cell>
          <cell r="AN711">
            <v>0</v>
          </cell>
          <cell r="AO711">
            <v>0</v>
          </cell>
          <cell r="AP711">
            <v>1792.8000000000002</v>
          </cell>
          <cell r="AQ711">
            <v>0</v>
          </cell>
          <cell r="BG711" t="b">
            <v>1</v>
          </cell>
          <cell r="BO711" t="b">
            <v>1</v>
          </cell>
          <cell r="CA711" t="b">
            <v>0</v>
          </cell>
          <cell r="CB711" t="b">
            <v>1</v>
          </cell>
          <cell r="CD711" t="b">
            <v>0</v>
          </cell>
          <cell r="CE711" t="b">
            <v>0</v>
          </cell>
          <cell r="CG711" t="b">
            <v>0</v>
          </cell>
          <cell r="CH711" t="b">
            <v>0</v>
          </cell>
          <cell r="CP711" t="str">
            <v>EHGASBOD</v>
          </cell>
          <cell r="CT711" t="b">
            <v>0</v>
          </cell>
          <cell r="CV711" t="b">
            <v>0</v>
          </cell>
          <cell r="CX711" t="b">
            <v>0</v>
          </cell>
          <cell r="CZ711" t="b">
            <v>0</v>
          </cell>
          <cell r="DB711" t="b">
            <v>0</v>
          </cell>
          <cell r="DD711" t="b">
            <v>0</v>
          </cell>
          <cell r="DF711" t="b">
            <v>1</v>
          </cell>
          <cell r="DH711" t="b">
            <v>1</v>
          </cell>
          <cell r="DJ711" t="b">
            <v>1</v>
          </cell>
          <cell r="DL711" t="b">
            <v>1</v>
          </cell>
          <cell r="DN711" t="b">
            <v>0</v>
          </cell>
          <cell r="DP711" t="b">
            <v>0</v>
          </cell>
          <cell r="DV711">
            <v>0</v>
          </cell>
          <cell r="DX711">
            <v>0</v>
          </cell>
          <cell r="DZ711">
            <v>0</v>
          </cell>
          <cell r="EB711">
            <v>0</v>
          </cell>
          <cell r="ED711">
            <v>0</v>
          </cell>
          <cell r="EF711">
            <v>0</v>
          </cell>
          <cell r="EJ711">
            <v>166</v>
          </cell>
          <cell r="EL711">
            <v>166</v>
          </cell>
          <cell r="EN711">
            <v>166</v>
          </cell>
          <cell r="EP711">
            <v>166</v>
          </cell>
          <cell r="ER711">
            <v>0</v>
          </cell>
          <cell r="ET711">
            <v>0</v>
          </cell>
          <cell r="EX711">
            <v>0</v>
          </cell>
          <cell r="EZ711">
            <v>0</v>
          </cell>
          <cell r="FD711">
            <v>0</v>
          </cell>
          <cell r="FF711">
            <v>0</v>
          </cell>
        </row>
        <row r="712">
          <cell r="A712" t="str">
            <v>KedlerHolstebroGO</v>
          </cell>
          <cell r="B712" t="str">
            <v>DK-West</v>
          </cell>
          <cell r="G712">
            <v>0</v>
          </cell>
          <cell r="H712">
            <v>23.95</v>
          </cell>
          <cell r="AK712">
            <v>0</v>
          </cell>
          <cell r="AL712">
            <v>20.836500000000001</v>
          </cell>
          <cell r="AN712">
            <v>0</v>
          </cell>
          <cell r="AO712">
            <v>0</v>
          </cell>
          <cell r="AP712">
            <v>258.66000000000003</v>
          </cell>
          <cell r="AQ712">
            <v>0</v>
          </cell>
          <cell r="BG712" t="b">
            <v>1</v>
          </cell>
          <cell r="BO712" t="b">
            <v>0</v>
          </cell>
          <cell r="CA712" t="b">
            <v>0</v>
          </cell>
          <cell r="CB712" t="b">
            <v>0</v>
          </cell>
          <cell r="CD712" t="b">
            <v>0</v>
          </cell>
          <cell r="CE712" t="b">
            <v>0</v>
          </cell>
          <cell r="CG712" t="b">
            <v>0</v>
          </cell>
          <cell r="CH712" t="b">
            <v>0</v>
          </cell>
          <cell r="CP712" t="str">
            <v>EHDSLBOD</v>
          </cell>
          <cell r="CT712" t="b">
            <v>0</v>
          </cell>
          <cell r="CV712" t="b">
            <v>0</v>
          </cell>
          <cell r="CX712" t="b">
            <v>0</v>
          </cell>
          <cell r="CZ712" t="b">
            <v>0</v>
          </cell>
          <cell r="DB712" t="b">
            <v>0</v>
          </cell>
          <cell r="DD712" t="b">
            <v>0</v>
          </cell>
          <cell r="DF712" t="b">
            <v>0</v>
          </cell>
          <cell r="DH712" t="b">
            <v>0</v>
          </cell>
          <cell r="DJ712" t="b">
            <v>0</v>
          </cell>
          <cell r="DL712" t="b">
            <v>0</v>
          </cell>
          <cell r="DN712" t="b">
            <v>0</v>
          </cell>
          <cell r="DP712" t="b">
            <v>0</v>
          </cell>
          <cell r="DV712">
            <v>0</v>
          </cell>
          <cell r="DX712">
            <v>0</v>
          </cell>
          <cell r="DZ712">
            <v>0</v>
          </cell>
          <cell r="EB712">
            <v>0</v>
          </cell>
          <cell r="ED712">
            <v>0</v>
          </cell>
          <cell r="EF712">
            <v>0</v>
          </cell>
          <cell r="EJ712">
            <v>0</v>
          </cell>
          <cell r="EL712">
            <v>0</v>
          </cell>
          <cell r="EN712">
            <v>0</v>
          </cell>
          <cell r="EP712">
            <v>0</v>
          </cell>
          <cell r="ER712">
            <v>0</v>
          </cell>
          <cell r="ET712">
            <v>0</v>
          </cell>
          <cell r="EX712">
            <v>0</v>
          </cell>
          <cell r="EZ712">
            <v>0</v>
          </cell>
          <cell r="FD712">
            <v>0</v>
          </cell>
          <cell r="FF712">
            <v>0</v>
          </cell>
        </row>
        <row r="713">
          <cell r="A713" t="str">
            <v>KedlerHolstebroGO</v>
          </cell>
          <cell r="B713" t="str">
            <v>DK-West</v>
          </cell>
          <cell r="G713">
            <v>0</v>
          </cell>
          <cell r="H713">
            <v>23.95</v>
          </cell>
          <cell r="AK713">
            <v>0</v>
          </cell>
          <cell r="AL713">
            <v>20.836500000000001</v>
          </cell>
          <cell r="AN713">
            <v>0</v>
          </cell>
          <cell r="AO713">
            <v>0</v>
          </cell>
          <cell r="AP713">
            <v>258.66000000000003</v>
          </cell>
          <cell r="AQ713">
            <v>0</v>
          </cell>
          <cell r="BG713" t="b">
            <v>1</v>
          </cell>
          <cell r="BO713" t="b">
            <v>1</v>
          </cell>
          <cell r="CA713" t="b">
            <v>0</v>
          </cell>
          <cell r="CB713" t="b">
            <v>1</v>
          </cell>
          <cell r="CD713" t="b">
            <v>0</v>
          </cell>
          <cell r="CE713" t="b">
            <v>0</v>
          </cell>
          <cell r="CG713" t="b">
            <v>0</v>
          </cell>
          <cell r="CH713" t="b">
            <v>0</v>
          </cell>
          <cell r="CP713" t="str">
            <v>EHDSLBOD</v>
          </cell>
          <cell r="CT713" t="b">
            <v>0</v>
          </cell>
          <cell r="CV713" t="b">
            <v>0</v>
          </cell>
          <cell r="CX713" t="b">
            <v>0</v>
          </cell>
          <cell r="CZ713" t="b">
            <v>0</v>
          </cell>
          <cell r="DB713" t="b">
            <v>0</v>
          </cell>
          <cell r="DD713" t="b">
            <v>0</v>
          </cell>
          <cell r="DF713" t="b">
            <v>1</v>
          </cell>
          <cell r="DH713" t="b">
            <v>1</v>
          </cell>
          <cell r="DJ713" t="b">
            <v>1</v>
          </cell>
          <cell r="DL713" t="b">
            <v>1</v>
          </cell>
          <cell r="DN713" t="b">
            <v>0</v>
          </cell>
          <cell r="DP713" t="b">
            <v>0</v>
          </cell>
          <cell r="DV713">
            <v>0</v>
          </cell>
          <cell r="DX713">
            <v>0</v>
          </cell>
          <cell r="DZ713">
            <v>0</v>
          </cell>
          <cell r="EB713">
            <v>0</v>
          </cell>
          <cell r="ED713">
            <v>0</v>
          </cell>
          <cell r="EF713">
            <v>0</v>
          </cell>
          <cell r="EJ713">
            <v>23.95</v>
          </cell>
          <cell r="EL713">
            <v>23.95</v>
          </cell>
          <cell r="EN713">
            <v>23.95</v>
          </cell>
          <cell r="EP713">
            <v>23.95</v>
          </cell>
          <cell r="ER713">
            <v>0</v>
          </cell>
          <cell r="ET713">
            <v>0</v>
          </cell>
          <cell r="EX713">
            <v>0</v>
          </cell>
          <cell r="EZ713">
            <v>0</v>
          </cell>
          <cell r="FD713">
            <v>0</v>
          </cell>
          <cell r="FF713">
            <v>0</v>
          </cell>
        </row>
        <row r="714">
          <cell r="A714" t="str">
            <v>BiogasHolstebro</v>
          </cell>
          <cell r="B714" t="str">
            <v>DK-West</v>
          </cell>
          <cell r="G714">
            <v>0.38</v>
          </cell>
          <cell r="H714">
            <v>0.56000000000000005</v>
          </cell>
          <cell r="AK714">
            <v>0.10564000000000001</v>
          </cell>
          <cell r="AL714">
            <v>0.22942315789473691</v>
          </cell>
          <cell r="AN714">
            <v>0</v>
          </cell>
          <cell r="AO714">
            <v>3.8000000000000006E-2</v>
          </cell>
          <cell r="AP714">
            <v>11.4</v>
          </cell>
          <cell r="AQ714">
            <v>3.8000000000000006E-2</v>
          </cell>
          <cell r="BG714" t="b">
            <v>1</v>
          </cell>
          <cell r="BO714" t="b">
            <v>1</v>
          </cell>
          <cell r="CA714" t="b">
            <v>1</v>
          </cell>
          <cell r="CB714" t="b">
            <v>1</v>
          </cell>
          <cell r="CD714" t="b">
            <v>0</v>
          </cell>
          <cell r="CE714" t="b">
            <v>0</v>
          </cell>
          <cell r="CG714" t="b">
            <v>0</v>
          </cell>
          <cell r="CH714" t="b">
            <v>0</v>
          </cell>
          <cell r="CP714" t="str">
            <v>ECBGAEND</v>
          </cell>
          <cell r="CT714" t="b">
            <v>1</v>
          </cell>
          <cell r="CV714" t="b">
            <v>1</v>
          </cell>
          <cell r="CX714" t="b">
            <v>1</v>
          </cell>
          <cell r="CZ714" t="b">
            <v>1</v>
          </cell>
          <cell r="DB714" t="b">
            <v>0</v>
          </cell>
          <cell r="DD714" t="b">
            <v>0</v>
          </cell>
          <cell r="DF714" t="b">
            <v>1</v>
          </cell>
          <cell r="DH714" t="b">
            <v>1</v>
          </cell>
          <cell r="DJ714" t="b">
            <v>1</v>
          </cell>
          <cell r="DL714" t="b">
            <v>1</v>
          </cell>
          <cell r="DN714" t="b">
            <v>0</v>
          </cell>
          <cell r="DP714" t="b">
            <v>0</v>
          </cell>
          <cell r="DV714">
            <v>0.38</v>
          </cell>
          <cell r="DX714">
            <v>0.38</v>
          </cell>
          <cell r="DZ714">
            <v>0.38</v>
          </cell>
          <cell r="EB714">
            <v>0.38</v>
          </cell>
          <cell r="ED714">
            <v>0</v>
          </cell>
          <cell r="EF714">
            <v>0</v>
          </cell>
          <cell r="EJ714">
            <v>0.56000000000000005</v>
          </cell>
          <cell r="EL714">
            <v>0.56000000000000005</v>
          </cell>
          <cell r="EN714">
            <v>0.56000000000000005</v>
          </cell>
          <cell r="EP714">
            <v>0.56000000000000005</v>
          </cell>
          <cell r="ER714">
            <v>0</v>
          </cell>
          <cell r="ET714">
            <v>0</v>
          </cell>
          <cell r="EX714">
            <v>0</v>
          </cell>
          <cell r="EZ714">
            <v>0</v>
          </cell>
          <cell r="FD714">
            <v>0</v>
          </cell>
          <cell r="FF714">
            <v>0</v>
          </cell>
        </row>
        <row r="715">
          <cell r="A715" t="str">
            <v>VarmelagerHolstebro</v>
          </cell>
          <cell r="B715" t="str">
            <v>DK-West</v>
          </cell>
          <cell r="G715">
            <v>0</v>
          </cell>
          <cell r="H715">
            <v>22.5</v>
          </cell>
          <cell r="AK715">
            <v>0</v>
          </cell>
          <cell r="AL715">
            <v>0</v>
          </cell>
          <cell r="AN715">
            <v>0</v>
          </cell>
          <cell r="AO715">
            <v>0</v>
          </cell>
          <cell r="AP715">
            <v>0</v>
          </cell>
          <cell r="AQ715">
            <v>0</v>
          </cell>
          <cell r="BG715" t="b">
            <v>0</v>
          </cell>
          <cell r="BO715" t="b">
            <v>0</v>
          </cell>
          <cell r="CA715" t="b">
            <v>0</v>
          </cell>
          <cell r="CB715" t="b">
            <v>0</v>
          </cell>
          <cell r="CD715" t="b">
            <v>0</v>
          </cell>
          <cell r="CE715" t="b">
            <v>0</v>
          </cell>
          <cell r="CG715" t="b">
            <v>0</v>
          </cell>
          <cell r="CH715" t="b">
            <v>0</v>
          </cell>
          <cell r="CP715">
            <v>0</v>
          </cell>
          <cell r="CT715" t="b">
            <v>0</v>
          </cell>
          <cell r="CV715" t="b">
            <v>0</v>
          </cell>
          <cell r="CX715" t="b">
            <v>0</v>
          </cell>
          <cell r="CZ715" t="b">
            <v>0</v>
          </cell>
          <cell r="DB715" t="b">
            <v>0</v>
          </cell>
          <cell r="DD715" t="b">
            <v>0</v>
          </cell>
          <cell r="DF715" t="b">
            <v>0</v>
          </cell>
          <cell r="DH715" t="b">
            <v>0</v>
          </cell>
          <cell r="DJ715" t="b">
            <v>0</v>
          </cell>
          <cell r="DL715" t="b">
            <v>0</v>
          </cell>
          <cell r="DN715" t="b">
            <v>0</v>
          </cell>
          <cell r="DP715" t="b">
            <v>0</v>
          </cell>
          <cell r="DV715">
            <v>0</v>
          </cell>
          <cell r="DX715">
            <v>0</v>
          </cell>
          <cell r="DZ715">
            <v>0</v>
          </cell>
          <cell r="EB715">
            <v>0</v>
          </cell>
          <cell r="ED715">
            <v>0</v>
          </cell>
          <cell r="EF715">
            <v>0</v>
          </cell>
          <cell r="EJ715">
            <v>0</v>
          </cell>
          <cell r="EL715">
            <v>0</v>
          </cell>
          <cell r="EN715">
            <v>0</v>
          </cell>
          <cell r="EP715">
            <v>0</v>
          </cell>
          <cell r="ER715">
            <v>0</v>
          </cell>
          <cell r="ET715">
            <v>0</v>
          </cell>
          <cell r="EX715">
            <v>0</v>
          </cell>
          <cell r="EZ715">
            <v>0</v>
          </cell>
          <cell r="FD715">
            <v>0</v>
          </cell>
          <cell r="FF715">
            <v>0</v>
          </cell>
        </row>
        <row r="716">
          <cell r="A716" t="str">
            <v>ElkedelHolstebro</v>
          </cell>
          <cell r="B716" t="str">
            <v>DK-West</v>
          </cell>
          <cell r="G716" t="e">
            <v>#VALUE!</v>
          </cell>
          <cell r="H716">
            <v>17</v>
          </cell>
          <cell r="AK716">
            <v>0</v>
          </cell>
          <cell r="AL716">
            <v>0</v>
          </cell>
          <cell r="AN716">
            <v>0</v>
          </cell>
          <cell r="AO716">
            <v>0</v>
          </cell>
          <cell r="AP716">
            <v>0</v>
          </cell>
          <cell r="AQ716">
            <v>0</v>
          </cell>
          <cell r="BG716" t="b">
            <v>0</v>
          </cell>
          <cell r="BO716" t="b">
            <v>0</v>
          </cell>
          <cell r="CA716" t="b">
            <v>0</v>
          </cell>
          <cell r="CB716" t="b">
            <v>0</v>
          </cell>
          <cell r="CD716" t="b">
            <v>0</v>
          </cell>
          <cell r="CE716" t="b">
            <v>0</v>
          </cell>
          <cell r="CG716" t="b">
            <v>0</v>
          </cell>
          <cell r="CH716" t="b">
            <v>0</v>
          </cell>
          <cell r="CP716">
            <v>0</v>
          </cell>
          <cell r="CT716" t="b">
            <v>0</v>
          </cell>
          <cell r="CV716" t="b">
            <v>0</v>
          </cell>
          <cell r="CX716" t="b">
            <v>0</v>
          </cell>
          <cell r="CZ716" t="b">
            <v>0</v>
          </cell>
          <cell r="DB716" t="b">
            <v>0</v>
          </cell>
          <cell r="DD716" t="b">
            <v>0</v>
          </cell>
          <cell r="DF716" t="b">
            <v>0</v>
          </cell>
          <cell r="DH716" t="b">
            <v>0</v>
          </cell>
          <cell r="DJ716" t="b">
            <v>0</v>
          </cell>
          <cell r="DL716" t="b">
            <v>0</v>
          </cell>
          <cell r="DN716" t="b">
            <v>0</v>
          </cell>
          <cell r="DP716" t="b">
            <v>0</v>
          </cell>
          <cell r="DV716">
            <v>0</v>
          </cell>
          <cell r="DX716">
            <v>0</v>
          </cell>
          <cell r="DZ716">
            <v>0</v>
          </cell>
          <cell r="EB716">
            <v>0</v>
          </cell>
          <cell r="ED716">
            <v>0</v>
          </cell>
          <cell r="EF716">
            <v>0</v>
          </cell>
          <cell r="EJ716">
            <v>0</v>
          </cell>
          <cell r="EL716">
            <v>0</v>
          </cell>
          <cell r="EN716">
            <v>0</v>
          </cell>
          <cell r="EP716">
            <v>0</v>
          </cell>
          <cell r="ER716">
            <v>0</v>
          </cell>
          <cell r="ET716">
            <v>0</v>
          </cell>
          <cell r="EX716">
            <v>0</v>
          </cell>
          <cell r="EZ716">
            <v>0</v>
          </cell>
          <cell r="FD716">
            <v>0</v>
          </cell>
          <cell r="FF716">
            <v>0</v>
          </cell>
        </row>
        <row r="717">
          <cell r="A717" t="str">
            <v>HorsensKV</v>
          </cell>
          <cell r="B717" t="str">
            <v>DK-West</v>
          </cell>
          <cell r="G717">
            <v>32</v>
          </cell>
          <cell r="H717">
            <v>53.42237061769616</v>
          </cell>
          <cell r="AK717">
            <v>9.6</v>
          </cell>
          <cell r="AL717">
            <v>26.755778272635805</v>
          </cell>
          <cell r="AN717">
            <v>0</v>
          </cell>
          <cell r="AO717">
            <v>37.119999999999997</v>
          </cell>
          <cell r="AP717">
            <v>0</v>
          </cell>
          <cell r="AQ717">
            <v>2.88</v>
          </cell>
          <cell r="BG717" t="b">
            <v>1</v>
          </cell>
          <cell r="BO717" t="b">
            <v>0</v>
          </cell>
          <cell r="CA717" t="b">
            <v>0</v>
          </cell>
          <cell r="CB717" t="b">
            <v>0</v>
          </cell>
          <cell r="CD717" t="b">
            <v>0</v>
          </cell>
          <cell r="CE717" t="b">
            <v>0</v>
          </cell>
          <cell r="CG717" t="b">
            <v>0</v>
          </cell>
          <cell r="CH717" t="b">
            <v>0</v>
          </cell>
          <cell r="CP717" t="str">
            <v>ECGWABPD</v>
          </cell>
          <cell r="CT717" t="b">
            <v>0</v>
          </cell>
          <cell r="CV717" t="b">
            <v>0</v>
          </cell>
          <cell r="CX717" t="b">
            <v>0</v>
          </cell>
          <cell r="CZ717" t="b">
            <v>0</v>
          </cell>
          <cell r="DB717" t="b">
            <v>0</v>
          </cell>
          <cell r="DD717" t="b">
            <v>0</v>
          </cell>
          <cell r="DF717" t="b">
            <v>0</v>
          </cell>
          <cell r="DH717" t="b">
            <v>0</v>
          </cell>
          <cell r="DJ717" t="b">
            <v>0</v>
          </cell>
          <cell r="DL717" t="b">
            <v>0</v>
          </cell>
          <cell r="DN717" t="b">
            <v>0</v>
          </cell>
          <cell r="DP717" t="b">
            <v>0</v>
          </cell>
          <cell r="DV717">
            <v>0</v>
          </cell>
          <cell r="DX717">
            <v>0</v>
          </cell>
          <cell r="DZ717">
            <v>0</v>
          </cell>
          <cell r="EB717">
            <v>0</v>
          </cell>
          <cell r="ED717">
            <v>0</v>
          </cell>
          <cell r="EF717">
            <v>0</v>
          </cell>
          <cell r="EJ717">
            <v>0</v>
          </cell>
          <cell r="EL717">
            <v>0</v>
          </cell>
          <cell r="EN717">
            <v>0</v>
          </cell>
          <cell r="EP717">
            <v>0</v>
          </cell>
          <cell r="ER717">
            <v>0</v>
          </cell>
          <cell r="ET717">
            <v>0</v>
          </cell>
          <cell r="EX717">
            <v>0</v>
          </cell>
          <cell r="EZ717">
            <v>0</v>
          </cell>
          <cell r="FD717">
            <v>0</v>
          </cell>
          <cell r="FF717">
            <v>0</v>
          </cell>
        </row>
        <row r="718">
          <cell r="A718" t="str">
            <v>HorsensKV</v>
          </cell>
          <cell r="B718" t="str">
            <v>DK-West</v>
          </cell>
          <cell r="G718">
            <v>32</v>
          </cell>
          <cell r="H718">
            <v>53.42237061769616</v>
          </cell>
          <cell r="AK718">
            <v>9.6</v>
          </cell>
          <cell r="AL718">
            <v>26.755778272635805</v>
          </cell>
          <cell r="AN718">
            <v>0</v>
          </cell>
          <cell r="AO718">
            <v>37.119999999999997</v>
          </cell>
          <cell r="AP718">
            <v>0</v>
          </cell>
          <cell r="AQ718">
            <v>2.88</v>
          </cell>
          <cell r="BG718" t="b">
            <v>1</v>
          </cell>
          <cell r="BO718" t="b">
            <v>0</v>
          </cell>
          <cell r="CA718" t="b">
            <v>0</v>
          </cell>
          <cell r="CB718" t="b">
            <v>0</v>
          </cell>
          <cell r="CD718" t="b">
            <v>0</v>
          </cell>
          <cell r="CE718" t="b">
            <v>0</v>
          </cell>
          <cell r="CG718" t="b">
            <v>0</v>
          </cell>
          <cell r="CH718" t="b">
            <v>0</v>
          </cell>
          <cell r="CP718" t="str">
            <v>ECGWABPD</v>
          </cell>
          <cell r="CT718" t="b">
            <v>0</v>
          </cell>
          <cell r="CV718" t="b">
            <v>0</v>
          </cell>
          <cell r="CX718" t="b">
            <v>0</v>
          </cell>
          <cell r="CZ718" t="b">
            <v>0</v>
          </cell>
          <cell r="DB718" t="b">
            <v>0</v>
          </cell>
          <cell r="DD718" t="b">
            <v>0</v>
          </cell>
          <cell r="DF718" t="b">
            <v>0</v>
          </cell>
          <cell r="DH718" t="b">
            <v>0</v>
          </cell>
          <cell r="DJ718" t="b">
            <v>0</v>
          </cell>
          <cell r="DL718" t="b">
            <v>0</v>
          </cell>
          <cell r="DN718" t="b">
            <v>0</v>
          </cell>
          <cell r="DP718" t="b">
            <v>0</v>
          </cell>
          <cell r="DV718">
            <v>0</v>
          </cell>
          <cell r="DX718">
            <v>0</v>
          </cell>
          <cell r="DZ718">
            <v>0</v>
          </cell>
          <cell r="EB718">
            <v>0</v>
          </cell>
          <cell r="ED718">
            <v>0</v>
          </cell>
          <cell r="EF718">
            <v>0</v>
          </cell>
          <cell r="EJ718">
            <v>0</v>
          </cell>
          <cell r="EL718">
            <v>0</v>
          </cell>
          <cell r="EN718">
            <v>0</v>
          </cell>
          <cell r="EP718">
            <v>0</v>
          </cell>
          <cell r="ER718">
            <v>0</v>
          </cell>
          <cell r="ET718">
            <v>0</v>
          </cell>
          <cell r="EX718">
            <v>0</v>
          </cell>
          <cell r="EZ718">
            <v>0</v>
          </cell>
          <cell r="FD718">
            <v>0</v>
          </cell>
          <cell r="FF718">
            <v>0</v>
          </cell>
        </row>
        <row r="719">
          <cell r="A719" t="str">
            <v>HorsensKV</v>
          </cell>
          <cell r="B719" t="str">
            <v>DK-West</v>
          </cell>
          <cell r="G719">
            <v>32</v>
          </cell>
          <cell r="H719">
            <v>53.42237061769616</v>
          </cell>
          <cell r="AK719">
            <v>9.6</v>
          </cell>
          <cell r="AL719">
            <v>26.755778272635805</v>
          </cell>
          <cell r="AN719">
            <v>0</v>
          </cell>
          <cell r="AO719">
            <v>37.119999999999997</v>
          </cell>
          <cell r="AP719">
            <v>0</v>
          </cell>
          <cell r="AQ719">
            <v>2.88</v>
          </cell>
          <cell r="BG719" t="b">
            <v>1</v>
          </cell>
          <cell r="BO719" t="b">
            <v>1</v>
          </cell>
          <cell r="CA719" t="b">
            <v>1</v>
          </cell>
          <cell r="CB719" t="b">
            <v>1</v>
          </cell>
          <cell r="CD719" t="b">
            <v>0</v>
          </cell>
          <cell r="CE719" t="b">
            <v>0</v>
          </cell>
          <cell r="CG719" t="b">
            <v>0</v>
          </cell>
          <cell r="CH719" t="b">
            <v>0</v>
          </cell>
          <cell r="CP719" t="str">
            <v>ECGWABPD</v>
          </cell>
          <cell r="CT719" t="b">
            <v>1</v>
          </cell>
          <cell r="CV719" t="b">
            <v>0</v>
          </cell>
          <cell r="CX719" t="b">
            <v>0</v>
          </cell>
          <cell r="CZ719" t="b">
            <v>0</v>
          </cell>
          <cell r="DB719" t="b">
            <v>0</v>
          </cell>
          <cell r="DD719" t="b">
            <v>0</v>
          </cell>
          <cell r="DF719" t="b">
            <v>1</v>
          </cell>
          <cell r="DH719" t="b">
            <v>0</v>
          </cell>
          <cell r="DJ719" t="b">
            <v>0</v>
          </cell>
          <cell r="DL719" t="b">
            <v>0</v>
          </cell>
          <cell r="DN719" t="b">
            <v>0</v>
          </cell>
          <cell r="DP719" t="b">
            <v>0</v>
          </cell>
          <cell r="DV719">
            <v>32</v>
          </cell>
          <cell r="DX719">
            <v>0</v>
          </cell>
          <cell r="DZ719">
            <v>0</v>
          </cell>
          <cell r="EB719">
            <v>0</v>
          </cell>
          <cell r="ED719">
            <v>0</v>
          </cell>
          <cell r="EF719">
            <v>0</v>
          </cell>
          <cell r="EJ719">
            <v>53.42237061769616</v>
          </cell>
          <cell r="EL719">
            <v>0</v>
          </cell>
          <cell r="EN719">
            <v>0</v>
          </cell>
          <cell r="EP719">
            <v>0</v>
          </cell>
          <cell r="ER719">
            <v>0</v>
          </cell>
          <cell r="ET719">
            <v>0</v>
          </cell>
          <cell r="EX719">
            <v>0</v>
          </cell>
          <cell r="EZ719">
            <v>0</v>
          </cell>
          <cell r="FD719">
            <v>0</v>
          </cell>
          <cell r="FF719">
            <v>0</v>
          </cell>
        </row>
        <row r="720">
          <cell r="A720" t="str">
            <v>HorsensKV2</v>
          </cell>
          <cell r="B720" t="str">
            <v>DK-West</v>
          </cell>
          <cell r="G720">
            <v>43</v>
          </cell>
          <cell r="H720">
            <v>43</v>
          </cell>
          <cell r="AK720">
            <v>18.920000000000002</v>
          </cell>
          <cell r="AL720">
            <v>18.920000000000002</v>
          </cell>
          <cell r="AN720">
            <v>0</v>
          </cell>
          <cell r="AO720">
            <v>49.879999999999995</v>
          </cell>
          <cell r="AP720">
            <v>0</v>
          </cell>
          <cell r="AQ720">
            <v>3.01</v>
          </cell>
          <cell r="BG720" t="b">
            <v>1</v>
          </cell>
          <cell r="BO720" t="b">
            <v>0</v>
          </cell>
          <cell r="CA720" t="b">
            <v>0</v>
          </cell>
          <cell r="CB720" t="b">
            <v>0</v>
          </cell>
          <cell r="CD720" t="b">
            <v>0</v>
          </cell>
          <cell r="CE720" t="b">
            <v>0</v>
          </cell>
          <cell r="CG720" t="b">
            <v>1</v>
          </cell>
          <cell r="CH720" t="b">
            <v>1</v>
          </cell>
          <cell r="CP720" t="str">
            <v>ECGWABPD</v>
          </cell>
          <cell r="CT720" t="b">
            <v>0</v>
          </cell>
          <cell r="CV720" t="b">
            <v>1</v>
          </cell>
          <cell r="CX720" t="b">
            <v>1</v>
          </cell>
          <cell r="CZ720" t="b">
            <v>1</v>
          </cell>
          <cell r="DB720" t="b">
            <v>0</v>
          </cell>
          <cell r="DD720" t="b">
            <v>0</v>
          </cell>
          <cell r="DF720" t="b">
            <v>0</v>
          </cell>
          <cell r="DH720" t="b">
            <v>1</v>
          </cell>
          <cell r="DJ720" t="b">
            <v>1</v>
          </cell>
          <cell r="DL720" t="b">
            <v>1</v>
          </cell>
          <cell r="DN720" t="b">
            <v>0</v>
          </cell>
          <cell r="DP720" t="b">
            <v>0</v>
          </cell>
          <cell r="DV720">
            <v>0</v>
          </cell>
          <cell r="DX720">
            <v>0</v>
          </cell>
          <cell r="DZ720">
            <v>0</v>
          </cell>
          <cell r="EB720">
            <v>0</v>
          </cell>
          <cell r="ED720">
            <v>0</v>
          </cell>
          <cell r="EF720">
            <v>0</v>
          </cell>
          <cell r="EJ720">
            <v>0</v>
          </cell>
          <cell r="EL720">
            <v>0</v>
          </cell>
          <cell r="EN720">
            <v>0</v>
          </cell>
          <cell r="EP720">
            <v>0</v>
          </cell>
          <cell r="ER720">
            <v>0</v>
          </cell>
          <cell r="ET720">
            <v>0</v>
          </cell>
          <cell r="EX720">
            <v>0</v>
          </cell>
          <cell r="EZ720">
            <v>0</v>
          </cell>
          <cell r="FD720">
            <v>43</v>
          </cell>
          <cell r="FF720">
            <v>43</v>
          </cell>
        </row>
        <row r="721">
          <cell r="A721" t="str">
            <v>Horsens-Affald</v>
          </cell>
          <cell r="B721" t="str">
            <v>DK-West</v>
          </cell>
          <cell r="G721">
            <v>0</v>
          </cell>
          <cell r="H721">
            <v>12</v>
          </cell>
          <cell r="AK721">
            <v>0</v>
          </cell>
          <cell r="AL721">
            <v>9.6000000000000014</v>
          </cell>
          <cell r="AN721">
            <v>0</v>
          </cell>
          <cell r="AO721">
            <v>2.3760000000000003</v>
          </cell>
          <cell r="AP721">
            <v>0</v>
          </cell>
          <cell r="AQ721">
            <v>0.84000000000000008</v>
          </cell>
          <cell r="BG721" t="b">
            <v>1</v>
          </cell>
          <cell r="BO721" t="b">
            <v>0</v>
          </cell>
          <cell r="CA721" t="b">
            <v>0</v>
          </cell>
          <cell r="CB721" t="b">
            <v>0</v>
          </cell>
          <cell r="CD721" t="b">
            <v>0</v>
          </cell>
          <cell r="CE721" t="b">
            <v>0</v>
          </cell>
          <cell r="CG721" t="b">
            <v>0</v>
          </cell>
          <cell r="CH721" t="b">
            <v>0</v>
          </cell>
          <cell r="CP721" t="str">
            <v>EHWSTBOD</v>
          </cell>
          <cell r="CT721" t="b">
            <v>0</v>
          </cell>
          <cell r="CV721" t="b">
            <v>0</v>
          </cell>
          <cell r="CX721" t="b">
            <v>0</v>
          </cell>
          <cell r="CZ721" t="b">
            <v>0</v>
          </cell>
          <cell r="DB721" t="b">
            <v>0</v>
          </cell>
          <cell r="DD721" t="b">
            <v>0</v>
          </cell>
          <cell r="DF721" t="b">
            <v>0</v>
          </cell>
          <cell r="DH721" t="b">
            <v>0</v>
          </cell>
          <cell r="DJ721" t="b">
            <v>0</v>
          </cell>
          <cell r="DL721" t="b">
            <v>0</v>
          </cell>
          <cell r="DN721" t="b">
            <v>0</v>
          </cell>
          <cell r="DP721" t="b">
            <v>0</v>
          </cell>
          <cell r="DV721">
            <v>0</v>
          </cell>
          <cell r="DX721">
            <v>0</v>
          </cell>
          <cell r="DZ721">
            <v>0</v>
          </cell>
          <cell r="EB721">
            <v>0</v>
          </cell>
          <cell r="ED721">
            <v>0</v>
          </cell>
          <cell r="EF721">
            <v>0</v>
          </cell>
          <cell r="EJ721">
            <v>0</v>
          </cell>
          <cell r="EL721">
            <v>0</v>
          </cell>
          <cell r="EN721">
            <v>0</v>
          </cell>
          <cell r="EP721">
            <v>0</v>
          </cell>
          <cell r="ER721">
            <v>0</v>
          </cell>
          <cell r="ET721">
            <v>0</v>
          </cell>
          <cell r="EX721">
            <v>0</v>
          </cell>
          <cell r="EZ721">
            <v>0</v>
          </cell>
          <cell r="FD721">
            <v>0</v>
          </cell>
          <cell r="FF721">
            <v>0</v>
          </cell>
        </row>
        <row r="722">
          <cell r="A722" t="str">
            <v>KedlerHorsens</v>
          </cell>
          <cell r="B722" t="str">
            <v>DK-West</v>
          </cell>
          <cell r="G722">
            <v>0</v>
          </cell>
          <cell r="H722">
            <v>86.6</v>
          </cell>
          <cell r="AK722">
            <v>0</v>
          </cell>
          <cell r="AL722">
            <v>82.876199999999997</v>
          </cell>
          <cell r="AN722">
            <v>0</v>
          </cell>
          <cell r="AO722">
            <v>0</v>
          </cell>
          <cell r="AP722">
            <v>935.28</v>
          </cell>
          <cell r="AQ722">
            <v>0</v>
          </cell>
          <cell r="BG722" t="b">
            <v>1</v>
          </cell>
          <cell r="BO722" t="b">
            <v>0</v>
          </cell>
          <cell r="CA722" t="b">
            <v>0</v>
          </cell>
          <cell r="CB722" t="b">
            <v>0</v>
          </cell>
          <cell r="CD722" t="b">
            <v>0</v>
          </cell>
          <cell r="CE722" t="b">
            <v>0</v>
          </cell>
          <cell r="CG722" t="b">
            <v>0</v>
          </cell>
          <cell r="CH722" t="b">
            <v>0</v>
          </cell>
          <cell r="CP722" t="str">
            <v>EHGASBOD</v>
          </cell>
          <cell r="CT722" t="b">
            <v>0</v>
          </cell>
          <cell r="CV722" t="b">
            <v>0</v>
          </cell>
          <cell r="CX722" t="b">
            <v>0</v>
          </cell>
          <cell r="CZ722" t="b">
            <v>0</v>
          </cell>
          <cell r="DB722" t="b">
            <v>0</v>
          </cell>
          <cell r="DD722" t="b">
            <v>0</v>
          </cell>
          <cell r="DF722" t="b">
            <v>0</v>
          </cell>
          <cell r="DH722" t="b">
            <v>0</v>
          </cell>
          <cell r="DJ722" t="b">
            <v>0</v>
          </cell>
          <cell r="DL722" t="b">
            <v>0</v>
          </cell>
          <cell r="DN722" t="b">
            <v>0</v>
          </cell>
          <cell r="DP722" t="b">
            <v>0</v>
          </cell>
          <cell r="DV722">
            <v>0</v>
          </cell>
          <cell r="DX722">
            <v>0</v>
          </cell>
          <cell r="DZ722">
            <v>0</v>
          </cell>
          <cell r="EB722">
            <v>0</v>
          </cell>
          <cell r="ED722">
            <v>0</v>
          </cell>
          <cell r="EF722">
            <v>0</v>
          </cell>
          <cell r="EJ722">
            <v>0</v>
          </cell>
          <cell r="EL722">
            <v>0</v>
          </cell>
          <cell r="EN722">
            <v>0</v>
          </cell>
          <cell r="EP722">
            <v>0</v>
          </cell>
          <cell r="ER722">
            <v>0</v>
          </cell>
          <cell r="ET722">
            <v>0</v>
          </cell>
          <cell r="EX722">
            <v>0</v>
          </cell>
          <cell r="EZ722">
            <v>0</v>
          </cell>
          <cell r="FD722">
            <v>0</v>
          </cell>
          <cell r="FF722">
            <v>0</v>
          </cell>
        </row>
        <row r="723">
          <cell r="A723" t="str">
            <v>KedlerHorsens</v>
          </cell>
          <cell r="B723" t="str">
            <v>DK-West</v>
          </cell>
          <cell r="G723">
            <v>0</v>
          </cell>
          <cell r="H723">
            <v>86.6</v>
          </cell>
          <cell r="AK723">
            <v>0</v>
          </cell>
          <cell r="AL723">
            <v>82.876199999999997</v>
          </cell>
          <cell r="AN723">
            <v>0</v>
          </cell>
          <cell r="AO723">
            <v>0</v>
          </cell>
          <cell r="AP723">
            <v>935.28</v>
          </cell>
          <cell r="AQ723">
            <v>0</v>
          </cell>
          <cell r="BG723" t="b">
            <v>1</v>
          </cell>
          <cell r="BO723" t="b">
            <v>1</v>
          </cell>
          <cell r="CA723" t="b">
            <v>0</v>
          </cell>
          <cell r="CB723" t="b">
            <v>1</v>
          </cell>
          <cell r="CD723" t="b">
            <v>0</v>
          </cell>
          <cell r="CE723" t="b">
            <v>0</v>
          </cell>
          <cell r="CG723" t="b">
            <v>0</v>
          </cell>
          <cell r="CH723" t="b">
            <v>0</v>
          </cell>
          <cell r="CP723" t="str">
            <v>EHGASBOD</v>
          </cell>
          <cell r="CT723" t="b">
            <v>0</v>
          </cell>
          <cell r="CV723" t="b">
            <v>0</v>
          </cell>
          <cell r="CX723" t="b">
            <v>0</v>
          </cell>
          <cell r="CZ723" t="b">
            <v>0</v>
          </cell>
          <cell r="DB723" t="b">
            <v>0</v>
          </cell>
          <cell r="DD723" t="b">
            <v>0</v>
          </cell>
          <cell r="DF723" t="b">
            <v>1</v>
          </cell>
          <cell r="DH723" t="b">
            <v>1</v>
          </cell>
          <cell r="DJ723" t="b">
            <v>1</v>
          </cell>
          <cell r="DL723" t="b">
            <v>1</v>
          </cell>
          <cell r="DN723" t="b">
            <v>0</v>
          </cell>
          <cell r="DP723" t="b">
            <v>0</v>
          </cell>
          <cell r="DV723">
            <v>0</v>
          </cell>
          <cell r="DX723">
            <v>0</v>
          </cell>
          <cell r="DZ723">
            <v>0</v>
          </cell>
          <cell r="EB723">
            <v>0</v>
          </cell>
          <cell r="ED723">
            <v>0</v>
          </cell>
          <cell r="EF723">
            <v>0</v>
          </cell>
          <cell r="EJ723">
            <v>86.6</v>
          </cell>
          <cell r="EL723">
            <v>86.6</v>
          </cell>
          <cell r="EN723">
            <v>86.6</v>
          </cell>
          <cell r="EP723">
            <v>86.6</v>
          </cell>
          <cell r="ER723">
            <v>0</v>
          </cell>
          <cell r="ET723">
            <v>0</v>
          </cell>
          <cell r="EX723">
            <v>0</v>
          </cell>
          <cell r="EZ723">
            <v>0</v>
          </cell>
          <cell r="FD723">
            <v>0</v>
          </cell>
          <cell r="FF723">
            <v>0</v>
          </cell>
        </row>
        <row r="724">
          <cell r="A724" t="str">
            <v>VarmelagerHorsens</v>
          </cell>
          <cell r="B724" t="str">
            <v>DK-West</v>
          </cell>
          <cell r="G724">
            <v>0</v>
          </cell>
          <cell r="H724">
            <v>36</v>
          </cell>
          <cell r="AK724">
            <v>0</v>
          </cell>
          <cell r="AL724">
            <v>0</v>
          </cell>
          <cell r="AN724">
            <v>0</v>
          </cell>
          <cell r="AO724">
            <v>0</v>
          </cell>
          <cell r="AP724">
            <v>0</v>
          </cell>
          <cell r="AQ724">
            <v>0</v>
          </cell>
          <cell r="BG724" t="b">
            <v>0</v>
          </cell>
          <cell r="BO724" t="b">
            <v>0</v>
          </cell>
          <cell r="CA724" t="b">
            <v>0</v>
          </cell>
          <cell r="CB724" t="b">
            <v>0</v>
          </cell>
          <cell r="CD724" t="b">
            <v>0</v>
          </cell>
          <cell r="CE724" t="b">
            <v>0</v>
          </cell>
          <cell r="CG724" t="b">
            <v>0</v>
          </cell>
          <cell r="CH724" t="b">
            <v>0</v>
          </cell>
          <cell r="CP724">
            <v>0</v>
          </cell>
          <cell r="CT724" t="b">
            <v>0</v>
          </cell>
          <cell r="CV724" t="b">
            <v>0</v>
          </cell>
          <cell r="CX724" t="b">
            <v>0</v>
          </cell>
          <cell r="CZ724" t="b">
            <v>0</v>
          </cell>
          <cell r="DB724" t="b">
            <v>0</v>
          </cell>
          <cell r="DD724" t="b">
            <v>0</v>
          </cell>
          <cell r="DF724" t="b">
            <v>0</v>
          </cell>
          <cell r="DH724" t="b">
            <v>0</v>
          </cell>
          <cell r="DJ724" t="b">
            <v>0</v>
          </cell>
          <cell r="DL724" t="b">
            <v>0</v>
          </cell>
          <cell r="DN724" t="b">
            <v>0</v>
          </cell>
          <cell r="DP724" t="b">
            <v>0</v>
          </cell>
          <cell r="DV724">
            <v>0</v>
          </cell>
          <cell r="DX724">
            <v>0</v>
          </cell>
          <cell r="DZ724">
            <v>0</v>
          </cell>
          <cell r="EB724">
            <v>0</v>
          </cell>
          <cell r="ED724">
            <v>0</v>
          </cell>
          <cell r="EF724">
            <v>0</v>
          </cell>
          <cell r="EJ724">
            <v>0</v>
          </cell>
          <cell r="EL724">
            <v>0</v>
          </cell>
          <cell r="EN724">
            <v>0</v>
          </cell>
          <cell r="EP724">
            <v>0</v>
          </cell>
          <cell r="ER724">
            <v>0</v>
          </cell>
          <cell r="ET724">
            <v>0</v>
          </cell>
          <cell r="EX724">
            <v>0</v>
          </cell>
          <cell r="EZ724">
            <v>0</v>
          </cell>
          <cell r="FD724">
            <v>0</v>
          </cell>
          <cell r="FF724">
            <v>0</v>
          </cell>
        </row>
        <row r="725">
          <cell r="A725" t="str">
            <v>ElkedelHorsens</v>
          </cell>
          <cell r="B725" t="str">
            <v>DK-West</v>
          </cell>
          <cell r="G725" t="e">
            <v>#VALUE!</v>
          </cell>
          <cell r="H725">
            <v>13.35559265442404</v>
          </cell>
          <cell r="AK725">
            <v>0</v>
          </cell>
          <cell r="AL725">
            <v>0</v>
          </cell>
          <cell r="AN725">
            <v>0</v>
          </cell>
          <cell r="AO725">
            <v>0</v>
          </cell>
          <cell r="AP725">
            <v>0</v>
          </cell>
          <cell r="AQ725">
            <v>0</v>
          </cell>
          <cell r="BG725" t="b">
            <v>0</v>
          </cell>
          <cell r="BO725" t="b">
            <v>0</v>
          </cell>
          <cell r="CA725" t="b">
            <v>0</v>
          </cell>
          <cell r="CB725" t="b">
            <v>0</v>
          </cell>
          <cell r="CD725" t="b">
            <v>0</v>
          </cell>
          <cell r="CE725" t="b">
            <v>0</v>
          </cell>
          <cell r="CG725" t="b">
            <v>0</v>
          </cell>
          <cell r="CH725" t="b">
            <v>0</v>
          </cell>
          <cell r="CP725">
            <v>0</v>
          </cell>
          <cell r="CT725" t="b">
            <v>0</v>
          </cell>
          <cell r="CV725" t="b">
            <v>0</v>
          </cell>
          <cell r="CX725" t="b">
            <v>0</v>
          </cell>
          <cell r="CZ725" t="b">
            <v>0</v>
          </cell>
          <cell r="DB725" t="b">
            <v>0</v>
          </cell>
          <cell r="DD725" t="b">
            <v>0</v>
          </cell>
          <cell r="DF725" t="b">
            <v>0</v>
          </cell>
          <cell r="DH725" t="b">
            <v>0</v>
          </cell>
          <cell r="DJ725" t="b">
            <v>0</v>
          </cell>
          <cell r="DL725" t="b">
            <v>0</v>
          </cell>
          <cell r="DN725" t="b">
            <v>0</v>
          </cell>
          <cell r="DP725" t="b">
            <v>0</v>
          </cell>
          <cell r="DV725">
            <v>0</v>
          </cell>
          <cell r="DX725">
            <v>0</v>
          </cell>
          <cell r="DZ725">
            <v>0</v>
          </cell>
          <cell r="EB725">
            <v>0</v>
          </cell>
          <cell r="ED725">
            <v>0</v>
          </cell>
          <cell r="EF725">
            <v>0</v>
          </cell>
          <cell r="EJ725">
            <v>0</v>
          </cell>
          <cell r="EL725">
            <v>0</v>
          </cell>
          <cell r="EN725">
            <v>0</v>
          </cell>
          <cell r="EP725">
            <v>0</v>
          </cell>
          <cell r="ER725">
            <v>0</v>
          </cell>
          <cell r="ET725">
            <v>0</v>
          </cell>
          <cell r="EX725">
            <v>0</v>
          </cell>
          <cell r="EZ725">
            <v>0</v>
          </cell>
          <cell r="FD725">
            <v>0</v>
          </cell>
          <cell r="FF725">
            <v>0</v>
          </cell>
        </row>
        <row r="726">
          <cell r="A726" t="str">
            <v>KedlerSilkeborgGO</v>
          </cell>
          <cell r="B726" t="str">
            <v>DK-West</v>
          </cell>
          <cell r="G726">
            <v>0</v>
          </cell>
          <cell r="H726">
            <v>89.9</v>
          </cell>
          <cell r="AK726">
            <v>0</v>
          </cell>
          <cell r="AL726">
            <v>77.943300000000008</v>
          </cell>
          <cell r="AN726">
            <v>0</v>
          </cell>
          <cell r="AO726">
            <v>0</v>
          </cell>
          <cell r="AP726">
            <v>970.92000000000007</v>
          </cell>
          <cell r="AQ726">
            <v>0</v>
          </cell>
          <cell r="BG726" t="b">
            <v>1</v>
          </cell>
          <cell r="BO726" t="b">
            <v>0</v>
          </cell>
          <cell r="CA726" t="b">
            <v>0</v>
          </cell>
          <cell r="CB726" t="b">
            <v>0</v>
          </cell>
          <cell r="CD726" t="b">
            <v>0</v>
          </cell>
          <cell r="CE726" t="b">
            <v>0</v>
          </cell>
          <cell r="CG726" t="b">
            <v>0</v>
          </cell>
          <cell r="CH726" t="b">
            <v>0</v>
          </cell>
          <cell r="CP726" t="str">
            <v>EHDSLBOD</v>
          </cell>
          <cell r="CT726" t="b">
            <v>0</v>
          </cell>
          <cell r="CV726" t="b">
            <v>0</v>
          </cell>
          <cell r="CX726" t="b">
            <v>0</v>
          </cell>
          <cell r="CZ726" t="b">
            <v>0</v>
          </cell>
          <cell r="DB726" t="b">
            <v>0</v>
          </cell>
          <cell r="DD726" t="b">
            <v>0</v>
          </cell>
          <cell r="DF726" t="b">
            <v>0</v>
          </cell>
          <cell r="DH726" t="b">
            <v>0</v>
          </cell>
          <cell r="DJ726" t="b">
            <v>0</v>
          </cell>
          <cell r="DL726" t="b">
            <v>0</v>
          </cell>
          <cell r="DN726" t="b">
            <v>0</v>
          </cell>
          <cell r="DP726" t="b">
            <v>0</v>
          </cell>
          <cell r="DV726">
            <v>0</v>
          </cell>
          <cell r="DX726">
            <v>0</v>
          </cell>
          <cell r="DZ726">
            <v>0</v>
          </cell>
          <cell r="EB726">
            <v>0</v>
          </cell>
          <cell r="ED726">
            <v>0</v>
          </cell>
          <cell r="EF726">
            <v>0</v>
          </cell>
          <cell r="EJ726">
            <v>0</v>
          </cell>
          <cell r="EL726">
            <v>0</v>
          </cell>
          <cell r="EN726">
            <v>0</v>
          </cell>
          <cell r="EP726">
            <v>0</v>
          </cell>
          <cell r="ER726">
            <v>0</v>
          </cell>
          <cell r="ET726">
            <v>0</v>
          </cell>
          <cell r="EX726">
            <v>0</v>
          </cell>
          <cell r="EZ726">
            <v>0</v>
          </cell>
          <cell r="FD726">
            <v>0</v>
          </cell>
          <cell r="FF726">
            <v>0</v>
          </cell>
        </row>
        <row r="727">
          <cell r="A727" t="str">
            <v>KedlerSilkeborgGO</v>
          </cell>
          <cell r="B727" t="str">
            <v>DK-West</v>
          </cell>
          <cell r="G727">
            <v>0</v>
          </cell>
          <cell r="H727">
            <v>89.9</v>
          </cell>
          <cell r="AK727">
            <v>0</v>
          </cell>
          <cell r="AL727">
            <v>77.943300000000008</v>
          </cell>
          <cell r="AN727">
            <v>0</v>
          </cell>
          <cell r="AO727">
            <v>0</v>
          </cell>
          <cell r="AP727">
            <v>970.92000000000007</v>
          </cell>
          <cell r="AQ727">
            <v>0</v>
          </cell>
          <cell r="BG727" t="b">
            <v>1</v>
          </cell>
          <cell r="BO727" t="b">
            <v>1</v>
          </cell>
          <cell r="CA727" t="b">
            <v>0</v>
          </cell>
          <cell r="CB727" t="b">
            <v>1</v>
          </cell>
          <cell r="CD727" t="b">
            <v>0</v>
          </cell>
          <cell r="CE727" t="b">
            <v>0</v>
          </cell>
          <cell r="CG727" t="b">
            <v>0</v>
          </cell>
          <cell r="CH727" t="b">
            <v>0</v>
          </cell>
          <cell r="CP727" t="str">
            <v>EHDSLBOD</v>
          </cell>
          <cell r="CT727" t="b">
            <v>0</v>
          </cell>
          <cell r="CV727" t="b">
            <v>0</v>
          </cell>
          <cell r="CX727" t="b">
            <v>0</v>
          </cell>
          <cell r="CZ727" t="b">
            <v>0</v>
          </cell>
          <cell r="DB727" t="b">
            <v>0</v>
          </cell>
          <cell r="DD727" t="b">
            <v>0</v>
          </cell>
          <cell r="DF727" t="b">
            <v>1</v>
          </cell>
          <cell r="DH727" t="b">
            <v>1</v>
          </cell>
          <cell r="DJ727" t="b">
            <v>1</v>
          </cell>
          <cell r="DL727" t="b">
            <v>1</v>
          </cell>
          <cell r="DN727" t="b">
            <v>0</v>
          </cell>
          <cell r="DP727" t="b">
            <v>0</v>
          </cell>
          <cell r="DV727">
            <v>0</v>
          </cell>
          <cell r="DX727">
            <v>0</v>
          </cell>
          <cell r="DZ727">
            <v>0</v>
          </cell>
          <cell r="EB727">
            <v>0</v>
          </cell>
          <cell r="ED727">
            <v>0</v>
          </cell>
          <cell r="EF727">
            <v>0</v>
          </cell>
          <cell r="EJ727">
            <v>89.9</v>
          </cell>
          <cell r="EL727">
            <v>89.9</v>
          </cell>
          <cell r="EN727">
            <v>89.9</v>
          </cell>
          <cell r="EP727">
            <v>89.9</v>
          </cell>
          <cell r="ER727">
            <v>0</v>
          </cell>
          <cell r="ET727">
            <v>0</v>
          </cell>
          <cell r="EX727">
            <v>0</v>
          </cell>
          <cell r="EZ727">
            <v>0</v>
          </cell>
          <cell r="FD727">
            <v>0</v>
          </cell>
          <cell r="FF727">
            <v>0</v>
          </cell>
        </row>
        <row r="728">
          <cell r="A728" t="str">
            <v>KedlerSilkeborgNG</v>
          </cell>
          <cell r="B728" t="str">
            <v>DK-West</v>
          </cell>
          <cell r="G728">
            <v>0</v>
          </cell>
          <cell r="H728">
            <v>80.400000000000006</v>
          </cell>
          <cell r="AK728">
            <v>0</v>
          </cell>
          <cell r="AL728">
            <v>79.756799999999998</v>
          </cell>
          <cell r="AN728">
            <v>0</v>
          </cell>
          <cell r="AO728">
            <v>0</v>
          </cell>
          <cell r="AP728">
            <v>868.32000000000016</v>
          </cell>
          <cell r="AQ728">
            <v>0</v>
          </cell>
          <cell r="BG728" t="b">
            <v>1</v>
          </cell>
          <cell r="BO728" t="b">
            <v>0</v>
          </cell>
          <cell r="CA728" t="b">
            <v>0</v>
          </cell>
          <cell r="CB728" t="b">
            <v>0</v>
          </cell>
          <cell r="CD728" t="b">
            <v>0</v>
          </cell>
          <cell r="CE728" t="b">
            <v>0</v>
          </cell>
          <cell r="CG728" t="b">
            <v>0</v>
          </cell>
          <cell r="CH728" t="b">
            <v>0</v>
          </cell>
          <cell r="CP728" t="str">
            <v>EHGASBOD</v>
          </cell>
          <cell r="CT728" t="b">
            <v>0</v>
          </cell>
          <cell r="CV728" t="b">
            <v>0</v>
          </cell>
          <cell r="CX728" t="b">
            <v>0</v>
          </cell>
          <cell r="CZ728" t="b">
            <v>0</v>
          </cell>
          <cell r="DB728" t="b">
            <v>0</v>
          </cell>
          <cell r="DD728" t="b">
            <v>0</v>
          </cell>
          <cell r="DF728" t="b">
            <v>0</v>
          </cell>
          <cell r="DH728" t="b">
            <v>0</v>
          </cell>
          <cell r="DJ728" t="b">
            <v>0</v>
          </cell>
          <cell r="DL728" t="b">
            <v>0</v>
          </cell>
          <cell r="DN728" t="b">
            <v>0</v>
          </cell>
          <cell r="DP728" t="b">
            <v>0</v>
          </cell>
          <cell r="DV728">
            <v>0</v>
          </cell>
          <cell r="DX728">
            <v>0</v>
          </cell>
          <cell r="DZ728">
            <v>0</v>
          </cell>
          <cell r="EB728">
            <v>0</v>
          </cell>
          <cell r="ED728">
            <v>0</v>
          </cell>
          <cell r="EF728">
            <v>0</v>
          </cell>
          <cell r="EJ728">
            <v>0</v>
          </cell>
          <cell r="EL728">
            <v>0</v>
          </cell>
          <cell r="EN728">
            <v>0</v>
          </cell>
          <cell r="EP728">
            <v>0</v>
          </cell>
          <cell r="ER728">
            <v>0</v>
          </cell>
          <cell r="ET728">
            <v>0</v>
          </cell>
          <cell r="EX728">
            <v>0</v>
          </cell>
          <cell r="EZ728">
            <v>0</v>
          </cell>
          <cell r="FD728">
            <v>0</v>
          </cell>
          <cell r="FF728">
            <v>0</v>
          </cell>
        </row>
        <row r="729">
          <cell r="A729" t="str">
            <v>KedlerSilkeborgNG</v>
          </cell>
          <cell r="B729" t="str">
            <v>DK-West</v>
          </cell>
          <cell r="G729">
            <v>0</v>
          </cell>
          <cell r="H729">
            <v>80.400000000000006</v>
          </cell>
          <cell r="AK729">
            <v>0</v>
          </cell>
          <cell r="AL729">
            <v>79.756799999999998</v>
          </cell>
          <cell r="AN729">
            <v>0</v>
          </cell>
          <cell r="AO729">
            <v>0</v>
          </cell>
          <cell r="AP729">
            <v>868.32000000000016</v>
          </cell>
          <cell r="AQ729">
            <v>0</v>
          </cell>
          <cell r="BG729" t="b">
            <v>1</v>
          </cell>
          <cell r="BO729" t="b">
            <v>1</v>
          </cell>
          <cell r="CA729" t="b">
            <v>0</v>
          </cell>
          <cell r="CB729" t="b">
            <v>1</v>
          </cell>
          <cell r="CD729" t="b">
            <v>0</v>
          </cell>
          <cell r="CE729" t="b">
            <v>0</v>
          </cell>
          <cell r="CG729" t="b">
            <v>0</v>
          </cell>
          <cell r="CH729" t="b">
            <v>0</v>
          </cell>
          <cell r="CP729" t="str">
            <v>EHGASBOD</v>
          </cell>
          <cell r="CT729" t="b">
            <v>0</v>
          </cell>
          <cell r="CV729" t="b">
            <v>0</v>
          </cell>
          <cell r="CX729" t="b">
            <v>0</v>
          </cell>
          <cell r="CZ729" t="b">
            <v>0</v>
          </cell>
          <cell r="DB729" t="b">
            <v>0</v>
          </cell>
          <cell r="DD729" t="b">
            <v>0</v>
          </cell>
          <cell r="DF729" t="b">
            <v>1</v>
          </cell>
          <cell r="DH729" t="b">
            <v>1</v>
          </cell>
          <cell r="DJ729" t="b">
            <v>1</v>
          </cell>
          <cell r="DL729" t="b">
            <v>1</v>
          </cell>
          <cell r="DN729" t="b">
            <v>0</v>
          </cell>
          <cell r="DP729" t="b">
            <v>0</v>
          </cell>
          <cell r="DV729">
            <v>0</v>
          </cell>
          <cell r="DX729">
            <v>0</v>
          </cell>
          <cell r="DZ729">
            <v>0</v>
          </cell>
          <cell r="EB729">
            <v>0</v>
          </cell>
          <cell r="ED729">
            <v>0</v>
          </cell>
          <cell r="EF729">
            <v>0</v>
          </cell>
          <cell r="EJ729">
            <v>80.400000000000006</v>
          </cell>
          <cell r="EL729">
            <v>80.400000000000006</v>
          </cell>
          <cell r="EN729">
            <v>80.400000000000006</v>
          </cell>
          <cell r="EP729">
            <v>80.400000000000006</v>
          </cell>
          <cell r="ER729">
            <v>0</v>
          </cell>
          <cell r="ET729">
            <v>0</v>
          </cell>
          <cell r="EX729">
            <v>0</v>
          </cell>
          <cell r="EZ729">
            <v>0</v>
          </cell>
          <cell r="FD729">
            <v>0</v>
          </cell>
          <cell r="FF729">
            <v>0</v>
          </cell>
        </row>
        <row r="730">
          <cell r="A730" t="str">
            <v>BiogasSilkeborg</v>
          </cell>
          <cell r="B730" t="str">
            <v>DK-West</v>
          </cell>
          <cell r="G730">
            <v>0.56999999999999995</v>
          </cell>
          <cell r="H730">
            <v>1.4330000000000001</v>
          </cell>
          <cell r="AK730">
            <v>0.15504000000000001</v>
          </cell>
          <cell r="AL730">
            <v>0.97991054035087732</v>
          </cell>
          <cell r="AN730">
            <v>0</v>
          </cell>
          <cell r="AO730">
            <v>5.6999999999999995E-2</v>
          </cell>
          <cell r="AP730">
            <v>17.099999999999998</v>
          </cell>
          <cell r="AQ730">
            <v>5.6999999999999995E-2</v>
          </cell>
          <cell r="BG730" t="b">
            <v>1</v>
          </cell>
          <cell r="BO730" t="b">
            <v>1</v>
          </cell>
          <cell r="CA730" t="b">
            <v>1</v>
          </cell>
          <cell r="CB730" t="b">
            <v>1</v>
          </cell>
          <cell r="CD730" t="b">
            <v>0</v>
          </cell>
          <cell r="CE730" t="b">
            <v>0</v>
          </cell>
          <cell r="CG730" t="b">
            <v>0</v>
          </cell>
          <cell r="CH730" t="b">
            <v>0</v>
          </cell>
          <cell r="CP730" t="str">
            <v>ECBGAEND</v>
          </cell>
          <cell r="CT730" t="b">
            <v>1</v>
          </cell>
          <cell r="CV730" t="b">
            <v>1</v>
          </cell>
          <cell r="CX730" t="b">
            <v>1</v>
          </cell>
          <cell r="CZ730" t="b">
            <v>1</v>
          </cell>
          <cell r="DB730" t="b">
            <v>0</v>
          </cell>
          <cell r="DD730" t="b">
            <v>0</v>
          </cell>
          <cell r="DF730" t="b">
            <v>1</v>
          </cell>
          <cell r="DH730" t="b">
            <v>1</v>
          </cell>
          <cell r="DJ730" t="b">
            <v>1</v>
          </cell>
          <cell r="DL730" t="b">
            <v>1</v>
          </cell>
          <cell r="DN730" t="b">
            <v>0</v>
          </cell>
          <cell r="DP730" t="b">
            <v>0</v>
          </cell>
          <cell r="DV730">
            <v>0.56999999999999995</v>
          </cell>
          <cell r="DX730">
            <v>0.56999999999999995</v>
          </cell>
          <cell r="DZ730">
            <v>0.56999999999999995</v>
          </cell>
          <cell r="EB730">
            <v>0.56999999999999995</v>
          </cell>
          <cell r="ED730">
            <v>0</v>
          </cell>
          <cell r="EF730">
            <v>0</v>
          </cell>
          <cell r="EJ730">
            <v>1.4330000000000001</v>
          </cell>
          <cell r="EL730">
            <v>1.4330000000000001</v>
          </cell>
          <cell r="EN730">
            <v>1.4330000000000001</v>
          </cell>
          <cell r="EP730">
            <v>1.4330000000000001</v>
          </cell>
          <cell r="ER730">
            <v>0</v>
          </cell>
          <cell r="ET730">
            <v>0</v>
          </cell>
          <cell r="EX730">
            <v>0</v>
          </cell>
          <cell r="EZ730">
            <v>0</v>
          </cell>
          <cell r="FD730">
            <v>0</v>
          </cell>
          <cell r="FF730">
            <v>0</v>
          </cell>
        </row>
        <row r="731">
          <cell r="A731" t="str">
            <v>SilkeborgKV</v>
          </cell>
          <cell r="B731" t="str">
            <v>DK-West</v>
          </cell>
          <cell r="G731">
            <v>98.5</v>
          </cell>
          <cell r="H731">
            <v>73.893473368342086</v>
          </cell>
          <cell r="AK731">
            <v>46.294999999999995</v>
          </cell>
          <cell r="AL731">
            <v>26.053962853053847</v>
          </cell>
          <cell r="AN731">
            <v>0</v>
          </cell>
          <cell r="AO731">
            <v>7.88</v>
          </cell>
          <cell r="AP731">
            <v>985</v>
          </cell>
          <cell r="AQ731">
            <v>9.8500000000000014</v>
          </cell>
          <cell r="BG731" t="b">
            <v>1</v>
          </cell>
          <cell r="BO731" t="b">
            <v>0</v>
          </cell>
          <cell r="CA731" t="b">
            <v>0</v>
          </cell>
          <cell r="CB731" t="b">
            <v>0</v>
          </cell>
          <cell r="CD731" t="b">
            <v>0</v>
          </cell>
          <cell r="CE731" t="b">
            <v>0</v>
          </cell>
          <cell r="CG731" t="b">
            <v>0</v>
          </cell>
          <cell r="CH731" t="b">
            <v>0</v>
          </cell>
          <cell r="CP731" t="str">
            <v>ECGASGTD</v>
          </cell>
          <cell r="CT731" t="b">
            <v>0</v>
          </cell>
          <cell r="CV731" t="b">
            <v>0</v>
          </cell>
          <cell r="CX731" t="b">
            <v>0</v>
          </cell>
          <cell r="CZ731" t="b">
            <v>0</v>
          </cell>
          <cell r="DB731" t="b">
            <v>0</v>
          </cell>
          <cell r="DD731" t="b">
            <v>0</v>
          </cell>
          <cell r="DF731" t="b">
            <v>0</v>
          </cell>
          <cell r="DH731" t="b">
            <v>0</v>
          </cell>
          <cell r="DJ731" t="b">
            <v>0</v>
          </cell>
          <cell r="DL731" t="b">
            <v>0</v>
          </cell>
          <cell r="DN731" t="b">
            <v>0</v>
          </cell>
          <cell r="DP731" t="b">
            <v>0</v>
          </cell>
          <cell r="DV731">
            <v>0</v>
          </cell>
          <cell r="DX731">
            <v>0</v>
          </cell>
          <cell r="DZ731">
            <v>0</v>
          </cell>
          <cell r="EB731">
            <v>0</v>
          </cell>
          <cell r="ED731">
            <v>0</v>
          </cell>
          <cell r="EF731">
            <v>0</v>
          </cell>
          <cell r="EJ731">
            <v>0</v>
          </cell>
          <cell r="EL731">
            <v>0</v>
          </cell>
          <cell r="EN731">
            <v>0</v>
          </cell>
          <cell r="EP731">
            <v>0</v>
          </cell>
          <cell r="ER731">
            <v>0</v>
          </cell>
          <cell r="ET731">
            <v>0</v>
          </cell>
          <cell r="EX731">
            <v>0</v>
          </cell>
          <cell r="EZ731">
            <v>0</v>
          </cell>
          <cell r="FD731">
            <v>0</v>
          </cell>
          <cell r="FF731">
            <v>0</v>
          </cell>
        </row>
        <row r="732">
          <cell r="A732" t="str">
            <v>SilkeborgKV</v>
          </cell>
          <cell r="B732" t="str">
            <v>DK-West</v>
          </cell>
          <cell r="G732">
            <v>98.5</v>
          </cell>
          <cell r="H732">
            <v>73.893473368342086</v>
          </cell>
          <cell r="AK732">
            <v>46.294999999999995</v>
          </cell>
          <cell r="AL732">
            <v>26.053962853053847</v>
          </cell>
          <cell r="AN732">
            <v>0</v>
          </cell>
          <cell r="AO732">
            <v>7.88</v>
          </cell>
          <cell r="AP732">
            <v>985</v>
          </cell>
          <cell r="AQ732">
            <v>9.8500000000000014</v>
          </cell>
          <cell r="BG732" t="b">
            <v>1</v>
          </cell>
          <cell r="BO732" t="b">
            <v>1</v>
          </cell>
          <cell r="CA732" t="b">
            <v>1</v>
          </cell>
          <cell r="CB732" t="b">
            <v>1</v>
          </cell>
          <cell r="CD732" t="b">
            <v>0</v>
          </cell>
          <cell r="CE732" t="b">
            <v>0</v>
          </cell>
          <cell r="CG732" t="b">
            <v>0</v>
          </cell>
          <cell r="CH732" t="b">
            <v>0</v>
          </cell>
          <cell r="CP732" t="str">
            <v>ECGASGTD</v>
          </cell>
          <cell r="CT732" t="b">
            <v>0</v>
          </cell>
          <cell r="CV732" t="b">
            <v>0</v>
          </cell>
          <cell r="CX732" t="b">
            <v>0</v>
          </cell>
          <cell r="CZ732" t="b">
            <v>0</v>
          </cell>
          <cell r="DB732" t="b">
            <v>0</v>
          </cell>
          <cell r="DD732" t="b">
            <v>0</v>
          </cell>
          <cell r="DF732" t="b">
            <v>0</v>
          </cell>
          <cell r="DH732" t="b">
            <v>0</v>
          </cell>
          <cell r="DJ732" t="b">
            <v>0</v>
          </cell>
          <cell r="DL732" t="b">
            <v>0</v>
          </cell>
          <cell r="DN732" t="b">
            <v>0</v>
          </cell>
          <cell r="DP732" t="b">
            <v>0</v>
          </cell>
          <cell r="DV732">
            <v>98.5</v>
          </cell>
          <cell r="DX732">
            <v>98.5</v>
          </cell>
          <cell r="DZ732">
            <v>0</v>
          </cell>
          <cell r="EB732">
            <v>0</v>
          </cell>
          <cell r="ED732">
            <v>0</v>
          </cell>
          <cell r="EF732">
            <v>0</v>
          </cell>
          <cell r="EJ732">
            <v>73.893473368342086</v>
          </cell>
          <cell r="EL732">
            <v>73.893473368342086</v>
          </cell>
          <cell r="EN732">
            <v>0</v>
          </cell>
          <cell r="EP732">
            <v>0</v>
          </cell>
          <cell r="ER732">
            <v>0</v>
          </cell>
          <cell r="ET732">
            <v>0</v>
          </cell>
          <cell r="EX732">
            <v>0</v>
          </cell>
          <cell r="EZ732">
            <v>0</v>
          </cell>
          <cell r="FD732">
            <v>0</v>
          </cell>
          <cell r="FF732">
            <v>0</v>
          </cell>
        </row>
        <row r="733">
          <cell r="A733" t="str">
            <v>SilkeborgKV</v>
          </cell>
          <cell r="B733" t="str">
            <v>DK-West</v>
          </cell>
          <cell r="G733">
            <v>98.5</v>
          </cell>
          <cell r="H733">
            <v>73.893473368342086</v>
          </cell>
          <cell r="AK733">
            <v>46.294999999999995</v>
          </cell>
          <cell r="AL733">
            <v>26.053962853053847</v>
          </cell>
          <cell r="AN733">
            <v>0</v>
          </cell>
          <cell r="AO733">
            <v>7.88</v>
          </cell>
          <cell r="AP733">
            <v>985</v>
          </cell>
          <cell r="AQ733">
            <v>9.8500000000000014</v>
          </cell>
          <cell r="BG733" t="b">
            <v>1</v>
          </cell>
          <cell r="BO733" t="b">
            <v>0</v>
          </cell>
          <cell r="CA733" t="b">
            <v>0</v>
          </cell>
          <cell r="CB733" t="b">
            <v>0</v>
          </cell>
          <cell r="CD733" t="b">
            <v>1</v>
          </cell>
          <cell r="CE733" t="b">
            <v>1</v>
          </cell>
          <cell r="CG733" t="b">
            <v>0</v>
          </cell>
          <cell r="CH733" t="b">
            <v>0</v>
          </cell>
          <cell r="CP733" t="str">
            <v>ECGASGTD</v>
          </cell>
          <cell r="CT733" t="b">
            <v>1</v>
          </cell>
          <cell r="CV733" t="b">
            <v>1</v>
          </cell>
          <cell r="CX733" t="b">
            <v>0</v>
          </cell>
          <cell r="CZ733" t="b">
            <v>0</v>
          </cell>
          <cell r="DB733" t="b">
            <v>0</v>
          </cell>
          <cell r="DD733" t="b">
            <v>0</v>
          </cell>
          <cell r="DF733" t="b">
            <v>1</v>
          </cell>
          <cell r="DH733" t="b">
            <v>1</v>
          </cell>
          <cell r="DJ733" t="b">
            <v>0</v>
          </cell>
          <cell r="DL733" t="b">
            <v>0</v>
          </cell>
          <cell r="DN733" t="b">
            <v>0</v>
          </cell>
          <cell r="DP733" t="b">
            <v>0</v>
          </cell>
          <cell r="DV733">
            <v>0</v>
          </cell>
          <cell r="DX733">
            <v>0</v>
          </cell>
          <cell r="DZ733">
            <v>0</v>
          </cell>
          <cell r="EB733">
            <v>0</v>
          </cell>
          <cell r="ED733">
            <v>0</v>
          </cell>
          <cell r="EF733">
            <v>0</v>
          </cell>
          <cell r="EJ733">
            <v>0</v>
          </cell>
          <cell r="EL733">
            <v>0</v>
          </cell>
          <cell r="EN733">
            <v>0</v>
          </cell>
          <cell r="EP733">
            <v>0</v>
          </cell>
          <cell r="ER733">
            <v>0</v>
          </cell>
          <cell r="ET733">
            <v>0</v>
          </cell>
          <cell r="EX733">
            <v>98.5</v>
          </cell>
          <cell r="EZ733">
            <v>73.893473368342086</v>
          </cell>
          <cell r="FD733">
            <v>0</v>
          </cell>
          <cell r="FF733">
            <v>0</v>
          </cell>
        </row>
        <row r="734">
          <cell r="A734" t="str">
            <v>SilkeborgKV2</v>
          </cell>
          <cell r="B734" t="str">
            <v>DK-West</v>
          </cell>
          <cell r="G734">
            <v>98.666666666666657</v>
          </cell>
          <cell r="H734">
            <v>74</v>
          </cell>
          <cell r="AK734">
            <v>48.74133333333333</v>
          </cell>
          <cell r="AL734">
            <v>27.416999999999998</v>
          </cell>
          <cell r="AN734">
            <v>0</v>
          </cell>
          <cell r="AO734">
            <v>0</v>
          </cell>
          <cell r="AP734">
            <v>1837.6666666666665</v>
          </cell>
          <cell r="AQ734">
            <v>9.8666666666666671</v>
          </cell>
          <cell r="BG734" t="b">
            <v>1</v>
          </cell>
          <cell r="BO734" t="b">
            <v>0</v>
          </cell>
          <cell r="CA734" t="b">
            <v>0</v>
          </cell>
          <cell r="CB734" t="b">
            <v>0</v>
          </cell>
          <cell r="CD734" t="b">
            <v>0</v>
          </cell>
          <cell r="CE734" t="b">
            <v>0</v>
          </cell>
          <cell r="CG734" t="b">
            <v>0</v>
          </cell>
          <cell r="CH734" t="b">
            <v>0</v>
          </cell>
          <cell r="CP734" t="str">
            <v>ECGASGTD</v>
          </cell>
          <cell r="CT734" t="b">
            <v>0</v>
          </cell>
          <cell r="CV734" t="b">
            <v>0</v>
          </cell>
          <cell r="CX734" t="b">
            <v>1</v>
          </cell>
          <cell r="CZ734" t="b">
            <v>1</v>
          </cell>
          <cell r="DB734" t="b">
            <v>1</v>
          </cell>
          <cell r="DD734" t="b">
            <v>0</v>
          </cell>
          <cell r="DF734" t="b">
            <v>0</v>
          </cell>
          <cell r="DH734" t="b">
            <v>0</v>
          </cell>
          <cell r="DJ734" t="b">
            <v>1</v>
          </cell>
          <cell r="DL734" t="b">
            <v>1</v>
          </cell>
          <cell r="DN734" t="b">
            <v>1</v>
          </cell>
          <cell r="DP734" t="b">
            <v>0</v>
          </cell>
          <cell r="DV734">
            <v>0</v>
          </cell>
          <cell r="DX734">
            <v>0</v>
          </cell>
          <cell r="DZ734">
            <v>0</v>
          </cell>
          <cell r="EB734">
            <v>0</v>
          </cell>
          <cell r="ED734">
            <v>0</v>
          </cell>
          <cell r="EF734">
            <v>0</v>
          </cell>
          <cell r="EJ734">
            <v>0</v>
          </cell>
          <cell r="EL734">
            <v>0</v>
          </cell>
          <cell r="EN734">
            <v>0</v>
          </cell>
          <cell r="EP734">
            <v>0</v>
          </cell>
          <cell r="ER734">
            <v>0</v>
          </cell>
          <cell r="ET734">
            <v>0</v>
          </cell>
          <cell r="EX734">
            <v>0</v>
          </cell>
          <cell r="EZ734">
            <v>0</v>
          </cell>
          <cell r="FD734">
            <v>0</v>
          </cell>
          <cell r="FF734">
            <v>0</v>
          </cell>
        </row>
        <row r="735">
          <cell r="A735" t="str">
            <v>L90_SilkeborgViborg</v>
          </cell>
          <cell r="B735" t="str">
            <v>DK-West</v>
          </cell>
          <cell r="G735">
            <v>-62.102676247006151</v>
          </cell>
          <cell r="H735">
            <v>48.363636363636367</v>
          </cell>
          <cell r="AK735">
            <v>-261.06412527335209</v>
          </cell>
          <cell r="AL735">
            <v>-158.33045454545453</v>
          </cell>
          <cell r="AN735">
            <v>0</v>
          </cell>
          <cell r="AO735">
            <v>0</v>
          </cell>
          <cell r="AP735">
            <v>0</v>
          </cell>
          <cell r="AQ735">
            <v>0</v>
          </cell>
          <cell r="BG735" t="b">
            <v>0</v>
          </cell>
          <cell r="BO735" t="b">
            <v>0</v>
          </cell>
          <cell r="CA735" t="b">
            <v>0</v>
          </cell>
          <cell r="CB735" t="b">
            <v>0</v>
          </cell>
          <cell r="CD735" t="b">
            <v>0</v>
          </cell>
          <cell r="CE735" t="b">
            <v>0</v>
          </cell>
          <cell r="CG735" t="b">
            <v>0</v>
          </cell>
          <cell r="CH735" t="b">
            <v>0</v>
          </cell>
          <cell r="CP735" t="str">
            <v>ECWSTBPD</v>
          </cell>
          <cell r="CT735" t="b">
            <v>0</v>
          </cell>
          <cell r="CV735" t="b">
            <v>0</v>
          </cell>
          <cell r="CX735" t="b">
            <v>0</v>
          </cell>
          <cell r="CZ735" t="b">
            <v>0</v>
          </cell>
          <cell r="DB735" t="b">
            <v>0</v>
          </cell>
          <cell r="DD735" t="b">
            <v>0</v>
          </cell>
          <cell r="DF735" t="b">
            <v>0</v>
          </cell>
          <cell r="DH735" t="b">
            <v>0</v>
          </cell>
          <cell r="DJ735" t="b">
            <v>0</v>
          </cell>
          <cell r="DL735" t="b">
            <v>0</v>
          </cell>
          <cell r="DN735" t="b">
            <v>0</v>
          </cell>
          <cell r="DP735" t="b">
            <v>0</v>
          </cell>
          <cell r="DV735">
            <v>0</v>
          </cell>
          <cell r="DX735">
            <v>0</v>
          </cell>
          <cell r="DZ735">
            <v>0</v>
          </cell>
          <cell r="EB735">
            <v>0</v>
          </cell>
          <cell r="ED735">
            <v>0</v>
          </cell>
          <cell r="EF735">
            <v>0</v>
          </cell>
          <cell r="EJ735">
            <v>0</v>
          </cell>
          <cell r="EL735">
            <v>0</v>
          </cell>
          <cell r="EN735">
            <v>0</v>
          </cell>
          <cell r="EP735">
            <v>0</v>
          </cell>
          <cell r="ER735">
            <v>0</v>
          </cell>
          <cell r="ET735">
            <v>0</v>
          </cell>
          <cell r="EX735">
            <v>0</v>
          </cell>
          <cell r="EZ735">
            <v>0</v>
          </cell>
          <cell r="FD735">
            <v>0</v>
          </cell>
          <cell r="FF735">
            <v>0</v>
          </cell>
        </row>
        <row r="736">
          <cell r="A736" t="str">
            <v>VarmelagerSilkeborg</v>
          </cell>
          <cell r="B736" t="str">
            <v>DK-West</v>
          </cell>
          <cell r="G736">
            <v>0</v>
          </cell>
          <cell r="H736">
            <v>64</v>
          </cell>
          <cell r="AK736">
            <v>0</v>
          </cell>
          <cell r="AL736">
            <v>0</v>
          </cell>
          <cell r="AN736">
            <v>0</v>
          </cell>
          <cell r="AO736">
            <v>0</v>
          </cell>
          <cell r="AP736">
            <v>0</v>
          </cell>
          <cell r="AQ736">
            <v>0</v>
          </cell>
          <cell r="BG736" t="b">
            <v>0</v>
          </cell>
          <cell r="BO736" t="b">
            <v>0</v>
          </cell>
          <cell r="CA736" t="b">
            <v>0</v>
          </cell>
          <cell r="CB736" t="b">
            <v>0</v>
          </cell>
          <cell r="CD736" t="b">
            <v>0</v>
          </cell>
          <cell r="CE736" t="b">
            <v>0</v>
          </cell>
          <cell r="CG736" t="b">
            <v>0</v>
          </cell>
          <cell r="CH736" t="b">
            <v>0</v>
          </cell>
          <cell r="CP736">
            <v>0</v>
          </cell>
          <cell r="CT736" t="b">
            <v>0</v>
          </cell>
          <cell r="CV736" t="b">
            <v>0</v>
          </cell>
          <cell r="CX736" t="b">
            <v>0</v>
          </cell>
          <cell r="CZ736" t="b">
            <v>0</v>
          </cell>
          <cell r="DB736" t="b">
            <v>0</v>
          </cell>
          <cell r="DD736" t="b">
            <v>0</v>
          </cell>
          <cell r="DF736" t="b">
            <v>0</v>
          </cell>
          <cell r="DH736" t="b">
            <v>0</v>
          </cell>
          <cell r="DJ736" t="b">
            <v>0</v>
          </cell>
          <cell r="DL736" t="b">
            <v>0</v>
          </cell>
          <cell r="DN736" t="b">
            <v>0</v>
          </cell>
          <cell r="DP736" t="b">
            <v>0</v>
          </cell>
          <cell r="DV736">
            <v>0</v>
          </cell>
          <cell r="DX736">
            <v>0</v>
          </cell>
          <cell r="DZ736">
            <v>0</v>
          </cell>
          <cell r="EB736">
            <v>0</v>
          </cell>
          <cell r="ED736">
            <v>0</v>
          </cell>
          <cell r="EF736">
            <v>0</v>
          </cell>
          <cell r="EJ736">
            <v>0</v>
          </cell>
          <cell r="EL736">
            <v>0</v>
          </cell>
          <cell r="EN736">
            <v>0</v>
          </cell>
          <cell r="EP736">
            <v>0</v>
          </cell>
          <cell r="ER736">
            <v>0</v>
          </cell>
          <cell r="ET736">
            <v>0</v>
          </cell>
          <cell r="EX736">
            <v>0</v>
          </cell>
          <cell r="EZ736">
            <v>0</v>
          </cell>
          <cell r="FD736">
            <v>0</v>
          </cell>
          <cell r="FF736">
            <v>0</v>
          </cell>
        </row>
        <row r="737">
          <cell r="A737" t="str">
            <v>ElkedelSilkeborg</v>
          </cell>
          <cell r="B737" t="str">
            <v>DK-West</v>
          </cell>
          <cell r="G737" t="e">
            <v>#VALUE!</v>
          </cell>
          <cell r="H737">
            <v>18.473368342085521</v>
          </cell>
          <cell r="AK737">
            <v>0</v>
          </cell>
          <cell r="AL737">
            <v>0</v>
          </cell>
          <cell r="AN737">
            <v>0</v>
          </cell>
          <cell r="AO737">
            <v>0</v>
          </cell>
          <cell r="AP737">
            <v>0</v>
          </cell>
          <cell r="AQ737">
            <v>0</v>
          </cell>
          <cell r="BG737" t="b">
            <v>0</v>
          </cell>
          <cell r="BO737" t="b">
            <v>0</v>
          </cell>
          <cell r="CA737" t="b">
            <v>0</v>
          </cell>
          <cell r="CB737" t="b">
            <v>0</v>
          </cell>
          <cell r="CD737" t="b">
            <v>0</v>
          </cell>
          <cell r="CE737" t="b">
            <v>0</v>
          </cell>
          <cell r="CG737" t="b">
            <v>0</v>
          </cell>
          <cell r="CH737" t="b">
            <v>0</v>
          </cell>
          <cell r="CP737">
            <v>0</v>
          </cell>
          <cell r="CT737" t="b">
            <v>0</v>
          </cell>
          <cell r="CV737" t="b">
            <v>0</v>
          </cell>
          <cell r="CX737" t="b">
            <v>0</v>
          </cell>
          <cell r="CZ737" t="b">
            <v>0</v>
          </cell>
          <cell r="DB737" t="b">
            <v>0</v>
          </cell>
          <cell r="DD737" t="b">
            <v>0</v>
          </cell>
          <cell r="DF737" t="b">
            <v>0</v>
          </cell>
          <cell r="DH737" t="b">
            <v>0</v>
          </cell>
          <cell r="DJ737" t="b">
            <v>0</v>
          </cell>
          <cell r="DL737" t="b">
            <v>0</v>
          </cell>
          <cell r="DN737" t="b">
            <v>0</v>
          </cell>
          <cell r="DP737" t="b">
            <v>0</v>
          </cell>
          <cell r="DV737">
            <v>0</v>
          </cell>
          <cell r="DX737">
            <v>0</v>
          </cell>
          <cell r="DZ737">
            <v>0</v>
          </cell>
          <cell r="EB737">
            <v>0</v>
          </cell>
          <cell r="ED737">
            <v>0</v>
          </cell>
          <cell r="EF737">
            <v>0</v>
          </cell>
          <cell r="EJ737">
            <v>0</v>
          </cell>
          <cell r="EL737">
            <v>0</v>
          </cell>
          <cell r="EN737">
            <v>0</v>
          </cell>
          <cell r="EP737">
            <v>0</v>
          </cell>
          <cell r="ER737">
            <v>0</v>
          </cell>
          <cell r="ET737">
            <v>0</v>
          </cell>
          <cell r="EX737">
            <v>0</v>
          </cell>
          <cell r="EZ737">
            <v>0</v>
          </cell>
          <cell r="FD737">
            <v>0</v>
          </cell>
          <cell r="FF737">
            <v>0</v>
          </cell>
        </row>
        <row r="738">
          <cell r="A738" t="str">
            <v>KedlerSønderborg</v>
          </cell>
          <cell r="B738" t="str">
            <v>DK-West</v>
          </cell>
          <cell r="G738">
            <v>0</v>
          </cell>
          <cell r="H738">
            <v>101</v>
          </cell>
          <cell r="AK738">
            <v>0</v>
          </cell>
          <cell r="AL738">
            <v>94.838999999999999</v>
          </cell>
          <cell r="AN738">
            <v>0</v>
          </cell>
          <cell r="AO738">
            <v>0</v>
          </cell>
          <cell r="AP738">
            <v>1090.8000000000002</v>
          </cell>
          <cell r="AQ738">
            <v>0</v>
          </cell>
          <cell r="BG738" t="b">
            <v>1</v>
          </cell>
          <cell r="BO738" t="b">
            <v>0</v>
          </cell>
          <cell r="CA738" t="b">
            <v>0</v>
          </cell>
          <cell r="CB738" t="b">
            <v>0</v>
          </cell>
          <cell r="CD738" t="b">
            <v>0</v>
          </cell>
          <cell r="CE738" t="b">
            <v>0</v>
          </cell>
          <cell r="CG738" t="b">
            <v>0</v>
          </cell>
          <cell r="CH738" t="b">
            <v>0</v>
          </cell>
          <cell r="CP738" t="str">
            <v>EHGASBOD</v>
          </cell>
          <cell r="CT738" t="b">
            <v>0</v>
          </cell>
          <cell r="CV738" t="b">
            <v>0</v>
          </cell>
          <cell r="CX738" t="b">
            <v>0</v>
          </cell>
          <cell r="CZ738" t="b">
            <v>0</v>
          </cell>
          <cell r="DB738" t="b">
            <v>0</v>
          </cell>
          <cell r="DD738" t="b">
            <v>0</v>
          </cell>
          <cell r="DF738" t="b">
            <v>0</v>
          </cell>
          <cell r="DH738" t="b">
            <v>0</v>
          </cell>
          <cell r="DJ738" t="b">
            <v>0</v>
          </cell>
          <cell r="DL738" t="b">
            <v>0</v>
          </cell>
          <cell r="DN738" t="b">
            <v>0</v>
          </cell>
          <cell r="DP738" t="b">
            <v>0</v>
          </cell>
          <cell r="DV738">
            <v>0</v>
          </cell>
          <cell r="DX738">
            <v>0</v>
          </cell>
          <cell r="DZ738">
            <v>0</v>
          </cell>
          <cell r="EB738">
            <v>0</v>
          </cell>
          <cell r="ED738">
            <v>0</v>
          </cell>
          <cell r="EF738">
            <v>0</v>
          </cell>
          <cell r="EJ738">
            <v>0</v>
          </cell>
          <cell r="EL738">
            <v>0</v>
          </cell>
          <cell r="EN738">
            <v>0</v>
          </cell>
          <cell r="EP738">
            <v>0</v>
          </cell>
          <cell r="ER738">
            <v>0</v>
          </cell>
          <cell r="ET738">
            <v>0</v>
          </cell>
          <cell r="EX738">
            <v>0</v>
          </cell>
          <cell r="EZ738">
            <v>0</v>
          </cell>
          <cell r="FD738">
            <v>0</v>
          </cell>
          <cell r="FF738">
            <v>0</v>
          </cell>
        </row>
        <row r="739">
          <cell r="A739" t="str">
            <v>KedlerSønderborg</v>
          </cell>
          <cell r="B739" t="str">
            <v>DK-West</v>
          </cell>
          <cell r="G739">
            <v>0</v>
          </cell>
          <cell r="H739">
            <v>101</v>
          </cell>
          <cell r="AK739">
            <v>0</v>
          </cell>
          <cell r="AL739">
            <v>94.838999999999999</v>
          </cell>
          <cell r="AN739">
            <v>0</v>
          </cell>
          <cell r="AO739">
            <v>0</v>
          </cell>
          <cell r="AP739">
            <v>1090.8000000000002</v>
          </cell>
          <cell r="AQ739">
            <v>0</v>
          </cell>
          <cell r="BG739" t="b">
            <v>1</v>
          </cell>
          <cell r="BO739" t="b">
            <v>1</v>
          </cell>
          <cell r="CA739" t="b">
            <v>0</v>
          </cell>
          <cell r="CB739" t="b">
            <v>1</v>
          </cell>
          <cell r="CD739" t="b">
            <v>0</v>
          </cell>
          <cell r="CE739" t="b">
            <v>0</v>
          </cell>
          <cell r="CG739" t="b">
            <v>0</v>
          </cell>
          <cell r="CH739" t="b">
            <v>0</v>
          </cell>
          <cell r="CP739" t="str">
            <v>EHGASBOD</v>
          </cell>
          <cell r="CT739" t="b">
            <v>0</v>
          </cell>
          <cell r="CV739" t="b">
            <v>0</v>
          </cell>
          <cell r="CX739" t="b">
            <v>0</v>
          </cell>
          <cell r="CZ739" t="b">
            <v>0</v>
          </cell>
          <cell r="DB739" t="b">
            <v>0</v>
          </cell>
          <cell r="DD739" t="b">
            <v>0</v>
          </cell>
          <cell r="DF739" t="b">
            <v>1</v>
          </cell>
          <cell r="DH739" t="b">
            <v>1</v>
          </cell>
          <cell r="DJ739" t="b">
            <v>1</v>
          </cell>
          <cell r="DL739" t="b">
            <v>1</v>
          </cell>
          <cell r="DN739" t="b">
            <v>0</v>
          </cell>
          <cell r="DP739" t="b">
            <v>0</v>
          </cell>
          <cell r="DV739">
            <v>0</v>
          </cell>
          <cell r="DX739">
            <v>0</v>
          </cell>
          <cell r="DZ739">
            <v>0</v>
          </cell>
          <cell r="EB739">
            <v>0</v>
          </cell>
          <cell r="ED739">
            <v>0</v>
          </cell>
          <cell r="EF739">
            <v>0</v>
          </cell>
          <cell r="EJ739">
            <v>101</v>
          </cell>
          <cell r="EL739">
            <v>101</v>
          </cell>
          <cell r="EN739">
            <v>101</v>
          </cell>
          <cell r="EP739">
            <v>101</v>
          </cell>
          <cell r="ER739">
            <v>0</v>
          </cell>
          <cell r="ET739">
            <v>0</v>
          </cell>
          <cell r="EX739">
            <v>0</v>
          </cell>
          <cell r="EZ739">
            <v>0</v>
          </cell>
          <cell r="FD739">
            <v>0</v>
          </cell>
          <cell r="FF739">
            <v>0</v>
          </cell>
        </row>
        <row r="740">
          <cell r="A740" t="str">
            <v>Sønderborg_Affald</v>
          </cell>
          <cell r="B740" t="str">
            <v>DK-West</v>
          </cell>
          <cell r="G740">
            <v>0</v>
          </cell>
          <cell r="H740">
            <v>17.5</v>
          </cell>
          <cell r="AK740">
            <v>0</v>
          </cell>
          <cell r="AL740">
            <v>14.455</v>
          </cell>
          <cell r="AN740">
            <v>0</v>
          </cell>
          <cell r="AO740">
            <v>3.4650000000000003</v>
          </cell>
          <cell r="AP740">
            <v>0</v>
          </cell>
          <cell r="AQ740">
            <v>1.2250000000000001</v>
          </cell>
          <cell r="BG740" t="b">
            <v>1</v>
          </cell>
          <cell r="BO740" t="b">
            <v>0</v>
          </cell>
          <cell r="CA740" t="b">
            <v>0</v>
          </cell>
          <cell r="CB740" t="b">
            <v>0</v>
          </cell>
          <cell r="CD740" t="b">
            <v>0</v>
          </cell>
          <cell r="CE740" t="b">
            <v>0</v>
          </cell>
          <cell r="CG740" t="b">
            <v>0</v>
          </cell>
          <cell r="CH740" t="b">
            <v>0</v>
          </cell>
          <cell r="CP740" t="str">
            <v>EHWSTBOD</v>
          </cell>
          <cell r="CT740" t="b">
            <v>0</v>
          </cell>
          <cell r="CV740" t="b">
            <v>0</v>
          </cell>
          <cell r="CX740" t="b">
            <v>0</v>
          </cell>
          <cell r="CZ740" t="b">
            <v>0</v>
          </cell>
          <cell r="DB740" t="b">
            <v>0</v>
          </cell>
          <cell r="DD740" t="b">
            <v>0</v>
          </cell>
          <cell r="DF740" t="b">
            <v>0</v>
          </cell>
          <cell r="DH740" t="b">
            <v>0</v>
          </cell>
          <cell r="DJ740" t="b">
            <v>0</v>
          </cell>
          <cell r="DL740" t="b">
            <v>0</v>
          </cell>
          <cell r="DN740" t="b">
            <v>0</v>
          </cell>
          <cell r="DP740" t="b">
            <v>0</v>
          </cell>
          <cell r="DV740">
            <v>0</v>
          </cell>
          <cell r="DX740">
            <v>0</v>
          </cell>
          <cell r="DZ740">
            <v>0</v>
          </cell>
          <cell r="EB740">
            <v>0</v>
          </cell>
          <cell r="ED740">
            <v>0</v>
          </cell>
          <cell r="EF740">
            <v>0</v>
          </cell>
          <cell r="EJ740">
            <v>0</v>
          </cell>
          <cell r="EL740">
            <v>0</v>
          </cell>
          <cell r="EN740">
            <v>0</v>
          </cell>
          <cell r="EP740">
            <v>0</v>
          </cell>
          <cell r="ER740">
            <v>0</v>
          </cell>
          <cell r="ET740">
            <v>0</v>
          </cell>
          <cell r="EX740">
            <v>0</v>
          </cell>
          <cell r="EZ740">
            <v>0</v>
          </cell>
          <cell r="FD740">
            <v>0</v>
          </cell>
          <cell r="FF740">
            <v>0</v>
          </cell>
        </row>
        <row r="741">
          <cell r="A741" t="str">
            <v>SønderborgKV</v>
          </cell>
          <cell r="B741" t="str">
            <v>DK-West</v>
          </cell>
          <cell r="G741">
            <v>58</v>
          </cell>
          <cell r="H741">
            <v>75.619295958279011</v>
          </cell>
          <cell r="AK741">
            <v>22.330000000000002</v>
          </cell>
          <cell r="AL741">
            <v>37.957534477102243</v>
          </cell>
          <cell r="AN741">
            <v>0</v>
          </cell>
          <cell r="AO741">
            <v>67.28</v>
          </cell>
          <cell r="AP741">
            <v>0</v>
          </cell>
          <cell r="AQ741">
            <v>5.22</v>
          </cell>
          <cell r="BG741" t="b">
            <v>1</v>
          </cell>
          <cell r="BO741" t="b">
            <v>0</v>
          </cell>
          <cell r="CA741" t="b">
            <v>0</v>
          </cell>
          <cell r="CB741" t="b">
            <v>0</v>
          </cell>
          <cell r="CD741" t="b">
            <v>0</v>
          </cell>
          <cell r="CE741" t="b">
            <v>0</v>
          </cell>
          <cell r="CG741" t="b">
            <v>0</v>
          </cell>
          <cell r="CH741" t="b">
            <v>0</v>
          </cell>
          <cell r="CP741" t="str">
            <v>ECGWABPD</v>
          </cell>
          <cell r="CT741" t="b">
            <v>0</v>
          </cell>
          <cell r="CV741" t="b">
            <v>0</v>
          </cell>
          <cell r="CX741" t="b">
            <v>0</v>
          </cell>
          <cell r="CZ741" t="b">
            <v>0</v>
          </cell>
          <cell r="DB741" t="b">
            <v>0</v>
          </cell>
          <cell r="DD741" t="b">
            <v>0</v>
          </cell>
          <cell r="DF741" t="b">
            <v>0</v>
          </cell>
          <cell r="DH741" t="b">
            <v>0</v>
          </cell>
          <cell r="DJ741" t="b">
            <v>0</v>
          </cell>
          <cell r="DL741" t="b">
            <v>0</v>
          </cell>
          <cell r="DN741" t="b">
            <v>0</v>
          </cell>
          <cell r="DP741" t="b">
            <v>0</v>
          </cell>
          <cell r="DV741">
            <v>0</v>
          </cell>
          <cell r="DX741">
            <v>0</v>
          </cell>
          <cell r="DZ741">
            <v>0</v>
          </cell>
          <cell r="EB741">
            <v>0</v>
          </cell>
          <cell r="ED741">
            <v>0</v>
          </cell>
          <cell r="EF741">
            <v>0</v>
          </cell>
          <cell r="EJ741">
            <v>0</v>
          </cell>
          <cell r="EL741">
            <v>0</v>
          </cell>
          <cell r="EN741">
            <v>0</v>
          </cell>
          <cell r="EP741">
            <v>0</v>
          </cell>
          <cell r="ER741">
            <v>0</v>
          </cell>
          <cell r="ET741">
            <v>0</v>
          </cell>
          <cell r="EX741">
            <v>0</v>
          </cell>
          <cell r="EZ741">
            <v>0</v>
          </cell>
          <cell r="FD741">
            <v>0</v>
          </cell>
          <cell r="FF741">
            <v>0</v>
          </cell>
        </row>
        <row r="742">
          <cell r="A742" t="str">
            <v>SønderborgKV</v>
          </cell>
          <cell r="B742" t="str">
            <v>DK-West</v>
          </cell>
          <cell r="G742">
            <v>58</v>
          </cell>
          <cell r="H742">
            <v>75.619295958279011</v>
          </cell>
          <cell r="AK742">
            <v>22.330000000000002</v>
          </cell>
          <cell r="AL742">
            <v>37.957534477102243</v>
          </cell>
          <cell r="AN742">
            <v>0</v>
          </cell>
          <cell r="AO742">
            <v>67.28</v>
          </cell>
          <cell r="AP742">
            <v>0</v>
          </cell>
          <cell r="AQ742">
            <v>5.22</v>
          </cell>
          <cell r="BG742" t="b">
            <v>1</v>
          </cell>
          <cell r="BO742" t="b">
            <v>0</v>
          </cell>
          <cell r="CA742" t="b">
            <v>0</v>
          </cell>
          <cell r="CB742" t="b">
            <v>0</v>
          </cell>
          <cell r="CD742" t="b">
            <v>0</v>
          </cell>
          <cell r="CE742" t="b">
            <v>0</v>
          </cell>
          <cell r="CG742" t="b">
            <v>0</v>
          </cell>
          <cell r="CH742" t="b">
            <v>0</v>
          </cell>
          <cell r="CP742" t="str">
            <v>ECGWABPD</v>
          </cell>
          <cell r="CT742" t="b">
            <v>0</v>
          </cell>
          <cell r="CV742" t="b">
            <v>0</v>
          </cell>
          <cell r="CX742" t="b">
            <v>0</v>
          </cell>
          <cell r="CZ742" t="b">
            <v>0</v>
          </cell>
          <cell r="DB742" t="b">
            <v>0</v>
          </cell>
          <cell r="DD742" t="b">
            <v>0</v>
          </cell>
          <cell r="DF742" t="b">
            <v>0</v>
          </cell>
          <cell r="DH742" t="b">
            <v>0</v>
          </cell>
          <cell r="DJ742" t="b">
            <v>0</v>
          </cell>
          <cell r="DL742" t="b">
            <v>0</v>
          </cell>
          <cell r="DN742" t="b">
            <v>0</v>
          </cell>
          <cell r="DP742" t="b">
            <v>0</v>
          </cell>
          <cell r="DV742">
            <v>0</v>
          </cell>
          <cell r="DX742">
            <v>0</v>
          </cell>
          <cell r="DZ742">
            <v>0</v>
          </cell>
          <cell r="EB742">
            <v>0</v>
          </cell>
          <cell r="ED742">
            <v>0</v>
          </cell>
          <cell r="EF742">
            <v>0</v>
          </cell>
          <cell r="EJ742">
            <v>0</v>
          </cell>
          <cell r="EL742">
            <v>0</v>
          </cell>
          <cell r="EN742">
            <v>0</v>
          </cell>
          <cell r="EP742">
            <v>0</v>
          </cell>
          <cell r="ER742">
            <v>0</v>
          </cell>
          <cell r="ET742">
            <v>0</v>
          </cell>
          <cell r="EX742">
            <v>0</v>
          </cell>
          <cell r="EZ742">
            <v>0</v>
          </cell>
          <cell r="FD742">
            <v>0</v>
          </cell>
          <cell r="FF742">
            <v>0</v>
          </cell>
        </row>
        <row r="743">
          <cell r="A743" t="str">
            <v>SønderborgKV</v>
          </cell>
          <cell r="B743" t="str">
            <v>DK-West</v>
          </cell>
          <cell r="G743">
            <v>58</v>
          </cell>
          <cell r="H743">
            <v>75.619295958279011</v>
          </cell>
          <cell r="AK743">
            <v>22.330000000000002</v>
          </cell>
          <cell r="AL743">
            <v>37.957534477102243</v>
          </cell>
          <cell r="AN743">
            <v>0</v>
          </cell>
          <cell r="AO743">
            <v>67.28</v>
          </cell>
          <cell r="AP743">
            <v>0</v>
          </cell>
          <cell r="AQ743">
            <v>5.22</v>
          </cell>
          <cell r="BG743" t="b">
            <v>1</v>
          </cell>
          <cell r="BO743" t="b">
            <v>1</v>
          </cell>
          <cell r="CA743" t="b">
            <v>1</v>
          </cell>
          <cell r="CB743" t="b">
            <v>1</v>
          </cell>
          <cell r="CD743" t="b">
            <v>0</v>
          </cell>
          <cell r="CE743" t="b">
            <v>0</v>
          </cell>
          <cell r="CG743" t="b">
            <v>0</v>
          </cell>
          <cell r="CH743" t="b">
            <v>0</v>
          </cell>
          <cell r="CP743" t="str">
            <v>ECGWABPD</v>
          </cell>
          <cell r="CT743" t="b">
            <v>1</v>
          </cell>
          <cell r="CV743" t="b">
            <v>1</v>
          </cell>
          <cell r="CX743" t="b">
            <v>0</v>
          </cell>
          <cell r="CZ743" t="b">
            <v>0</v>
          </cell>
          <cell r="DB743" t="b">
            <v>0</v>
          </cell>
          <cell r="DD743" t="b">
            <v>0</v>
          </cell>
          <cell r="DF743" t="b">
            <v>1</v>
          </cell>
          <cell r="DH743" t="b">
            <v>1</v>
          </cell>
          <cell r="DJ743" t="b">
            <v>0</v>
          </cell>
          <cell r="DL743" t="b">
            <v>0</v>
          </cell>
          <cell r="DN743" t="b">
            <v>0</v>
          </cell>
          <cell r="DP743" t="b">
            <v>0</v>
          </cell>
          <cell r="DV743">
            <v>58</v>
          </cell>
          <cell r="DX743">
            <v>58</v>
          </cell>
          <cell r="DZ743">
            <v>0</v>
          </cell>
          <cell r="EB743">
            <v>0</v>
          </cell>
          <cell r="ED743">
            <v>0</v>
          </cell>
          <cell r="EF743">
            <v>0</v>
          </cell>
          <cell r="EJ743">
            <v>75.619295958279011</v>
          </cell>
          <cell r="EL743">
            <v>75.619295958279011</v>
          </cell>
          <cell r="EN743">
            <v>0</v>
          </cell>
          <cell r="EP743">
            <v>0</v>
          </cell>
          <cell r="ER743">
            <v>0</v>
          </cell>
          <cell r="ET743">
            <v>0</v>
          </cell>
          <cell r="EX743">
            <v>0</v>
          </cell>
          <cell r="EZ743">
            <v>0</v>
          </cell>
          <cell r="FD743">
            <v>0</v>
          </cell>
          <cell r="FF743">
            <v>0</v>
          </cell>
        </row>
        <row r="744">
          <cell r="A744" t="str">
            <v>SønderborgKV2</v>
          </cell>
          <cell r="B744" t="str">
            <v>DK-West</v>
          </cell>
          <cell r="G744">
            <v>60</v>
          </cell>
          <cell r="H744">
            <v>60</v>
          </cell>
          <cell r="AK744">
            <v>26.4</v>
          </cell>
          <cell r="AL744">
            <v>26.4</v>
          </cell>
          <cell r="AN744">
            <v>0</v>
          </cell>
          <cell r="AO744">
            <v>69.599999999999994</v>
          </cell>
          <cell r="AP744">
            <v>0</v>
          </cell>
          <cell r="AQ744">
            <v>4.1999999999999993</v>
          </cell>
          <cell r="BG744" t="b">
            <v>1</v>
          </cell>
          <cell r="BO744" t="b">
            <v>0</v>
          </cell>
          <cell r="CA744" t="b">
            <v>0</v>
          </cell>
          <cell r="CB744" t="b">
            <v>0</v>
          </cell>
          <cell r="CD744" t="b">
            <v>0</v>
          </cell>
          <cell r="CE744" t="b">
            <v>0</v>
          </cell>
          <cell r="CG744" t="b">
            <v>0</v>
          </cell>
          <cell r="CH744" t="b">
            <v>0</v>
          </cell>
          <cell r="CP744" t="str">
            <v>ECGWABPD</v>
          </cell>
          <cell r="CT744" t="b">
            <v>0</v>
          </cell>
          <cell r="CV744" t="b">
            <v>0</v>
          </cell>
          <cell r="CX744" t="b">
            <v>1</v>
          </cell>
          <cell r="CZ744" t="b">
            <v>1</v>
          </cell>
          <cell r="DB744" t="b">
            <v>1</v>
          </cell>
          <cell r="DD744" t="b">
            <v>0</v>
          </cell>
          <cell r="DF744" t="b">
            <v>0</v>
          </cell>
          <cell r="DH744" t="b">
            <v>0</v>
          </cell>
          <cell r="DJ744" t="b">
            <v>1</v>
          </cell>
          <cell r="DL744" t="b">
            <v>1</v>
          </cell>
          <cell r="DN744" t="b">
            <v>1</v>
          </cell>
          <cell r="DP744" t="b">
            <v>0</v>
          </cell>
          <cell r="DV744">
            <v>0</v>
          </cell>
          <cell r="DX744">
            <v>0</v>
          </cell>
          <cell r="DZ744">
            <v>0</v>
          </cell>
          <cell r="EB744">
            <v>0</v>
          </cell>
          <cell r="ED744">
            <v>0</v>
          </cell>
          <cell r="EF744">
            <v>0</v>
          </cell>
          <cell r="EJ744">
            <v>0</v>
          </cell>
          <cell r="EL744">
            <v>0</v>
          </cell>
          <cell r="EN744">
            <v>0</v>
          </cell>
          <cell r="EP744">
            <v>0</v>
          </cell>
          <cell r="ER744">
            <v>0</v>
          </cell>
          <cell r="ET744">
            <v>0</v>
          </cell>
          <cell r="EX744">
            <v>0</v>
          </cell>
          <cell r="EZ744">
            <v>0</v>
          </cell>
          <cell r="FD744">
            <v>0</v>
          </cell>
          <cell r="FF744">
            <v>0</v>
          </cell>
        </row>
        <row r="745">
          <cell r="A745" t="str">
            <v>SønderborgGeotermi</v>
          </cell>
          <cell r="B745" t="str">
            <v>DK-West</v>
          </cell>
          <cell r="G745">
            <v>0</v>
          </cell>
          <cell r="H745">
            <v>29</v>
          </cell>
          <cell r="AK745">
            <v>0</v>
          </cell>
          <cell r="AL745">
            <v>58</v>
          </cell>
          <cell r="AN745">
            <v>0</v>
          </cell>
          <cell r="AO745">
            <v>2.9580000000000002</v>
          </cell>
          <cell r="AP745">
            <v>1160</v>
          </cell>
          <cell r="AQ745">
            <v>3.4800000000000004</v>
          </cell>
          <cell r="BG745" t="b">
            <v>1</v>
          </cell>
          <cell r="BO745" t="b">
            <v>0</v>
          </cell>
          <cell r="CA745" t="b">
            <v>0</v>
          </cell>
          <cell r="CB745" t="b">
            <v>0</v>
          </cell>
          <cell r="CD745" t="b">
            <v>0</v>
          </cell>
          <cell r="CE745" t="b">
            <v>1</v>
          </cell>
          <cell r="CG745" t="b">
            <v>0</v>
          </cell>
          <cell r="CH745" t="b">
            <v>0</v>
          </cell>
          <cell r="CP745" t="str">
            <v>EHWCHGEH</v>
          </cell>
          <cell r="CT745" t="b">
            <v>0</v>
          </cell>
          <cell r="CV745" t="b">
            <v>0</v>
          </cell>
          <cell r="CX745" t="b">
            <v>0</v>
          </cell>
          <cell r="CZ745" t="b">
            <v>0</v>
          </cell>
          <cell r="DB745" t="b">
            <v>0</v>
          </cell>
          <cell r="DD745" t="b">
            <v>0</v>
          </cell>
          <cell r="DF745" t="b">
            <v>1</v>
          </cell>
          <cell r="DH745" t="b">
            <v>1</v>
          </cell>
          <cell r="DJ745" t="b">
            <v>1</v>
          </cell>
          <cell r="DL745" t="b">
            <v>1</v>
          </cell>
          <cell r="DN745" t="b">
            <v>0</v>
          </cell>
          <cell r="DP745" t="b">
            <v>0</v>
          </cell>
          <cell r="DV745">
            <v>0</v>
          </cell>
          <cell r="DX745">
            <v>0</v>
          </cell>
          <cell r="DZ745">
            <v>0</v>
          </cell>
          <cell r="EB745">
            <v>0</v>
          </cell>
          <cell r="ED745">
            <v>0</v>
          </cell>
          <cell r="EF745">
            <v>0</v>
          </cell>
          <cell r="EJ745">
            <v>0</v>
          </cell>
          <cell r="EL745">
            <v>0</v>
          </cell>
          <cell r="EN745">
            <v>0</v>
          </cell>
          <cell r="EP745">
            <v>0</v>
          </cell>
          <cell r="ER745">
            <v>0</v>
          </cell>
          <cell r="ET745">
            <v>0</v>
          </cell>
          <cell r="EX745">
            <v>0</v>
          </cell>
          <cell r="EZ745">
            <v>29</v>
          </cell>
          <cell r="FD745">
            <v>0</v>
          </cell>
          <cell r="FF745">
            <v>0</v>
          </cell>
        </row>
        <row r="746">
          <cell r="A746" t="str">
            <v>VarmelagerSønderborg</v>
          </cell>
          <cell r="B746" t="str">
            <v>DK-West</v>
          </cell>
          <cell r="G746">
            <v>0</v>
          </cell>
          <cell r="H746">
            <v>54</v>
          </cell>
          <cell r="AK746">
            <v>0</v>
          </cell>
          <cell r="AL746">
            <v>0</v>
          </cell>
          <cell r="AN746">
            <v>0</v>
          </cell>
          <cell r="AO746">
            <v>0</v>
          </cell>
          <cell r="AP746">
            <v>0</v>
          </cell>
          <cell r="AQ746">
            <v>0</v>
          </cell>
          <cell r="BG746" t="b">
            <v>0</v>
          </cell>
          <cell r="BO746" t="b">
            <v>0</v>
          </cell>
          <cell r="CA746" t="b">
            <v>0</v>
          </cell>
          <cell r="CB746" t="b">
            <v>0</v>
          </cell>
          <cell r="CD746" t="b">
            <v>0</v>
          </cell>
          <cell r="CE746" t="b">
            <v>0</v>
          </cell>
          <cell r="CG746" t="b">
            <v>0</v>
          </cell>
          <cell r="CH746" t="b">
            <v>0</v>
          </cell>
          <cell r="CP746">
            <v>0</v>
          </cell>
          <cell r="CT746" t="b">
            <v>0</v>
          </cell>
          <cell r="CV746" t="b">
            <v>0</v>
          </cell>
          <cell r="CX746" t="b">
            <v>0</v>
          </cell>
          <cell r="CZ746" t="b">
            <v>0</v>
          </cell>
          <cell r="DB746" t="b">
            <v>0</v>
          </cell>
          <cell r="DD746" t="b">
            <v>0</v>
          </cell>
          <cell r="DF746" t="b">
            <v>0</v>
          </cell>
          <cell r="DH746" t="b">
            <v>0</v>
          </cell>
          <cell r="DJ746" t="b">
            <v>0</v>
          </cell>
          <cell r="DL746" t="b">
            <v>0</v>
          </cell>
          <cell r="DN746" t="b">
            <v>0</v>
          </cell>
          <cell r="DP746" t="b">
            <v>0</v>
          </cell>
          <cell r="DV746">
            <v>0</v>
          </cell>
          <cell r="DX746">
            <v>0</v>
          </cell>
          <cell r="DZ746">
            <v>0</v>
          </cell>
          <cell r="EB746">
            <v>0</v>
          </cell>
          <cell r="ED746">
            <v>0</v>
          </cell>
          <cell r="EF746">
            <v>0</v>
          </cell>
          <cell r="EJ746">
            <v>0</v>
          </cell>
          <cell r="EL746">
            <v>0</v>
          </cell>
          <cell r="EN746">
            <v>0</v>
          </cell>
          <cell r="EP746">
            <v>0</v>
          </cell>
          <cell r="ER746">
            <v>0</v>
          </cell>
          <cell r="ET746">
            <v>0</v>
          </cell>
          <cell r="EX746">
            <v>0</v>
          </cell>
          <cell r="EZ746">
            <v>0</v>
          </cell>
          <cell r="FD746">
            <v>0</v>
          </cell>
          <cell r="FF746">
            <v>0</v>
          </cell>
        </row>
        <row r="747">
          <cell r="A747" t="str">
            <v>ElkedelSønderborg</v>
          </cell>
          <cell r="B747" t="str">
            <v>DK-West</v>
          </cell>
          <cell r="G747" t="e">
            <v>#VALUE!</v>
          </cell>
          <cell r="H747">
            <v>18.904823989569753</v>
          </cell>
          <cell r="AK747">
            <v>0</v>
          </cell>
          <cell r="AL747">
            <v>0</v>
          </cell>
          <cell r="AN747">
            <v>0</v>
          </cell>
          <cell r="AO747">
            <v>0</v>
          </cell>
          <cell r="AP747">
            <v>0</v>
          </cell>
          <cell r="AQ747">
            <v>0</v>
          </cell>
          <cell r="BG747" t="b">
            <v>0</v>
          </cell>
          <cell r="BO747" t="b">
            <v>0</v>
          </cell>
          <cell r="CA747" t="b">
            <v>0</v>
          </cell>
          <cell r="CB747" t="b">
            <v>0</v>
          </cell>
          <cell r="CD747" t="b">
            <v>0</v>
          </cell>
          <cell r="CE747" t="b">
            <v>0</v>
          </cell>
          <cell r="CG747" t="b">
            <v>0</v>
          </cell>
          <cell r="CH747" t="b">
            <v>0</v>
          </cell>
          <cell r="CP747">
            <v>0</v>
          </cell>
          <cell r="CT747" t="b">
            <v>0</v>
          </cell>
          <cell r="CV747" t="b">
            <v>0</v>
          </cell>
          <cell r="CX747" t="b">
            <v>0</v>
          </cell>
          <cell r="CZ747" t="b">
            <v>0</v>
          </cell>
          <cell r="DB747" t="b">
            <v>0</v>
          </cell>
          <cell r="DD747" t="b">
            <v>0</v>
          </cell>
          <cell r="DF747" t="b">
            <v>0</v>
          </cell>
          <cell r="DH747" t="b">
            <v>0</v>
          </cell>
          <cell r="DJ747" t="b">
            <v>0</v>
          </cell>
          <cell r="DL747" t="b">
            <v>0</v>
          </cell>
          <cell r="DN747" t="b">
            <v>0</v>
          </cell>
          <cell r="DP747" t="b">
            <v>0</v>
          </cell>
          <cell r="DV747">
            <v>0</v>
          </cell>
          <cell r="DX747">
            <v>0</v>
          </cell>
          <cell r="DZ747">
            <v>0</v>
          </cell>
          <cell r="EB747">
            <v>0</v>
          </cell>
          <cell r="ED747">
            <v>0</v>
          </cell>
          <cell r="EF747">
            <v>0</v>
          </cell>
          <cell r="EJ747">
            <v>0</v>
          </cell>
          <cell r="EL747">
            <v>0</v>
          </cell>
          <cell r="EN747">
            <v>0</v>
          </cell>
          <cell r="EP747">
            <v>0</v>
          </cell>
          <cell r="ER747">
            <v>0</v>
          </cell>
          <cell r="ET747">
            <v>0</v>
          </cell>
          <cell r="EX747">
            <v>0</v>
          </cell>
          <cell r="EZ747">
            <v>0</v>
          </cell>
          <cell r="FD747">
            <v>0</v>
          </cell>
          <cell r="FF747">
            <v>0</v>
          </cell>
        </row>
        <row r="748">
          <cell r="A748" t="str">
            <v>KedlerTVIS_NG</v>
          </cell>
          <cell r="B748" t="str">
            <v>DK-West</v>
          </cell>
          <cell r="G748">
            <v>0</v>
          </cell>
          <cell r="H748">
            <v>319</v>
          </cell>
          <cell r="AK748">
            <v>0</v>
          </cell>
          <cell r="AL748">
            <v>290.29000000000002</v>
          </cell>
          <cell r="AN748">
            <v>0</v>
          </cell>
          <cell r="AO748">
            <v>0</v>
          </cell>
          <cell r="AP748">
            <v>3445.2000000000003</v>
          </cell>
          <cell r="AQ748">
            <v>0</v>
          </cell>
          <cell r="BG748" t="b">
            <v>1</v>
          </cell>
          <cell r="BO748" t="b">
            <v>0</v>
          </cell>
          <cell r="CA748" t="b">
            <v>0</v>
          </cell>
          <cell r="CB748" t="b">
            <v>0</v>
          </cell>
          <cell r="CD748" t="b">
            <v>0</v>
          </cell>
          <cell r="CE748" t="b">
            <v>0</v>
          </cell>
          <cell r="CG748" t="b">
            <v>0</v>
          </cell>
          <cell r="CH748" t="b">
            <v>0</v>
          </cell>
          <cell r="CP748" t="str">
            <v>EHGASBOC</v>
          </cell>
          <cell r="CT748" t="b">
            <v>0</v>
          </cell>
          <cell r="CV748" t="b">
            <v>0</v>
          </cell>
          <cell r="CX748" t="b">
            <v>0</v>
          </cell>
          <cell r="CZ748" t="b">
            <v>0</v>
          </cell>
          <cell r="DB748" t="b">
            <v>0</v>
          </cell>
          <cell r="DD748" t="b">
            <v>0</v>
          </cell>
          <cell r="DF748" t="b">
            <v>0</v>
          </cell>
          <cell r="DH748" t="b">
            <v>0</v>
          </cell>
          <cell r="DJ748" t="b">
            <v>0</v>
          </cell>
          <cell r="DL748" t="b">
            <v>0</v>
          </cell>
          <cell r="DN748" t="b">
            <v>0</v>
          </cell>
          <cell r="DP748" t="b">
            <v>0</v>
          </cell>
          <cell r="DV748">
            <v>0</v>
          </cell>
          <cell r="DX748">
            <v>0</v>
          </cell>
          <cell r="DZ748">
            <v>0</v>
          </cell>
          <cell r="EB748">
            <v>0</v>
          </cell>
          <cell r="ED748">
            <v>0</v>
          </cell>
          <cell r="EF748">
            <v>0</v>
          </cell>
          <cell r="EJ748">
            <v>0</v>
          </cell>
          <cell r="EL748">
            <v>0</v>
          </cell>
          <cell r="EN748">
            <v>0</v>
          </cell>
          <cell r="EP748">
            <v>0</v>
          </cell>
          <cell r="ER748">
            <v>0</v>
          </cell>
          <cell r="ET748">
            <v>0</v>
          </cell>
          <cell r="EX748">
            <v>0</v>
          </cell>
          <cell r="EZ748">
            <v>0</v>
          </cell>
          <cell r="FD748">
            <v>0</v>
          </cell>
          <cell r="FF748">
            <v>0</v>
          </cell>
        </row>
        <row r="749">
          <cell r="A749" t="str">
            <v>KedlerTVIS_NG</v>
          </cell>
          <cell r="B749" t="str">
            <v>DK-West</v>
          </cell>
          <cell r="G749">
            <v>0</v>
          </cell>
          <cell r="H749">
            <v>319</v>
          </cell>
          <cell r="AK749">
            <v>0</v>
          </cell>
          <cell r="AL749">
            <v>290.29000000000002</v>
          </cell>
          <cell r="AN749">
            <v>0</v>
          </cell>
          <cell r="AO749">
            <v>0</v>
          </cell>
          <cell r="AP749">
            <v>3445.2000000000003</v>
          </cell>
          <cell r="AQ749">
            <v>0</v>
          </cell>
          <cell r="BG749" t="b">
            <v>1</v>
          </cell>
          <cell r="BO749" t="b">
            <v>1</v>
          </cell>
          <cell r="CA749" t="b">
            <v>0</v>
          </cell>
          <cell r="CB749" t="b">
            <v>1</v>
          </cell>
          <cell r="CD749" t="b">
            <v>0</v>
          </cell>
          <cell r="CE749" t="b">
            <v>0</v>
          </cell>
          <cell r="CG749" t="b">
            <v>0</v>
          </cell>
          <cell r="CH749" t="b">
            <v>0</v>
          </cell>
          <cell r="CP749" t="str">
            <v>EHGASBOC</v>
          </cell>
          <cell r="CT749" t="b">
            <v>0</v>
          </cell>
          <cell r="CV749" t="b">
            <v>0</v>
          </cell>
          <cell r="CX749" t="b">
            <v>0</v>
          </cell>
          <cell r="CZ749" t="b">
            <v>0</v>
          </cell>
          <cell r="DB749" t="b">
            <v>0</v>
          </cell>
          <cell r="DD749" t="b">
            <v>0</v>
          </cell>
          <cell r="DF749" t="b">
            <v>1</v>
          </cell>
          <cell r="DH749" t="b">
            <v>1</v>
          </cell>
          <cell r="DJ749" t="b">
            <v>1</v>
          </cell>
          <cell r="DL749" t="b">
            <v>1</v>
          </cell>
          <cell r="DN749" t="b">
            <v>0</v>
          </cell>
          <cell r="DP749" t="b">
            <v>0</v>
          </cell>
          <cell r="DV749">
            <v>0</v>
          </cell>
          <cell r="DX749">
            <v>0</v>
          </cell>
          <cell r="DZ749">
            <v>0</v>
          </cell>
          <cell r="EB749">
            <v>0</v>
          </cell>
          <cell r="ED749">
            <v>0</v>
          </cell>
          <cell r="EF749">
            <v>0</v>
          </cell>
          <cell r="EJ749">
            <v>319</v>
          </cell>
          <cell r="EL749">
            <v>319</v>
          </cell>
          <cell r="EN749">
            <v>319</v>
          </cell>
          <cell r="EP749">
            <v>319</v>
          </cell>
          <cell r="ER749">
            <v>0</v>
          </cell>
          <cell r="ET749">
            <v>0</v>
          </cell>
          <cell r="EX749">
            <v>0</v>
          </cell>
          <cell r="EZ749">
            <v>0</v>
          </cell>
          <cell r="FD749">
            <v>0</v>
          </cell>
          <cell r="FF749">
            <v>0</v>
          </cell>
        </row>
        <row r="750">
          <cell r="A750" t="str">
            <v>KedlerTVIS_GO</v>
          </cell>
          <cell r="B750" t="str">
            <v>DK-West</v>
          </cell>
          <cell r="G750">
            <v>0</v>
          </cell>
          <cell r="H750">
            <v>125</v>
          </cell>
          <cell r="AK750">
            <v>0</v>
          </cell>
          <cell r="AL750">
            <v>106.25</v>
          </cell>
          <cell r="AN750">
            <v>0</v>
          </cell>
          <cell r="AO750">
            <v>0</v>
          </cell>
          <cell r="AP750">
            <v>1350</v>
          </cell>
          <cell r="AQ750">
            <v>0</v>
          </cell>
          <cell r="BG750" t="b">
            <v>1</v>
          </cell>
          <cell r="BO750" t="b">
            <v>0</v>
          </cell>
          <cell r="CA750" t="b">
            <v>0</v>
          </cell>
          <cell r="CB750" t="b">
            <v>0</v>
          </cell>
          <cell r="CD750" t="b">
            <v>0</v>
          </cell>
          <cell r="CE750" t="b">
            <v>0</v>
          </cell>
          <cell r="CG750" t="b">
            <v>0</v>
          </cell>
          <cell r="CH750" t="b">
            <v>0</v>
          </cell>
          <cell r="CP750" t="str">
            <v>EHDSLBOC</v>
          </cell>
          <cell r="CT750" t="b">
            <v>0</v>
          </cell>
          <cell r="CV750" t="b">
            <v>0</v>
          </cell>
          <cell r="CX750" t="b">
            <v>0</v>
          </cell>
          <cell r="CZ750" t="b">
            <v>0</v>
          </cell>
          <cell r="DB750" t="b">
            <v>0</v>
          </cell>
          <cell r="DD750" t="b">
            <v>0</v>
          </cell>
          <cell r="DF750" t="b">
            <v>0</v>
          </cell>
          <cell r="DH750" t="b">
            <v>0</v>
          </cell>
          <cell r="DJ750" t="b">
            <v>0</v>
          </cell>
          <cell r="DL750" t="b">
            <v>0</v>
          </cell>
          <cell r="DN750" t="b">
            <v>0</v>
          </cell>
          <cell r="DP750" t="b">
            <v>0</v>
          </cell>
          <cell r="DV750">
            <v>0</v>
          </cell>
          <cell r="DX750">
            <v>0</v>
          </cell>
          <cell r="DZ750">
            <v>0</v>
          </cell>
          <cell r="EB750">
            <v>0</v>
          </cell>
          <cell r="ED750">
            <v>0</v>
          </cell>
          <cell r="EF750">
            <v>0</v>
          </cell>
          <cell r="EJ750">
            <v>0</v>
          </cell>
          <cell r="EL750">
            <v>0</v>
          </cell>
          <cell r="EN750">
            <v>0</v>
          </cell>
          <cell r="EP750">
            <v>0</v>
          </cell>
          <cell r="ER750">
            <v>0</v>
          </cell>
          <cell r="ET750">
            <v>0</v>
          </cell>
          <cell r="EX750">
            <v>0</v>
          </cell>
          <cell r="EZ750">
            <v>0</v>
          </cell>
          <cell r="FD750">
            <v>0</v>
          </cell>
          <cell r="FF750">
            <v>0</v>
          </cell>
        </row>
        <row r="751">
          <cell r="A751" t="str">
            <v>KedlerTVIS_GO</v>
          </cell>
          <cell r="B751" t="str">
            <v>DK-West</v>
          </cell>
          <cell r="G751">
            <v>0</v>
          </cell>
          <cell r="H751">
            <v>125</v>
          </cell>
          <cell r="AK751">
            <v>0</v>
          </cell>
          <cell r="AL751">
            <v>106.25</v>
          </cell>
          <cell r="AN751">
            <v>0</v>
          </cell>
          <cell r="AO751">
            <v>0</v>
          </cell>
          <cell r="AP751">
            <v>1350</v>
          </cell>
          <cell r="AQ751">
            <v>0</v>
          </cell>
          <cell r="BG751" t="b">
            <v>1</v>
          </cell>
          <cell r="BO751" t="b">
            <v>1</v>
          </cell>
          <cell r="CA751" t="b">
            <v>0</v>
          </cell>
          <cell r="CB751" t="b">
            <v>1</v>
          </cell>
          <cell r="CD751" t="b">
            <v>0</v>
          </cell>
          <cell r="CE751" t="b">
            <v>0</v>
          </cell>
          <cell r="CG751" t="b">
            <v>0</v>
          </cell>
          <cell r="CH751" t="b">
            <v>0</v>
          </cell>
          <cell r="CP751" t="str">
            <v>EHDSLBOC</v>
          </cell>
          <cell r="CT751" t="b">
            <v>0</v>
          </cell>
          <cell r="CV751" t="b">
            <v>0</v>
          </cell>
          <cell r="CX751" t="b">
            <v>0</v>
          </cell>
          <cell r="CZ751" t="b">
            <v>0</v>
          </cell>
          <cell r="DB751" t="b">
            <v>0</v>
          </cell>
          <cell r="DD751" t="b">
            <v>0</v>
          </cell>
          <cell r="DF751" t="b">
            <v>1</v>
          </cell>
          <cell r="DH751" t="b">
            <v>1</v>
          </cell>
          <cell r="DJ751" t="b">
            <v>1</v>
          </cell>
          <cell r="DL751" t="b">
            <v>1</v>
          </cell>
          <cell r="DN751" t="b">
            <v>0</v>
          </cell>
          <cell r="DP751" t="b">
            <v>0</v>
          </cell>
          <cell r="DV751">
            <v>0</v>
          </cell>
          <cell r="DX751">
            <v>0</v>
          </cell>
          <cell r="DZ751">
            <v>0</v>
          </cell>
          <cell r="EB751">
            <v>0</v>
          </cell>
          <cell r="ED751">
            <v>0</v>
          </cell>
          <cell r="EF751">
            <v>0</v>
          </cell>
          <cell r="EJ751">
            <v>125</v>
          </cell>
          <cell r="EL751">
            <v>125</v>
          </cell>
          <cell r="EN751">
            <v>125</v>
          </cell>
          <cell r="EP751">
            <v>125</v>
          </cell>
          <cell r="ER751">
            <v>0</v>
          </cell>
          <cell r="ET751">
            <v>0</v>
          </cell>
          <cell r="EX751">
            <v>0</v>
          </cell>
          <cell r="EZ751">
            <v>0</v>
          </cell>
          <cell r="FD751">
            <v>0</v>
          </cell>
          <cell r="FF751">
            <v>0</v>
          </cell>
        </row>
        <row r="752">
          <cell r="A752" t="str">
            <v>TAS_KV</v>
          </cell>
          <cell r="B752" t="str">
            <v>DK-West</v>
          </cell>
          <cell r="G752">
            <v>6.258</v>
          </cell>
          <cell r="H752">
            <v>16.867924528301888</v>
          </cell>
          <cell r="AK752">
            <v>1.3705020000000001</v>
          </cell>
          <cell r="AL752">
            <v>9.9570767431216005</v>
          </cell>
          <cell r="AN752">
            <v>0</v>
          </cell>
          <cell r="AO752">
            <v>7.2592799999999995</v>
          </cell>
          <cell r="AP752">
            <v>0</v>
          </cell>
          <cell r="AQ752">
            <v>0.56321999999999994</v>
          </cell>
          <cell r="BG752" t="b">
            <v>1</v>
          </cell>
          <cell r="BO752" t="b">
            <v>0</v>
          </cell>
          <cell r="CA752" t="b">
            <v>0</v>
          </cell>
          <cell r="CB752" t="b">
            <v>0</v>
          </cell>
          <cell r="CD752" t="b">
            <v>0</v>
          </cell>
          <cell r="CE752" t="b">
            <v>0</v>
          </cell>
          <cell r="CG752" t="b">
            <v>0</v>
          </cell>
          <cell r="CH752" t="b">
            <v>0</v>
          </cell>
          <cell r="CP752" t="str">
            <v>ECWSTBPC</v>
          </cell>
          <cell r="CT752" t="b">
            <v>0</v>
          </cell>
          <cell r="CV752" t="b">
            <v>0</v>
          </cell>
          <cell r="CX752" t="b">
            <v>0</v>
          </cell>
          <cell r="CZ752" t="b">
            <v>0</v>
          </cell>
          <cell r="DB752" t="b">
            <v>0</v>
          </cell>
          <cell r="DD752" t="b">
            <v>0</v>
          </cell>
          <cell r="DF752" t="b">
            <v>0</v>
          </cell>
          <cell r="DH752" t="b">
            <v>0</v>
          </cell>
          <cell r="DJ752" t="b">
            <v>0</v>
          </cell>
          <cell r="DL752" t="b">
            <v>0</v>
          </cell>
          <cell r="DN752" t="b">
            <v>0</v>
          </cell>
          <cell r="DP752" t="b">
            <v>0</v>
          </cell>
          <cell r="DV752">
            <v>0</v>
          </cell>
          <cell r="DX752">
            <v>0</v>
          </cell>
          <cell r="DZ752">
            <v>0</v>
          </cell>
          <cell r="EB752">
            <v>0</v>
          </cell>
          <cell r="ED752">
            <v>0</v>
          </cell>
          <cell r="EF752">
            <v>0</v>
          </cell>
          <cell r="EJ752">
            <v>0</v>
          </cell>
          <cell r="EL752">
            <v>0</v>
          </cell>
          <cell r="EN752">
            <v>0</v>
          </cell>
          <cell r="EP752">
            <v>0</v>
          </cell>
          <cell r="ER752">
            <v>0</v>
          </cell>
          <cell r="ET752">
            <v>0</v>
          </cell>
          <cell r="EX752">
            <v>0</v>
          </cell>
          <cell r="EZ752">
            <v>0</v>
          </cell>
          <cell r="FD752">
            <v>0</v>
          </cell>
          <cell r="FF752">
            <v>0</v>
          </cell>
        </row>
        <row r="753">
          <cell r="A753" t="str">
            <v>TAS_KV</v>
          </cell>
          <cell r="B753" t="str">
            <v>DK-West</v>
          </cell>
          <cell r="G753">
            <v>6.258</v>
          </cell>
          <cell r="H753">
            <v>16.867924528301888</v>
          </cell>
          <cell r="AK753">
            <v>1.3705020000000001</v>
          </cell>
          <cell r="AL753">
            <v>9.9570767431216005</v>
          </cell>
          <cell r="AN753">
            <v>0</v>
          </cell>
          <cell r="AO753">
            <v>7.2592799999999995</v>
          </cell>
          <cell r="AP753">
            <v>0</v>
          </cell>
          <cell r="AQ753">
            <v>0.56321999999999994</v>
          </cell>
          <cell r="BG753" t="b">
            <v>1</v>
          </cell>
          <cell r="BO753" t="b">
            <v>0</v>
          </cell>
          <cell r="CA753" t="b">
            <v>0</v>
          </cell>
          <cell r="CB753" t="b">
            <v>0</v>
          </cell>
          <cell r="CD753" t="b">
            <v>0</v>
          </cell>
          <cell r="CE753" t="b">
            <v>0</v>
          </cell>
          <cell r="CG753" t="b">
            <v>0</v>
          </cell>
          <cell r="CH753" t="b">
            <v>0</v>
          </cell>
          <cell r="CP753" t="str">
            <v>ECWSTBPC</v>
          </cell>
          <cell r="CT753" t="b">
            <v>0</v>
          </cell>
          <cell r="CV753" t="b">
            <v>0</v>
          </cell>
          <cell r="CX753" t="b">
            <v>0</v>
          </cell>
          <cell r="CZ753" t="b">
            <v>0</v>
          </cell>
          <cell r="DB753" t="b">
            <v>0</v>
          </cell>
          <cell r="DD753" t="b">
            <v>0</v>
          </cell>
          <cell r="DF753" t="b">
            <v>0</v>
          </cell>
          <cell r="DH753" t="b">
            <v>0</v>
          </cell>
          <cell r="DJ753" t="b">
            <v>0</v>
          </cell>
          <cell r="DL753" t="b">
            <v>0</v>
          </cell>
          <cell r="DN753" t="b">
            <v>0</v>
          </cell>
          <cell r="DP753" t="b">
            <v>0</v>
          </cell>
          <cell r="DV753">
            <v>0</v>
          </cell>
          <cell r="DX753">
            <v>0</v>
          </cell>
          <cell r="DZ753">
            <v>0</v>
          </cell>
          <cell r="EB753">
            <v>0</v>
          </cell>
          <cell r="ED753">
            <v>0</v>
          </cell>
          <cell r="EF753">
            <v>0</v>
          </cell>
          <cell r="EJ753">
            <v>0</v>
          </cell>
          <cell r="EL753">
            <v>0</v>
          </cell>
          <cell r="EN753">
            <v>0</v>
          </cell>
          <cell r="EP753">
            <v>0</v>
          </cell>
          <cell r="ER753">
            <v>0</v>
          </cell>
          <cell r="ET753">
            <v>0</v>
          </cell>
          <cell r="EX753">
            <v>0</v>
          </cell>
          <cell r="EZ753">
            <v>0</v>
          </cell>
          <cell r="FD753">
            <v>0</v>
          </cell>
          <cell r="FF753">
            <v>0</v>
          </cell>
        </row>
        <row r="754">
          <cell r="A754" t="str">
            <v>TAS_KV</v>
          </cell>
          <cell r="B754" t="str">
            <v>DK-West</v>
          </cell>
          <cell r="G754">
            <v>6.258</v>
          </cell>
          <cell r="H754">
            <v>16.867924528301888</v>
          </cell>
          <cell r="AK754">
            <v>1.3705020000000001</v>
          </cell>
          <cell r="AL754">
            <v>9.9570767431216005</v>
          </cell>
          <cell r="AN754">
            <v>0</v>
          </cell>
          <cell r="AO754">
            <v>7.2592799999999995</v>
          </cell>
          <cell r="AP754">
            <v>0</v>
          </cell>
          <cell r="AQ754">
            <v>0.56321999999999994</v>
          </cell>
          <cell r="BG754" t="b">
            <v>1</v>
          </cell>
          <cell r="BO754" t="b">
            <v>1</v>
          </cell>
          <cell r="CA754" t="b">
            <v>1</v>
          </cell>
          <cell r="CB754" t="b">
            <v>1</v>
          </cell>
          <cell r="CD754" t="b">
            <v>0</v>
          </cell>
          <cell r="CE754" t="b">
            <v>0</v>
          </cell>
          <cell r="CG754" t="b">
            <v>0</v>
          </cell>
          <cell r="CH754" t="b">
            <v>0</v>
          </cell>
          <cell r="CP754" t="str">
            <v>ECWSTBPC</v>
          </cell>
          <cell r="CT754" t="b">
            <v>1</v>
          </cell>
          <cell r="CV754" t="b">
            <v>0</v>
          </cell>
          <cell r="CX754" t="b">
            <v>0</v>
          </cell>
          <cell r="CZ754" t="b">
            <v>0</v>
          </cell>
          <cell r="DB754" t="b">
            <v>0</v>
          </cell>
          <cell r="DD754" t="b">
            <v>0</v>
          </cell>
          <cell r="DF754" t="b">
            <v>1</v>
          </cell>
          <cell r="DH754" t="b">
            <v>0</v>
          </cell>
          <cell r="DJ754" t="b">
            <v>0</v>
          </cell>
          <cell r="DL754" t="b">
            <v>0</v>
          </cell>
          <cell r="DN754" t="b">
            <v>0</v>
          </cell>
          <cell r="DP754" t="b">
            <v>0</v>
          </cell>
          <cell r="DV754">
            <v>6.258</v>
          </cell>
          <cell r="DX754">
            <v>0</v>
          </cell>
          <cell r="DZ754">
            <v>0</v>
          </cell>
          <cell r="EB754">
            <v>0</v>
          </cell>
          <cell r="ED754">
            <v>0</v>
          </cell>
          <cell r="EF754">
            <v>0</v>
          </cell>
          <cell r="EJ754">
            <v>16.867924528301888</v>
          </cell>
          <cell r="EL754">
            <v>0</v>
          </cell>
          <cell r="EN754">
            <v>0</v>
          </cell>
          <cell r="EP754">
            <v>0</v>
          </cell>
          <cell r="ER754">
            <v>0</v>
          </cell>
          <cell r="ET754">
            <v>0</v>
          </cell>
          <cell r="EX754">
            <v>0</v>
          </cell>
          <cell r="EZ754">
            <v>0</v>
          </cell>
          <cell r="FD754">
            <v>0</v>
          </cell>
          <cell r="FF754">
            <v>0</v>
          </cell>
        </row>
        <row r="755">
          <cell r="A755" t="str">
            <v>TAS_KV</v>
          </cell>
          <cell r="B755" t="str">
            <v>DK-West</v>
          </cell>
          <cell r="G755">
            <v>6.258</v>
          </cell>
          <cell r="H755">
            <v>16.867924528301888</v>
          </cell>
          <cell r="AK755">
            <v>1.3705020000000001</v>
          </cell>
          <cell r="AL755">
            <v>9.9570767431216005</v>
          </cell>
          <cell r="AN755">
            <v>0</v>
          </cell>
          <cell r="AO755">
            <v>7.2592799999999995</v>
          </cell>
          <cell r="AP755">
            <v>0</v>
          </cell>
          <cell r="AQ755">
            <v>0.56321999999999994</v>
          </cell>
          <cell r="BG755" t="b">
            <v>1</v>
          </cell>
          <cell r="BO755" t="b">
            <v>0</v>
          </cell>
          <cell r="CA755" t="b">
            <v>0</v>
          </cell>
          <cell r="CB755" t="b">
            <v>0</v>
          </cell>
          <cell r="CD755" t="b">
            <v>1</v>
          </cell>
          <cell r="CE755" t="b">
            <v>1</v>
          </cell>
          <cell r="CG755" t="b">
            <v>0</v>
          </cell>
          <cell r="CH755" t="b">
            <v>0</v>
          </cell>
          <cell r="CT755" t="b">
            <v>0</v>
          </cell>
          <cell r="CV755" t="b">
            <v>0</v>
          </cell>
          <cell r="CX755" t="b">
            <v>0</v>
          </cell>
          <cell r="CZ755" t="b">
            <v>0</v>
          </cell>
          <cell r="DB755" t="b">
            <v>0</v>
          </cell>
          <cell r="DD755" t="b">
            <v>0</v>
          </cell>
          <cell r="DF755" t="b">
            <v>0</v>
          </cell>
          <cell r="DH755" t="b">
            <v>0</v>
          </cell>
          <cell r="DJ755" t="b">
            <v>0</v>
          </cell>
          <cell r="DL755" t="b">
            <v>0</v>
          </cell>
          <cell r="DN755" t="b">
            <v>0</v>
          </cell>
          <cell r="DP755" t="b">
            <v>0</v>
          </cell>
          <cell r="DV755">
            <v>0</v>
          </cell>
          <cell r="DX755">
            <v>0</v>
          </cell>
          <cell r="DZ755">
            <v>0</v>
          </cell>
          <cell r="EB755">
            <v>0</v>
          </cell>
          <cell r="ED755">
            <v>0</v>
          </cell>
          <cell r="EF755">
            <v>0</v>
          </cell>
          <cell r="EJ755">
            <v>0</v>
          </cell>
          <cell r="EL755">
            <v>0</v>
          </cell>
          <cell r="EN755">
            <v>0</v>
          </cell>
          <cell r="EP755">
            <v>0</v>
          </cell>
          <cell r="ER755">
            <v>0</v>
          </cell>
          <cell r="ET755">
            <v>0</v>
          </cell>
          <cell r="EX755">
            <v>6.258</v>
          </cell>
          <cell r="EZ755">
            <v>16.867924528301888</v>
          </cell>
          <cell r="FD755">
            <v>0</v>
          </cell>
          <cell r="FF755">
            <v>0</v>
          </cell>
        </row>
        <row r="756">
          <cell r="A756" t="str">
            <v>TAS_KV2</v>
          </cell>
          <cell r="B756" t="str">
            <v>DK-West</v>
          </cell>
          <cell r="G756">
            <v>14.312904453749526</v>
          </cell>
          <cell r="H756">
            <v>40</v>
          </cell>
          <cell r="AK756">
            <v>3.4808983631518844</v>
          </cell>
          <cell r="AL756">
            <v>27.186655319148926</v>
          </cell>
          <cell r="AN756">
            <v>0</v>
          </cell>
          <cell r="AO756">
            <v>16.60296916634945</v>
          </cell>
          <cell r="AP756">
            <v>0</v>
          </cell>
          <cell r="AQ756">
            <v>1.0019033117624667</v>
          </cell>
          <cell r="BG756" t="b">
            <v>1</v>
          </cell>
          <cell r="BO756" t="b">
            <v>0</v>
          </cell>
          <cell r="CA756" t="b">
            <v>0</v>
          </cell>
          <cell r="CB756" t="b">
            <v>0</v>
          </cell>
          <cell r="CD756" t="b">
            <v>0</v>
          </cell>
          <cell r="CE756" t="b">
            <v>0</v>
          </cell>
          <cell r="CG756" t="b">
            <v>0</v>
          </cell>
          <cell r="CH756" t="b">
            <v>0</v>
          </cell>
          <cell r="CP756" t="str">
            <v>ECWSTBPC</v>
          </cell>
          <cell r="CT756" t="b">
            <v>0</v>
          </cell>
          <cell r="CV756" t="b">
            <v>1</v>
          </cell>
          <cell r="CX756" t="b">
            <v>1</v>
          </cell>
          <cell r="CZ756" t="b">
            <v>1</v>
          </cell>
          <cell r="DB756" t="b">
            <v>1</v>
          </cell>
          <cell r="DD756" t="b">
            <v>0</v>
          </cell>
          <cell r="DF756" t="b">
            <v>0</v>
          </cell>
          <cell r="DH756" t="b">
            <v>1</v>
          </cell>
          <cell r="DJ756" t="b">
            <v>1</v>
          </cell>
          <cell r="DL756" t="b">
            <v>1</v>
          </cell>
          <cell r="DN756" t="b">
            <v>1</v>
          </cell>
          <cell r="DP756" t="b">
            <v>0</v>
          </cell>
          <cell r="DV756">
            <v>0</v>
          </cell>
          <cell r="DX756">
            <v>0</v>
          </cell>
          <cell r="DZ756">
            <v>0</v>
          </cell>
          <cell r="EB756">
            <v>0</v>
          </cell>
          <cell r="ED756">
            <v>0</v>
          </cell>
          <cell r="EF756">
            <v>0</v>
          </cell>
          <cell r="EJ756">
            <v>0</v>
          </cell>
          <cell r="EL756">
            <v>0</v>
          </cell>
          <cell r="EN756">
            <v>0</v>
          </cell>
          <cell r="EP756">
            <v>0</v>
          </cell>
          <cell r="ER756">
            <v>0</v>
          </cell>
          <cell r="ET756">
            <v>0</v>
          </cell>
          <cell r="EX756">
            <v>0</v>
          </cell>
          <cell r="EZ756">
            <v>0</v>
          </cell>
          <cell r="FD756">
            <v>0</v>
          </cell>
          <cell r="FF756">
            <v>0</v>
          </cell>
        </row>
        <row r="757">
          <cell r="A757" t="str">
            <v>TAS_Kedler</v>
          </cell>
          <cell r="B757" t="str">
            <v>DK-West</v>
          </cell>
          <cell r="G757">
            <v>0</v>
          </cell>
          <cell r="H757">
            <v>19.399999999999999</v>
          </cell>
          <cell r="AK757">
            <v>0</v>
          </cell>
          <cell r="AL757">
            <v>15.2872</v>
          </cell>
          <cell r="AN757">
            <v>0</v>
          </cell>
          <cell r="AO757">
            <v>3.8411999999999997</v>
          </cell>
          <cell r="AP757">
            <v>0</v>
          </cell>
          <cell r="AQ757">
            <v>1.3580000000000001</v>
          </cell>
          <cell r="BG757" t="b">
            <v>1</v>
          </cell>
          <cell r="BO757" t="b">
            <v>0</v>
          </cell>
          <cell r="CA757" t="b">
            <v>0</v>
          </cell>
          <cell r="CB757" t="b">
            <v>0</v>
          </cell>
          <cell r="CD757" t="b">
            <v>0</v>
          </cell>
          <cell r="CE757" t="b">
            <v>0</v>
          </cell>
          <cell r="CG757" t="b">
            <v>0</v>
          </cell>
          <cell r="CH757" t="b">
            <v>0</v>
          </cell>
          <cell r="CP757" t="str">
            <v>EHWSTBOC</v>
          </cell>
          <cell r="CT757" t="b">
            <v>0</v>
          </cell>
          <cell r="CV757" t="b">
            <v>0</v>
          </cell>
          <cell r="CX757" t="b">
            <v>0</v>
          </cell>
          <cell r="CZ757" t="b">
            <v>0</v>
          </cell>
          <cell r="DB757" t="b">
            <v>0</v>
          </cell>
          <cell r="DD757" t="b">
            <v>0</v>
          </cell>
          <cell r="DF757" t="b">
            <v>0</v>
          </cell>
          <cell r="DH757" t="b">
            <v>0</v>
          </cell>
          <cell r="DJ757" t="b">
            <v>0</v>
          </cell>
          <cell r="DL757" t="b">
            <v>0</v>
          </cell>
          <cell r="DN757" t="b">
            <v>0</v>
          </cell>
          <cell r="DP757" t="b">
            <v>0</v>
          </cell>
          <cell r="DV757">
            <v>0</v>
          </cell>
          <cell r="DX757">
            <v>0</v>
          </cell>
          <cell r="DZ757">
            <v>0</v>
          </cell>
          <cell r="EB757">
            <v>0</v>
          </cell>
          <cell r="ED757">
            <v>0</v>
          </cell>
          <cell r="EF757">
            <v>0</v>
          </cell>
          <cell r="EJ757">
            <v>0</v>
          </cell>
          <cell r="EL757">
            <v>0</v>
          </cell>
          <cell r="EN757">
            <v>0</v>
          </cell>
          <cell r="EP757">
            <v>0</v>
          </cell>
          <cell r="ER757">
            <v>0</v>
          </cell>
          <cell r="ET757">
            <v>0</v>
          </cell>
          <cell r="EX757">
            <v>0</v>
          </cell>
          <cell r="EZ757">
            <v>0</v>
          </cell>
          <cell r="FD757">
            <v>0</v>
          </cell>
          <cell r="FF757">
            <v>0</v>
          </cell>
        </row>
        <row r="758">
          <cell r="A758" t="str">
            <v>TAS_Kedler</v>
          </cell>
          <cell r="B758" t="str">
            <v>DK-West</v>
          </cell>
          <cell r="G758">
            <v>0</v>
          </cell>
          <cell r="H758">
            <v>7.0000000000000007E-2</v>
          </cell>
          <cell r="AK758">
            <v>0</v>
          </cell>
          <cell r="AL758">
            <v>5.6560000000000006E-2</v>
          </cell>
          <cell r="AN758">
            <v>0</v>
          </cell>
          <cell r="AO758">
            <v>1.3860000000000003E-2</v>
          </cell>
          <cell r="AP758">
            <v>0</v>
          </cell>
          <cell r="AQ758">
            <v>4.9000000000000007E-3</v>
          </cell>
          <cell r="BG758" t="b">
            <v>1</v>
          </cell>
          <cell r="BO758" t="b">
            <v>0</v>
          </cell>
          <cell r="CA758" t="b">
            <v>0</v>
          </cell>
          <cell r="CB758" t="b">
            <v>0</v>
          </cell>
          <cell r="CD758" t="b">
            <v>0</v>
          </cell>
          <cell r="CE758" t="b">
            <v>0</v>
          </cell>
          <cell r="CG758" t="b">
            <v>0</v>
          </cell>
          <cell r="CH758" t="b">
            <v>0</v>
          </cell>
          <cell r="CP758" t="str">
            <v>EHWSTBOC</v>
          </cell>
          <cell r="CT758" t="b">
            <v>0</v>
          </cell>
          <cell r="CV758" t="b">
            <v>0</v>
          </cell>
          <cell r="CX758" t="b">
            <v>0</v>
          </cell>
          <cell r="CZ758" t="b">
            <v>0</v>
          </cell>
          <cell r="DB758" t="b">
            <v>0</v>
          </cell>
          <cell r="DD758" t="b">
            <v>0</v>
          </cell>
          <cell r="DF758" t="b">
            <v>0</v>
          </cell>
          <cell r="DH758" t="b">
            <v>0</v>
          </cell>
          <cell r="DJ758" t="b">
            <v>0</v>
          </cell>
          <cell r="DL758" t="b">
            <v>0</v>
          </cell>
          <cell r="DN758" t="b">
            <v>0</v>
          </cell>
          <cell r="DP758" t="b">
            <v>0</v>
          </cell>
          <cell r="DV758">
            <v>0</v>
          </cell>
          <cell r="DX758">
            <v>0</v>
          </cell>
          <cell r="DZ758">
            <v>0</v>
          </cell>
          <cell r="EB758">
            <v>0</v>
          </cell>
          <cell r="ED758">
            <v>0</v>
          </cell>
          <cell r="EF758">
            <v>0</v>
          </cell>
          <cell r="EJ758">
            <v>0</v>
          </cell>
          <cell r="EL758">
            <v>0</v>
          </cell>
          <cell r="EN758">
            <v>0</v>
          </cell>
          <cell r="EP758">
            <v>0</v>
          </cell>
          <cell r="ER758">
            <v>0</v>
          </cell>
          <cell r="ET758">
            <v>0</v>
          </cell>
          <cell r="EX758">
            <v>0</v>
          </cell>
          <cell r="EZ758">
            <v>0</v>
          </cell>
          <cell r="FD758">
            <v>0</v>
          </cell>
          <cell r="FF758">
            <v>0</v>
          </cell>
        </row>
        <row r="759">
          <cell r="A759" t="str">
            <v>VejleRenseanlæg</v>
          </cell>
          <cell r="B759" t="str">
            <v>DK-West</v>
          </cell>
          <cell r="G759">
            <v>0.46899999999999997</v>
          </cell>
          <cell r="H759">
            <v>0.29084167931208899</v>
          </cell>
          <cell r="AK759">
            <v>0.15383937681989002</v>
          </cell>
          <cell r="AL759">
            <v>5.9160946523086545E-2</v>
          </cell>
          <cell r="AN759">
            <v>0</v>
          </cell>
          <cell r="AO759">
            <v>4.6899999999999997E-2</v>
          </cell>
          <cell r="AP759">
            <v>14.069999999999999</v>
          </cell>
          <cell r="AQ759">
            <v>4.6899999999999997E-2</v>
          </cell>
          <cell r="BG759" t="b">
            <v>1</v>
          </cell>
          <cell r="BO759" t="b">
            <v>1</v>
          </cell>
          <cell r="CA759" t="b">
            <v>1</v>
          </cell>
          <cell r="CB759" t="b">
            <v>1</v>
          </cell>
          <cell r="CD759" t="b">
            <v>0</v>
          </cell>
          <cell r="CE759" t="b">
            <v>0</v>
          </cell>
          <cell r="CG759" t="b">
            <v>0</v>
          </cell>
          <cell r="CH759" t="b">
            <v>0</v>
          </cell>
          <cell r="CP759" t="str">
            <v>ECBGAENC</v>
          </cell>
          <cell r="CT759" t="b">
            <v>1</v>
          </cell>
          <cell r="CV759" t="b">
            <v>1</v>
          </cell>
          <cell r="CX759" t="b">
            <v>1</v>
          </cell>
          <cell r="CZ759" t="b">
            <v>0</v>
          </cell>
          <cell r="DB759" t="b">
            <v>0</v>
          </cell>
          <cell r="DD759" t="b">
            <v>0</v>
          </cell>
          <cell r="DF759" t="b">
            <v>1</v>
          </cell>
          <cell r="DH759" t="b">
            <v>1</v>
          </cell>
          <cell r="DJ759" t="b">
            <v>1</v>
          </cell>
          <cell r="DL759" t="b">
            <v>0</v>
          </cell>
          <cell r="DN759" t="b">
            <v>0</v>
          </cell>
          <cell r="DP759" t="b">
            <v>0</v>
          </cell>
          <cell r="DV759">
            <v>0.46899999999999997</v>
          </cell>
          <cell r="DX759">
            <v>0.46899999999999997</v>
          </cell>
          <cell r="DZ759">
            <v>0.46899999999999997</v>
          </cell>
          <cell r="EB759">
            <v>0</v>
          </cell>
          <cell r="ED759">
            <v>0</v>
          </cell>
          <cell r="EF759">
            <v>0</v>
          </cell>
          <cell r="EJ759">
            <v>0.29084167931208899</v>
          </cell>
          <cell r="EL759">
            <v>0.29084167931208899</v>
          </cell>
          <cell r="EN759">
            <v>0.29084167931208899</v>
          </cell>
          <cell r="EP759">
            <v>0</v>
          </cell>
          <cell r="ER759">
            <v>0</v>
          </cell>
          <cell r="ET759">
            <v>0</v>
          </cell>
          <cell r="EX759">
            <v>0</v>
          </cell>
          <cell r="EZ759">
            <v>0</v>
          </cell>
          <cell r="FD759">
            <v>0</v>
          </cell>
          <cell r="FF759">
            <v>0</v>
          </cell>
        </row>
        <row r="760">
          <cell r="A760" t="str">
            <v>IndustryHeatTVIS</v>
          </cell>
          <cell r="B760" t="str">
            <v>DK-West</v>
          </cell>
          <cell r="G760">
            <v>0</v>
          </cell>
          <cell r="H760">
            <v>81.297337335236165</v>
          </cell>
          <cell r="N760">
            <v>511.52284651330598</v>
          </cell>
          <cell r="AK760">
            <v>0</v>
          </cell>
          <cell r="AL760">
            <v>0</v>
          </cell>
          <cell r="AN760">
            <v>0</v>
          </cell>
          <cell r="AO760">
            <v>0</v>
          </cell>
          <cell r="AP760">
            <v>0</v>
          </cell>
          <cell r="AQ760">
            <v>0</v>
          </cell>
          <cell r="BG760" t="b">
            <v>0</v>
          </cell>
          <cell r="BO760" t="b">
            <v>0</v>
          </cell>
          <cell r="CA760" t="b">
            <v>0</v>
          </cell>
          <cell r="CB760" t="b">
            <v>0</v>
          </cell>
          <cell r="CD760" t="b">
            <v>0</v>
          </cell>
          <cell r="CE760" t="b">
            <v>0</v>
          </cell>
          <cell r="CG760" t="b">
            <v>0</v>
          </cell>
          <cell r="CH760" t="b">
            <v>0</v>
          </cell>
          <cell r="CP760">
            <v>0</v>
          </cell>
          <cell r="CT760" t="b">
            <v>0</v>
          </cell>
          <cell r="CV760" t="b">
            <v>0</v>
          </cell>
          <cell r="CX760" t="b">
            <v>0</v>
          </cell>
          <cell r="CZ760" t="b">
            <v>0</v>
          </cell>
          <cell r="DB760" t="b">
            <v>0</v>
          </cell>
          <cell r="DD760" t="b">
            <v>0</v>
          </cell>
          <cell r="DF760" t="b">
            <v>0</v>
          </cell>
          <cell r="DH760" t="b">
            <v>0</v>
          </cell>
          <cell r="DJ760" t="b">
            <v>0</v>
          </cell>
          <cell r="DL760" t="b">
            <v>0</v>
          </cell>
          <cell r="DN760" t="b">
            <v>0</v>
          </cell>
          <cell r="DP760" t="b">
            <v>0</v>
          </cell>
          <cell r="DV760">
            <v>0</v>
          </cell>
          <cell r="DX760">
            <v>0</v>
          </cell>
          <cell r="DZ760">
            <v>0</v>
          </cell>
          <cell r="EB760">
            <v>0</v>
          </cell>
          <cell r="ED760">
            <v>0</v>
          </cell>
          <cell r="EF760">
            <v>0</v>
          </cell>
          <cell r="EJ760">
            <v>0</v>
          </cell>
          <cell r="EL760">
            <v>0</v>
          </cell>
          <cell r="EN760">
            <v>0</v>
          </cell>
          <cell r="EP760">
            <v>0</v>
          </cell>
          <cell r="ER760">
            <v>0</v>
          </cell>
          <cell r="ET760">
            <v>0</v>
          </cell>
          <cell r="EX760">
            <v>0</v>
          </cell>
          <cell r="EZ760">
            <v>0</v>
          </cell>
          <cell r="FD760">
            <v>0</v>
          </cell>
          <cell r="FF760">
            <v>0</v>
          </cell>
        </row>
        <row r="761">
          <cell r="A761" t="str">
            <v>IndustryHeatTVIS</v>
          </cell>
          <cell r="B761" t="str">
            <v>DK-West</v>
          </cell>
          <cell r="G761">
            <v>0</v>
          </cell>
          <cell r="H761">
            <v>81.609388802641263</v>
          </cell>
          <cell r="N761">
            <v>513.48627434621881</v>
          </cell>
          <cell r="AK761">
            <v>0</v>
          </cell>
          <cell r="AL761">
            <v>0</v>
          </cell>
          <cell r="AN761">
            <v>0</v>
          </cell>
          <cell r="AO761">
            <v>0</v>
          </cell>
          <cell r="AP761">
            <v>0</v>
          </cell>
          <cell r="AQ761">
            <v>0</v>
          </cell>
          <cell r="BG761" t="b">
            <v>0</v>
          </cell>
          <cell r="BO761" t="b">
            <v>0</v>
          </cell>
          <cell r="CA761" t="b">
            <v>0</v>
          </cell>
          <cell r="CB761" t="b">
            <v>0</v>
          </cell>
          <cell r="CD761" t="b">
            <v>0</v>
          </cell>
          <cell r="CE761" t="b">
            <v>0</v>
          </cell>
          <cell r="CG761" t="b">
            <v>0</v>
          </cell>
          <cell r="CH761" t="b">
            <v>0</v>
          </cell>
          <cell r="CP761">
            <v>0</v>
          </cell>
          <cell r="CT761" t="b">
            <v>0</v>
          </cell>
          <cell r="CV761" t="b">
            <v>0</v>
          </cell>
          <cell r="CX761" t="b">
            <v>0</v>
          </cell>
          <cell r="CZ761" t="b">
            <v>0</v>
          </cell>
          <cell r="DB761" t="b">
            <v>0</v>
          </cell>
          <cell r="DD761" t="b">
            <v>0</v>
          </cell>
          <cell r="DF761" t="b">
            <v>0</v>
          </cell>
          <cell r="DH761" t="b">
            <v>0</v>
          </cell>
          <cell r="DJ761" t="b">
            <v>0</v>
          </cell>
          <cell r="DL761" t="b">
            <v>0</v>
          </cell>
          <cell r="DN761" t="b">
            <v>0</v>
          </cell>
          <cell r="DP761" t="b">
            <v>0</v>
          </cell>
          <cell r="DV761">
            <v>0</v>
          </cell>
          <cell r="DX761">
            <v>0</v>
          </cell>
          <cell r="DZ761">
            <v>0</v>
          </cell>
          <cell r="EB761">
            <v>0</v>
          </cell>
          <cell r="ED761">
            <v>0</v>
          </cell>
          <cell r="EF761">
            <v>0</v>
          </cell>
          <cell r="EJ761">
            <v>0</v>
          </cell>
          <cell r="EL761">
            <v>0</v>
          </cell>
          <cell r="EN761">
            <v>0</v>
          </cell>
          <cell r="EP761">
            <v>0</v>
          </cell>
          <cell r="ER761">
            <v>0</v>
          </cell>
          <cell r="ET761">
            <v>0</v>
          </cell>
          <cell r="EX761">
            <v>0</v>
          </cell>
          <cell r="EZ761">
            <v>0</v>
          </cell>
          <cell r="FD761">
            <v>0</v>
          </cell>
          <cell r="FF761">
            <v>0</v>
          </cell>
        </row>
        <row r="762">
          <cell r="A762" t="str">
            <v>SVS3</v>
          </cell>
          <cell r="B762" t="str">
            <v>DK-West</v>
          </cell>
          <cell r="G762">
            <v>436</v>
          </cell>
          <cell r="H762">
            <v>299</v>
          </cell>
          <cell r="AK762">
            <v>184.428</v>
          </cell>
          <cell r="AL762">
            <v>743.98235294117637</v>
          </cell>
          <cell r="AN762">
            <v>50.830000000000005</v>
          </cell>
          <cell r="AO762">
            <v>390.08733003999237</v>
          </cell>
          <cell r="AP762">
            <v>6540</v>
          </cell>
          <cell r="AQ762">
            <v>61.040000000000006</v>
          </cell>
          <cell r="BG762" t="b">
            <v>1</v>
          </cell>
          <cell r="BO762" t="b">
            <v>0</v>
          </cell>
          <cell r="CA762" t="b">
            <v>0</v>
          </cell>
          <cell r="CB762" t="b">
            <v>0</v>
          </cell>
          <cell r="CD762" t="b">
            <v>0</v>
          </cell>
          <cell r="CE762" t="b">
            <v>0</v>
          </cell>
          <cell r="CG762" t="b">
            <v>0</v>
          </cell>
          <cell r="CH762" t="b">
            <v>0</v>
          </cell>
          <cell r="CP762" t="str">
            <v>ECGASEXC</v>
          </cell>
          <cell r="CT762" t="b">
            <v>0</v>
          </cell>
          <cell r="CV762" t="b">
            <v>0</v>
          </cell>
          <cell r="CX762" t="b">
            <v>0</v>
          </cell>
          <cell r="CZ762" t="b">
            <v>0</v>
          </cell>
          <cell r="DB762" t="b">
            <v>0</v>
          </cell>
          <cell r="DD762" t="b">
            <v>0</v>
          </cell>
          <cell r="DF762" t="b">
            <v>0</v>
          </cell>
          <cell r="DH762" t="b">
            <v>0</v>
          </cell>
          <cell r="DJ762" t="b">
            <v>0</v>
          </cell>
          <cell r="DL762" t="b">
            <v>0</v>
          </cell>
          <cell r="DN762" t="b">
            <v>0</v>
          </cell>
          <cell r="DP762" t="b">
            <v>0</v>
          </cell>
          <cell r="DV762">
            <v>0</v>
          </cell>
          <cell r="DX762">
            <v>0</v>
          </cell>
          <cell r="DZ762">
            <v>0</v>
          </cell>
          <cell r="EB762">
            <v>0</v>
          </cell>
          <cell r="ED762">
            <v>0</v>
          </cell>
          <cell r="EF762">
            <v>0</v>
          </cell>
          <cell r="EJ762">
            <v>0</v>
          </cell>
          <cell r="EL762">
            <v>0</v>
          </cell>
          <cell r="EN762">
            <v>0</v>
          </cell>
          <cell r="EP762">
            <v>0</v>
          </cell>
          <cell r="ER762">
            <v>0</v>
          </cell>
          <cell r="ET762">
            <v>0</v>
          </cell>
          <cell r="EX762">
            <v>0</v>
          </cell>
          <cell r="EZ762">
            <v>0</v>
          </cell>
          <cell r="FD762">
            <v>0</v>
          </cell>
          <cell r="FF762">
            <v>0</v>
          </cell>
        </row>
        <row r="763">
          <cell r="A763" t="str">
            <v>SVS3</v>
          </cell>
          <cell r="B763" t="str">
            <v>DK-West</v>
          </cell>
          <cell r="G763">
            <v>436</v>
          </cell>
          <cell r="H763">
            <v>299</v>
          </cell>
          <cell r="AK763">
            <v>184.428</v>
          </cell>
          <cell r="AL763">
            <v>743.98235294117637</v>
          </cell>
          <cell r="AN763">
            <v>50.830000000000005</v>
          </cell>
          <cell r="AO763">
            <v>390.08733003999237</v>
          </cell>
          <cell r="AP763">
            <v>6540</v>
          </cell>
          <cell r="AQ763">
            <v>61.040000000000006</v>
          </cell>
          <cell r="BG763" t="b">
            <v>1</v>
          </cell>
          <cell r="BO763" t="b">
            <v>0</v>
          </cell>
          <cell r="CA763" t="b">
            <v>0</v>
          </cell>
          <cell r="CB763" t="b">
            <v>0</v>
          </cell>
          <cell r="CD763" t="b">
            <v>0</v>
          </cell>
          <cell r="CE763" t="b">
            <v>0</v>
          </cell>
          <cell r="CG763" t="b">
            <v>0</v>
          </cell>
          <cell r="CH763" t="b">
            <v>0</v>
          </cell>
          <cell r="CP763" t="str">
            <v>ECGASEXC</v>
          </cell>
          <cell r="CT763" t="b">
            <v>0</v>
          </cell>
          <cell r="CV763" t="b">
            <v>0</v>
          </cell>
          <cell r="CX763" t="b">
            <v>0</v>
          </cell>
          <cell r="CZ763" t="b">
            <v>0</v>
          </cell>
          <cell r="DB763" t="b">
            <v>0</v>
          </cell>
          <cell r="DD763" t="b">
            <v>0</v>
          </cell>
          <cell r="DF763" t="b">
            <v>0</v>
          </cell>
          <cell r="DH763" t="b">
            <v>0</v>
          </cell>
          <cell r="DJ763" t="b">
            <v>0</v>
          </cell>
          <cell r="DL763" t="b">
            <v>0</v>
          </cell>
          <cell r="DN763" t="b">
            <v>0</v>
          </cell>
          <cell r="DP763" t="b">
            <v>0</v>
          </cell>
          <cell r="DV763">
            <v>0</v>
          </cell>
          <cell r="DX763">
            <v>0</v>
          </cell>
          <cell r="DZ763">
            <v>0</v>
          </cell>
          <cell r="EB763">
            <v>0</v>
          </cell>
          <cell r="ED763">
            <v>0</v>
          </cell>
          <cell r="EF763">
            <v>0</v>
          </cell>
          <cell r="EJ763">
            <v>0</v>
          </cell>
          <cell r="EL763">
            <v>0</v>
          </cell>
          <cell r="EN763">
            <v>0</v>
          </cell>
          <cell r="EP763">
            <v>0</v>
          </cell>
          <cell r="ER763">
            <v>0</v>
          </cell>
          <cell r="ET763">
            <v>0</v>
          </cell>
          <cell r="EX763">
            <v>0</v>
          </cell>
          <cell r="EZ763">
            <v>0</v>
          </cell>
          <cell r="FD763">
            <v>0</v>
          </cell>
          <cell r="FF763">
            <v>0</v>
          </cell>
        </row>
        <row r="764">
          <cell r="A764" t="str">
            <v>SVS3</v>
          </cell>
          <cell r="B764" t="str">
            <v>DK-West</v>
          </cell>
          <cell r="G764">
            <v>436</v>
          </cell>
          <cell r="H764">
            <v>299</v>
          </cell>
          <cell r="AK764">
            <v>184.428</v>
          </cell>
          <cell r="AL764">
            <v>743.98235294117637</v>
          </cell>
          <cell r="AN764">
            <v>50.830000000000005</v>
          </cell>
          <cell r="AO764">
            <v>390.08733003999237</v>
          </cell>
          <cell r="AP764">
            <v>6540</v>
          </cell>
          <cell r="AQ764">
            <v>61.040000000000006</v>
          </cell>
          <cell r="BG764" t="b">
            <v>1</v>
          </cell>
          <cell r="BO764" t="b">
            <v>0</v>
          </cell>
          <cell r="CA764" t="b">
            <v>0</v>
          </cell>
          <cell r="CB764" t="b">
            <v>0</v>
          </cell>
          <cell r="CD764" t="b">
            <v>0</v>
          </cell>
          <cell r="CE764" t="b">
            <v>0</v>
          </cell>
          <cell r="CG764" t="b">
            <v>0</v>
          </cell>
          <cell r="CH764" t="b">
            <v>0</v>
          </cell>
          <cell r="CP764" t="str">
            <v>ECGASEXC</v>
          </cell>
          <cell r="CT764" t="b">
            <v>0</v>
          </cell>
          <cell r="CV764" t="b">
            <v>0</v>
          </cell>
          <cell r="CX764" t="b">
            <v>0</v>
          </cell>
          <cell r="CZ764" t="b">
            <v>0</v>
          </cell>
          <cell r="DB764" t="b">
            <v>0</v>
          </cell>
          <cell r="DD764" t="b">
            <v>0</v>
          </cell>
          <cell r="DF764" t="b">
            <v>0</v>
          </cell>
          <cell r="DH764" t="b">
            <v>0</v>
          </cell>
          <cell r="DJ764" t="b">
            <v>0</v>
          </cell>
          <cell r="DL764" t="b">
            <v>0</v>
          </cell>
          <cell r="DN764" t="b">
            <v>0</v>
          </cell>
          <cell r="DP764" t="b">
            <v>0</v>
          </cell>
          <cell r="DV764">
            <v>0</v>
          </cell>
          <cell r="DX764">
            <v>0</v>
          </cell>
          <cell r="DZ764">
            <v>0</v>
          </cell>
          <cell r="EB764">
            <v>0</v>
          </cell>
          <cell r="ED764">
            <v>0</v>
          </cell>
          <cell r="EF764">
            <v>0</v>
          </cell>
          <cell r="EJ764">
            <v>0</v>
          </cell>
          <cell r="EL764">
            <v>0</v>
          </cell>
          <cell r="EN764">
            <v>0</v>
          </cell>
          <cell r="EP764">
            <v>0</v>
          </cell>
          <cell r="ER764">
            <v>0</v>
          </cell>
          <cell r="ET764">
            <v>0</v>
          </cell>
          <cell r="EX764">
            <v>0</v>
          </cell>
          <cell r="EZ764">
            <v>0</v>
          </cell>
          <cell r="FD764">
            <v>0</v>
          </cell>
          <cell r="FF764">
            <v>0</v>
          </cell>
        </row>
        <row r="765">
          <cell r="A765" t="str">
            <v>SVS3</v>
          </cell>
          <cell r="B765" t="str">
            <v>DK-West</v>
          </cell>
          <cell r="G765">
            <v>436</v>
          </cell>
          <cell r="H765">
            <v>299</v>
          </cell>
          <cell r="AK765">
            <v>184.428</v>
          </cell>
          <cell r="AL765">
            <v>743.98235294117637</v>
          </cell>
          <cell r="AN765">
            <v>50.830000000000005</v>
          </cell>
          <cell r="AO765">
            <v>390.08733003999237</v>
          </cell>
          <cell r="AP765">
            <v>6540</v>
          </cell>
          <cell r="AQ765">
            <v>61.040000000000006</v>
          </cell>
          <cell r="BG765" t="b">
            <v>1</v>
          </cell>
          <cell r="BO765" t="b">
            <v>1</v>
          </cell>
          <cell r="CA765" t="b">
            <v>1</v>
          </cell>
          <cell r="CB765" t="b">
            <v>1</v>
          </cell>
          <cell r="CD765" t="b">
            <v>0</v>
          </cell>
          <cell r="CE765" t="b">
            <v>0</v>
          </cell>
          <cell r="CG765" t="b">
            <v>0</v>
          </cell>
          <cell r="CH765" t="b">
            <v>0</v>
          </cell>
          <cell r="CP765" t="str">
            <v>ECGASEXC</v>
          </cell>
          <cell r="CT765" t="b">
            <v>1</v>
          </cell>
          <cell r="CV765" t="b">
            <v>1</v>
          </cell>
          <cell r="CX765" t="b">
            <v>1</v>
          </cell>
          <cell r="CZ765" t="b">
            <v>1</v>
          </cell>
          <cell r="DB765" t="b">
            <v>0</v>
          </cell>
          <cell r="DD765" t="b">
            <v>0</v>
          </cell>
          <cell r="DF765" t="b">
            <v>1</v>
          </cell>
          <cell r="DH765" t="b">
            <v>1</v>
          </cell>
          <cell r="DJ765" t="b">
            <v>1</v>
          </cell>
          <cell r="DL765" t="b">
            <v>1</v>
          </cell>
          <cell r="DN765" t="b">
            <v>0</v>
          </cell>
          <cell r="DP765" t="b">
            <v>0</v>
          </cell>
          <cell r="DV765">
            <v>436</v>
          </cell>
          <cell r="DX765">
            <v>436</v>
          </cell>
          <cell r="DZ765">
            <v>436</v>
          </cell>
          <cell r="EB765">
            <v>436</v>
          </cell>
          <cell r="ED765">
            <v>0</v>
          </cell>
          <cell r="EF765">
            <v>0</v>
          </cell>
          <cell r="EJ765">
            <v>299</v>
          </cell>
          <cell r="EL765">
            <v>299</v>
          </cell>
          <cell r="EN765">
            <v>299</v>
          </cell>
          <cell r="EP765">
            <v>299</v>
          </cell>
          <cell r="ER765">
            <v>0</v>
          </cell>
          <cell r="ET765">
            <v>0</v>
          </cell>
          <cell r="EX765">
            <v>0</v>
          </cell>
          <cell r="EZ765">
            <v>0</v>
          </cell>
          <cell r="FD765">
            <v>0</v>
          </cell>
          <cell r="FF765">
            <v>0</v>
          </cell>
        </row>
        <row r="766">
          <cell r="A766" t="str">
            <v>SVS3</v>
          </cell>
          <cell r="B766" t="str">
            <v>DK-West</v>
          </cell>
          <cell r="G766">
            <v>436</v>
          </cell>
          <cell r="H766">
            <v>299</v>
          </cell>
          <cell r="AK766">
            <v>184.428</v>
          </cell>
          <cell r="AL766">
            <v>743.98235294117637</v>
          </cell>
          <cell r="AN766">
            <v>50.830000000000005</v>
          </cell>
          <cell r="AO766">
            <v>390.08733003999237</v>
          </cell>
          <cell r="AP766">
            <v>6540</v>
          </cell>
          <cell r="AQ766">
            <v>61.040000000000006</v>
          </cell>
          <cell r="BG766" t="b">
            <v>1</v>
          </cell>
          <cell r="BO766" t="b">
            <v>0</v>
          </cell>
          <cell r="CA766" t="b">
            <v>0</v>
          </cell>
          <cell r="CB766" t="b">
            <v>0</v>
          </cell>
          <cell r="CD766" t="b">
            <v>1</v>
          </cell>
          <cell r="CE766" t="b">
            <v>1</v>
          </cell>
          <cell r="CG766" t="b">
            <v>0</v>
          </cell>
          <cell r="CH766" t="b">
            <v>0</v>
          </cell>
          <cell r="CT766" t="b">
            <v>0</v>
          </cell>
          <cell r="CV766" t="b">
            <v>0</v>
          </cell>
          <cell r="CX766" t="b">
            <v>0</v>
          </cell>
          <cell r="CZ766" t="b">
            <v>0</v>
          </cell>
          <cell r="DB766" t="b">
            <v>0</v>
          </cell>
          <cell r="DD766" t="b">
            <v>0</v>
          </cell>
          <cell r="DF766" t="b">
            <v>0</v>
          </cell>
          <cell r="DH766" t="b">
            <v>0</v>
          </cell>
          <cell r="DJ766" t="b">
            <v>0</v>
          </cell>
          <cell r="DL766" t="b">
            <v>0</v>
          </cell>
          <cell r="DN766" t="b">
            <v>0</v>
          </cell>
          <cell r="DP766" t="b">
            <v>0</v>
          </cell>
          <cell r="DV766">
            <v>0</v>
          </cell>
          <cell r="DX766">
            <v>0</v>
          </cell>
          <cell r="DZ766">
            <v>0</v>
          </cell>
          <cell r="EB766">
            <v>0</v>
          </cell>
          <cell r="ED766">
            <v>0</v>
          </cell>
          <cell r="EF766">
            <v>0</v>
          </cell>
          <cell r="EJ766">
            <v>0</v>
          </cell>
          <cell r="EL766">
            <v>0</v>
          </cell>
          <cell r="EN766">
            <v>0</v>
          </cell>
          <cell r="EP766">
            <v>0</v>
          </cell>
          <cell r="ER766">
            <v>0</v>
          </cell>
          <cell r="ET766">
            <v>0</v>
          </cell>
          <cell r="EX766">
            <v>436</v>
          </cell>
          <cell r="EZ766">
            <v>299</v>
          </cell>
          <cell r="FD766">
            <v>0</v>
          </cell>
          <cell r="FF766">
            <v>0</v>
          </cell>
        </row>
        <row r="767">
          <cell r="A767" t="str">
            <v>SVS3</v>
          </cell>
          <cell r="B767" t="str">
            <v>DK-West</v>
          </cell>
          <cell r="G767">
            <v>436</v>
          </cell>
          <cell r="H767">
            <v>299</v>
          </cell>
          <cell r="AK767">
            <v>184.428</v>
          </cell>
          <cell r="AL767">
            <v>743.98235294117637</v>
          </cell>
          <cell r="AN767">
            <v>50.830000000000005</v>
          </cell>
          <cell r="AO767">
            <v>68.713600000000014</v>
          </cell>
          <cell r="AP767">
            <v>10834.6</v>
          </cell>
          <cell r="AQ767">
            <v>61.040000000000006</v>
          </cell>
          <cell r="BG767" t="b">
            <v>1</v>
          </cell>
          <cell r="BO767" t="b">
            <v>0</v>
          </cell>
          <cell r="CA767" t="b">
            <v>0</v>
          </cell>
          <cell r="CB767" t="b">
            <v>0</v>
          </cell>
          <cell r="CD767" t="b">
            <v>0</v>
          </cell>
          <cell r="CE767" t="b">
            <v>0</v>
          </cell>
          <cell r="CG767" t="b">
            <v>1</v>
          </cell>
          <cell r="CH767" t="b">
            <v>1</v>
          </cell>
          <cell r="CT767" t="b">
            <v>0</v>
          </cell>
          <cell r="CV767" t="b">
            <v>0</v>
          </cell>
          <cell r="CX767" t="b">
            <v>0</v>
          </cell>
          <cell r="CZ767" t="b">
            <v>0</v>
          </cell>
          <cell r="DB767" t="b">
            <v>0</v>
          </cell>
          <cell r="DD767" t="b">
            <v>0</v>
          </cell>
          <cell r="DF767" t="b">
            <v>0</v>
          </cell>
          <cell r="DH767" t="b">
            <v>0</v>
          </cell>
          <cell r="DJ767" t="b">
            <v>0</v>
          </cell>
          <cell r="DL767" t="b">
            <v>0</v>
          </cell>
          <cell r="DN767" t="b">
            <v>0</v>
          </cell>
          <cell r="DP767" t="b">
            <v>0</v>
          </cell>
          <cell r="DV767">
            <v>0</v>
          </cell>
          <cell r="DX767">
            <v>0</v>
          </cell>
          <cell r="DZ767">
            <v>0</v>
          </cell>
          <cell r="EB767">
            <v>0</v>
          </cell>
          <cell r="ED767">
            <v>0</v>
          </cell>
          <cell r="EF767">
            <v>0</v>
          </cell>
          <cell r="EJ767">
            <v>0</v>
          </cell>
          <cell r="EL767">
            <v>0</v>
          </cell>
          <cell r="EN767">
            <v>0</v>
          </cell>
          <cell r="EP767">
            <v>0</v>
          </cell>
          <cell r="ER767">
            <v>0</v>
          </cell>
          <cell r="ET767">
            <v>0</v>
          </cell>
          <cell r="EX767">
            <v>0</v>
          </cell>
          <cell r="EZ767">
            <v>0</v>
          </cell>
          <cell r="FD767">
            <v>436</v>
          </cell>
          <cell r="FF767">
            <v>299</v>
          </cell>
        </row>
        <row r="768">
          <cell r="A768" t="str">
            <v>SVS3_renoveret</v>
          </cell>
          <cell r="B768" t="str">
            <v>DK-West</v>
          </cell>
          <cell r="G768">
            <v>436</v>
          </cell>
          <cell r="H768">
            <v>299</v>
          </cell>
          <cell r="AK768">
            <v>193.148</v>
          </cell>
          <cell r="AL768">
            <v>779.15882352941162</v>
          </cell>
          <cell r="AN768">
            <v>50.830000000000005</v>
          </cell>
          <cell r="AO768">
            <v>68.364800000000002</v>
          </cell>
          <cell r="AP768">
            <v>10812.800000000001</v>
          </cell>
          <cell r="AQ768">
            <v>61.040000000000006</v>
          </cell>
          <cell r="BG768" t="b">
            <v>1</v>
          </cell>
          <cell r="BO768" t="b">
            <v>0</v>
          </cell>
          <cell r="CA768" t="b">
            <v>0</v>
          </cell>
          <cell r="CB768" t="b">
            <v>0</v>
          </cell>
          <cell r="CD768" t="b">
            <v>0</v>
          </cell>
          <cell r="CE768" t="b">
            <v>0</v>
          </cell>
          <cell r="CG768" t="b">
            <v>0</v>
          </cell>
          <cell r="CH768" t="b">
            <v>0</v>
          </cell>
          <cell r="CP768" t="str">
            <v>ECFL2EXC</v>
          </cell>
          <cell r="CT768" t="b">
            <v>0</v>
          </cell>
          <cell r="CV768" t="b">
            <v>0</v>
          </cell>
          <cell r="CX768" t="b">
            <v>0</v>
          </cell>
          <cell r="CZ768" t="b">
            <v>0</v>
          </cell>
          <cell r="DB768" t="b">
            <v>1</v>
          </cell>
          <cell r="DD768" t="b">
            <v>1</v>
          </cell>
          <cell r="DF768" t="b">
            <v>0</v>
          </cell>
          <cell r="DH768" t="b">
            <v>0</v>
          </cell>
          <cell r="DJ768" t="b">
            <v>0</v>
          </cell>
          <cell r="DL768" t="b">
            <v>0</v>
          </cell>
          <cell r="DN768" t="b">
            <v>1</v>
          </cell>
          <cell r="DP768" t="b">
            <v>1</v>
          </cell>
          <cell r="DV768">
            <v>0</v>
          </cell>
          <cell r="DX768">
            <v>0</v>
          </cell>
          <cell r="DZ768">
            <v>0</v>
          </cell>
          <cell r="EB768">
            <v>0</v>
          </cell>
          <cell r="ED768">
            <v>0</v>
          </cell>
          <cell r="EF768">
            <v>0</v>
          </cell>
          <cell r="EJ768">
            <v>0</v>
          </cell>
          <cell r="EL768">
            <v>0</v>
          </cell>
          <cell r="EN768">
            <v>0</v>
          </cell>
          <cell r="EP768">
            <v>0</v>
          </cell>
          <cell r="ER768">
            <v>0</v>
          </cell>
          <cell r="ET768">
            <v>0</v>
          </cell>
          <cell r="EX768">
            <v>0</v>
          </cell>
          <cell r="EZ768">
            <v>0</v>
          </cell>
          <cell r="FD768">
            <v>0</v>
          </cell>
          <cell r="FF768">
            <v>0</v>
          </cell>
        </row>
        <row r="769">
          <cell r="A769" t="str">
            <v>VarmelagerTVIS</v>
          </cell>
          <cell r="B769" t="str">
            <v>DK-West</v>
          </cell>
          <cell r="G769">
            <v>0</v>
          </cell>
          <cell r="H769">
            <v>186.11111111111111</v>
          </cell>
          <cell r="AK769">
            <v>0</v>
          </cell>
          <cell r="AL769">
            <v>0</v>
          </cell>
          <cell r="AN769">
            <v>0</v>
          </cell>
          <cell r="AO769">
            <v>0</v>
          </cell>
          <cell r="AP769">
            <v>0</v>
          </cell>
          <cell r="AQ769">
            <v>0</v>
          </cell>
          <cell r="BG769" t="b">
            <v>0</v>
          </cell>
          <cell r="BO769" t="b">
            <v>0</v>
          </cell>
          <cell r="CA769" t="b">
            <v>0</v>
          </cell>
          <cell r="CB769" t="b">
            <v>0</v>
          </cell>
          <cell r="CD769" t="b">
            <v>0</v>
          </cell>
          <cell r="CE769" t="b">
            <v>0</v>
          </cell>
          <cell r="CG769" t="b">
            <v>0</v>
          </cell>
          <cell r="CH769" t="b">
            <v>0</v>
          </cell>
          <cell r="CP769">
            <v>0</v>
          </cell>
          <cell r="CT769" t="b">
            <v>0</v>
          </cell>
          <cell r="CV769" t="b">
            <v>0</v>
          </cell>
          <cell r="CX769" t="b">
            <v>0</v>
          </cell>
          <cell r="CZ769" t="b">
            <v>0</v>
          </cell>
          <cell r="DB769" t="b">
            <v>0</v>
          </cell>
          <cell r="DD769" t="b">
            <v>0</v>
          </cell>
          <cell r="DF769" t="b">
            <v>0</v>
          </cell>
          <cell r="DH769" t="b">
            <v>0</v>
          </cell>
          <cell r="DJ769" t="b">
            <v>0</v>
          </cell>
          <cell r="DL769" t="b">
            <v>0</v>
          </cell>
          <cell r="DN769" t="b">
            <v>0</v>
          </cell>
          <cell r="DP769" t="b">
            <v>0</v>
          </cell>
          <cell r="DV769">
            <v>0</v>
          </cell>
          <cell r="DX769">
            <v>0</v>
          </cell>
          <cell r="DZ769">
            <v>0</v>
          </cell>
          <cell r="EB769">
            <v>0</v>
          </cell>
          <cell r="ED769">
            <v>0</v>
          </cell>
          <cell r="EF769">
            <v>0</v>
          </cell>
          <cell r="EJ769">
            <v>0</v>
          </cell>
          <cell r="EL769">
            <v>0</v>
          </cell>
          <cell r="EN769">
            <v>0</v>
          </cell>
          <cell r="EP769">
            <v>0</v>
          </cell>
          <cell r="ER769">
            <v>0</v>
          </cell>
          <cell r="ET769">
            <v>0</v>
          </cell>
          <cell r="EX769">
            <v>0</v>
          </cell>
          <cell r="EZ769">
            <v>0</v>
          </cell>
          <cell r="FD769">
            <v>0</v>
          </cell>
          <cell r="FF769">
            <v>0</v>
          </cell>
        </row>
        <row r="770">
          <cell r="A770" t="str">
            <v>ElkedelTVIS</v>
          </cell>
          <cell r="B770" t="str">
            <v>DK-West</v>
          </cell>
          <cell r="G770" t="e">
            <v>#VALUE!</v>
          </cell>
          <cell r="H770">
            <v>74.75</v>
          </cell>
          <cell r="AK770">
            <v>0</v>
          </cell>
          <cell r="AL770">
            <v>0</v>
          </cell>
          <cell r="AN770">
            <v>0</v>
          </cell>
          <cell r="AO770">
            <v>0</v>
          </cell>
          <cell r="AP770">
            <v>0</v>
          </cell>
          <cell r="AQ770">
            <v>0</v>
          </cell>
          <cell r="BG770" t="b">
            <v>0</v>
          </cell>
          <cell r="BO770" t="b">
            <v>0</v>
          </cell>
          <cell r="CA770" t="b">
            <v>0</v>
          </cell>
          <cell r="CB770" t="b">
            <v>0</v>
          </cell>
          <cell r="CD770" t="b">
            <v>0</v>
          </cell>
          <cell r="CE770" t="b">
            <v>0</v>
          </cell>
          <cell r="CG770" t="b">
            <v>0</v>
          </cell>
          <cell r="CH770" t="b">
            <v>0</v>
          </cell>
          <cell r="CP770">
            <v>0</v>
          </cell>
          <cell r="CT770" t="b">
            <v>0</v>
          </cell>
          <cell r="CV770" t="b">
            <v>0</v>
          </cell>
          <cell r="CX770" t="b">
            <v>0</v>
          </cell>
          <cell r="CZ770" t="b">
            <v>0</v>
          </cell>
          <cell r="DB770" t="b">
            <v>0</v>
          </cell>
          <cell r="DD770" t="b">
            <v>0</v>
          </cell>
          <cell r="DF770" t="b">
            <v>0</v>
          </cell>
          <cell r="DH770" t="b">
            <v>0</v>
          </cell>
          <cell r="DJ770" t="b">
            <v>0</v>
          </cell>
          <cell r="DL770" t="b">
            <v>0</v>
          </cell>
          <cell r="DN770" t="b">
            <v>0</v>
          </cell>
          <cell r="DP770" t="b">
            <v>0</v>
          </cell>
          <cell r="DV770">
            <v>0</v>
          </cell>
          <cell r="DX770">
            <v>0</v>
          </cell>
          <cell r="DZ770">
            <v>0</v>
          </cell>
          <cell r="EB770">
            <v>0</v>
          </cell>
          <cell r="ED770">
            <v>0</v>
          </cell>
          <cell r="EF770">
            <v>0</v>
          </cell>
          <cell r="EJ770">
            <v>0</v>
          </cell>
          <cell r="EL770">
            <v>0</v>
          </cell>
          <cell r="EN770">
            <v>0</v>
          </cell>
          <cell r="EP770">
            <v>0</v>
          </cell>
          <cell r="ER770">
            <v>0</v>
          </cell>
          <cell r="ET770">
            <v>0</v>
          </cell>
          <cell r="EX770">
            <v>0</v>
          </cell>
          <cell r="EZ770">
            <v>0</v>
          </cell>
          <cell r="FD770">
            <v>0</v>
          </cell>
          <cell r="FF770">
            <v>0</v>
          </cell>
        </row>
        <row r="771">
          <cell r="A771" t="str">
            <v>KedlerViborg</v>
          </cell>
          <cell r="B771" t="str">
            <v>DK-West</v>
          </cell>
          <cell r="G771">
            <v>0</v>
          </cell>
          <cell r="H771">
            <v>88.9</v>
          </cell>
          <cell r="AK771">
            <v>0</v>
          </cell>
          <cell r="AL771">
            <v>87.210900000000009</v>
          </cell>
          <cell r="AN771">
            <v>0</v>
          </cell>
          <cell r="AO771">
            <v>0</v>
          </cell>
          <cell r="AP771">
            <v>960.12000000000012</v>
          </cell>
          <cell r="AQ771">
            <v>0</v>
          </cell>
          <cell r="BG771" t="b">
            <v>1</v>
          </cell>
          <cell r="BO771" t="b">
            <v>0</v>
          </cell>
          <cell r="CA771" t="b">
            <v>0</v>
          </cell>
          <cell r="CB771" t="b">
            <v>0</v>
          </cell>
          <cell r="CD771" t="b">
            <v>0</v>
          </cell>
          <cell r="CE771" t="b">
            <v>0</v>
          </cell>
          <cell r="CG771" t="b">
            <v>0</v>
          </cell>
          <cell r="CH771" t="b">
            <v>0</v>
          </cell>
          <cell r="CP771" t="str">
            <v>EHGASBOD</v>
          </cell>
          <cell r="CT771" t="b">
            <v>0</v>
          </cell>
          <cell r="CV771" t="b">
            <v>0</v>
          </cell>
          <cell r="CX771" t="b">
            <v>0</v>
          </cell>
          <cell r="CZ771" t="b">
            <v>0</v>
          </cell>
          <cell r="DB771" t="b">
            <v>0</v>
          </cell>
          <cell r="DD771" t="b">
            <v>0</v>
          </cell>
          <cell r="DF771" t="b">
            <v>0</v>
          </cell>
          <cell r="DH771" t="b">
            <v>0</v>
          </cell>
          <cell r="DJ771" t="b">
            <v>0</v>
          </cell>
          <cell r="DL771" t="b">
            <v>0</v>
          </cell>
          <cell r="DN771" t="b">
            <v>0</v>
          </cell>
          <cell r="DP771" t="b">
            <v>0</v>
          </cell>
          <cell r="DV771">
            <v>0</v>
          </cell>
          <cell r="DX771">
            <v>0</v>
          </cell>
          <cell r="DZ771">
            <v>0</v>
          </cell>
          <cell r="EB771">
            <v>0</v>
          </cell>
          <cell r="ED771">
            <v>0</v>
          </cell>
          <cell r="EF771">
            <v>0</v>
          </cell>
          <cell r="EJ771">
            <v>0</v>
          </cell>
          <cell r="EL771">
            <v>0</v>
          </cell>
          <cell r="EN771">
            <v>0</v>
          </cell>
          <cell r="EP771">
            <v>0</v>
          </cell>
          <cell r="ER771">
            <v>0</v>
          </cell>
          <cell r="ET771">
            <v>0</v>
          </cell>
          <cell r="EX771">
            <v>0</v>
          </cell>
          <cell r="EZ771">
            <v>0</v>
          </cell>
          <cell r="FD771">
            <v>0</v>
          </cell>
          <cell r="FF771">
            <v>0</v>
          </cell>
        </row>
        <row r="772">
          <cell r="A772" t="str">
            <v>KedlerViborg</v>
          </cell>
          <cell r="B772" t="str">
            <v>DK-West</v>
          </cell>
          <cell r="G772">
            <v>0</v>
          </cell>
          <cell r="H772">
            <v>88.9</v>
          </cell>
          <cell r="AK772">
            <v>0</v>
          </cell>
          <cell r="AL772">
            <v>87.210900000000009</v>
          </cell>
          <cell r="AN772">
            <v>0</v>
          </cell>
          <cell r="AO772">
            <v>0</v>
          </cell>
          <cell r="AP772">
            <v>960.12000000000012</v>
          </cell>
          <cell r="AQ772">
            <v>0</v>
          </cell>
          <cell r="BG772" t="b">
            <v>1</v>
          </cell>
          <cell r="BO772" t="b">
            <v>1</v>
          </cell>
          <cell r="CA772" t="b">
            <v>0</v>
          </cell>
          <cell r="CB772" t="b">
            <v>1</v>
          </cell>
          <cell r="CD772" t="b">
            <v>0</v>
          </cell>
          <cell r="CE772" t="b">
            <v>0</v>
          </cell>
          <cell r="CG772" t="b">
            <v>0</v>
          </cell>
          <cell r="CH772" t="b">
            <v>0</v>
          </cell>
          <cell r="CP772" t="str">
            <v>EHGASBOD</v>
          </cell>
          <cell r="CT772" t="b">
            <v>0</v>
          </cell>
          <cell r="CV772" t="b">
            <v>0</v>
          </cell>
          <cell r="CX772" t="b">
            <v>0</v>
          </cell>
          <cell r="CZ772" t="b">
            <v>0</v>
          </cell>
          <cell r="DB772" t="b">
            <v>0</v>
          </cell>
          <cell r="DD772" t="b">
            <v>0</v>
          </cell>
          <cell r="DF772" t="b">
            <v>1</v>
          </cell>
          <cell r="DH772" t="b">
            <v>1</v>
          </cell>
          <cell r="DJ772" t="b">
            <v>1</v>
          </cell>
          <cell r="DL772" t="b">
            <v>1</v>
          </cell>
          <cell r="DN772" t="b">
            <v>0</v>
          </cell>
          <cell r="DP772" t="b">
            <v>0</v>
          </cell>
          <cell r="DV772">
            <v>0</v>
          </cell>
          <cell r="DX772">
            <v>0</v>
          </cell>
          <cell r="DZ772">
            <v>0</v>
          </cell>
          <cell r="EB772">
            <v>0</v>
          </cell>
          <cell r="ED772">
            <v>0</v>
          </cell>
          <cell r="EF772">
            <v>0</v>
          </cell>
          <cell r="EJ772">
            <v>88.9</v>
          </cell>
          <cell r="EL772">
            <v>88.9</v>
          </cell>
          <cell r="EN772">
            <v>88.9</v>
          </cell>
          <cell r="EP772">
            <v>88.9</v>
          </cell>
          <cell r="ER772">
            <v>0</v>
          </cell>
          <cell r="ET772">
            <v>0</v>
          </cell>
          <cell r="EX772">
            <v>0</v>
          </cell>
          <cell r="EZ772">
            <v>0</v>
          </cell>
          <cell r="FD772">
            <v>0</v>
          </cell>
          <cell r="FF772">
            <v>0</v>
          </cell>
        </row>
        <row r="773">
          <cell r="A773" t="str">
            <v>REVASlossepladsgas</v>
          </cell>
          <cell r="B773" t="str">
            <v>DK-West</v>
          </cell>
          <cell r="G773">
            <v>0.37</v>
          </cell>
          <cell r="H773">
            <v>0.54</v>
          </cell>
          <cell r="AK773">
            <v>9.0256408779660069E-2</v>
          </cell>
          <cell r="AL773">
            <v>0.19224812856208093</v>
          </cell>
          <cell r="AN773">
            <v>0</v>
          </cell>
          <cell r="AO773">
            <v>3.6999999999999998E-2</v>
          </cell>
          <cell r="AP773">
            <v>11.1</v>
          </cell>
          <cell r="AQ773">
            <v>3.6999999999999998E-2</v>
          </cell>
          <cell r="BG773" t="b">
            <v>1</v>
          </cell>
          <cell r="BO773" t="b">
            <v>1</v>
          </cell>
          <cell r="CA773" t="b">
            <v>1</v>
          </cell>
          <cell r="CB773" t="b">
            <v>1</v>
          </cell>
          <cell r="CD773" t="b">
            <v>0</v>
          </cell>
          <cell r="CE773" t="b">
            <v>0</v>
          </cell>
          <cell r="CG773" t="b">
            <v>0</v>
          </cell>
          <cell r="CH773" t="b">
            <v>0</v>
          </cell>
          <cell r="CP773" t="str">
            <v>ECBGAEND</v>
          </cell>
          <cell r="CT773" t="b">
            <v>1</v>
          </cell>
          <cell r="CV773" t="b">
            <v>1</v>
          </cell>
          <cell r="CX773" t="b">
            <v>1</v>
          </cell>
          <cell r="CZ773" t="b">
            <v>1</v>
          </cell>
          <cell r="DB773" t="b">
            <v>0</v>
          </cell>
          <cell r="DD773" t="b">
            <v>0</v>
          </cell>
          <cell r="DF773" t="b">
            <v>1</v>
          </cell>
          <cell r="DH773" t="b">
            <v>1</v>
          </cell>
          <cell r="DJ773" t="b">
            <v>1</v>
          </cell>
          <cell r="DL773" t="b">
            <v>1</v>
          </cell>
          <cell r="DN773" t="b">
            <v>0</v>
          </cell>
          <cell r="DP773" t="b">
            <v>0</v>
          </cell>
          <cell r="DV773">
            <v>0.37</v>
          </cell>
          <cell r="DX773">
            <v>0.37</v>
          </cell>
          <cell r="DZ773">
            <v>0.37</v>
          </cell>
          <cell r="EB773">
            <v>0.37</v>
          </cell>
          <cell r="ED773">
            <v>0</v>
          </cell>
          <cell r="EF773">
            <v>0</v>
          </cell>
          <cell r="EJ773">
            <v>0.54</v>
          </cell>
          <cell r="EL773">
            <v>0.54</v>
          </cell>
          <cell r="EN773">
            <v>0.54</v>
          </cell>
          <cell r="EP773">
            <v>0.54</v>
          </cell>
          <cell r="ER773">
            <v>0</v>
          </cell>
          <cell r="ET773">
            <v>0</v>
          </cell>
          <cell r="EX773">
            <v>0</v>
          </cell>
          <cell r="EZ773">
            <v>0</v>
          </cell>
          <cell r="FD773">
            <v>0</v>
          </cell>
          <cell r="FF773">
            <v>0</v>
          </cell>
        </row>
        <row r="774">
          <cell r="A774" t="str">
            <v>ViborgKV</v>
          </cell>
          <cell r="B774" t="str">
            <v>DK-West</v>
          </cell>
          <cell r="G774">
            <v>57</v>
          </cell>
          <cell r="H774">
            <v>59.128630705394194</v>
          </cell>
          <cell r="AK774">
            <v>24.452999999999999</v>
          </cell>
          <cell r="AL774">
            <v>26.313467398977291</v>
          </cell>
          <cell r="AN774">
            <v>0</v>
          </cell>
          <cell r="AO774">
            <v>4.5600000000000005</v>
          </cell>
          <cell r="AP774">
            <v>570</v>
          </cell>
          <cell r="AQ774">
            <v>5.7</v>
          </cell>
          <cell r="BG774" t="b">
            <v>1</v>
          </cell>
          <cell r="BO774" t="b">
            <v>0</v>
          </cell>
          <cell r="CA774" t="b">
            <v>0</v>
          </cell>
          <cell r="CB774" t="b">
            <v>0</v>
          </cell>
          <cell r="CD774" t="b">
            <v>0</v>
          </cell>
          <cell r="CE774" t="b">
            <v>0</v>
          </cell>
          <cell r="CG774" t="b">
            <v>0</v>
          </cell>
          <cell r="CH774" t="b">
            <v>0</v>
          </cell>
          <cell r="CP774" t="str">
            <v>ECGASGTD</v>
          </cell>
          <cell r="CT774" t="b">
            <v>0</v>
          </cell>
          <cell r="CV774" t="b">
            <v>0</v>
          </cell>
          <cell r="CX774" t="b">
            <v>0</v>
          </cell>
          <cell r="CZ774" t="b">
            <v>0</v>
          </cell>
          <cell r="DB774" t="b">
            <v>0</v>
          </cell>
          <cell r="DD774" t="b">
            <v>0</v>
          </cell>
          <cell r="DF774" t="b">
            <v>0</v>
          </cell>
          <cell r="DH774" t="b">
            <v>0</v>
          </cell>
          <cell r="DJ774" t="b">
            <v>0</v>
          </cell>
          <cell r="DL774" t="b">
            <v>0</v>
          </cell>
          <cell r="DN774" t="b">
            <v>0</v>
          </cell>
          <cell r="DP774" t="b">
            <v>0</v>
          </cell>
          <cell r="DV774">
            <v>0</v>
          </cell>
          <cell r="DX774">
            <v>0</v>
          </cell>
          <cell r="DZ774">
            <v>0</v>
          </cell>
          <cell r="EB774">
            <v>0</v>
          </cell>
          <cell r="ED774">
            <v>0</v>
          </cell>
          <cell r="EF774">
            <v>0</v>
          </cell>
          <cell r="EJ774">
            <v>0</v>
          </cell>
          <cell r="EL774">
            <v>0</v>
          </cell>
          <cell r="EN774">
            <v>0</v>
          </cell>
          <cell r="EP774">
            <v>0</v>
          </cell>
          <cell r="ER774">
            <v>0</v>
          </cell>
          <cell r="ET774">
            <v>0</v>
          </cell>
          <cell r="EX774">
            <v>0</v>
          </cell>
          <cell r="EZ774">
            <v>0</v>
          </cell>
          <cell r="FD774">
            <v>0</v>
          </cell>
          <cell r="FF774">
            <v>0</v>
          </cell>
        </row>
        <row r="775">
          <cell r="A775" t="str">
            <v>ViborgKV</v>
          </cell>
          <cell r="B775" t="str">
            <v>DK-West</v>
          </cell>
          <cell r="G775">
            <v>57</v>
          </cell>
          <cell r="H775">
            <v>59.128630705394194</v>
          </cell>
          <cell r="AK775">
            <v>24.452999999999999</v>
          </cell>
          <cell r="AL775">
            <v>26.313467398977291</v>
          </cell>
          <cell r="AN775">
            <v>0</v>
          </cell>
          <cell r="AO775">
            <v>4.5600000000000005</v>
          </cell>
          <cell r="AP775">
            <v>570</v>
          </cell>
          <cell r="AQ775">
            <v>5.7</v>
          </cell>
          <cell r="BG775" t="b">
            <v>1</v>
          </cell>
          <cell r="BO775" t="b">
            <v>0</v>
          </cell>
          <cell r="CA775" t="b">
            <v>0</v>
          </cell>
          <cell r="CB775" t="b">
            <v>0</v>
          </cell>
          <cell r="CD775" t="b">
            <v>0</v>
          </cell>
          <cell r="CE775" t="b">
            <v>0</v>
          </cell>
          <cell r="CG775" t="b">
            <v>0</v>
          </cell>
          <cell r="CH775" t="b">
            <v>0</v>
          </cell>
          <cell r="CP775" t="str">
            <v>ECGASGTD</v>
          </cell>
          <cell r="CT775" t="b">
            <v>0</v>
          </cell>
          <cell r="CV775" t="b">
            <v>0</v>
          </cell>
          <cell r="CX775" t="b">
            <v>0</v>
          </cell>
          <cell r="CZ775" t="b">
            <v>0</v>
          </cell>
          <cell r="DB775" t="b">
            <v>0</v>
          </cell>
          <cell r="DD775" t="b">
            <v>0</v>
          </cell>
          <cell r="DF775" t="b">
            <v>0</v>
          </cell>
          <cell r="DH775" t="b">
            <v>0</v>
          </cell>
          <cell r="DJ775" t="b">
            <v>0</v>
          </cell>
          <cell r="DL775" t="b">
            <v>0</v>
          </cell>
          <cell r="DN775" t="b">
            <v>0</v>
          </cell>
          <cell r="DP775" t="b">
            <v>0</v>
          </cell>
          <cell r="DV775">
            <v>0</v>
          </cell>
          <cell r="DX775">
            <v>0</v>
          </cell>
          <cell r="DZ775">
            <v>0</v>
          </cell>
          <cell r="EB775">
            <v>0</v>
          </cell>
          <cell r="ED775">
            <v>0</v>
          </cell>
          <cell r="EF775">
            <v>0</v>
          </cell>
          <cell r="EJ775">
            <v>0</v>
          </cell>
          <cell r="EL775">
            <v>0</v>
          </cell>
          <cell r="EN775">
            <v>0</v>
          </cell>
          <cell r="EP775">
            <v>0</v>
          </cell>
          <cell r="ER775">
            <v>0</v>
          </cell>
          <cell r="ET775">
            <v>0</v>
          </cell>
          <cell r="EX775">
            <v>0</v>
          </cell>
          <cell r="EZ775">
            <v>0</v>
          </cell>
          <cell r="FD775">
            <v>0</v>
          </cell>
          <cell r="FF775">
            <v>0</v>
          </cell>
        </row>
        <row r="776">
          <cell r="A776" t="str">
            <v>ViborgKV</v>
          </cell>
          <cell r="B776" t="str">
            <v>DK-West</v>
          </cell>
          <cell r="G776">
            <v>57</v>
          </cell>
          <cell r="H776">
            <v>59.128630705394194</v>
          </cell>
          <cell r="AK776">
            <v>24.452999999999999</v>
          </cell>
          <cell r="AL776">
            <v>26.313467398977291</v>
          </cell>
          <cell r="AN776">
            <v>0</v>
          </cell>
          <cell r="AO776">
            <v>4.5600000000000005</v>
          </cell>
          <cell r="AP776">
            <v>570</v>
          </cell>
          <cell r="AQ776">
            <v>5.7</v>
          </cell>
          <cell r="BG776" t="b">
            <v>1</v>
          </cell>
          <cell r="BO776" t="b">
            <v>1</v>
          </cell>
          <cell r="CA776" t="b">
            <v>1</v>
          </cell>
          <cell r="CB776" t="b">
            <v>1</v>
          </cell>
          <cell r="CD776" t="b">
            <v>0</v>
          </cell>
          <cell r="CE776" t="b">
            <v>0</v>
          </cell>
          <cell r="CG776" t="b">
            <v>0</v>
          </cell>
          <cell r="CH776" t="b">
            <v>0</v>
          </cell>
          <cell r="CP776" t="str">
            <v>ECGASGTD</v>
          </cell>
          <cell r="CT776" t="b">
            <v>1</v>
          </cell>
          <cell r="CV776" t="b">
            <v>0</v>
          </cell>
          <cell r="CX776" t="b">
            <v>0</v>
          </cell>
          <cell r="CZ776" t="b">
            <v>0</v>
          </cell>
          <cell r="DB776" t="b">
            <v>0</v>
          </cell>
          <cell r="DD776" t="b">
            <v>0</v>
          </cell>
          <cell r="DF776" t="b">
            <v>1</v>
          </cell>
          <cell r="DH776" t="b">
            <v>0</v>
          </cell>
          <cell r="DJ776" t="b">
            <v>0</v>
          </cell>
          <cell r="DL776" t="b">
            <v>0</v>
          </cell>
          <cell r="DN776" t="b">
            <v>0</v>
          </cell>
          <cell r="DP776" t="b">
            <v>0</v>
          </cell>
          <cell r="DV776">
            <v>57</v>
          </cell>
          <cell r="DX776">
            <v>0</v>
          </cell>
          <cell r="DZ776">
            <v>0</v>
          </cell>
          <cell r="EB776">
            <v>0</v>
          </cell>
          <cell r="ED776">
            <v>0</v>
          </cell>
          <cell r="EF776">
            <v>0</v>
          </cell>
          <cell r="EJ776">
            <v>59.128630705394194</v>
          </cell>
          <cell r="EL776">
            <v>0</v>
          </cell>
          <cell r="EN776">
            <v>0</v>
          </cell>
          <cell r="EP776">
            <v>0</v>
          </cell>
          <cell r="ER776">
            <v>0</v>
          </cell>
          <cell r="ET776">
            <v>0</v>
          </cell>
          <cell r="EX776">
            <v>0</v>
          </cell>
          <cell r="EZ776">
            <v>0</v>
          </cell>
          <cell r="FD776">
            <v>0</v>
          </cell>
          <cell r="FF776">
            <v>0</v>
          </cell>
        </row>
        <row r="777">
          <cell r="A777" t="str">
            <v>ViborgKV</v>
          </cell>
          <cell r="B777" t="str">
            <v>DK-West</v>
          </cell>
          <cell r="G777">
            <v>57</v>
          </cell>
          <cell r="H777">
            <v>59.128630705394194</v>
          </cell>
          <cell r="AK777">
            <v>24.452999999999999</v>
          </cell>
          <cell r="AL777">
            <v>26.313467398977291</v>
          </cell>
          <cell r="AN777">
            <v>0</v>
          </cell>
          <cell r="AO777">
            <v>4.5600000000000005</v>
          </cell>
          <cell r="AP777">
            <v>570</v>
          </cell>
          <cell r="AQ777">
            <v>5.7</v>
          </cell>
          <cell r="BG777" t="b">
            <v>1</v>
          </cell>
          <cell r="BO777" t="b">
            <v>0</v>
          </cell>
          <cell r="CA777" t="b">
            <v>0</v>
          </cell>
          <cell r="CB777" t="b">
            <v>0</v>
          </cell>
          <cell r="CD777" t="b">
            <v>1</v>
          </cell>
          <cell r="CE777" t="b">
            <v>1</v>
          </cell>
          <cell r="CG777" t="b">
            <v>0</v>
          </cell>
          <cell r="CH777" t="b">
            <v>0</v>
          </cell>
          <cell r="CT777" t="b">
            <v>0</v>
          </cell>
          <cell r="CV777" t="b">
            <v>0</v>
          </cell>
          <cell r="CX777" t="b">
            <v>0</v>
          </cell>
          <cell r="CZ777" t="b">
            <v>0</v>
          </cell>
          <cell r="DB777" t="b">
            <v>0</v>
          </cell>
          <cell r="DD777" t="b">
            <v>0</v>
          </cell>
          <cell r="DF777" t="b">
            <v>0</v>
          </cell>
          <cell r="DH777" t="b">
            <v>0</v>
          </cell>
          <cell r="DJ777" t="b">
            <v>0</v>
          </cell>
          <cell r="DL777" t="b">
            <v>0</v>
          </cell>
          <cell r="DN777" t="b">
            <v>0</v>
          </cell>
          <cell r="DP777" t="b">
            <v>0</v>
          </cell>
          <cell r="DV777">
            <v>0</v>
          </cell>
          <cell r="DX777">
            <v>0</v>
          </cell>
          <cell r="DZ777">
            <v>0</v>
          </cell>
          <cell r="EB777">
            <v>0</v>
          </cell>
          <cell r="ED777">
            <v>0</v>
          </cell>
          <cell r="EF777">
            <v>0</v>
          </cell>
          <cell r="EJ777">
            <v>0</v>
          </cell>
          <cell r="EL777">
            <v>0</v>
          </cell>
          <cell r="EN777">
            <v>0</v>
          </cell>
          <cell r="EP777">
            <v>0</v>
          </cell>
          <cell r="ER777">
            <v>0</v>
          </cell>
          <cell r="ET777">
            <v>0</v>
          </cell>
          <cell r="EX777">
            <v>57</v>
          </cell>
          <cell r="EZ777">
            <v>59.128630705394194</v>
          </cell>
          <cell r="FD777">
            <v>0</v>
          </cell>
          <cell r="FF777">
            <v>0</v>
          </cell>
        </row>
        <row r="778">
          <cell r="A778" t="str">
            <v>ViborgKV2</v>
          </cell>
          <cell r="B778" t="str">
            <v>DK-West</v>
          </cell>
          <cell r="G778">
            <v>57</v>
          </cell>
          <cell r="H778">
            <v>41.911764705882348</v>
          </cell>
          <cell r="AK778">
            <v>28.158000000000001</v>
          </cell>
          <cell r="AL778">
            <v>15.223832179930794</v>
          </cell>
          <cell r="AN778">
            <v>0</v>
          </cell>
          <cell r="AO778">
            <v>4.5600000000000005</v>
          </cell>
          <cell r="AP778">
            <v>570</v>
          </cell>
          <cell r="AQ778">
            <v>5.7</v>
          </cell>
          <cell r="BG778" t="b">
            <v>1</v>
          </cell>
          <cell r="BO778" t="b">
            <v>0</v>
          </cell>
          <cell r="CA778" t="b">
            <v>0</v>
          </cell>
          <cell r="CB778" t="b">
            <v>0</v>
          </cell>
          <cell r="CD778" t="b">
            <v>0</v>
          </cell>
          <cell r="CE778" t="b">
            <v>0</v>
          </cell>
          <cell r="CG778" t="b">
            <v>0</v>
          </cell>
          <cell r="CH778" t="b">
            <v>0</v>
          </cell>
          <cell r="CP778" t="str">
            <v>ECGASGTD</v>
          </cell>
          <cell r="CT778" t="b">
            <v>0</v>
          </cell>
          <cell r="CV778" t="b">
            <v>1</v>
          </cell>
          <cell r="CX778" t="b">
            <v>1</v>
          </cell>
          <cell r="CZ778" t="b">
            <v>1</v>
          </cell>
          <cell r="DB778" t="b">
            <v>1</v>
          </cell>
          <cell r="DD778" t="b">
            <v>0</v>
          </cell>
          <cell r="DF778" t="b">
            <v>0</v>
          </cell>
          <cell r="DH778" t="b">
            <v>1</v>
          </cell>
          <cell r="DJ778" t="b">
            <v>1</v>
          </cell>
          <cell r="DL778" t="b">
            <v>1</v>
          </cell>
          <cell r="DN778" t="b">
            <v>1</v>
          </cell>
          <cell r="DP778" t="b">
            <v>0</v>
          </cell>
          <cell r="DV778">
            <v>0</v>
          </cell>
          <cell r="DX778">
            <v>0</v>
          </cell>
          <cell r="DZ778">
            <v>0</v>
          </cell>
          <cell r="EB778">
            <v>0</v>
          </cell>
          <cell r="ED778">
            <v>0</v>
          </cell>
          <cell r="EF778">
            <v>0</v>
          </cell>
          <cell r="EJ778">
            <v>0</v>
          </cell>
          <cell r="EL778">
            <v>0</v>
          </cell>
          <cell r="EN778">
            <v>0</v>
          </cell>
          <cell r="EP778">
            <v>0</v>
          </cell>
          <cell r="ER778">
            <v>0</v>
          </cell>
          <cell r="ET778">
            <v>0</v>
          </cell>
          <cell r="EX778">
            <v>0</v>
          </cell>
          <cell r="EZ778">
            <v>0</v>
          </cell>
          <cell r="FD778">
            <v>0</v>
          </cell>
          <cell r="FF778">
            <v>0</v>
          </cell>
        </row>
        <row r="779">
          <cell r="A779" t="str">
            <v>VarmelagerViborg</v>
          </cell>
          <cell r="B779" t="str">
            <v>DK-West</v>
          </cell>
          <cell r="G779">
            <v>0</v>
          </cell>
          <cell r="H779">
            <v>85.5</v>
          </cell>
          <cell r="AK779">
            <v>0</v>
          </cell>
          <cell r="AL779">
            <v>0</v>
          </cell>
          <cell r="AN779">
            <v>0</v>
          </cell>
          <cell r="AO779">
            <v>0</v>
          </cell>
          <cell r="AP779">
            <v>0</v>
          </cell>
          <cell r="AQ779">
            <v>0</v>
          </cell>
          <cell r="BG779" t="b">
            <v>0</v>
          </cell>
          <cell r="BO779" t="b">
            <v>0</v>
          </cell>
          <cell r="CA779" t="b">
            <v>0</v>
          </cell>
          <cell r="CB779" t="b">
            <v>0</v>
          </cell>
          <cell r="CD779" t="b">
            <v>0</v>
          </cell>
          <cell r="CE779" t="b">
            <v>0</v>
          </cell>
          <cell r="CG779" t="b">
            <v>0</v>
          </cell>
          <cell r="CH779" t="b">
            <v>0</v>
          </cell>
          <cell r="CP779">
            <v>0</v>
          </cell>
          <cell r="CT779" t="b">
            <v>0</v>
          </cell>
          <cell r="CV779" t="b">
            <v>0</v>
          </cell>
          <cell r="CX779" t="b">
            <v>0</v>
          </cell>
          <cell r="CZ779" t="b">
            <v>0</v>
          </cell>
          <cell r="DB779" t="b">
            <v>0</v>
          </cell>
          <cell r="DD779" t="b">
            <v>0</v>
          </cell>
          <cell r="DF779" t="b">
            <v>0</v>
          </cell>
          <cell r="DH779" t="b">
            <v>0</v>
          </cell>
          <cell r="DJ779" t="b">
            <v>0</v>
          </cell>
          <cell r="DL779" t="b">
            <v>0</v>
          </cell>
          <cell r="DN779" t="b">
            <v>0</v>
          </cell>
          <cell r="DP779" t="b">
            <v>0</v>
          </cell>
          <cell r="DV779">
            <v>0</v>
          </cell>
          <cell r="DX779">
            <v>0</v>
          </cell>
          <cell r="DZ779">
            <v>0</v>
          </cell>
          <cell r="EB779">
            <v>0</v>
          </cell>
          <cell r="ED779">
            <v>0</v>
          </cell>
          <cell r="EF779">
            <v>0</v>
          </cell>
          <cell r="EJ779">
            <v>0</v>
          </cell>
          <cell r="EL779">
            <v>0</v>
          </cell>
          <cell r="EN779">
            <v>0</v>
          </cell>
          <cell r="EP779">
            <v>0</v>
          </cell>
          <cell r="ER779">
            <v>0</v>
          </cell>
          <cell r="ET779">
            <v>0</v>
          </cell>
          <cell r="EX779">
            <v>0</v>
          </cell>
          <cell r="EZ779">
            <v>0</v>
          </cell>
          <cell r="FD779">
            <v>0</v>
          </cell>
          <cell r="FF779">
            <v>0</v>
          </cell>
        </row>
        <row r="780">
          <cell r="A780" t="str">
            <v>ElkedelViborg</v>
          </cell>
          <cell r="B780" t="str">
            <v>DK-West</v>
          </cell>
          <cell r="G780" t="e">
            <v>#VALUE!</v>
          </cell>
          <cell r="H780">
            <v>14.782157676348548</v>
          </cell>
          <cell r="AK780">
            <v>0</v>
          </cell>
          <cell r="AL780">
            <v>0</v>
          </cell>
          <cell r="AN780">
            <v>0</v>
          </cell>
          <cell r="AO780">
            <v>0</v>
          </cell>
          <cell r="AP780">
            <v>0</v>
          </cell>
          <cell r="AQ780">
            <v>0</v>
          </cell>
          <cell r="BG780" t="b">
            <v>0</v>
          </cell>
          <cell r="BO780" t="b">
            <v>0</v>
          </cell>
          <cell r="CA780" t="b">
            <v>0</v>
          </cell>
          <cell r="CB780" t="b">
            <v>0</v>
          </cell>
          <cell r="CD780" t="b">
            <v>0</v>
          </cell>
          <cell r="CE780" t="b">
            <v>0</v>
          </cell>
          <cell r="CG780" t="b">
            <v>0</v>
          </cell>
          <cell r="CH780" t="b">
            <v>0</v>
          </cell>
          <cell r="CP780">
            <v>0</v>
          </cell>
          <cell r="CT780" t="b">
            <v>0</v>
          </cell>
          <cell r="CV780" t="b">
            <v>0</v>
          </cell>
          <cell r="CX780" t="b">
            <v>0</v>
          </cell>
          <cell r="CZ780" t="b">
            <v>0</v>
          </cell>
          <cell r="DB780" t="b">
            <v>0</v>
          </cell>
          <cell r="DD780" t="b">
            <v>0</v>
          </cell>
          <cell r="DF780" t="b">
            <v>0</v>
          </cell>
          <cell r="DH780" t="b">
            <v>0</v>
          </cell>
          <cell r="DJ780" t="b">
            <v>0</v>
          </cell>
          <cell r="DL780" t="b">
            <v>0</v>
          </cell>
          <cell r="DN780" t="b">
            <v>0</v>
          </cell>
          <cell r="DP780" t="b">
            <v>0</v>
          </cell>
          <cell r="DV780">
            <v>0</v>
          </cell>
          <cell r="DX780">
            <v>0</v>
          </cell>
          <cell r="DZ780">
            <v>0</v>
          </cell>
          <cell r="EB780">
            <v>0</v>
          </cell>
          <cell r="ED780">
            <v>0</v>
          </cell>
          <cell r="EF780">
            <v>0</v>
          </cell>
          <cell r="EJ780">
            <v>0</v>
          </cell>
          <cell r="EL780">
            <v>0</v>
          </cell>
          <cell r="EN780">
            <v>0</v>
          </cell>
          <cell r="EP780">
            <v>0</v>
          </cell>
          <cell r="ER780">
            <v>0</v>
          </cell>
          <cell r="ET780">
            <v>0</v>
          </cell>
          <cell r="EX780">
            <v>0</v>
          </cell>
          <cell r="EZ780">
            <v>0</v>
          </cell>
          <cell r="FD780">
            <v>0</v>
          </cell>
          <cell r="FF780">
            <v>0</v>
          </cell>
        </row>
        <row r="781">
          <cell r="A781" t="str">
            <v>KedlerÅbenrå</v>
          </cell>
          <cell r="B781" t="str">
            <v>DK-West</v>
          </cell>
          <cell r="G781">
            <v>0</v>
          </cell>
          <cell r="H781">
            <v>77.900000000000006</v>
          </cell>
          <cell r="AK781">
            <v>0</v>
          </cell>
          <cell r="AL781">
            <v>69.253100000000003</v>
          </cell>
          <cell r="AN781">
            <v>0</v>
          </cell>
          <cell r="AO781">
            <v>0</v>
          </cell>
          <cell r="AP781">
            <v>1230.8200000000002</v>
          </cell>
          <cell r="AQ781">
            <v>0</v>
          </cell>
          <cell r="BG781" t="b">
            <v>1</v>
          </cell>
          <cell r="BO781" t="b">
            <v>0</v>
          </cell>
          <cell r="CA781" t="b">
            <v>0</v>
          </cell>
          <cell r="CB781" t="b">
            <v>0</v>
          </cell>
          <cell r="CD781" t="b">
            <v>0</v>
          </cell>
          <cell r="CE781" t="b">
            <v>0</v>
          </cell>
          <cell r="CG781" t="b">
            <v>0</v>
          </cell>
          <cell r="CH781" t="b">
            <v>0</v>
          </cell>
          <cell r="CP781" t="str">
            <v>EHHFOBOC</v>
          </cell>
          <cell r="CT781" t="b">
            <v>0</v>
          </cell>
          <cell r="CV781" t="b">
            <v>0</v>
          </cell>
          <cell r="CX781" t="b">
            <v>0</v>
          </cell>
          <cell r="CZ781" t="b">
            <v>0</v>
          </cell>
          <cell r="DB781" t="b">
            <v>0</v>
          </cell>
          <cell r="DD781" t="b">
            <v>0</v>
          </cell>
          <cell r="DF781" t="b">
            <v>0</v>
          </cell>
          <cell r="DH781" t="b">
            <v>0</v>
          </cell>
          <cell r="DJ781" t="b">
            <v>0</v>
          </cell>
          <cell r="DL781" t="b">
            <v>0</v>
          </cell>
          <cell r="DN781" t="b">
            <v>0</v>
          </cell>
          <cell r="DP781" t="b">
            <v>0</v>
          </cell>
          <cell r="DV781">
            <v>0</v>
          </cell>
          <cell r="DX781">
            <v>0</v>
          </cell>
          <cell r="DZ781">
            <v>0</v>
          </cell>
          <cell r="EB781">
            <v>0</v>
          </cell>
          <cell r="ED781">
            <v>0</v>
          </cell>
          <cell r="EF781">
            <v>0</v>
          </cell>
          <cell r="EJ781">
            <v>0</v>
          </cell>
          <cell r="EL781">
            <v>0</v>
          </cell>
          <cell r="EN781">
            <v>0</v>
          </cell>
          <cell r="EP781">
            <v>0</v>
          </cell>
          <cell r="ER781">
            <v>0</v>
          </cell>
          <cell r="ET781">
            <v>0</v>
          </cell>
          <cell r="EX781">
            <v>0</v>
          </cell>
          <cell r="EZ781">
            <v>0</v>
          </cell>
          <cell r="FD781">
            <v>0</v>
          </cell>
          <cell r="FF781">
            <v>0</v>
          </cell>
        </row>
        <row r="782">
          <cell r="A782" t="str">
            <v>KedlerÅbenrå</v>
          </cell>
          <cell r="B782" t="str">
            <v>DK-West</v>
          </cell>
          <cell r="G782">
            <v>0</v>
          </cell>
          <cell r="H782">
            <v>77.900000000000006</v>
          </cell>
          <cell r="AK782">
            <v>0</v>
          </cell>
          <cell r="AL782">
            <v>69.253100000000003</v>
          </cell>
          <cell r="AN782">
            <v>0</v>
          </cell>
          <cell r="AO782">
            <v>0</v>
          </cell>
          <cell r="AP782">
            <v>1230.8200000000002</v>
          </cell>
          <cell r="AQ782">
            <v>0</v>
          </cell>
          <cell r="BG782" t="b">
            <v>1</v>
          </cell>
          <cell r="BO782" t="b">
            <v>1</v>
          </cell>
          <cell r="CA782" t="b">
            <v>0</v>
          </cell>
          <cell r="CB782" t="b">
            <v>1</v>
          </cell>
          <cell r="CD782" t="b">
            <v>0</v>
          </cell>
          <cell r="CE782" t="b">
            <v>0</v>
          </cell>
          <cell r="CG782" t="b">
            <v>0</v>
          </cell>
          <cell r="CH782" t="b">
            <v>0</v>
          </cell>
          <cell r="CP782" t="str">
            <v>EHHFOBOC</v>
          </cell>
          <cell r="CT782" t="b">
            <v>0</v>
          </cell>
          <cell r="CV782" t="b">
            <v>0</v>
          </cell>
          <cell r="CX782" t="b">
            <v>0</v>
          </cell>
          <cell r="CZ782" t="b">
            <v>0</v>
          </cell>
          <cell r="DB782" t="b">
            <v>0</v>
          </cell>
          <cell r="DD782" t="b">
            <v>0</v>
          </cell>
          <cell r="DF782" t="b">
            <v>1</v>
          </cell>
          <cell r="DH782" t="b">
            <v>1</v>
          </cell>
          <cell r="DJ782" t="b">
            <v>1</v>
          </cell>
          <cell r="DL782" t="b">
            <v>1</v>
          </cell>
          <cell r="DN782" t="b">
            <v>0</v>
          </cell>
          <cell r="DP782" t="b">
            <v>0</v>
          </cell>
          <cell r="DV782">
            <v>0</v>
          </cell>
          <cell r="DX782">
            <v>0</v>
          </cell>
          <cell r="DZ782">
            <v>0</v>
          </cell>
          <cell r="EB782">
            <v>0</v>
          </cell>
          <cell r="ED782">
            <v>0</v>
          </cell>
          <cell r="EF782">
            <v>0</v>
          </cell>
          <cell r="EJ782">
            <v>77.900000000000006</v>
          </cell>
          <cell r="EL782">
            <v>77.900000000000006</v>
          </cell>
          <cell r="EN782">
            <v>77.900000000000006</v>
          </cell>
          <cell r="EP782">
            <v>77.900000000000006</v>
          </cell>
          <cell r="ER782">
            <v>0</v>
          </cell>
          <cell r="ET782">
            <v>0</v>
          </cell>
          <cell r="EX782">
            <v>0</v>
          </cell>
          <cell r="EZ782">
            <v>0</v>
          </cell>
          <cell r="FD782">
            <v>0</v>
          </cell>
          <cell r="FF782">
            <v>0</v>
          </cell>
        </row>
        <row r="783">
          <cell r="A783" t="str">
            <v>ENV3</v>
          </cell>
          <cell r="B783" t="str">
            <v>DK-West</v>
          </cell>
          <cell r="G783">
            <v>627</v>
          </cell>
          <cell r="H783">
            <v>78</v>
          </cell>
          <cell r="AK783">
            <v>250.8</v>
          </cell>
          <cell r="AL783">
            <v>184.61538461538467</v>
          </cell>
          <cell r="AN783">
            <v>13.181999999999999</v>
          </cell>
          <cell r="AO783">
            <v>98.815200000000004</v>
          </cell>
          <cell r="AP783">
            <v>15580.95</v>
          </cell>
          <cell r="AQ783">
            <v>87.780000000000015</v>
          </cell>
          <cell r="BG783" t="b">
            <v>1</v>
          </cell>
          <cell r="BO783" t="b">
            <v>0</v>
          </cell>
          <cell r="CA783" t="b">
            <v>0</v>
          </cell>
          <cell r="CB783" t="b">
            <v>0</v>
          </cell>
          <cell r="CD783" t="b">
            <v>0</v>
          </cell>
          <cell r="CE783" t="b">
            <v>0</v>
          </cell>
          <cell r="CG783" t="b">
            <v>0</v>
          </cell>
          <cell r="CH783" t="b">
            <v>0</v>
          </cell>
          <cell r="CP783" t="str">
            <v>ECCOAEXC</v>
          </cell>
          <cell r="CT783" t="b">
            <v>0</v>
          </cell>
          <cell r="CV783" t="b">
            <v>0</v>
          </cell>
          <cell r="CX783" t="b">
            <v>0</v>
          </cell>
          <cell r="CZ783" t="b">
            <v>0</v>
          </cell>
          <cell r="DB783" t="b">
            <v>0</v>
          </cell>
          <cell r="DD783" t="b">
            <v>0</v>
          </cell>
          <cell r="DF783" t="b">
            <v>0</v>
          </cell>
          <cell r="DH783" t="b">
            <v>0</v>
          </cell>
          <cell r="DJ783" t="b">
            <v>0</v>
          </cell>
          <cell r="DL783" t="b">
            <v>0</v>
          </cell>
          <cell r="DN783" t="b">
            <v>0</v>
          </cell>
          <cell r="DP783" t="b">
            <v>0</v>
          </cell>
          <cell r="DV783">
            <v>0</v>
          </cell>
          <cell r="DX783">
            <v>0</v>
          </cell>
          <cell r="DZ783">
            <v>0</v>
          </cell>
          <cell r="EB783">
            <v>0</v>
          </cell>
          <cell r="ED783">
            <v>0</v>
          </cell>
          <cell r="EF783">
            <v>0</v>
          </cell>
          <cell r="EJ783">
            <v>0</v>
          </cell>
          <cell r="EL783">
            <v>0</v>
          </cell>
          <cell r="EN783">
            <v>0</v>
          </cell>
          <cell r="EP783">
            <v>0</v>
          </cell>
          <cell r="ER783">
            <v>0</v>
          </cell>
          <cell r="ET783">
            <v>0</v>
          </cell>
          <cell r="EX783">
            <v>0</v>
          </cell>
          <cell r="EZ783">
            <v>0</v>
          </cell>
          <cell r="FD783">
            <v>0</v>
          </cell>
          <cell r="FF783">
            <v>0</v>
          </cell>
        </row>
        <row r="784">
          <cell r="A784" t="str">
            <v>ENV3</v>
          </cell>
          <cell r="B784" t="str">
            <v>DK-West</v>
          </cell>
          <cell r="G784">
            <v>627</v>
          </cell>
          <cell r="H784">
            <v>78</v>
          </cell>
          <cell r="AK784">
            <v>250.8</v>
          </cell>
          <cell r="AL784">
            <v>184.61538461538467</v>
          </cell>
          <cell r="AN784">
            <v>13.181999999999999</v>
          </cell>
          <cell r="AO784">
            <v>100.32000000000001</v>
          </cell>
          <cell r="AP784">
            <v>15675</v>
          </cell>
          <cell r="AQ784">
            <v>87.780000000000015</v>
          </cell>
          <cell r="BG784" t="b">
            <v>1</v>
          </cell>
          <cell r="BO784" t="b">
            <v>0</v>
          </cell>
          <cell r="CA784" t="b">
            <v>0</v>
          </cell>
          <cell r="CB784" t="b">
            <v>0</v>
          </cell>
          <cell r="CD784" t="b">
            <v>0</v>
          </cell>
          <cell r="CE784" t="b">
            <v>0</v>
          </cell>
          <cell r="CG784" t="b">
            <v>0</v>
          </cell>
          <cell r="CH784" t="b">
            <v>0</v>
          </cell>
          <cell r="CP784" t="str">
            <v>ECCOAEXC</v>
          </cell>
          <cell r="CT784" t="b">
            <v>0</v>
          </cell>
          <cell r="CV784" t="b">
            <v>0</v>
          </cell>
          <cell r="CX784" t="b">
            <v>0</v>
          </cell>
          <cell r="CZ784" t="b">
            <v>0</v>
          </cell>
          <cell r="DB784" t="b">
            <v>0</v>
          </cell>
          <cell r="DD784" t="b">
            <v>0</v>
          </cell>
          <cell r="DF784" t="b">
            <v>0</v>
          </cell>
          <cell r="DH784" t="b">
            <v>0</v>
          </cell>
          <cell r="DJ784" t="b">
            <v>0</v>
          </cell>
          <cell r="DL784" t="b">
            <v>0</v>
          </cell>
          <cell r="DN784" t="b">
            <v>0</v>
          </cell>
          <cell r="DP784" t="b">
            <v>0</v>
          </cell>
          <cell r="DV784">
            <v>0</v>
          </cell>
          <cell r="DX784">
            <v>0</v>
          </cell>
          <cell r="DZ784">
            <v>0</v>
          </cell>
          <cell r="EB784">
            <v>0</v>
          </cell>
          <cell r="ED784">
            <v>0</v>
          </cell>
          <cell r="EF784">
            <v>0</v>
          </cell>
          <cell r="EJ784">
            <v>0</v>
          </cell>
          <cell r="EL784">
            <v>0</v>
          </cell>
          <cell r="EN784">
            <v>0</v>
          </cell>
          <cell r="EP784">
            <v>0</v>
          </cell>
          <cell r="ER784">
            <v>0</v>
          </cell>
          <cell r="ET784">
            <v>0</v>
          </cell>
          <cell r="EX784">
            <v>0</v>
          </cell>
          <cell r="EZ784">
            <v>0</v>
          </cell>
          <cell r="FD784">
            <v>0</v>
          </cell>
          <cell r="FF784">
            <v>0</v>
          </cell>
        </row>
        <row r="785">
          <cell r="A785" t="str">
            <v>ENV3</v>
          </cell>
          <cell r="B785" t="str">
            <v>DK-West</v>
          </cell>
          <cell r="G785">
            <v>627</v>
          </cell>
          <cell r="H785">
            <v>78</v>
          </cell>
          <cell r="AK785">
            <v>250.8</v>
          </cell>
          <cell r="AL785">
            <v>184.61538461538467</v>
          </cell>
          <cell r="AN785">
            <v>13.181999999999999</v>
          </cell>
          <cell r="AO785">
            <v>100.32000000000001</v>
          </cell>
          <cell r="AP785">
            <v>15675</v>
          </cell>
          <cell r="AQ785">
            <v>87.780000000000015</v>
          </cell>
          <cell r="BG785" t="b">
            <v>1</v>
          </cell>
          <cell r="BO785" t="b">
            <v>0</v>
          </cell>
          <cell r="CA785" t="b">
            <v>0</v>
          </cell>
          <cell r="CB785" t="b">
            <v>0</v>
          </cell>
          <cell r="CD785" t="b">
            <v>0</v>
          </cell>
          <cell r="CE785" t="b">
            <v>0</v>
          </cell>
          <cell r="CG785" t="b">
            <v>0</v>
          </cell>
          <cell r="CH785" t="b">
            <v>0</v>
          </cell>
          <cell r="CP785" t="str">
            <v>ECCOAEXC</v>
          </cell>
          <cell r="CT785" t="b">
            <v>0</v>
          </cell>
          <cell r="CV785" t="b">
            <v>0</v>
          </cell>
          <cell r="CX785" t="b">
            <v>0</v>
          </cell>
          <cell r="CZ785" t="b">
            <v>0</v>
          </cell>
          <cell r="DB785" t="b">
            <v>0</v>
          </cell>
          <cell r="DD785" t="b">
            <v>0</v>
          </cell>
          <cell r="DF785" t="b">
            <v>0</v>
          </cell>
          <cell r="DH785" t="b">
            <v>0</v>
          </cell>
          <cell r="DJ785" t="b">
            <v>0</v>
          </cell>
          <cell r="DL785" t="b">
            <v>0</v>
          </cell>
          <cell r="DN785" t="b">
            <v>0</v>
          </cell>
          <cell r="DP785" t="b">
            <v>0</v>
          </cell>
          <cell r="DV785">
            <v>0</v>
          </cell>
          <cell r="DX785">
            <v>0</v>
          </cell>
          <cell r="DZ785">
            <v>0</v>
          </cell>
          <cell r="EB785">
            <v>0</v>
          </cell>
          <cell r="ED785">
            <v>0</v>
          </cell>
          <cell r="EF785">
            <v>0</v>
          </cell>
          <cell r="EJ785">
            <v>0</v>
          </cell>
          <cell r="EL785">
            <v>0</v>
          </cell>
          <cell r="EN785">
            <v>0</v>
          </cell>
          <cell r="EP785">
            <v>0</v>
          </cell>
          <cell r="ER785">
            <v>0</v>
          </cell>
          <cell r="ET785">
            <v>0</v>
          </cell>
          <cell r="EX785">
            <v>0</v>
          </cell>
          <cell r="EZ785">
            <v>0</v>
          </cell>
          <cell r="FD785">
            <v>0</v>
          </cell>
          <cell r="FF785">
            <v>0</v>
          </cell>
        </row>
        <row r="786">
          <cell r="A786" t="str">
            <v>ENV3</v>
          </cell>
          <cell r="B786" t="str">
            <v>DK-West</v>
          </cell>
          <cell r="G786">
            <v>627</v>
          </cell>
          <cell r="H786">
            <v>78</v>
          </cell>
          <cell r="AK786">
            <v>250.8</v>
          </cell>
          <cell r="AL786">
            <v>184.61538461538467</v>
          </cell>
          <cell r="AN786">
            <v>13.181999999999999</v>
          </cell>
          <cell r="AO786">
            <v>100.32000000000001</v>
          </cell>
          <cell r="AP786">
            <v>15675</v>
          </cell>
          <cell r="AQ786">
            <v>87.780000000000015</v>
          </cell>
          <cell r="BG786" t="b">
            <v>1</v>
          </cell>
          <cell r="BO786" t="b">
            <v>1</v>
          </cell>
          <cell r="CA786" t="b">
            <v>1</v>
          </cell>
          <cell r="CB786" t="b">
            <v>1</v>
          </cell>
          <cell r="CD786" t="b">
            <v>0</v>
          </cell>
          <cell r="CE786" t="b">
            <v>0</v>
          </cell>
          <cell r="CG786" t="b">
            <v>0</v>
          </cell>
          <cell r="CH786" t="b">
            <v>0</v>
          </cell>
          <cell r="CP786" t="str">
            <v>ECCOAEXC</v>
          </cell>
          <cell r="CT786" t="b">
            <v>0</v>
          </cell>
          <cell r="CV786" t="b">
            <v>0</v>
          </cell>
          <cell r="CX786" t="b">
            <v>0</v>
          </cell>
          <cell r="CZ786" t="b">
            <v>0</v>
          </cell>
          <cell r="DB786" t="b">
            <v>0</v>
          </cell>
          <cell r="DD786" t="b">
            <v>0</v>
          </cell>
          <cell r="DF786" t="b">
            <v>0</v>
          </cell>
          <cell r="DH786" t="b">
            <v>0</v>
          </cell>
          <cell r="DJ786" t="b">
            <v>0</v>
          </cell>
          <cell r="DL786" t="b">
            <v>0</v>
          </cell>
          <cell r="DN786" t="b">
            <v>0</v>
          </cell>
          <cell r="DP786" t="b">
            <v>0</v>
          </cell>
          <cell r="DV786">
            <v>0</v>
          </cell>
          <cell r="DX786">
            <v>0</v>
          </cell>
          <cell r="DZ786">
            <v>0</v>
          </cell>
          <cell r="EB786">
            <v>0</v>
          </cell>
          <cell r="ED786">
            <v>0</v>
          </cell>
          <cell r="EF786">
            <v>0</v>
          </cell>
          <cell r="EJ786">
            <v>0</v>
          </cell>
          <cell r="EL786">
            <v>0</v>
          </cell>
          <cell r="EN786">
            <v>0</v>
          </cell>
          <cell r="EP786">
            <v>0</v>
          </cell>
          <cell r="ER786">
            <v>0</v>
          </cell>
          <cell r="ET786">
            <v>0</v>
          </cell>
          <cell r="EX786">
            <v>0</v>
          </cell>
          <cell r="EZ786">
            <v>0</v>
          </cell>
          <cell r="FD786">
            <v>0</v>
          </cell>
          <cell r="FF786">
            <v>0</v>
          </cell>
        </row>
        <row r="787">
          <cell r="A787" t="str">
            <v>ENV3</v>
          </cell>
          <cell r="B787" t="str">
            <v>DK-West</v>
          </cell>
          <cell r="G787">
            <v>627</v>
          </cell>
          <cell r="H787">
            <v>78</v>
          </cell>
          <cell r="AK787">
            <v>250.8</v>
          </cell>
          <cell r="AL787">
            <v>184.61538461538467</v>
          </cell>
          <cell r="AN787">
            <v>13.181999999999999</v>
          </cell>
          <cell r="AO787">
            <v>100.32000000000001</v>
          </cell>
          <cell r="AP787">
            <v>15675</v>
          </cell>
          <cell r="AQ787">
            <v>87.780000000000015</v>
          </cell>
          <cell r="BG787" t="b">
            <v>1</v>
          </cell>
          <cell r="BO787" t="b">
            <v>0</v>
          </cell>
          <cell r="CA787" t="b">
            <v>0</v>
          </cell>
          <cell r="CB787" t="b">
            <v>0</v>
          </cell>
          <cell r="CD787" t="b">
            <v>1</v>
          </cell>
          <cell r="CE787" t="b">
            <v>1</v>
          </cell>
          <cell r="CG787" t="b">
            <v>0</v>
          </cell>
          <cell r="CH787" t="b">
            <v>0</v>
          </cell>
          <cell r="CT787" t="b">
            <v>0</v>
          </cell>
          <cell r="CV787" t="b">
            <v>0</v>
          </cell>
          <cell r="CX787" t="b">
            <v>0</v>
          </cell>
          <cell r="CZ787" t="b">
            <v>0</v>
          </cell>
          <cell r="DB787" t="b">
            <v>0</v>
          </cell>
          <cell r="DD787" t="b">
            <v>0</v>
          </cell>
          <cell r="DF787" t="b">
            <v>0</v>
          </cell>
          <cell r="DH787" t="b">
            <v>0</v>
          </cell>
          <cell r="DJ787" t="b">
            <v>0</v>
          </cell>
          <cell r="DL787" t="b">
            <v>0</v>
          </cell>
          <cell r="DN787" t="b">
            <v>0</v>
          </cell>
          <cell r="DP787" t="b">
            <v>0</v>
          </cell>
          <cell r="DV787">
            <v>0</v>
          </cell>
          <cell r="DX787">
            <v>0</v>
          </cell>
          <cell r="DZ787">
            <v>0</v>
          </cell>
          <cell r="EB787">
            <v>0</v>
          </cell>
          <cell r="ED787">
            <v>0</v>
          </cell>
          <cell r="EF787">
            <v>0</v>
          </cell>
          <cell r="EJ787">
            <v>0</v>
          </cell>
          <cell r="EL787">
            <v>0</v>
          </cell>
          <cell r="EN787">
            <v>0</v>
          </cell>
          <cell r="EP787">
            <v>0</v>
          </cell>
          <cell r="ER787">
            <v>0</v>
          </cell>
          <cell r="ET787">
            <v>0</v>
          </cell>
          <cell r="EX787">
            <v>627</v>
          </cell>
          <cell r="EZ787">
            <v>78</v>
          </cell>
          <cell r="FD787">
            <v>0</v>
          </cell>
          <cell r="FF787">
            <v>0</v>
          </cell>
        </row>
        <row r="788">
          <cell r="A788" t="str">
            <v>ENV_Biokedel</v>
          </cell>
          <cell r="B788" t="str">
            <v>DK-West</v>
          </cell>
          <cell r="G788">
            <v>0</v>
          </cell>
          <cell r="H788">
            <v>38</v>
          </cell>
          <cell r="AK788">
            <v>0</v>
          </cell>
          <cell r="AL788">
            <v>34.200000000000003</v>
          </cell>
          <cell r="AN788">
            <v>0</v>
          </cell>
          <cell r="AO788">
            <v>1.2312000000000003</v>
          </cell>
          <cell r="AP788">
            <v>1398.3999999999999</v>
          </cell>
          <cell r="AQ788">
            <v>0</v>
          </cell>
          <cell r="BG788" t="b">
            <v>1</v>
          </cell>
          <cell r="BO788" t="b">
            <v>0</v>
          </cell>
          <cell r="CA788" t="b">
            <v>0</v>
          </cell>
          <cell r="CB788" t="b">
            <v>0</v>
          </cell>
          <cell r="CD788" t="b">
            <v>0</v>
          </cell>
          <cell r="CE788" t="b">
            <v>1</v>
          </cell>
          <cell r="CG788" t="b">
            <v>0</v>
          </cell>
          <cell r="CH788" t="b">
            <v>0</v>
          </cell>
          <cell r="CP788" t="str">
            <v>EHSTRBOC</v>
          </cell>
          <cell r="CT788" t="b">
            <v>0</v>
          </cell>
          <cell r="CV788" t="b">
            <v>0</v>
          </cell>
          <cell r="CX788" t="b">
            <v>0</v>
          </cell>
          <cell r="CZ788" t="b">
            <v>0</v>
          </cell>
          <cell r="DB788" t="b">
            <v>0</v>
          </cell>
          <cell r="DD788" t="b">
            <v>0</v>
          </cell>
          <cell r="DF788" t="b">
            <v>0</v>
          </cell>
          <cell r="DH788" t="b">
            <v>0</v>
          </cell>
          <cell r="DJ788" t="b">
            <v>0</v>
          </cell>
          <cell r="DL788" t="b">
            <v>0</v>
          </cell>
          <cell r="DN788" t="b">
            <v>0</v>
          </cell>
          <cell r="DP788" t="b">
            <v>0</v>
          </cell>
          <cell r="DV788">
            <v>0</v>
          </cell>
          <cell r="DX788">
            <v>0</v>
          </cell>
          <cell r="DZ788">
            <v>0</v>
          </cell>
          <cell r="EB788">
            <v>0</v>
          </cell>
          <cell r="ED788">
            <v>0</v>
          </cell>
          <cell r="EF788">
            <v>0</v>
          </cell>
          <cell r="EJ788">
            <v>0</v>
          </cell>
          <cell r="EL788">
            <v>0</v>
          </cell>
          <cell r="EN788">
            <v>0</v>
          </cell>
          <cell r="EP788">
            <v>0</v>
          </cell>
          <cell r="ER788">
            <v>0</v>
          </cell>
          <cell r="ET788">
            <v>0</v>
          </cell>
          <cell r="EX788">
            <v>0</v>
          </cell>
          <cell r="EZ788">
            <v>38</v>
          </cell>
          <cell r="FD788">
            <v>0</v>
          </cell>
          <cell r="FF788">
            <v>0</v>
          </cell>
        </row>
        <row r="789">
          <cell r="A789" t="str">
            <v>ÅbenråGeotermi</v>
          </cell>
          <cell r="B789" t="str">
            <v>DK-West</v>
          </cell>
          <cell r="G789">
            <v>0</v>
          </cell>
          <cell r="H789">
            <v>29</v>
          </cell>
          <cell r="AK789">
            <v>0</v>
          </cell>
          <cell r="AL789">
            <v>58</v>
          </cell>
          <cell r="AN789">
            <v>0</v>
          </cell>
          <cell r="AO789">
            <v>4.0600000000000005</v>
          </cell>
          <cell r="AP789">
            <v>1740</v>
          </cell>
          <cell r="AQ789">
            <v>3.4800000000000004</v>
          </cell>
          <cell r="BG789" t="b">
            <v>1</v>
          </cell>
          <cell r="BO789" t="b">
            <v>0</v>
          </cell>
          <cell r="CA789" t="b">
            <v>0</v>
          </cell>
          <cell r="CB789" t="b">
            <v>0</v>
          </cell>
          <cell r="CD789" t="b">
            <v>0</v>
          </cell>
          <cell r="CE789" t="b">
            <v>0</v>
          </cell>
          <cell r="CG789" t="b">
            <v>0</v>
          </cell>
          <cell r="CH789" t="b">
            <v>1</v>
          </cell>
          <cell r="CP789">
            <v>0</v>
          </cell>
          <cell r="CT789" t="b">
            <v>0</v>
          </cell>
          <cell r="CV789" t="b">
            <v>0</v>
          </cell>
          <cell r="CX789" t="b">
            <v>0</v>
          </cell>
          <cell r="CZ789" t="b">
            <v>0</v>
          </cell>
          <cell r="DB789" t="b">
            <v>0</v>
          </cell>
          <cell r="DD789" t="b">
            <v>0</v>
          </cell>
          <cell r="DF789" t="b">
            <v>1</v>
          </cell>
          <cell r="DH789" t="b">
            <v>1</v>
          </cell>
          <cell r="DJ789" t="b">
            <v>1</v>
          </cell>
          <cell r="DL789" t="b">
            <v>1</v>
          </cell>
          <cell r="DN789" t="b">
            <v>0</v>
          </cell>
          <cell r="DP789" t="b">
            <v>0</v>
          </cell>
          <cell r="DV789">
            <v>0</v>
          </cell>
          <cell r="DX789">
            <v>0</v>
          </cell>
          <cell r="DZ789">
            <v>0</v>
          </cell>
          <cell r="EB789">
            <v>0</v>
          </cell>
          <cell r="ED789">
            <v>0</v>
          </cell>
          <cell r="EF789">
            <v>0</v>
          </cell>
          <cell r="EJ789">
            <v>0</v>
          </cell>
          <cell r="EL789">
            <v>0</v>
          </cell>
          <cell r="EN789">
            <v>0</v>
          </cell>
          <cell r="EP789">
            <v>0</v>
          </cell>
          <cell r="ER789">
            <v>0</v>
          </cell>
          <cell r="ET789">
            <v>0</v>
          </cell>
          <cell r="EX789">
            <v>0</v>
          </cell>
          <cell r="EZ789">
            <v>0</v>
          </cell>
          <cell r="FD789">
            <v>0</v>
          </cell>
          <cell r="FF789">
            <v>29</v>
          </cell>
        </row>
        <row r="790">
          <cell r="A790" t="str">
            <v>ElkedelÅbenrå</v>
          </cell>
          <cell r="B790" t="str">
            <v>DK-West</v>
          </cell>
          <cell r="G790" t="e">
            <v>#VALUE!</v>
          </cell>
          <cell r="H790">
            <v>19.5</v>
          </cell>
          <cell r="AK790">
            <v>0</v>
          </cell>
          <cell r="AL790">
            <v>0</v>
          </cell>
          <cell r="AN790">
            <v>0</v>
          </cell>
          <cell r="AO790">
            <v>0</v>
          </cell>
          <cell r="AP790">
            <v>0</v>
          </cell>
          <cell r="AQ790">
            <v>0</v>
          </cell>
          <cell r="BG790" t="b">
            <v>0</v>
          </cell>
          <cell r="BO790" t="b">
            <v>0</v>
          </cell>
          <cell r="CA790" t="b">
            <v>0</v>
          </cell>
          <cell r="CB790" t="b">
            <v>0</v>
          </cell>
          <cell r="CD790" t="b">
            <v>0</v>
          </cell>
          <cell r="CE790" t="b">
            <v>0</v>
          </cell>
          <cell r="CG790" t="b">
            <v>0</v>
          </cell>
          <cell r="CH790" t="b">
            <v>0</v>
          </cell>
          <cell r="CP790">
            <v>0</v>
          </cell>
          <cell r="CT790" t="b">
            <v>0</v>
          </cell>
          <cell r="CV790" t="b">
            <v>0</v>
          </cell>
          <cell r="CX790" t="b">
            <v>0</v>
          </cell>
          <cell r="CZ790" t="b">
            <v>0</v>
          </cell>
          <cell r="DB790" t="b">
            <v>0</v>
          </cell>
          <cell r="DD790" t="b">
            <v>0</v>
          </cell>
          <cell r="DF790" t="b">
            <v>0</v>
          </cell>
          <cell r="DH790" t="b">
            <v>0</v>
          </cell>
          <cell r="DJ790" t="b">
            <v>0</v>
          </cell>
          <cell r="DL790" t="b">
            <v>0</v>
          </cell>
          <cell r="DN790" t="b">
            <v>0</v>
          </cell>
          <cell r="DP790" t="b">
            <v>0</v>
          </cell>
          <cell r="DV790">
            <v>0</v>
          </cell>
          <cell r="DX790">
            <v>0</v>
          </cell>
          <cell r="DZ790">
            <v>0</v>
          </cell>
          <cell r="EB790">
            <v>0</v>
          </cell>
          <cell r="ED790">
            <v>0</v>
          </cell>
          <cell r="EF790">
            <v>0</v>
          </cell>
          <cell r="EJ790">
            <v>0</v>
          </cell>
          <cell r="EL790">
            <v>0</v>
          </cell>
          <cell r="EN790">
            <v>0</v>
          </cell>
          <cell r="EP790">
            <v>0</v>
          </cell>
          <cell r="ER790">
            <v>0</v>
          </cell>
          <cell r="ET790">
            <v>0</v>
          </cell>
          <cell r="EX790">
            <v>0</v>
          </cell>
          <cell r="EZ790">
            <v>0</v>
          </cell>
          <cell r="FD790">
            <v>0</v>
          </cell>
          <cell r="FF790">
            <v>0</v>
          </cell>
        </row>
        <row r="791">
          <cell r="A791" t="str">
            <v>KedlerÅlborgGO</v>
          </cell>
          <cell r="B791" t="str">
            <v>DK-West</v>
          </cell>
          <cell r="G791">
            <v>0</v>
          </cell>
          <cell r="H791">
            <v>207.2</v>
          </cell>
          <cell r="AK791">
            <v>0</v>
          </cell>
          <cell r="AL791">
            <v>186.68719999999999</v>
          </cell>
          <cell r="AN791">
            <v>0</v>
          </cell>
          <cell r="AO791">
            <v>0</v>
          </cell>
          <cell r="AP791">
            <v>2237.7600000000002</v>
          </cell>
          <cell r="AQ791">
            <v>0</v>
          </cell>
          <cell r="BG791" t="b">
            <v>1</v>
          </cell>
          <cell r="BO791" t="b">
            <v>0</v>
          </cell>
          <cell r="CA791" t="b">
            <v>0</v>
          </cell>
          <cell r="CB791" t="b">
            <v>0</v>
          </cell>
          <cell r="CD791" t="b">
            <v>0</v>
          </cell>
          <cell r="CE791" t="b">
            <v>0</v>
          </cell>
          <cell r="CG791" t="b">
            <v>0</v>
          </cell>
          <cell r="CH791" t="b">
            <v>0</v>
          </cell>
          <cell r="CP791" t="str">
            <v>EHDSLBOC</v>
          </cell>
          <cell r="CT791" t="b">
            <v>0</v>
          </cell>
          <cell r="CV791" t="b">
            <v>0</v>
          </cell>
          <cell r="CX791" t="b">
            <v>0</v>
          </cell>
          <cell r="CZ791" t="b">
            <v>0</v>
          </cell>
          <cell r="DB791" t="b">
            <v>0</v>
          </cell>
          <cell r="DD791" t="b">
            <v>0</v>
          </cell>
          <cell r="DF791" t="b">
            <v>0</v>
          </cell>
          <cell r="DH791" t="b">
            <v>0</v>
          </cell>
          <cell r="DJ791" t="b">
            <v>0</v>
          </cell>
          <cell r="DL791" t="b">
            <v>0</v>
          </cell>
          <cell r="DN791" t="b">
            <v>0</v>
          </cell>
          <cell r="DP791" t="b">
            <v>0</v>
          </cell>
          <cell r="DV791">
            <v>0</v>
          </cell>
          <cell r="DX791">
            <v>0</v>
          </cell>
          <cell r="DZ791">
            <v>0</v>
          </cell>
          <cell r="EB791">
            <v>0</v>
          </cell>
          <cell r="ED791">
            <v>0</v>
          </cell>
          <cell r="EF791">
            <v>0</v>
          </cell>
          <cell r="EJ791">
            <v>0</v>
          </cell>
          <cell r="EL791">
            <v>0</v>
          </cell>
          <cell r="EN791">
            <v>0</v>
          </cell>
          <cell r="EP791">
            <v>0</v>
          </cell>
          <cell r="ER791">
            <v>0</v>
          </cell>
          <cell r="ET791">
            <v>0</v>
          </cell>
          <cell r="EX791">
            <v>0</v>
          </cell>
          <cell r="EZ791">
            <v>0</v>
          </cell>
          <cell r="FD791">
            <v>0</v>
          </cell>
          <cell r="FF791">
            <v>0</v>
          </cell>
        </row>
        <row r="792">
          <cell r="A792" t="str">
            <v>KedlerÅlborgGO</v>
          </cell>
          <cell r="B792" t="str">
            <v>DK-West</v>
          </cell>
          <cell r="G792">
            <v>0</v>
          </cell>
          <cell r="H792">
            <v>207.2</v>
          </cell>
          <cell r="AK792">
            <v>0</v>
          </cell>
          <cell r="AL792">
            <v>186.68719999999999</v>
          </cell>
          <cell r="AN792">
            <v>0</v>
          </cell>
          <cell r="AO792">
            <v>0</v>
          </cell>
          <cell r="AP792">
            <v>2237.7600000000002</v>
          </cell>
          <cell r="AQ792">
            <v>0</v>
          </cell>
          <cell r="BG792" t="b">
            <v>1</v>
          </cell>
          <cell r="BO792" t="b">
            <v>1</v>
          </cell>
          <cell r="CA792" t="b">
            <v>0</v>
          </cell>
          <cell r="CB792" t="b">
            <v>1</v>
          </cell>
          <cell r="CD792" t="b">
            <v>0</v>
          </cell>
          <cell r="CE792" t="b">
            <v>0</v>
          </cell>
          <cell r="CG792" t="b">
            <v>0</v>
          </cell>
          <cell r="CH792" t="b">
            <v>0</v>
          </cell>
          <cell r="CP792" t="str">
            <v>EHDSLBOC</v>
          </cell>
          <cell r="CT792" t="b">
            <v>0</v>
          </cell>
          <cell r="CV792" t="b">
            <v>0</v>
          </cell>
          <cell r="CX792" t="b">
            <v>0</v>
          </cell>
          <cell r="CZ792" t="b">
            <v>0</v>
          </cell>
          <cell r="DB792" t="b">
            <v>0</v>
          </cell>
          <cell r="DD792" t="b">
            <v>0</v>
          </cell>
          <cell r="DF792" t="b">
            <v>1</v>
          </cell>
          <cell r="DH792" t="b">
            <v>1</v>
          </cell>
          <cell r="DJ792" t="b">
            <v>1</v>
          </cell>
          <cell r="DL792" t="b">
            <v>1</v>
          </cell>
          <cell r="DN792" t="b">
            <v>0</v>
          </cell>
          <cell r="DP792" t="b">
            <v>0</v>
          </cell>
          <cell r="DV792">
            <v>0</v>
          </cell>
          <cell r="DX792">
            <v>0</v>
          </cell>
          <cell r="DZ792">
            <v>0</v>
          </cell>
          <cell r="EB792">
            <v>0</v>
          </cell>
          <cell r="ED792">
            <v>0</v>
          </cell>
          <cell r="EF792">
            <v>0</v>
          </cell>
          <cell r="EJ792">
            <v>207.2</v>
          </cell>
          <cell r="EL792">
            <v>207.2</v>
          </cell>
          <cell r="EN792">
            <v>207.2</v>
          </cell>
          <cell r="EP792">
            <v>207.2</v>
          </cell>
          <cell r="ER792">
            <v>0</v>
          </cell>
          <cell r="ET792">
            <v>0</v>
          </cell>
          <cell r="EX792">
            <v>0</v>
          </cell>
          <cell r="EZ792">
            <v>0</v>
          </cell>
          <cell r="FD792">
            <v>0</v>
          </cell>
          <cell r="FF792">
            <v>0</v>
          </cell>
        </row>
        <row r="793">
          <cell r="A793" t="str">
            <v>KedlerÅlborgNG</v>
          </cell>
          <cell r="B793" t="str">
            <v>DK-West</v>
          </cell>
          <cell r="G793">
            <v>0</v>
          </cell>
          <cell r="H793">
            <v>223</v>
          </cell>
          <cell r="AK793">
            <v>0</v>
          </cell>
          <cell r="AL793">
            <v>204.93700000000001</v>
          </cell>
          <cell r="AN793">
            <v>0</v>
          </cell>
          <cell r="AO793">
            <v>0</v>
          </cell>
          <cell r="AP793">
            <v>2408.4</v>
          </cell>
          <cell r="AQ793">
            <v>0</v>
          </cell>
          <cell r="BG793" t="b">
            <v>1</v>
          </cell>
          <cell r="BO793" t="b">
            <v>0</v>
          </cell>
          <cell r="CA793" t="b">
            <v>0</v>
          </cell>
          <cell r="CB793" t="b">
            <v>0</v>
          </cell>
          <cell r="CD793" t="b">
            <v>0</v>
          </cell>
          <cell r="CE793" t="b">
            <v>0</v>
          </cell>
          <cell r="CG793" t="b">
            <v>0</v>
          </cell>
          <cell r="CH793" t="b">
            <v>0</v>
          </cell>
          <cell r="CP793" t="str">
            <v>EHGASBOC</v>
          </cell>
          <cell r="CT793" t="b">
            <v>0</v>
          </cell>
          <cell r="CV793" t="b">
            <v>0</v>
          </cell>
          <cell r="CX793" t="b">
            <v>0</v>
          </cell>
          <cell r="CZ793" t="b">
            <v>0</v>
          </cell>
          <cell r="DB793" t="b">
            <v>0</v>
          </cell>
          <cell r="DD793" t="b">
            <v>0</v>
          </cell>
          <cell r="DF793" t="b">
            <v>0</v>
          </cell>
          <cell r="DH793" t="b">
            <v>0</v>
          </cell>
          <cell r="DJ793" t="b">
            <v>0</v>
          </cell>
          <cell r="DL793" t="b">
            <v>0</v>
          </cell>
          <cell r="DN793" t="b">
            <v>0</v>
          </cell>
          <cell r="DP793" t="b">
            <v>0</v>
          </cell>
          <cell r="DV793">
            <v>0</v>
          </cell>
          <cell r="DX793">
            <v>0</v>
          </cell>
          <cell r="DZ793">
            <v>0</v>
          </cell>
          <cell r="EB793">
            <v>0</v>
          </cell>
          <cell r="ED793">
            <v>0</v>
          </cell>
          <cell r="EF793">
            <v>0</v>
          </cell>
          <cell r="EJ793">
            <v>0</v>
          </cell>
          <cell r="EL793">
            <v>0</v>
          </cell>
          <cell r="EN793">
            <v>0</v>
          </cell>
          <cell r="EP793">
            <v>0</v>
          </cell>
          <cell r="ER793">
            <v>0</v>
          </cell>
          <cell r="ET793">
            <v>0</v>
          </cell>
          <cell r="EX793">
            <v>0</v>
          </cell>
          <cell r="EZ793">
            <v>0</v>
          </cell>
          <cell r="FD793">
            <v>0</v>
          </cell>
          <cell r="FF793">
            <v>0</v>
          </cell>
        </row>
        <row r="794">
          <cell r="A794" t="str">
            <v>KedlerÅlborgNG</v>
          </cell>
          <cell r="B794" t="str">
            <v>DK-West</v>
          </cell>
          <cell r="G794">
            <v>0</v>
          </cell>
          <cell r="H794">
            <v>223</v>
          </cell>
          <cell r="AK794">
            <v>0</v>
          </cell>
          <cell r="AL794">
            <v>204.93700000000001</v>
          </cell>
          <cell r="AN794">
            <v>0</v>
          </cell>
          <cell r="AO794">
            <v>0</v>
          </cell>
          <cell r="AP794">
            <v>2408.4</v>
          </cell>
          <cell r="AQ794">
            <v>0</v>
          </cell>
          <cell r="BG794" t="b">
            <v>1</v>
          </cell>
          <cell r="BO794" t="b">
            <v>1</v>
          </cell>
          <cell r="CA794" t="b">
            <v>0</v>
          </cell>
          <cell r="CB794" t="b">
            <v>1</v>
          </cell>
          <cell r="CD794" t="b">
            <v>0</v>
          </cell>
          <cell r="CE794" t="b">
            <v>0</v>
          </cell>
          <cell r="CG794" t="b">
            <v>0</v>
          </cell>
          <cell r="CH794" t="b">
            <v>0</v>
          </cell>
          <cell r="CP794" t="str">
            <v>EHGASBOC</v>
          </cell>
          <cell r="CT794" t="b">
            <v>0</v>
          </cell>
          <cell r="CV794" t="b">
            <v>0</v>
          </cell>
          <cell r="CX794" t="b">
            <v>0</v>
          </cell>
          <cell r="CZ794" t="b">
            <v>0</v>
          </cell>
          <cell r="DB794" t="b">
            <v>0</v>
          </cell>
          <cell r="DD794" t="b">
            <v>0</v>
          </cell>
          <cell r="DF794" t="b">
            <v>1</v>
          </cell>
          <cell r="DH794" t="b">
            <v>1</v>
          </cell>
          <cell r="DJ794" t="b">
            <v>1</v>
          </cell>
          <cell r="DL794" t="b">
            <v>1</v>
          </cell>
          <cell r="DN794" t="b">
            <v>0</v>
          </cell>
          <cell r="DP794" t="b">
            <v>0</v>
          </cell>
          <cell r="DV794">
            <v>0</v>
          </cell>
          <cell r="DX794">
            <v>0</v>
          </cell>
          <cell r="DZ794">
            <v>0</v>
          </cell>
          <cell r="EB794">
            <v>0</v>
          </cell>
          <cell r="ED794">
            <v>0</v>
          </cell>
          <cell r="EF794">
            <v>0</v>
          </cell>
          <cell r="EJ794">
            <v>223</v>
          </cell>
          <cell r="EL794">
            <v>223</v>
          </cell>
          <cell r="EN794">
            <v>223</v>
          </cell>
          <cell r="EP794">
            <v>223</v>
          </cell>
          <cell r="ER794">
            <v>0</v>
          </cell>
          <cell r="ET794">
            <v>0</v>
          </cell>
          <cell r="EX794">
            <v>0</v>
          </cell>
          <cell r="EZ794">
            <v>0</v>
          </cell>
          <cell r="FD794">
            <v>0</v>
          </cell>
          <cell r="FF794">
            <v>0</v>
          </cell>
        </row>
        <row r="795">
          <cell r="A795" t="str">
            <v>NEV2</v>
          </cell>
          <cell r="B795" t="str">
            <v>DK-West</v>
          </cell>
          <cell r="G795">
            <v>275</v>
          </cell>
          <cell r="H795">
            <v>42</v>
          </cell>
          <cell r="AK795">
            <v>102.02500000000001</v>
          </cell>
          <cell r="AL795">
            <v>119.86153846153846</v>
          </cell>
          <cell r="AN795">
            <v>5.46</v>
          </cell>
          <cell r="AO795">
            <v>43.34</v>
          </cell>
          <cell r="AP795">
            <v>6833.75</v>
          </cell>
          <cell r="AQ795">
            <v>38.500000000000007</v>
          </cell>
          <cell r="BG795" t="b">
            <v>1</v>
          </cell>
          <cell r="BO795" t="b">
            <v>0</v>
          </cell>
          <cell r="CA795" t="b">
            <v>0</v>
          </cell>
          <cell r="CB795" t="b">
            <v>0</v>
          </cell>
          <cell r="CD795" t="b">
            <v>0</v>
          </cell>
          <cell r="CE795" t="b">
            <v>0</v>
          </cell>
          <cell r="CG795" t="b">
            <v>0</v>
          </cell>
          <cell r="CH795" t="b">
            <v>0</v>
          </cell>
          <cell r="CP795" t="str">
            <v>ECCOAEXC</v>
          </cell>
          <cell r="CT795" t="b">
            <v>0</v>
          </cell>
          <cell r="CV795" t="b">
            <v>0</v>
          </cell>
          <cell r="CX795" t="b">
            <v>0</v>
          </cell>
          <cell r="CZ795" t="b">
            <v>0</v>
          </cell>
          <cell r="DB795" t="b">
            <v>0</v>
          </cell>
          <cell r="DD795" t="b">
            <v>0</v>
          </cell>
          <cell r="DF795" t="b">
            <v>0</v>
          </cell>
          <cell r="DH795" t="b">
            <v>0</v>
          </cell>
          <cell r="DJ795" t="b">
            <v>0</v>
          </cell>
          <cell r="DL795" t="b">
            <v>0</v>
          </cell>
          <cell r="DN795" t="b">
            <v>0</v>
          </cell>
          <cell r="DP795" t="b">
            <v>0</v>
          </cell>
          <cell r="DV795">
            <v>0</v>
          </cell>
          <cell r="DX795">
            <v>0</v>
          </cell>
          <cell r="DZ795">
            <v>0</v>
          </cell>
          <cell r="EB795">
            <v>0</v>
          </cell>
          <cell r="ED795">
            <v>0</v>
          </cell>
          <cell r="EF795">
            <v>0</v>
          </cell>
          <cell r="EJ795">
            <v>0</v>
          </cell>
          <cell r="EL795">
            <v>0</v>
          </cell>
          <cell r="EN795">
            <v>0</v>
          </cell>
          <cell r="EP795">
            <v>0</v>
          </cell>
          <cell r="ER795">
            <v>0</v>
          </cell>
          <cell r="ET795">
            <v>0</v>
          </cell>
          <cell r="EX795">
            <v>0</v>
          </cell>
          <cell r="EZ795">
            <v>0</v>
          </cell>
          <cell r="FD795">
            <v>0</v>
          </cell>
          <cell r="FF795">
            <v>0</v>
          </cell>
        </row>
        <row r="796">
          <cell r="A796" t="str">
            <v>NEV2</v>
          </cell>
          <cell r="B796" t="str">
            <v>DK-West</v>
          </cell>
          <cell r="G796">
            <v>275</v>
          </cell>
          <cell r="H796">
            <v>42</v>
          </cell>
          <cell r="AK796">
            <v>102.02500000000001</v>
          </cell>
          <cell r="AL796">
            <v>119.86153846153846</v>
          </cell>
          <cell r="AN796">
            <v>5.46</v>
          </cell>
          <cell r="AO796">
            <v>43.34</v>
          </cell>
          <cell r="AP796">
            <v>6833.75</v>
          </cell>
          <cell r="AQ796">
            <v>52.25</v>
          </cell>
          <cell r="BG796" t="b">
            <v>1</v>
          </cell>
          <cell r="BO796" t="b">
            <v>0</v>
          </cell>
          <cell r="CA796" t="b">
            <v>0</v>
          </cell>
          <cell r="CB796" t="b">
            <v>0</v>
          </cell>
          <cell r="CD796" t="b">
            <v>0</v>
          </cell>
          <cell r="CE796" t="b">
            <v>0</v>
          </cell>
          <cell r="CG796" t="b">
            <v>0</v>
          </cell>
          <cell r="CH796" t="b">
            <v>0</v>
          </cell>
          <cell r="CP796" t="str">
            <v>ECCOAEXC</v>
          </cell>
          <cell r="CT796" t="b">
            <v>0</v>
          </cell>
          <cell r="CV796" t="b">
            <v>0</v>
          </cell>
          <cell r="CX796" t="b">
            <v>0</v>
          </cell>
          <cell r="CZ796" t="b">
            <v>0</v>
          </cell>
          <cell r="DB796" t="b">
            <v>0</v>
          </cell>
          <cell r="DD796" t="b">
            <v>0</v>
          </cell>
          <cell r="DF796" t="b">
            <v>0</v>
          </cell>
          <cell r="DH796" t="b">
            <v>0</v>
          </cell>
          <cell r="DJ796" t="b">
            <v>0</v>
          </cell>
          <cell r="DL796" t="b">
            <v>0</v>
          </cell>
          <cell r="DN796" t="b">
            <v>0</v>
          </cell>
          <cell r="DP796" t="b">
            <v>0</v>
          </cell>
          <cell r="DV796">
            <v>0</v>
          </cell>
          <cell r="DX796">
            <v>0</v>
          </cell>
          <cell r="DZ796">
            <v>0</v>
          </cell>
          <cell r="EB796">
            <v>0</v>
          </cell>
          <cell r="ED796">
            <v>0</v>
          </cell>
          <cell r="EF796">
            <v>0</v>
          </cell>
          <cell r="EJ796">
            <v>0</v>
          </cell>
          <cell r="EL796">
            <v>0</v>
          </cell>
          <cell r="EN796">
            <v>0</v>
          </cell>
          <cell r="EP796">
            <v>0</v>
          </cell>
          <cell r="ER796">
            <v>0</v>
          </cell>
          <cell r="ET796">
            <v>0</v>
          </cell>
          <cell r="EX796">
            <v>0</v>
          </cell>
          <cell r="EZ796">
            <v>0</v>
          </cell>
          <cell r="FD796">
            <v>0</v>
          </cell>
          <cell r="FF796">
            <v>0</v>
          </cell>
        </row>
        <row r="797">
          <cell r="A797" t="str">
            <v>NEV2</v>
          </cell>
          <cell r="B797" t="str">
            <v>DK-West</v>
          </cell>
          <cell r="G797">
            <v>275</v>
          </cell>
          <cell r="H797">
            <v>42</v>
          </cell>
          <cell r="AK797">
            <v>102.02500000000001</v>
          </cell>
          <cell r="AL797">
            <v>119.86153846153846</v>
          </cell>
          <cell r="AN797">
            <v>5.46</v>
          </cell>
          <cell r="AO797">
            <v>43.34</v>
          </cell>
          <cell r="AP797">
            <v>6833.75</v>
          </cell>
          <cell r="AQ797">
            <v>52.25</v>
          </cell>
          <cell r="BG797" t="b">
            <v>1</v>
          </cell>
          <cell r="BO797" t="b">
            <v>1</v>
          </cell>
          <cell r="CA797" t="b">
            <v>1</v>
          </cell>
          <cell r="CB797" t="b">
            <v>1</v>
          </cell>
          <cell r="CD797" t="b">
            <v>0</v>
          </cell>
          <cell r="CE797" t="b">
            <v>0</v>
          </cell>
          <cell r="CG797" t="b">
            <v>0</v>
          </cell>
          <cell r="CH797" t="b">
            <v>0</v>
          </cell>
          <cell r="CP797" t="str">
            <v>ECCOAEXC</v>
          </cell>
          <cell r="CT797" t="b">
            <v>0</v>
          </cell>
          <cell r="CV797" t="b">
            <v>0</v>
          </cell>
          <cell r="CX797" t="b">
            <v>0</v>
          </cell>
          <cell r="CZ797" t="b">
            <v>0</v>
          </cell>
          <cell r="DB797" t="b">
            <v>0</v>
          </cell>
          <cell r="DD797" t="b">
            <v>0</v>
          </cell>
          <cell r="DF797" t="b">
            <v>0</v>
          </cell>
          <cell r="DH797" t="b">
            <v>0</v>
          </cell>
          <cell r="DJ797" t="b">
            <v>0</v>
          </cell>
          <cell r="DL797" t="b">
            <v>0</v>
          </cell>
          <cell r="DN797" t="b">
            <v>0</v>
          </cell>
          <cell r="DP797" t="b">
            <v>0</v>
          </cell>
          <cell r="DV797">
            <v>0</v>
          </cell>
          <cell r="DX797">
            <v>0</v>
          </cell>
          <cell r="DZ797">
            <v>0</v>
          </cell>
          <cell r="EB797">
            <v>0</v>
          </cell>
          <cell r="ED797">
            <v>0</v>
          </cell>
          <cell r="EF797">
            <v>0</v>
          </cell>
          <cell r="EJ797">
            <v>0</v>
          </cell>
          <cell r="EL797">
            <v>0</v>
          </cell>
          <cell r="EN797">
            <v>0</v>
          </cell>
          <cell r="EP797">
            <v>0</v>
          </cell>
          <cell r="ER797">
            <v>0</v>
          </cell>
          <cell r="ET797">
            <v>0</v>
          </cell>
          <cell r="EX797">
            <v>0</v>
          </cell>
          <cell r="EZ797">
            <v>0</v>
          </cell>
          <cell r="FD797">
            <v>0</v>
          </cell>
          <cell r="FF797">
            <v>0</v>
          </cell>
        </row>
        <row r="798">
          <cell r="A798" t="str">
            <v>NEV3</v>
          </cell>
          <cell r="B798" t="str">
            <v>DK-West</v>
          </cell>
          <cell r="G798">
            <v>425</v>
          </cell>
          <cell r="H798">
            <v>400</v>
          </cell>
          <cell r="AK798">
            <v>189.125</v>
          </cell>
          <cell r="AL798">
            <v>1186.6666666666667</v>
          </cell>
          <cell r="AN798">
            <v>60</v>
          </cell>
          <cell r="AO798">
            <v>66.98</v>
          </cell>
          <cell r="AP798">
            <v>10561.25</v>
          </cell>
          <cell r="AQ798">
            <v>59.500000000000007</v>
          </cell>
          <cell r="BG798" t="b">
            <v>1</v>
          </cell>
          <cell r="BO798" t="b">
            <v>0</v>
          </cell>
          <cell r="CA798" t="b">
            <v>0</v>
          </cell>
          <cell r="CB798" t="b">
            <v>0</v>
          </cell>
          <cell r="CD798" t="b">
            <v>0</v>
          </cell>
          <cell r="CE798" t="b">
            <v>0</v>
          </cell>
          <cell r="CG798" t="b">
            <v>0</v>
          </cell>
          <cell r="CH798" t="b">
            <v>0</v>
          </cell>
          <cell r="CP798" t="str">
            <v>ECCOAEXC</v>
          </cell>
          <cell r="CT798" t="b">
            <v>0</v>
          </cell>
          <cell r="CV798" t="b">
            <v>0</v>
          </cell>
          <cell r="CX798" t="b">
            <v>0</v>
          </cell>
          <cell r="CZ798" t="b">
            <v>0</v>
          </cell>
          <cell r="DB798" t="b">
            <v>0</v>
          </cell>
          <cell r="DD798" t="b">
            <v>0</v>
          </cell>
          <cell r="DF798" t="b">
            <v>0</v>
          </cell>
          <cell r="DH798" t="b">
            <v>0</v>
          </cell>
          <cell r="DJ798" t="b">
            <v>0</v>
          </cell>
          <cell r="DL798" t="b">
            <v>0</v>
          </cell>
          <cell r="DN798" t="b">
            <v>0</v>
          </cell>
          <cell r="DP798" t="b">
            <v>0</v>
          </cell>
          <cell r="DV798">
            <v>0</v>
          </cell>
          <cell r="DX798">
            <v>0</v>
          </cell>
          <cell r="DZ798">
            <v>0</v>
          </cell>
          <cell r="EB798">
            <v>0</v>
          </cell>
          <cell r="ED798">
            <v>0</v>
          </cell>
          <cell r="EF798">
            <v>0</v>
          </cell>
          <cell r="EJ798">
            <v>0</v>
          </cell>
          <cell r="EL798">
            <v>0</v>
          </cell>
          <cell r="EN798">
            <v>0</v>
          </cell>
          <cell r="EP798">
            <v>0</v>
          </cell>
          <cell r="ER798">
            <v>0</v>
          </cell>
          <cell r="ET798">
            <v>0</v>
          </cell>
          <cell r="EX798">
            <v>0</v>
          </cell>
          <cell r="EZ798">
            <v>0</v>
          </cell>
          <cell r="FD798">
            <v>0</v>
          </cell>
          <cell r="FF798">
            <v>0</v>
          </cell>
        </row>
        <row r="799">
          <cell r="A799" t="str">
            <v>NEV3</v>
          </cell>
          <cell r="B799" t="str">
            <v>DK-West</v>
          </cell>
          <cell r="G799">
            <v>425</v>
          </cell>
          <cell r="H799">
            <v>400</v>
          </cell>
          <cell r="AK799">
            <v>189.125</v>
          </cell>
          <cell r="AL799">
            <v>1186.6666666666667</v>
          </cell>
          <cell r="AN799">
            <v>60</v>
          </cell>
          <cell r="AO799">
            <v>66.98</v>
          </cell>
          <cell r="AP799">
            <v>10561.25</v>
          </cell>
          <cell r="AQ799">
            <v>59.500000000000007</v>
          </cell>
          <cell r="BG799" t="b">
            <v>1</v>
          </cell>
          <cell r="BO799" t="b">
            <v>0</v>
          </cell>
          <cell r="CA799" t="b">
            <v>0</v>
          </cell>
          <cell r="CB799" t="b">
            <v>0</v>
          </cell>
          <cell r="CD799" t="b">
            <v>0</v>
          </cell>
          <cell r="CE799" t="b">
            <v>0</v>
          </cell>
          <cell r="CG799" t="b">
            <v>0</v>
          </cell>
          <cell r="CH799" t="b">
            <v>0</v>
          </cell>
          <cell r="CP799" t="str">
            <v>ECCOAEXC</v>
          </cell>
          <cell r="CT799" t="b">
            <v>0</v>
          </cell>
          <cell r="CV799" t="b">
            <v>0</v>
          </cell>
          <cell r="CX799" t="b">
            <v>0</v>
          </cell>
          <cell r="CZ799" t="b">
            <v>0</v>
          </cell>
          <cell r="DB799" t="b">
            <v>0</v>
          </cell>
          <cell r="DD799" t="b">
            <v>0</v>
          </cell>
          <cell r="DF799" t="b">
            <v>0</v>
          </cell>
          <cell r="DH799" t="b">
            <v>0</v>
          </cell>
          <cell r="DJ799" t="b">
            <v>0</v>
          </cell>
          <cell r="DL799" t="b">
            <v>0</v>
          </cell>
          <cell r="DN799" t="b">
            <v>0</v>
          </cell>
          <cell r="DP799" t="b">
            <v>0</v>
          </cell>
          <cell r="DV799">
            <v>0</v>
          </cell>
          <cell r="DX799">
            <v>0</v>
          </cell>
          <cell r="DZ799">
            <v>0</v>
          </cell>
          <cell r="EB799">
            <v>0</v>
          </cell>
          <cell r="ED799">
            <v>0</v>
          </cell>
          <cell r="EF799">
            <v>0</v>
          </cell>
          <cell r="EJ799">
            <v>0</v>
          </cell>
          <cell r="EL799">
            <v>0</v>
          </cell>
          <cell r="EN799">
            <v>0</v>
          </cell>
          <cell r="EP799">
            <v>0</v>
          </cell>
          <cell r="ER799">
            <v>0</v>
          </cell>
          <cell r="ET799">
            <v>0</v>
          </cell>
          <cell r="EX799">
            <v>0</v>
          </cell>
          <cell r="EZ799">
            <v>0</v>
          </cell>
          <cell r="FD799">
            <v>0</v>
          </cell>
          <cell r="FF799">
            <v>0</v>
          </cell>
        </row>
        <row r="800">
          <cell r="A800" t="str">
            <v>NEV3</v>
          </cell>
          <cell r="B800" t="str">
            <v>DK-West</v>
          </cell>
          <cell r="G800">
            <v>425</v>
          </cell>
          <cell r="H800">
            <v>400</v>
          </cell>
          <cell r="AK800">
            <v>189.125</v>
          </cell>
          <cell r="AL800">
            <v>1186.6666666666667</v>
          </cell>
          <cell r="AN800">
            <v>60</v>
          </cell>
          <cell r="AO800">
            <v>66.98</v>
          </cell>
          <cell r="AP800">
            <v>10561.25</v>
          </cell>
          <cell r="AQ800">
            <v>59.500000000000007</v>
          </cell>
          <cell r="BG800" t="b">
            <v>1</v>
          </cell>
          <cell r="BO800" t="b">
            <v>1</v>
          </cell>
          <cell r="CA800" t="b">
            <v>1</v>
          </cell>
          <cell r="CB800" t="b">
            <v>1</v>
          </cell>
          <cell r="CD800" t="b">
            <v>0</v>
          </cell>
          <cell r="CE800" t="b">
            <v>0</v>
          </cell>
          <cell r="CG800" t="b">
            <v>0</v>
          </cell>
          <cell r="CH800" t="b">
            <v>0</v>
          </cell>
          <cell r="CP800" t="str">
            <v>ECCOAEXC</v>
          </cell>
          <cell r="CT800" t="b">
            <v>1</v>
          </cell>
          <cell r="CV800" t="b">
            <v>0</v>
          </cell>
          <cell r="CX800" t="b">
            <v>0</v>
          </cell>
          <cell r="CZ800" t="b">
            <v>0</v>
          </cell>
          <cell r="DB800" t="b">
            <v>0</v>
          </cell>
          <cell r="DD800" t="b">
            <v>0</v>
          </cell>
          <cell r="DF800" t="b">
            <v>1</v>
          </cell>
          <cell r="DH800" t="b">
            <v>0</v>
          </cell>
          <cell r="DJ800" t="b">
            <v>0</v>
          </cell>
          <cell r="DL800" t="b">
            <v>0</v>
          </cell>
          <cell r="DN800" t="b">
            <v>0</v>
          </cell>
          <cell r="DP800" t="b">
            <v>0</v>
          </cell>
          <cell r="DV800">
            <v>425</v>
          </cell>
          <cell r="DX800">
            <v>425</v>
          </cell>
          <cell r="DZ800">
            <v>425</v>
          </cell>
          <cell r="EB800">
            <v>425</v>
          </cell>
          <cell r="ED800">
            <v>0</v>
          </cell>
          <cell r="EF800">
            <v>0</v>
          </cell>
          <cell r="EJ800">
            <v>400</v>
          </cell>
          <cell r="EL800">
            <v>400</v>
          </cell>
          <cell r="EN800">
            <v>400</v>
          </cell>
          <cell r="EP800">
            <v>400</v>
          </cell>
          <cell r="ER800">
            <v>0</v>
          </cell>
          <cell r="ET800">
            <v>0</v>
          </cell>
          <cell r="EX800">
            <v>0</v>
          </cell>
          <cell r="EZ800">
            <v>0</v>
          </cell>
          <cell r="FD800">
            <v>0</v>
          </cell>
          <cell r="FF800">
            <v>0</v>
          </cell>
        </row>
        <row r="801">
          <cell r="A801" t="str">
            <v>NEV3</v>
          </cell>
          <cell r="B801" t="str">
            <v>DK-West</v>
          </cell>
          <cell r="G801">
            <v>425</v>
          </cell>
          <cell r="H801">
            <v>400</v>
          </cell>
          <cell r="AK801">
            <v>189.125</v>
          </cell>
          <cell r="AL801">
            <v>1186.6666666666667</v>
          </cell>
          <cell r="AN801">
            <v>60</v>
          </cell>
          <cell r="AO801">
            <v>66.98</v>
          </cell>
          <cell r="AP801">
            <v>10561.25</v>
          </cell>
          <cell r="AQ801">
            <v>59.500000000000007</v>
          </cell>
          <cell r="BG801" t="b">
            <v>1</v>
          </cell>
          <cell r="BO801" t="b">
            <v>0</v>
          </cell>
          <cell r="CA801" t="b">
            <v>0</v>
          </cell>
          <cell r="CB801" t="b">
            <v>0</v>
          </cell>
          <cell r="CD801" t="b">
            <v>1</v>
          </cell>
          <cell r="CE801" t="b">
            <v>1</v>
          </cell>
          <cell r="CG801" t="b">
            <v>0</v>
          </cell>
          <cell r="CH801" t="b">
            <v>0</v>
          </cell>
          <cell r="CT801" t="b">
            <v>0</v>
          </cell>
          <cell r="CV801" t="b">
            <v>0</v>
          </cell>
          <cell r="CX801" t="b">
            <v>0</v>
          </cell>
          <cell r="CZ801" t="b">
            <v>0</v>
          </cell>
          <cell r="DB801" t="b">
            <v>0</v>
          </cell>
          <cell r="DD801" t="b">
            <v>0</v>
          </cell>
          <cell r="DF801" t="b">
            <v>0</v>
          </cell>
          <cell r="DH801" t="b">
            <v>0</v>
          </cell>
          <cell r="DJ801" t="b">
            <v>0</v>
          </cell>
          <cell r="DL801" t="b">
            <v>0</v>
          </cell>
          <cell r="DN801" t="b">
            <v>0</v>
          </cell>
          <cell r="DP801" t="b">
            <v>0</v>
          </cell>
          <cell r="DV801">
            <v>0</v>
          </cell>
          <cell r="DX801">
            <v>0</v>
          </cell>
          <cell r="DZ801">
            <v>0</v>
          </cell>
          <cell r="EB801">
            <v>0</v>
          </cell>
          <cell r="ED801">
            <v>0</v>
          </cell>
          <cell r="EF801">
            <v>0</v>
          </cell>
          <cell r="EJ801">
            <v>0</v>
          </cell>
          <cell r="EL801">
            <v>0</v>
          </cell>
          <cell r="EN801">
            <v>0</v>
          </cell>
          <cell r="EP801">
            <v>0</v>
          </cell>
          <cell r="ER801">
            <v>0</v>
          </cell>
          <cell r="ET801">
            <v>0</v>
          </cell>
          <cell r="EX801">
            <v>425</v>
          </cell>
          <cell r="EZ801">
            <v>400</v>
          </cell>
          <cell r="FD801">
            <v>0</v>
          </cell>
          <cell r="FF801">
            <v>0</v>
          </cell>
        </row>
        <row r="802">
          <cell r="A802" t="str">
            <v>NEV3</v>
          </cell>
          <cell r="B802" t="str">
            <v>DK-West</v>
          </cell>
          <cell r="G802">
            <v>425</v>
          </cell>
          <cell r="H802">
            <v>400</v>
          </cell>
          <cell r="AK802">
            <v>189.125</v>
          </cell>
          <cell r="AL802">
            <v>1186.6666666666667</v>
          </cell>
          <cell r="AN802">
            <v>60</v>
          </cell>
          <cell r="AO802">
            <v>66.98</v>
          </cell>
          <cell r="AP802">
            <v>10561.25</v>
          </cell>
          <cell r="AQ802">
            <v>59.500000000000007</v>
          </cell>
          <cell r="BG802" t="b">
            <v>1</v>
          </cell>
          <cell r="BO802" t="b">
            <v>0</v>
          </cell>
          <cell r="CA802" t="b">
            <v>0</v>
          </cell>
          <cell r="CB802" t="b">
            <v>0</v>
          </cell>
          <cell r="CD802" t="b">
            <v>0</v>
          </cell>
          <cell r="CE802" t="b">
            <v>0</v>
          </cell>
          <cell r="CG802" t="b">
            <v>1</v>
          </cell>
          <cell r="CH802" t="b">
            <v>1</v>
          </cell>
          <cell r="CT802" t="b">
            <v>0</v>
          </cell>
          <cell r="CV802" t="b">
            <v>0</v>
          </cell>
          <cell r="CX802" t="b">
            <v>0</v>
          </cell>
          <cell r="CZ802" t="b">
            <v>0</v>
          </cell>
          <cell r="DB802" t="b">
            <v>0</v>
          </cell>
          <cell r="DD802" t="b">
            <v>0</v>
          </cell>
          <cell r="DF802" t="b">
            <v>0</v>
          </cell>
          <cell r="DH802" t="b">
            <v>0</v>
          </cell>
          <cell r="DJ802" t="b">
            <v>0</v>
          </cell>
          <cell r="DL802" t="b">
            <v>0</v>
          </cell>
          <cell r="DN802" t="b">
            <v>0</v>
          </cell>
          <cell r="DP802" t="b">
            <v>0</v>
          </cell>
          <cell r="DV802">
            <v>0</v>
          </cell>
          <cell r="DX802">
            <v>0</v>
          </cell>
          <cell r="DZ802">
            <v>0</v>
          </cell>
          <cell r="EB802">
            <v>0</v>
          </cell>
          <cell r="ED802">
            <v>0</v>
          </cell>
          <cell r="EF802">
            <v>0</v>
          </cell>
          <cell r="EJ802">
            <v>0</v>
          </cell>
          <cell r="EL802">
            <v>0</v>
          </cell>
          <cell r="EN802">
            <v>0</v>
          </cell>
          <cell r="EP802">
            <v>0</v>
          </cell>
          <cell r="ER802">
            <v>0</v>
          </cell>
          <cell r="ET802">
            <v>0</v>
          </cell>
          <cell r="EX802">
            <v>0</v>
          </cell>
          <cell r="EZ802">
            <v>0</v>
          </cell>
          <cell r="FD802">
            <v>425</v>
          </cell>
          <cell r="FF802">
            <v>400</v>
          </cell>
        </row>
        <row r="803">
          <cell r="A803" t="str">
            <v>NEV3</v>
          </cell>
          <cell r="B803" t="str">
            <v>DK-West</v>
          </cell>
          <cell r="G803">
            <v>425</v>
          </cell>
          <cell r="H803">
            <v>400</v>
          </cell>
          <cell r="AK803">
            <v>189.125</v>
          </cell>
          <cell r="AL803">
            <v>1186.6666666666667</v>
          </cell>
          <cell r="AN803">
            <v>60</v>
          </cell>
          <cell r="AO803">
            <v>66.98</v>
          </cell>
          <cell r="AP803">
            <v>10561.25</v>
          </cell>
          <cell r="AQ803">
            <v>59.500000000000007</v>
          </cell>
          <cell r="BG803" t="b">
            <v>1</v>
          </cell>
          <cell r="BO803" t="b">
            <v>0</v>
          </cell>
          <cell r="CA803" t="b">
            <v>0</v>
          </cell>
          <cell r="CB803" t="b">
            <v>0</v>
          </cell>
          <cell r="CD803" t="b">
            <v>0</v>
          </cell>
          <cell r="CE803" t="b">
            <v>0</v>
          </cell>
          <cell r="CG803" t="b">
            <v>0</v>
          </cell>
          <cell r="CH803" t="b">
            <v>0</v>
          </cell>
          <cell r="CP803" t="str">
            <v>ECXXXEXC</v>
          </cell>
          <cell r="CT803" t="b">
            <v>0</v>
          </cell>
          <cell r="CV803" t="b">
            <v>1</v>
          </cell>
          <cell r="CX803" t="b">
            <v>1</v>
          </cell>
          <cell r="CZ803" t="b">
            <v>1</v>
          </cell>
          <cell r="DB803" t="b">
            <v>0</v>
          </cell>
          <cell r="DD803" t="b">
            <v>0</v>
          </cell>
          <cell r="DF803" t="b">
            <v>0</v>
          </cell>
          <cell r="DH803" t="b">
            <v>1</v>
          </cell>
          <cell r="DJ803" t="b">
            <v>1</v>
          </cell>
          <cell r="DL803" t="b">
            <v>1</v>
          </cell>
          <cell r="DN803" t="b">
            <v>0</v>
          </cell>
          <cell r="DP803" t="b">
            <v>0</v>
          </cell>
          <cell r="DV803">
            <v>0</v>
          </cell>
          <cell r="DX803">
            <v>0</v>
          </cell>
          <cell r="DZ803">
            <v>0</v>
          </cell>
          <cell r="EB803">
            <v>0</v>
          </cell>
          <cell r="ED803">
            <v>0</v>
          </cell>
          <cell r="EF803">
            <v>0</v>
          </cell>
          <cell r="EJ803">
            <v>0</v>
          </cell>
          <cell r="EL803">
            <v>0</v>
          </cell>
          <cell r="EN803">
            <v>0</v>
          </cell>
          <cell r="EP803">
            <v>0</v>
          </cell>
          <cell r="ER803">
            <v>0</v>
          </cell>
          <cell r="ET803">
            <v>0</v>
          </cell>
          <cell r="EX803">
            <v>0</v>
          </cell>
          <cell r="EZ803">
            <v>0</v>
          </cell>
          <cell r="FD803">
            <v>0</v>
          </cell>
          <cell r="FF803">
            <v>0</v>
          </cell>
        </row>
        <row r="804">
          <cell r="A804" t="str">
            <v>NEV3_renoveret</v>
          </cell>
          <cell r="B804" t="str">
            <v>DK-West</v>
          </cell>
          <cell r="G804">
            <v>425</v>
          </cell>
          <cell r="H804">
            <v>400</v>
          </cell>
          <cell r="AK804">
            <v>197.625</v>
          </cell>
          <cell r="AL804">
            <v>1240</v>
          </cell>
          <cell r="AN804">
            <v>60</v>
          </cell>
          <cell r="AO804">
            <v>66.64</v>
          </cell>
          <cell r="AP804">
            <v>10540</v>
          </cell>
          <cell r="AQ804">
            <v>59.500000000000007</v>
          </cell>
          <cell r="BG804" t="b">
            <v>1</v>
          </cell>
          <cell r="BO804" t="b">
            <v>0</v>
          </cell>
          <cell r="CA804" t="b">
            <v>0</v>
          </cell>
          <cell r="CB804" t="b">
            <v>0</v>
          </cell>
          <cell r="CD804" t="b">
            <v>0</v>
          </cell>
          <cell r="CE804" t="b">
            <v>0</v>
          </cell>
          <cell r="CG804" t="b">
            <v>0</v>
          </cell>
          <cell r="CH804" t="b">
            <v>0</v>
          </cell>
          <cell r="CP804" t="str">
            <v>ECXXXEXC</v>
          </cell>
          <cell r="CT804" t="b">
            <v>0</v>
          </cell>
          <cell r="CV804" t="b">
            <v>0</v>
          </cell>
          <cell r="CX804" t="b">
            <v>0</v>
          </cell>
          <cell r="CZ804" t="b">
            <v>0</v>
          </cell>
          <cell r="DB804" t="b">
            <v>1</v>
          </cell>
          <cell r="DD804" t="b">
            <v>1</v>
          </cell>
          <cell r="DF804" t="b">
            <v>0</v>
          </cell>
          <cell r="DH804" t="b">
            <v>0</v>
          </cell>
          <cell r="DJ804" t="b">
            <v>0</v>
          </cell>
          <cell r="DL804" t="b">
            <v>0</v>
          </cell>
          <cell r="DN804" t="b">
            <v>1</v>
          </cell>
          <cell r="DP804" t="b">
            <v>1</v>
          </cell>
          <cell r="DV804">
            <v>0</v>
          </cell>
          <cell r="DX804">
            <v>0</v>
          </cell>
          <cell r="DZ804">
            <v>0</v>
          </cell>
          <cell r="EB804">
            <v>0</v>
          </cell>
          <cell r="ED804">
            <v>0</v>
          </cell>
          <cell r="EF804">
            <v>0</v>
          </cell>
          <cell r="EJ804">
            <v>0</v>
          </cell>
          <cell r="EL804">
            <v>0</v>
          </cell>
          <cell r="EN804">
            <v>0</v>
          </cell>
          <cell r="EP804">
            <v>0</v>
          </cell>
          <cell r="ER804">
            <v>0</v>
          </cell>
          <cell r="ET804">
            <v>0</v>
          </cell>
          <cell r="EX804">
            <v>0</v>
          </cell>
          <cell r="EZ804">
            <v>0</v>
          </cell>
          <cell r="FD804">
            <v>0</v>
          </cell>
          <cell r="FF804">
            <v>0</v>
          </cell>
        </row>
        <row r="805">
          <cell r="A805" t="str">
            <v>RenoNord_Kedler</v>
          </cell>
          <cell r="B805" t="str">
            <v>DK-West</v>
          </cell>
          <cell r="G805">
            <v>0</v>
          </cell>
          <cell r="H805">
            <v>30</v>
          </cell>
          <cell r="AK805">
            <v>0</v>
          </cell>
          <cell r="AL805">
            <v>23.400000000000002</v>
          </cell>
          <cell r="AN805">
            <v>0</v>
          </cell>
          <cell r="AO805">
            <v>5.94</v>
          </cell>
          <cell r="AP805">
            <v>0</v>
          </cell>
          <cell r="AQ805">
            <v>2.1</v>
          </cell>
          <cell r="BG805" t="b">
            <v>1</v>
          </cell>
          <cell r="BO805" t="b">
            <v>0</v>
          </cell>
          <cell r="CA805" t="b">
            <v>0</v>
          </cell>
          <cell r="CB805" t="b">
            <v>0</v>
          </cell>
          <cell r="CD805" t="b">
            <v>0</v>
          </cell>
          <cell r="CE805" t="b">
            <v>0</v>
          </cell>
          <cell r="CG805" t="b">
            <v>0</v>
          </cell>
          <cell r="CH805" t="b">
            <v>0</v>
          </cell>
          <cell r="CP805" t="str">
            <v>EHWSTBOC</v>
          </cell>
          <cell r="CT805" t="b">
            <v>0</v>
          </cell>
          <cell r="CV805" t="b">
            <v>0</v>
          </cell>
          <cell r="CX805" t="b">
            <v>0</v>
          </cell>
          <cell r="CZ805" t="b">
            <v>0</v>
          </cell>
          <cell r="DB805" t="b">
            <v>0</v>
          </cell>
          <cell r="DD805" t="b">
            <v>0</v>
          </cell>
          <cell r="DF805" t="b">
            <v>0</v>
          </cell>
          <cell r="DH805" t="b">
            <v>0</v>
          </cell>
          <cell r="DJ805" t="b">
            <v>0</v>
          </cell>
          <cell r="DL805" t="b">
            <v>0</v>
          </cell>
          <cell r="DN805" t="b">
            <v>0</v>
          </cell>
          <cell r="DP805" t="b">
            <v>0</v>
          </cell>
          <cell r="DV805">
            <v>0</v>
          </cell>
          <cell r="DX805">
            <v>0</v>
          </cell>
          <cell r="DZ805">
            <v>0</v>
          </cell>
          <cell r="EB805">
            <v>0</v>
          </cell>
          <cell r="ED805">
            <v>0</v>
          </cell>
          <cell r="EF805">
            <v>0</v>
          </cell>
          <cell r="EJ805">
            <v>0</v>
          </cell>
          <cell r="EL805">
            <v>0</v>
          </cell>
          <cell r="EN805">
            <v>0</v>
          </cell>
          <cell r="EP805">
            <v>0</v>
          </cell>
          <cell r="ER805">
            <v>0</v>
          </cell>
          <cell r="ET805">
            <v>0</v>
          </cell>
          <cell r="EX805">
            <v>0</v>
          </cell>
          <cell r="EZ805">
            <v>0</v>
          </cell>
          <cell r="FD805">
            <v>0</v>
          </cell>
          <cell r="FF805">
            <v>0</v>
          </cell>
        </row>
        <row r="806">
          <cell r="A806" t="str">
            <v>RenoNord_Kedler</v>
          </cell>
          <cell r="B806" t="str">
            <v>DK-West</v>
          </cell>
          <cell r="G806">
            <v>0</v>
          </cell>
          <cell r="H806">
            <v>7</v>
          </cell>
          <cell r="AK806">
            <v>0</v>
          </cell>
          <cell r="AL806">
            <v>5.46</v>
          </cell>
          <cell r="AN806">
            <v>0</v>
          </cell>
          <cell r="AO806">
            <v>1.3860000000000001</v>
          </cell>
          <cell r="AP806">
            <v>0</v>
          </cell>
          <cell r="AQ806">
            <v>0.49000000000000005</v>
          </cell>
          <cell r="BG806" t="b">
            <v>1</v>
          </cell>
          <cell r="BO806" t="b">
            <v>0</v>
          </cell>
          <cell r="CA806" t="b">
            <v>0</v>
          </cell>
          <cell r="CB806" t="b">
            <v>0</v>
          </cell>
          <cell r="CD806" t="b">
            <v>0</v>
          </cell>
          <cell r="CE806" t="b">
            <v>0</v>
          </cell>
          <cell r="CG806" t="b">
            <v>0</v>
          </cell>
          <cell r="CH806" t="b">
            <v>0</v>
          </cell>
          <cell r="CP806" t="str">
            <v>EHWSTBOC</v>
          </cell>
          <cell r="CT806" t="b">
            <v>0</v>
          </cell>
          <cell r="CV806" t="b">
            <v>0</v>
          </cell>
          <cell r="CX806" t="b">
            <v>0</v>
          </cell>
          <cell r="CZ806" t="b">
            <v>0</v>
          </cell>
          <cell r="DB806" t="b">
            <v>0</v>
          </cell>
          <cell r="DD806" t="b">
            <v>0</v>
          </cell>
          <cell r="DF806" t="b">
            <v>0</v>
          </cell>
          <cell r="DH806" t="b">
            <v>0</v>
          </cell>
          <cell r="DJ806" t="b">
            <v>0</v>
          </cell>
          <cell r="DL806" t="b">
            <v>0</v>
          </cell>
          <cell r="DN806" t="b">
            <v>0</v>
          </cell>
          <cell r="DP806" t="b">
            <v>0</v>
          </cell>
          <cell r="DV806">
            <v>0</v>
          </cell>
          <cell r="DX806">
            <v>0</v>
          </cell>
          <cell r="DZ806">
            <v>0</v>
          </cell>
          <cell r="EB806">
            <v>0</v>
          </cell>
          <cell r="ED806">
            <v>0</v>
          </cell>
          <cell r="EF806">
            <v>0</v>
          </cell>
          <cell r="EJ806">
            <v>0</v>
          </cell>
          <cell r="EL806">
            <v>0</v>
          </cell>
          <cell r="EN806">
            <v>0</v>
          </cell>
          <cell r="EP806">
            <v>0</v>
          </cell>
          <cell r="ER806">
            <v>0</v>
          </cell>
          <cell r="ET806">
            <v>0</v>
          </cell>
          <cell r="EX806">
            <v>0</v>
          </cell>
          <cell r="EZ806">
            <v>0</v>
          </cell>
          <cell r="FD806">
            <v>0</v>
          </cell>
          <cell r="FF806">
            <v>0</v>
          </cell>
        </row>
        <row r="807">
          <cell r="A807" t="str">
            <v>RenoNord_KV</v>
          </cell>
          <cell r="B807" t="str">
            <v>DK-West</v>
          </cell>
          <cell r="G807">
            <v>5.9850000000000003</v>
          </cell>
          <cell r="H807">
            <v>19</v>
          </cell>
          <cell r="AK807">
            <v>1.1191950000000002</v>
          </cell>
          <cell r="AL807">
            <v>11.279365079365078</v>
          </cell>
          <cell r="AN807">
            <v>0</v>
          </cell>
          <cell r="AO807">
            <v>6.9425999999999997</v>
          </cell>
          <cell r="AP807">
            <v>0</v>
          </cell>
          <cell r="AQ807">
            <v>0.53864999999999996</v>
          </cell>
          <cell r="BG807" t="b">
            <v>1</v>
          </cell>
          <cell r="BO807" t="b">
            <v>0</v>
          </cell>
          <cell r="CA807" t="b">
            <v>0</v>
          </cell>
          <cell r="CB807" t="b">
            <v>0</v>
          </cell>
          <cell r="CD807" t="b">
            <v>0</v>
          </cell>
          <cell r="CE807" t="b">
            <v>0</v>
          </cell>
          <cell r="CG807" t="b">
            <v>0</v>
          </cell>
          <cell r="CH807" t="b">
            <v>0</v>
          </cell>
          <cell r="CP807" t="str">
            <v>ECWSTBPC</v>
          </cell>
          <cell r="CT807" t="b">
            <v>0</v>
          </cell>
          <cell r="CV807" t="b">
            <v>0</v>
          </cell>
          <cell r="CX807" t="b">
            <v>0</v>
          </cell>
          <cell r="CZ807" t="b">
            <v>0</v>
          </cell>
          <cell r="DB807" t="b">
            <v>0</v>
          </cell>
          <cell r="DD807" t="b">
            <v>0</v>
          </cell>
          <cell r="DF807" t="b">
            <v>0</v>
          </cell>
          <cell r="DH807" t="b">
            <v>0</v>
          </cell>
          <cell r="DJ807" t="b">
            <v>0</v>
          </cell>
          <cell r="DL807" t="b">
            <v>0</v>
          </cell>
          <cell r="DN807" t="b">
            <v>0</v>
          </cell>
          <cell r="DP807" t="b">
            <v>0</v>
          </cell>
          <cell r="DV807">
            <v>0</v>
          </cell>
          <cell r="DX807">
            <v>0</v>
          </cell>
          <cell r="DZ807">
            <v>0</v>
          </cell>
          <cell r="EB807">
            <v>0</v>
          </cell>
          <cell r="ED807">
            <v>0</v>
          </cell>
          <cell r="EF807">
            <v>0</v>
          </cell>
          <cell r="EJ807">
            <v>0</v>
          </cell>
          <cell r="EL807">
            <v>0</v>
          </cell>
          <cell r="EN807">
            <v>0</v>
          </cell>
          <cell r="EP807">
            <v>0</v>
          </cell>
          <cell r="ER807">
            <v>0</v>
          </cell>
          <cell r="ET807">
            <v>0</v>
          </cell>
          <cell r="EX807">
            <v>0</v>
          </cell>
          <cell r="EZ807">
            <v>0</v>
          </cell>
          <cell r="FD807">
            <v>0</v>
          </cell>
          <cell r="FF807">
            <v>0</v>
          </cell>
        </row>
        <row r="808">
          <cell r="A808" t="str">
            <v>RenoNordKV2</v>
          </cell>
          <cell r="B808" t="str">
            <v>DK-West</v>
          </cell>
          <cell r="G808">
            <v>17.899999999999999</v>
          </cell>
          <cell r="H808">
            <v>57.00636942675159</v>
          </cell>
          <cell r="AK808">
            <v>4.0095999999999998</v>
          </cell>
          <cell r="AL808">
            <v>40.66696417704572</v>
          </cell>
          <cell r="AN808">
            <v>0</v>
          </cell>
          <cell r="AO808">
            <v>20.763999999999996</v>
          </cell>
          <cell r="AP808">
            <v>0</v>
          </cell>
          <cell r="AQ808">
            <v>1.6109999999999998</v>
          </cell>
          <cell r="BG808" t="b">
            <v>1</v>
          </cell>
          <cell r="BO808" t="b">
            <v>0</v>
          </cell>
          <cell r="CA808" t="b">
            <v>0</v>
          </cell>
          <cell r="CB808" t="b">
            <v>0</v>
          </cell>
          <cell r="CD808" t="b">
            <v>0</v>
          </cell>
          <cell r="CE808" t="b">
            <v>0</v>
          </cell>
          <cell r="CG808" t="b">
            <v>0</v>
          </cell>
          <cell r="CH808" t="b">
            <v>0</v>
          </cell>
          <cell r="CP808" t="str">
            <v>ECWSTBPC</v>
          </cell>
          <cell r="CT808" t="b">
            <v>0</v>
          </cell>
          <cell r="CV808" t="b">
            <v>0</v>
          </cell>
          <cell r="CX808" t="b">
            <v>0</v>
          </cell>
          <cell r="CZ808" t="b">
            <v>0</v>
          </cell>
          <cell r="DB808" t="b">
            <v>0</v>
          </cell>
          <cell r="DD808" t="b">
            <v>0</v>
          </cell>
          <cell r="DF808" t="b">
            <v>0</v>
          </cell>
          <cell r="DH808" t="b">
            <v>0</v>
          </cell>
          <cell r="DJ808" t="b">
            <v>0</v>
          </cell>
          <cell r="DL808" t="b">
            <v>0</v>
          </cell>
          <cell r="DN808" t="b">
            <v>0</v>
          </cell>
          <cell r="DP808" t="b">
            <v>0</v>
          </cell>
          <cell r="DV808">
            <v>0</v>
          </cell>
          <cell r="DX808">
            <v>0</v>
          </cell>
          <cell r="DZ808">
            <v>0</v>
          </cell>
          <cell r="EB808">
            <v>0</v>
          </cell>
          <cell r="ED808">
            <v>0</v>
          </cell>
          <cell r="EF808">
            <v>0</v>
          </cell>
          <cell r="EJ808">
            <v>0</v>
          </cell>
          <cell r="EL808">
            <v>0</v>
          </cell>
          <cell r="EN808">
            <v>0</v>
          </cell>
          <cell r="EP808">
            <v>0</v>
          </cell>
          <cell r="ER808">
            <v>0</v>
          </cell>
          <cell r="ET808">
            <v>0</v>
          </cell>
          <cell r="EX808">
            <v>0</v>
          </cell>
          <cell r="EZ808">
            <v>0</v>
          </cell>
          <cell r="FD808">
            <v>0</v>
          </cell>
          <cell r="FF808">
            <v>0</v>
          </cell>
        </row>
        <row r="809">
          <cell r="A809" t="str">
            <v>RenoNordKV2</v>
          </cell>
          <cell r="B809" t="str">
            <v>DK-West</v>
          </cell>
          <cell r="G809">
            <v>17.899999999999999</v>
          </cell>
          <cell r="H809">
            <v>57.00636942675159</v>
          </cell>
          <cell r="AK809">
            <v>4.0095999999999998</v>
          </cell>
          <cell r="AL809">
            <v>40.66696417704572</v>
          </cell>
          <cell r="AN809">
            <v>0</v>
          </cell>
          <cell r="AO809">
            <v>20.763999999999996</v>
          </cell>
          <cell r="AP809">
            <v>0</v>
          </cell>
          <cell r="AQ809">
            <v>1.6109999999999998</v>
          </cell>
          <cell r="BG809" t="b">
            <v>1</v>
          </cell>
          <cell r="BO809" t="b">
            <v>1</v>
          </cell>
          <cell r="CA809" t="b">
            <v>1</v>
          </cell>
          <cell r="CB809" t="b">
            <v>1</v>
          </cell>
          <cell r="CD809" t="b">
            <v>0</v>
          </cell>
          <cell r="CE809" t="b">
            <v>0</v>
          </cell>
          <cell r="CG809" t="b">
            <v>0</v>
          </cell>
          <cell r="CH809" t="b">
            <v>0</v>
          </cell>
          <cell r="CP809" t="str">
            <v>ECWSTBPC</v>
          </cell>
          <cell r="CT809" t="b">
            <v>1</v>
          </cell>
          <cell r="CV809" t="b">
            <v>1</v>
          </cell>
          <cell r="CX809" t="b">
            <v>1</v>
          </cell>
          <cell r="CZ809" t="b">
            <v>1</v>
          </cell>
          <cell r="DB809" t="b">
            <v>0</v>
          </cell>
          <cell r="DD809" t="b">
            <v>0</v>
          </cell>
          <cell r="DF809" t="b">
            <v>1</v>
          </cell>
          <cell r="DH809" t="b">
            <v>1</v>
          </cell>
          <cell r="DJ809" t="b">
            <v>1</v>
          </cell>
          <cell r="DL809" t="b">
            <v>1</v>
          </cell>
          <cell r="DN809" t="b">
            <v>0</v>
          </cell>
          <cell r="DP809" t="b">
            <v>0</v>
          </cell>
          <cell r="DV809">
            <v>17.899999999999999</v>
          </cell>
          <cell r="DX809">
            <v>17.899999999999999</v>
          </cell>
          <cell r="DZ809">
            <v>17.899999999999999</v>
          </cell>
          <cell r="EB809">
            <v>17.899999999999999</v>
          </cell>
          <cell r="ED809">
            <v>0</v>
          </cell>
          <cell r="EF809">
            <v>0</v>
          </cell>
          <cell r="EJ809">
            <v>57.00636942675159</v>
          </cell>
          <cell r="EL809">
            <v>57.00636942675159</v>
          </cell>
          <cell r="EN809">
            <v>57.00636942675159</v>
          </cell>
          <cell r="EP809">
            <v>57.00636942675159</v>
          </cell>
          <cell r="ER809">
            <v>0</v>
          </cell>
          <cell r="ET809">
            <v>0</v>
          </cell>
          <cell r="EX809">
            <v>0</v>
          </cell>
          <cell r="EZ809">
            <v>0</v>
          </cell>
          <cell r="FD809">
            <v>0</v>
          </cell>
          <cell r="FF809">
            <v>0</v>
          </cell>
        </row>
        <row r="810">
          <cell r="A810" t="str">
            <v>RenoNordKV2</v>
          </cell>
          <cell r="B810" t="str">
            <v>DK-West</v>
          </cell>
          <cell r="G810">
            <v>17.899999999999999</v>
          </cell>
          <cell r="H810">
            <v>57.00636942675159</v>
          </cell>
          <cell r="AK810">
            <v>4.0095999999999998</v>
          </cell>
          <cell r="AL810">
            <v>40.66696417704572</v>
          </cell>
          <cell r="AN810">
            <v>0</v>
          </cell>
          <cell r="AO810">
            <v>20.763999999999996</v>
          </cell>
          <cell r="AP810">
            <v>0</v>
          </cell>
          <cell r="AQ810">
            <v>1.6109999999999998</v>
          </cell>
          <cell r="BG810" t="b">
            <v>1</v>
          </cell>
          <cell r="BO810" t="b">
            <v>0</v>
          </cell>
          <cell r="CA810" t="b">
            <v>0</v>
          </cell>
          <cell r="CB810" t="b">
            <v>0</v>
          </cell>
          <cell r="CD810" t="b">
            <v>1</v>
          </cell>
          <cell r="CE810" t="b">
            <v>1</v>
          </cell>
          <cell r="CG810" t="b">
            <v>0</v>
          </cell>
          <cell r="CH810" t="b">
            <v>0</v>
          </cell>
          <cell r="CT810" t="b">
            <v>0</v>
          </cell>
          <cell r="CV810" t="b">
            <v>0</v>
          </cell>
          <cell r="CX810" t="b">
            <v>0</v>
          </cell>
          <cell r="CZ810" t="b">
            <v>0</v>
          </cell>
          <cell r="DB810" t="b">
            <v>0</v>
          </cell>
          <cell r="DD810" t="b">
            <v>0</v>
          </cell>
          <cell r="DF810" t="b">
            <v>0</v>
          </cell>
          <cell r="DH810" t="b">
            <v>0</v>
          </cell>
          <cell r="DJ810" t="b">
            <v>0</v>
          </cell>
          <cell r="DL810" t="b">
            <v>0</v>
          </cell>
          <cell r="DN810" t="b">
            <v>0</v>
          </cell>
          <cell r="DP810" t="b">
            <v>0</v>
          </cell>
          <cell r="DV810">
            <v>0</v>
          </cell>
          <cell r="DX810">
            <v>0</v>
          </cell>
          <cell r="DZ810">
            <v>0</v>
          </cell>
          <cell r="EB810">
            <v>0</v>
          </cell>
          <cell r="ED810">
            <v>0</v>
          </cell>
          <cell r="EF810">
            <v>0</v>
          </cell>
          <cell r="EJ810">
            <v>0</v>
          </cell>
          <cell r="EL810">
            <v>0</v>
          </cell>
          <cell r="EN810">
            <v>0</v>
          </cell>
          <cell r="EP810">
            <v>0</v>
          </cell>
          <cell r="ER810">
            <v>0</v>
          </cell>
          <cell r="ET810">
            <v>0</v>
          </cell>
          <cell r="EX810">
            <v>17.899999999999999</v>
          </cell>
          <cell r="EZ810">
            <v>57.00636942675159</v>
          </cell>
          <cell r="FD810">
            <v>0</v>
          </cell>
          <cell r="FF810">
            <v>0</v>
          </cell>
        </row>
        <row r="811">
          <cell r="A811" t="str">
            <v>RenoNordKV3</v>
          </cell>
          <cell r="B811" t="str">
            <v>DK-West</v>
          </cell>
          <cell r="G811">
            <v>18.30985915492958</v>
          </cell>
          <cell r="H811">
            <v>50</v>
          </cell>
          <cell r="AK811">
            <v>4.5225352112676065</v>
          </cell>
          <cell r="AL811">
            <v>33.725000000000001</v>
          </cell>
          <cell r="AN811">
            <v>0</v>
          </cell>
          <cell r="AO811">
            <v>21.239436619718312</v>
          </cell>
          <cell r="AP811">
            <v>0</v>
          </cell>
          <cell r="AQ811">
            <v>1.2816901408450705</v>
          </cell>
          <cell r="BG811" t="b">
            <v>1</v>
          </cell>
          <cell r="BO811" t="b">
            <v>0</v>
          </cell>
          <cell r="CA811" t="b">
            <v>0</v>
          </cell>
          <cell r="CB811" t="b">
            <v>0</v>
          </cell>
          <cell r="CD811" t="b">
            <v>0</v>
          </cell>
          <cell r="CE811" t="b">
            <v>0</v>
          </cell>
          <cell r="CG811" t="b">
            <v>0</v>
          </cell>
          <cell r="CH811" t="b">
            <v>0</v>
          </cell>
          <cell r="CP811" t="str">
            <v>ECWSTBPC</v>
          </cell>
          <cell r="CT811" t="b">
            <v>0</v>
          </cell>
          <cell r="CV811" t="b">
            <v>0</v>
          </cell>
          <cell r="CX811" t="b">
            <v>0</v>
          </cell>
          <cell r="CZ811" t="b">
            <v>0</v>
          </cell>
          <cell r="DB811" t="b">
            <v>1</v>
          </cell>
          <cell r="DD811" t="b">
            <v>1</v>
          </cell>
          <cell r="DF811" t="b">
            <v>0</v>
          </cell>
          <cell r="DH811" t="b">
            <v>0</v>
          </cell>
          <cell r="DJ811" t="b">
            <v>0</v>
          </cell>
          <cell r="DL811" t="b">
            <v>0</v>
          </cell>
          <cell r="DN811" t="b">
            <v>1</v>
          </cell>
          <cell r="DP811" t="b">
            <v>1</v>
          </cell>
          <cell r="DV811">
            <v>0</v>
          </cell>
          <cell r="DX811">
            <v>0</v>
          </cell>
          <cell r="DZ811">
            <v>0</v>
          </cell>
          <cell r="EB811">
            <v>0</v>
          </cell>
          <cell r="ED811">
            <v>0</v>
          </cell>
          <cell r="EF811">
            <v>0</v>
          </cell>
          <cell r="EJ811">
            <v>0</v>
          </cell>
          <cell r="EL811">
            <v>0</v>
          </cell>
          <cell r="EN811">
            <v>0</v>
          </cell>
          <cell r="EP811">
            <v>0</v>
          </cell>
          <cell r="ER811">
            <v>0</v>
          </cell>
          <cell r="ET811">
            <v>0</v>
          </cell>
          <cell r="EX811">
            <v>0</v>
          </cell>
          <cell r="EZ811">
            <v>0</v>
          </cell>
          <cell r="FD811">
            <v>0</v>
          </cell>
          <cell r="FF811">
            <v>0</v>
          </cell>
        </row>
        <row r="812">
          <cell r="A812" t="str">
            <v>IndustryHeatÅlborg</v>
          </cell>
          <cell r="B812" t="str">
            <v>DK-West</v>
          </cell>
          <cell r="G812">
            <v>0</v>
          </cell>
          <cell r="H812">
            <v>62.554354697355855</v>
          </cell>
          <cell r="N812">
            <v>393.59199975576303</v>
          </cell>
          <cell r="AK812">
            <v>0</v>
          </cell>
          <cell r="AL812">
            <v>0</v>
          </cell>
          <cell r="AN812">
            <v>0</v>
          </cell>
          <cell r="AO812">
            <v>0</v>
          </cell>
          <cell r="AP812">
            <v>0</v>
          </cell>
          <cell r="AQ812">
            <v>0</v>
          </cell>
          <cell r="BG812" t="b">
            <v>0</v>
          </cell>
          <cell r="BO812" t="b">
            <v>0</v>
          </cell>
          <cell r="CA812" t="b">
            <v>0</v>
          </cell>
          <cell r="CB812" t="b">
            <v>0</v>
          </cell>
          <cell r="CD812" t="b">
            <v>0</v>
          </cell>
          <cell r="CE812" t="b">
            <v>0</v>
          </cell>
          <cell r="CG812" t="b">
            <v>0</v>
          </cell>
          <cell r="CH812" t="b">
            <v>0</v>
          </cell>
          <cell r="CP812">
            <v>0</v>
          </cell>
          <cell r="CT812" t="b">
            <v>0</v>
          </cell>
          <cell r="CV812" t="b">
            <v>0</v>
          </cell>
          <cell r="CX812" t="b">
            <v>0</v>
          </cell>
          <cell r="CZ812" t="b">
            <v>0</v>
          </cell>
          <cell r="DB812" t="b">
            <v>0</v>
          </cell>
          <cell r="DD812" t="b">
            <v>0</v>
          </cell>
          <cell r="DF812" t="b">
            <v>0</v>
          </cell>
          <cell r="DH812" t="b">
            <v>0</v>
          </cell>
          <cell r="DJ812" t="b">
            <v>0</v>
          </cell>
          <cell r="DL812" t="b">
            <v>0</v>
          </cell>
          <cell r="DN812" t="b">
            <v>0</v>
          </cell>
          <cell r="DP812" t="b">
            <v>0</v>
          </cell>
          <cell r="DV812">
            <v>0</v>
          </cell>
          <cell r="DX812">
            <v>0</v>
          </cell>
          <cell r="DZ812">
            <v>0</v>
          </cell>
          <cell r="EB812">
            <v>0</v>
          </cell>
          <cell r="ED812">
            <v>0</v>
          </cell>
          <cell r="EF812">
            <v>0</v>
          </cell>
          <cell r="EJ812">
            <v>0</v>
          </cell>
          <cell r="EL812">
            <v>0</v>
          </cell>
          <cell r="EN812">
            <v>0</v>
          </cell>
          <cell r="EP812">
            <v>0</v>
          </cell>
          <cell r="ER812">
            <v>0</v>
          </cell>
          <cell r="ET812">
            <v>0</v>
          </cell>
          <cell r="EX812">
            <v>0</v>
          </cell>
          <cell r="EZ812">
            <v>0</v>
          </cell>
          <cell r="FD812">
            <v>0</v>
          </cell>
          <cell r="FF812">
            <v>0</v>
          </cell>
        </row>
        <row r="813">
          <cell r="A813" t="str">
            <v>IndustryHeatÅlborg</v>
          </cell>
          <cell r="B813" t="str">
            <v>DK-West</v>
          </cell>
          <cell r="G813">
            <v>0</v>
          </cell>
          <cell r="H813">
            <v>62.794463153742221</v>
          </cell>
          <cell r="N813">
            <v>395.10276216334603</v>
          </cell>
          <cell r="AK813">
            <v>0</v>
          </cell>
          <cell r="AL813">
            <v>0</v>
          </cell>
          <cell r="AN813">
            <v>0</v>
          </cell>
          <cell r="AO813">
            <v>0</v>
          </cell>
          <cell r="AP813">
            <v>0</v>
          </cell>
          <cell r="AQ813">
            <v>0</v>
          </cell>
          <cell r="BG813" t="b">
            <v>0</v>
          </cell>
          <cell r="BO813" t="b">
            <v>0</v>
          </cell>
          <cell r="CA813" t="b">
            <v>0</v>
          </cell>
          <cell r="CB813" t="b">
            <v>0</v>
          </cell>
          <cell r="CD813" t="b">
            <v>0</v>
          </cell>
          <cell r="CE813" t="b">
            <v>0</v>
          </cell>
          <cell r="CG813" t="b">
            <v>0</v>
          </cell>
          <cell r="CH813" t="b">
            <v>0</v>
          </cell>
          <cell r="CP813">
            <v>0</v>
          </cell>
          <cell r="CT813" t="b">
            <v>0</v>
          </cell>
          <cell r="CV813" t="b">
            <v>0</v>
          </cell>
          <cell r="CX813" t="b">
            <v>0</v>
          </cell>
          <cell r="CZ813" t="b">
            <v>0</v>
          </cell>
          <cell r="DB813" t="b">
            <v>0</v>
          </cell>
          <cell r="DD813" t="b">
            <v>0</v>
          </cell>
          <cell r="DF813" t="b">
            <v>0</v>
          </cell>
          <cell r="DH813" t="b">
            <v>0</v>
          </cell>
          <cell r="DJ813" t="b">
            <v>0</v>
          </cell>
          <cell r="DL813" t="b">
            <v>0</v>
          </cell>
          <cell r="DN813" t="b">
            <v>0</v>
          </cell>
          <cell r="DP813" t="b">
            <v>0</v>
          </cell>
          <cell r="DV813">
            <v>0</v>
          </cell>
          <cell r="DX813">
            <v>0</v>
          </cell>
          <cell r="DZ813">
            <v>0</v>
          </cell>
          <cell r="EB813">
            <v>0</v>
          </cell>
          <cell r="ED813">
            <v>0</v>
          </cell>
          <cell r="EF813">
            <v>0</v>
          </cell>
          <cell r="EJ813">
            <v>0</v>
          </cell>
          <cell r="EL813">
            <v>0</v>
          </cell>
          <cell r="EN813">
            <v>0</v>
          </cell>
          <cell r="EP813">
            <v>0</v>
          </cell>
          <cell r="ER813">
            <v>0</v>
          </cell>
          <cell r="ET813">
            <v>0</v>
          </cell>
          <cell r="EX813">
            <v>0</v>
          </cell>
          <cell r="EZ813">
            <v>0</v>
          </cell>
          <cell r="FD813">
            <v>0</v>
          </cell>
          <cell r="FF813">
            <v>0</v>
          </cell>
        </row>
        <row r="814">
          <cell r="A814" t="str">
            <v>VarmelagerÅlborg</v>
          </cell>
          <cell r="B814" t="str">
            <v>DK-West</v>
          </cell>
          <cell r="G814">
            <v>0</v>
          </cell>
          <cell r="H814">
            <v>219.44444444444446</v>
          </cell>
          <cell r="AK814">
            <v>0</v>
          </cell>
          <cell r="AL814">
            <v>0</v>
          </cell>
          <cell r="AN814">
            <v>0</v>
          </cell>
          <cell r="AO814">
            <v>0</v>
          </cell>
          <cell r="AP814">
            <v>0</v>
          </cell>
          <cell r="AQ814">
            <v>0</v>
          </cell>
          <cell r="BG814" t="b">
            <v>0</v>
          </cell>
          <cell r="BO814" t="b">
            <v>0</v>
          </cell>
          <cell r="CA814" t="b">
            <v>0</v>
          </cell>
          <cell r="CB814" t="b">
            <v>0</v>
          </cell>
          <cell r="CD814" t="b">
            <v>0</v>
          </cell>
          <cell r="CE814" t="b">
            <v>0</v>
          </cell>
          <cell r="CG814" t="b">
            <v>0</v>
          </cell>
          <cell r="CH814" t="b">
            <v>0</v>
          </cell>
          <cell r="CP814">
            <v>0</v>
          </cell>
          <cell r="CT814" t="b">
            <v>0</v>
          </cell>
          <cell r="CV814" t="b">
            <v>0</v>
          </cell>
          <cell r="CX814" t="b">
            <v>0</v>
          </cell>
          <cell r="CZ814" t="b">
            <v>0</v>
          </cell>
          <cell r="DB814" t="b">
            <v>0</v>
          </cell>
          <cell r="DD814" t="b">
            <v>0</v>
          </cell>
          <cell r="DF814" t="b">
            <v>0</v>
          </cell>
          <cell r="DH814" t="b">
            <v>0</v>
          </cell>
          <cell r="DJ814" t="b">
            <v>0</v>
          </cell>
          <cell r="DL814" t="b">
            <v>0</v>
          </cell>
          <cell r="DN814" t="b">
            <v>0</v>
          </cell>
          <cell r="DP814" t="b">
            <v>0</v>
          </cell>
          <cell r="DV814">
            <v>0</v>
          </cell>
          <cell r="DX814">
            <v>0</v>
          </cell>
          <cell r="DZ814">
            <v>0</v>
          </cell>
          <cell r="EB814">
            <v>0</v>
          </cell>
          <cell r="ED814">
            <v>0</v>
          </cell>
          <cell r="EF814">
            <v>0</v>
          </cell>
          <cell r="EJ814">
            <v>0</v>
          </cell>
          <cell r="EL814">
            <v>0</v>
          </cell>
          <cell r="EN814">
            <v>0</v>
          </cell>
          <cell r="EP814">
            <v>0</v>
          </cell>
          <cell r="ER814">
            <v>0</v>
          </cell>
          <cell r="ET814">
            <v>0</v>
          </cell>
          <cell r="EX814">
            <v>0</v>
          </cell>
          <cell r="EZ814">
            <v>0</v>
          </cell>
          <cell r="FD814">
            <v>0</v>
          </cell>
          <cell r="FF814">
            <v>0</v>
          </cell>
        </row>
        <row r="815">
          <cell r="A815" t="str">
            <v>ElkedelÅlborg</v>
          </cell>
          <cell r="B815" t="str">
            <v>DK-West</v>
          </cell>
          <cell r="G815" t="e">
            <v>#VALUE!</v>
          </cell>
          <cell r="H815">
            <v>100</v>
          </cell>
          <cell r="AK815">
            <v>0</v>
          </cell>
          <cell r="AL815">
            <v>0</v>
          </cell>
          <cell r="AN815">
            <v>0</v>
          </cell>
          <cell r="AO815">
            <v>0</v>
          </cell>
          <cell r="AP815">
            <v>0</v>
          </cell>
          <cell r="AQ815">
            <v>0</v>
          </cell>
          <cell r="BG815" t="b">
            <v>0</v>
          </cell>
          <cell r="BO815" t="b">
            <v>0</v>
          </cell>
          <cell r="CA815" t="b">
            <v>0</v>
          </cell>
          <cell r="CB815" t="b">
            <v>0</v>
          </cell>
          <cell r="CD815" t="b">
            <v>0</v>
          </cell>
          <cell r="CE815" t="b">
            <v>0</v>
          </cell>
          <cell r="CG815" t="b">
            <v>0</v>
          </cell>
          <cell r="CH815" t="b">
            <v>0</v>
          </cell>
          <cell r="CP815">
            <v>0</v>
          </cell>
          <cell r="CT815" t="b">
            <v>0</v>
          </cell>
          <cell r="CV815" t="b">
            <v>0</v>
          </cell>
          <cell r="CX815" t="b">
            <v>0</v>
          </cell>
          <cell r="CZ815" t="b">
            <v>0</v>
          </cell>
          <cell r="DB815" t="b">
            <v>0</v>
          </cell>
          <cell r="DD815" t="b">
            <v>0</v>
          </cell>
          <cell r="DF815" t="b">
            <v>0</v>
          </cell>
          <cell r="DH815" t="b">
            <v>0</v>
          </cell>
          <cell r="DJ815" t="b">
            <v>0</v>
          </cell>
          <cell r="DL815" t="b">
            <v>0</v>
          </cell>
          <cell r="DN815" t="b">
            <v>0</v>
          </cell>
          <cell r="DP815" t="b">
            <v>0</v>
          </cell>
          <cell r="DV815">
            <v>0</v>
          </cell>
          <cell r="DX815">
            <v>0</v>
          </cell>
          <cell r="DZ815">
            <v>0</v>
          </cell>
          <cell r="EB815">
            <v>0</v>
          </cell>
          <cell r="ED815">
            <v>0</v>
          </cell>
          <cell r="EF815">
            <v>0</v>
          </cell>
          <cell r="EJ815">
            <v>0</v>
          </cell>
          <cell r="EL815">
            <v>0</v>
          </cell>
          <cell r="EN815">
            <v>0</v>
          </cell>
          <cell r="EP815">
            <v>0</v>
          </cell>
          <cell r="ER815">
            <v>0</v>
          </cell>
          <cell r="ET815">
            <v>0</v>
          </cell>
          <cell r="EX815">
            <v>0</v>
          </cell>
          <cell r="EZ815">
            <v>0</v>
          </cell>
          <cell r="FD815">
            <v>0</v>
          </cell>
          <cell r="FF815">
            <v>0</v>
          </cell>
        </row>
        <row r="816">
          <cell r="A816" t="str">
            <v>KedlerÅrhus</v>
          </cell>
          <cell r="B816" t="str">
            <v>DK-West</v>
          </cell>
          <cell r="G816">
            <v>0</v>
          </cell>
          <cell r="H816">
            <v>514.5</v>
          </cell>
          <cell r="AK816">
            <v>0</v>
          </cell>
          <cell r="AL816">
            <v>471.28200000000004</v>
          </cell>
          <cell r="AN816">
            <v>0</v>
          </cell>
          <cell r="AO816">
            <v>0</v>
          </cell>
          <cell r="AP816">
            <v>5556.6</v>
          </cell>
          <cell r="AQ816">
            <v>0</v>
          </cell>
          <cell r="BG816" t="b">
            <v>1</v>
          </cell>
          <cell r="BO816" t="b">
            <v>0</v>
          </cell>
          <cell r="CA816" t="b">
            <v>0</v>
          </cell>
          <cell r="CB816" t="b">
            <v>0</v>
          </cell>
          <cell r="CD816" t="b">
            <v>0</v>
          </cell>
          <cell r="CE816" t="b">
            <v>0</v>
          </cell>
          <cell r="CG816" t="b">
            <v>0</v>
          </cell>
          <cell r="CH816" t="b">
            <v>0</v>
          </cell>
          <cell r="CP816" t="str">
            <v>EHDSLBOC</v>
          </cell>
          <cell r="CT816" t="b">
            <v>0</v>
          </cell>
          <cell r="CV816" t="b">
            <v>0</v>
          </cell>
          <cell r="CX816" t="b">
            <v>0</v>
          </cell>
          <cell r="CZ816" t="b">
            <v>0</v>
          </cell>
          <cell r="DB816" t="b">
            <v>0</v>
          </cell>
          <cell r="DD816" t="b">
            <v>0</v>
          </cell>
          <cell r="DF816" t="b">
            <v>0</v>
          </cell>
          <cell r="DH816" t="b">
            <v>0</v>
          </cell>
          <cell r="DJ816" t="b">
            <v>0</v>
          </cell>
          <cell r="DL816" t="b">
            <v>0</v>
          </cell>
          <cell r="DN816" t="b">
            <v>0</v>
          </cell>
          <cell r="DP816" t="b">
            <v>0</v>
          </cell>
          <cell r="DV816">
            <v>0</v>
          </cell>
          <cell r="DX816">
            <v>0</v>
          </cell>
          <cell r="DZ816">
            <v>0</v>
          </cell>
          <cell r="EB816">
            <v>0</v>
          </cell>
          <cell r="ED816">
            <v>0</v>
          </cell>
          <cell r="EF816">
            <v>0</v>
          </cell>
          <cell r="EJ816">
            <v>0</v>
          </cell>
          <cell r="EL816">
            <v>0</v>
          </cell>
          <cell r="EN816">
            <v>0</v>
          </cell>
          <cell r="EP816">
            <v>0</v>
          </cell>
          <cell r="ER816">
            <v>0</v>
          </cell>
          <cell r="ET816">
            <v>0</v>
          </cell>
          <cell r="EX816">
            <v>0</v>
          </cell>
          <cell r="EZ816">
            <v>0</v>
          </cell>
          <cell r="FD816">
            <v>0</v>
          </cell>
          <cell r="FF816">
            <v>0</v>
          </cell>
        </row>
        <row r="817">
          <cell r="A817" t="str">
            <v>KedlerÅrhus</v>
          </cell>
          <cell r="B817" t="str">
            <v>DK-West</v>
          </cell>
          <cell r="G817">
            <v>0</v>
          </cell>
          <cell r="H817">
            <v>492</v>
          </cell>
          <cell r="AK817">
            <v>0</v>
          </cell>
          <cell r="AL817">
            <v>450.67200000000003</v>
          </cell>
          <cell r="AN817">
            <v>0</v>
          </cell>
          <cell r="AO817">
            <v>0</v>
          </cell>
          <cell r="AP817">
            <v>5313.6</v>
          </cell>
          <cell r="AQ817">
            <v>0</v>
          </cell>
          <cell r="BG817" t="b">
            <v>1</v>
          </cell>
          <cell r="BO817" t="b">
            <v>1</v>
          </cell>
          <cell r="CA817" t="b">
            <v>0</v>
          </cell>
          <cell r="CB817" t="b">
            <v>1</v>
          </cell>
          <cell r="CD817" t="b">
            <v>0</v>
          </cell>
          <cell r="CE817" t="b">
            <v>0</v>
          </cell>
          <cell r="CG817" t="b">
            <v>0</v>
          </cell>
          <cell r="CH817" t="b">
            <v>0</v>
          </cell>
          <cell r="CP817" t="str">
            <v>EHDSLBOC</v>
          </cell>
          <cell r="CT817" t="b">
            <v>0</v>
          </cell>
          <cell r="CV817" t="b">
            <v>0</v>
          </cell>
          <cell r="CX817" t="b">
            <v>0</v>
          </cell>
          <cell r="CZ817" t="b">
            <v>0</v>
          </cell>
          <cell r="DB817" t="b">
            <v>0</v>
          </cell>
          <cell r="DD817" t="b">
            <v>0</v>
          </cell>
          <cell r="DF817" t="b">
            <v>1</v>
          </cell>
          <cell r="DH817" t="b">
            <v>1</v>
          </cell>
          <cell r="DJ817" t="b">
            <v>1</v>
          </cell>
          <cell r="DL817" t="b">
            <v>1</v>
          </cell>
          <cell r="DN817" t="b">
            <v>0</v>
          </cell>
          <cell r="DP817" t="b">
            <v>0</v>
          </cell>
          <cell r="DV817">
            <v>0</v>
          </cell>
          <cell r="DX817">
            <v>0</v>
          </cell>
          <cell r="DZ817">
            <v>0</v>
          </cell>
          <cell r="EB817">
            <v>0</v>
          </cell>
          <cell r="ED817">
            <v>0</v>
          </cell>
          <cell r="EF817">
            <v>0</v>
          </cell>
          <cell r="EJ817">
            <v>492</v>
          </cell>
          <cell r="EL817">
            <v>492</v>
          </cell>
          <cell r="EN817">
            <v>492</v>
          </cell>
          <cell r="EP817">
            <v>492</v>
          </cell>
          <cell r="ER817">
            <v>0</v>
          </cell>
          <cell r="ET817">
            <v>0</v>
          </cell>
          <cell r="EX817">
            <v>0</v>
          </cell>
          <cell r="EZ817">
            <v>0</v>
          </cell>
          <cell r="FD817">
            <v>0</v>
          </cell>
          <cell r="FF817">
            <v>0</v>
          </cell>
        </row>
        <row r="818">
          <cell r="A818" t="str">
            <v>MKS3</v>
          </cell>
          <cell r="B818" t="str">
            <v>DK-West</v>
          </cell>
          <cell r="G818">
            <v>380</v>
          </cell>
          <cell r="H818">
            <v>336.72500000000002</v>
          </cell>
          <cell r="AK818">
            <v>147.44</v>
          </cell>
          <cell r="AL818">
            <v>746.56742857142865</v>
          </cell>
          <cell r="AN818">
            <v>58.926875000000003</v>
          </cell>
          <cell r="AO818">
            <v>59.888000000000005</v>
          </cell>
          <cell r="AP818">
            <v>9443</v>
          </cell>
          <cell r="AQ818">
            <v>53.2</v>
          </cell>
          <cell r="BG818" t="b">
            <v>1</v>
          </cell>
          <cell r="BO818" t="b">
            <v>0</v>
          </cell>
          <cell r="CA818" t="b">
            <v>0</v>
          </cell>
          <cell r="CB818" t="b">
            <v>0</v>
          </cell>
          <cell r="CD818" t="b">
            <v>0</v>
          </cell>
          <cell r="CE818" t="b">
            <v>0</v>
          </cell>
          <cell r="CG818" t="b">
            <v>0</v>
          </cell>
          <cell r="CH818" t="b">
            <v>0</v>
          </cell>
          <cell r="CP818" t="str">
            <v>ECCOAEXC</v>
          </cell>
          <cell r="CT818" t="b">
            <v>0</v>
          </cell>
          <cell r="CV818" t="b">
            <v>0</v>
          </cell>
          <cell r="CX818" t="b">
            <v>0</v>
          </cell>
          <cell r="CZ818" t="b">
            <v>0</v>
          </cell>
          <cell r="DB818" t="b">
            <v>0</v>
          </cell>
          <cell r="DD818" t="b">
            <v>0</v>
          </cell>
          <cell r="DF818" t="b">
            <v>0</v>
          </cell>
          <cell r="DH818" t="b">
            <v>0</v>
          </cell>
          <cell r="DJ818" t="b">
            <v>0</v>
          </cell>
          <cell r="DL818" t="b">
            <v>0</v>
          </cell>
          <cell r="DN818" t="b">
            <v>0</v>
          </cell>
          <cell r="DP818" t="b">
            <v>0</v>
          </cell>
          <cell r="DV818">
            <v>0</v>
          </cell>
          <cell r="DX818">
            <v>0</v>
          </cell>
          <cell r="DZ818">
            <v>0</v>
          </cell>
          <cell r="EB818">
            <v>0</v>
          </cell>
          <cell r="ED818">
            <v>0</v>
          </cell>
          <cell r="EF818">
            <v>0</v>
          </cell>
          <cell r="EJ818">
            <v>0</v>
          </cell>
          <cell r="EL818">
            <v>0</v>
          </cell>
          <cell r="EN818">
            <v>0</v>
          </cell>
          <cell r="EP818">
            <v>0</v>
          </cell>
          <cell r="ER818">
            <v>0</v>
          </cell>
          <cell r="ET818">
            <v>0</v>
          </cell>
          <cell r="EX818">
            <v>0</v>
          </cell>
          <cell r="EZ818">
            <v>0</v>
          </cell>
          <cell r="FD818">
            <v>0</v>
          </cell>
          <cell r="FF818">
            <v>0</v>
          </cell>
        </row>
        <row r="819">
          <cell r="A819" t="str">
            <v>MKS3</v>
          </cell>
          <cell r="B819" t="str">
            <v>DK-West</v>
          </cell>
          <cell r="G819">
            <v>376</v>
          </cell>
          <cell r="H819">
            <v>336.72500000000002</v>
          </cell>
          <cell r="AK819">
            <v>145.88800000000001</v>
          </cell>
          <cell r="AL819">
            <v>746.56742857142865</v>
          </cell>
          <cell r="AN819">
            <v>58.926875000000003</v>
          </cell>
          <cell r="AO819">
            <v>59.257600000000004</v>
          </cell>
          <cell r="AP819">
            <v>9343.6</v>
          </cell>
          <cell r="AQ819">
            <v>52.640000000000008</v>
          </cell>
          <cell r="BG819" t="b">
            <v>1</v>
          </cell>
          <cell r="BO819" t="b">
            <v>0</v>
          </cell>
          <cell r="CA819" t="b">
            <v>0</v>
          </cell>
          <cell r="CB819" t="b">
            <v>0</v>
          </cell>
          <cell r="CD819" t="b">
            <v>0</v>
          </cell>
          <cell r="CE819" t="b">
            <v>0</v>
          </cell>
          <cell r="CG819" t="b">
            <v>0</v>
          </cell>
          <cell r="CH819" t="b">
            <v>0</v>
          </cell>
          <cell r="CP819" t="str">
            <v>ECCOAEXC</v>
          </cell>
          <cell r="CT819" t="b">
            <v>0</v>
          </cell>
          <cell r="CV819" t="b">
            <v>0</v>
          </cell>
          <cell r="CX819" t="b">
            <v>0</v>
          </cell>
          <cell r="CZ819" t="b">
            <v>0</v>
          </cell>
          <cell r="DB819" t="b">
            <v>0</v>
          </cell>
          <cell r="DD819" t="b">
            <v>0</v>
          </cell>
          <cell r="DF819" t="b">
            <v>0</v>
          </cell>
          <cell r="DH819" t="b">
            <v>0</v>
          </cell>
          <cell r="DJ819" t="b">
            <v>0</v>
          </cell>
          <cell r="DL819" t="b">
            <v>0</v>
          </cell>
          <cell r="DN819" t="b">
            <v>0</v>
          </cell>
          <cell r="DP819" t="b">
            <v>0</v>
          </cell>
          <cell r="DV819">
            <v>0</v>
          </cell>
          <cell r="DX819">
            <v>0</v>
          </cell>
          <cell r="DZ819">
            <v>0</v>
          </cell>
          <cell r="EB819">
            <v>0</v>
          </cell>
          <cell r="ED819">
            <v>0</v>
          </cell>
          <cell r="EF819">
            <v>0</v>
          </cell>
          <cell r="EJ819">
            <v>0</v>
          </cell>
          <cell r="EL819">
            <v>0</v>
          </cell>
          <cell r="EN819">
            <v>0</v>
          </cell>
          <cell r="EP819">
            <v>0</v>
          </cell>
          <cell r="ER819">
            <v>0</v>
          </cell>
          <cell r="ET819">
            <v>0</v>
          </cell>
          <cell r="EX819">
            <v>0</v>
          </cell>
          <cell r="EZ819">
            <v>0</v>
          </cell>
          <cell r="FD819">
            <v>0</v>
          </cell>
          <cell r="FF819">
            <v>0</v>
          </cell>
        </row>
        <row r="820">
          <cell r="A820" t="str">
            <v>MKS3</v>
          </cell>
          <cell r="B820" t="str">
            <v>DK-West</v>
          </cell>
          <cell r="G820">
            <v>376</v>
          </cell>
          <cell r="H820">
            <v>336.72500000000002</v>
          </cell>
          <cell r="AK820">
            <v>145.88800000000001</v>
          </cell>
          <cell r="AL820">
            <v>746.56742857142865</v>
          </cell>
          <cell r="AN820">
            <v>58.926875000000003</v>
          </cell>
          <cell r="AO820">
            <v>59.257600000000004</v>
          </cell>
          <cell r="AP820">
            <v>9343.6</v>
          </cell>
          <cell r="AQ820">
            <v>52.640000000000008</v>
          </cell>
          <cell r="BG820" t="b">
            <v>1</v>
          </cell>
          <cell r="BO820" t="b">
            <v>0</v>
          </cell>
          <cell r="CA820" t="b">
            <v>0</v>
          </cell>
          <cell r="CB820" t="b">
            <v>0</v>
          </cell>
          <cell r="CD820" t="b">
            <v>0</v>
          </cell>
          <cell r="CE820" t="b">
            <v>0</v>
          </cell>
          <cell r="CG820" t="b">
            <v>0</v>
          </cell>
          <cell r="CH820" t="b">
            <v>0</v>
          </cell>
          <cell r="CP820" t="str">
            <v>ECCOAEXC</v>
          </cell>
          <cell r="CT820" t="b">
            <v>0</v>
          </cell>
          <cell r="CV820" t="b">
            <v>0</v>
          </cell>
          <cell r="CX820" t="b">
            <v>0</v>
          </cell>
          <cell r="CZ820" t="b">
            <v>0</v>
          </cell>
          <cell r="DB820" t="b">
            <v>0</v>
          </cell>
          <cell r="DD820" t="b">
            <v>0</v>
          </cell>
          <cell r="DF820" t="b">
            <v>0</v>
          </cell>
          <cell r="DH820" t="b">
            <v>0</v>
          </cell>
          <cell r="DJ820" t="b">
            <v>0</v>
          </cell>
          <cell r="DL820" t="b">
            <v>0</v>
          </cell>
          <cell r="DN820" t="b">
            <v>0</v>
          </cell>
          <cell r="DP820" t="b">
            <v>0</v>
          </cell>
          <cell r="DV820">
            <v>0</v>
          </cell>
          <cell r="DX820">
            <v>0</v>
          </cell>
          <cell r="DZ820">
            <v>0</v>
          </cell>
          <cell r="EB820">
            <v>0</v>
          </cell>
          <cell r="ED820">
            <v>0</v>
          </cell>
          <cell r="EF820">
            <v>0</v>
          </cell>
          <cell r="EJ820">
            <v>0</v>
          </cell>
          <cell r="EL820">
            <v>0</v>
          </cell>
          <cell r="EN820">
            <v>0</v>
          </cell>
          <cell r="EP820">
            <v>0</v>
          </cell>
          <cell r="ER820">
            <v>0</v>
          </cell>
          <cell r="ET820">
            <v>0</v>
          </cell>
          <cell r="EX820">
            <v>0</v>
          </cell>
          <cell r="EZ820">
            <v>0</v>
          </cell>
          <cell r="FD820">
            <v>0</v>
          </cell>
          <cell r="FF820">
            <v>0</v>
          </cell>
        </row>
        <row r="821">
          <cell r="A821" t="str">
            <v>MKS3</v>
          </cell>
          <cell r="B821" t="str">
            <v>DK-West</v>
          </cell>
          <cell r="G821">
            <v>376</v>
          </cell>
          <cell r="H821">
            <v>336.72500000000002</v>
          </cell>
          <cell r="AK821">
            <v>145.88800000000001</v>
          </cell>
          <cell r="AL821">
            <v>746.56742857142865</v>
          </cell>
          <cell r="AN821">
            <v>58.926875000000003</v>
          </cell>
          <cell r="AO821">
            <v>59.257600000000004</v>
          </cell>
          <cell r="AP821">
            <v>9343.6</v>
          </cell>
          <cell r="AQ821">
            <v>52.640000000000008</v>
          </cell>
          <cell r="BG821" t="b">
            <v>1</v>
          </cell>
          <cell r="BO821" t="b">
            <v>0</v>
          </cell>
          <cell r="CA821" t="b">
            <v>0</v>
          </cell>
          <cell r="CB821" t="b">
            <v>0</v>
          </cell>
          <cell r="CD821" t="b">
            <v>0</v>
          </cell>
          <cell r="CE821" t="b">
            <v>0</v>
          </cell>
          <cell r="CG821" t="b">
            <v>0</v>
          </cell>
          <cell r="CH821" t="b">
            <v>0</v>
          </cell>
          <cell r="CP821" t="str">
            <v>ECCOAEXC</v>
          </cell>
          <cell r="CT821" t="b">
            <v>0</v>
          </cell>
          <cell r="CV821" t="b">
            <v>0</v>
          </cell>
          <cell r="CX821" t="b">
            <v>0</v>
          </cell>
          <cell r="CZ821" t="b">
            <v>0</v>
          </cell>
          <cell r="DB821" t="b">
            <v>0</v>
          </cell>
          <cell r="DD821" t="b">
            <v>0</v>
          </cell>
          <cell r="DF821" t="b">
            <v>0</v>
          </cell>
          <cell r="DH821" t="b">
            <v>0</v>
          </cell>
          <cell r="DJ821" t="b">
            <v>0</v>
          </cell>
          <cell r="DL821" t="b">
            <v>0</v>
          </cell>
          <cell r="DN821" t="b">
            <v>0</v>
          </cell>
          <cell r="DP821" t="b">
            <v>0</v>
          </cell>
          <cell r="DV821">
            <v>0</v>
          </cell>
          <cell r="DX821">
            <v>0</v>
          </cell>
          <cell r="DZ821">
            <v>0</v>
          </cell>
          <cell r="EB821">
            <v>0</v>
          </cell>
          <cell r="ED821">
            <v>0</v>
          </cell>
          <cell r="EF821">
            <v>0</v>
          </cell>
          <cell r="EJ821">
            <v>0</v>
          </cell>
          <cell r="EL821">
            <v>0</v>
          </cell>
          <cell r="EN821">
            <v>0</v>
          </cell>
          <cell r="EP821">
            <v>0</v>
          </cell>
          <cell r="ER821">
            <v>0</v>
          </cell>
          <cell r="ET821">
            <v>0</v>
          </cell>
          <cell r="EX821">
            <v>0</v>
          </cell>
          <cell r="EZ821">
            <v>0</v>
          </cell>
          <cell r="FD821">
            <v>0</v>
          </cell>
          <cell r="FF821">
            <v>0</v>
          </cell>
        </row>
        <row r="822">
          <cell r="A822" t="str">
            <v>MKS3</v>
          </cell>
          <cell r="B822" t="str">
            <v>DK-West</v>
          </cell>
          <cell r="G822">
            <v>376</v>
          </cell>
          <cell r="H822">
            <v>336.72500000000002</v>
          </cell>
          <cell r="AK822">
            <v>145.88800000000001</v>
          </cell>
          <cell r="AL822">
            <v>746.56742857142865</v>
          </cell>
          <cell r="AN822">
            <v>58.926875000000003</v>
          </cell>
          <cell r="AO822">
            <v>59.257600000000004</v>
          </cell>
          <cell r="AP822">
            <v>9343.6</v>
          </cell>
          <cell r="AQ822">
            <v>52.640000000000008</v>
          </cell>
          <cell r="BG822" t="b">
            <v>1</v>
          </cell>
          <cell r="BO822" t="b">
            <v>1</v>
          </cell>
          <cell r="CA822" t="b">
            <v>1</v>
          </cell>
          <cell r="CB822" t="b">
            <v>1</v>
          </cell>
          <cell r="CD822" t="b">
            <v>0</v>
          </cell>
          <cell r="CE822" t="b">
            <v>0</v>
          </cell>
          <cell r="CG822" t="b">
            <v>0</v>
          </cell>
          <cell r="CH822" t="b">
            <v>0</v>
          </cell>
          <cell r="CP822" t="str">
            <v>ECCOAEXC</v>
          </cell>
          <cell r="CT822" t="b">
            <v>1</v>
          </cell>
          <cell r="CV822" t="b">
            <v>0</v>
          </cell>
          <cell r="CX822" t="b">
            <v>0</v>
          </cell>
          <cell r="CZ822" t="b">
            <v>0</v>
          </cell>
          <cell r="DB822" t="b">
            <v>0</v>
          </cell>
          <cell r="DD822" t="b">
            <v>0</v>
          </cell>
          <cell r="DF822" t="b">
            <v>1</v>
          </cell>
          <cell r="DH822" t="b">
            <v>0</v>
          </cell>
          <cell r="DJ822" t="b">
            <v>0</v>
          </cell>
          <cell r="DL822" t="b">
            <v>0</v>
          </cell>
          <cell r="DN822" t="b">
            <v>0</v>
          </cell>
          <cell r="DP822" t="b">
            <v>0</v>
          </cell>
          <cell r="DV822">
            <v>376</v>
          </cell>
          <cell r="DX822">
            <v>0</v>
          </cell>
          <cell r="DZ822">
            <v>0</v>
          </cell>
          <cell r="EB822">
            <v>0</v>
          </cell>
          <cell r="ED822">
            <v>0</v>
          </cell>
          <cell r="EF822">
            <v>0</v>
          </cell>
          <cell r="EJ822">
            <v>336.72500000000002</v>
          </cell>
          <cell r="EL822">
            <v>0</v>
          </cell>
          <cell r="EN822">
            <v>0</v>
          </cell>
          <cell r="EP822">
            <v>0</v>
          </cell>
          <cell r="ER822">
            <v>0</v>
          </cell>
          <cell r="ET822">
            <v>0</v>
          </cell>
          <cell r="EX822">
            <v>0</v>
          </cell>
          <cell r="EZ822">
            <v>0</v>
          </cell>
          <cell r="FD822">
            <v>0</v>
          </cell>
          <cell r="FF822">
            <v>0</v>
          </cell>
        </row>
        <row r="823">
          <cell r="A823" t="str">
            <v>MKS3</v>
          </cell>
          <cell r="B823" t="str">
            <v>DK-West</v>
          </cell>
          <cell r="G823">
            <v>376</v>
          </cell>
          <cell r="H823">
            <v>336.72500000000002</v>
          </cell>
          <cell r="AK823">
            <v>145.88800000000001</v>
          </cell>
          <cell r="AL823">
            <v>746.56742857142865</v>
          </cell>
          <cell r="AN823">
            <v>58.926875000000003</v>
          </cell>
          <cell r="AO823">
            <v>59.257600000000004</v>
          </cell>
          <cell r="AP823">
            <v>9343.6</v>
          </cell>
          <cell r="AQ823">
            <v>52.640000000000008</v>
          </cell>
          <cell r="BG823" t="b">
            <v>1</v>
          </cell>
          <cell r="BO823" t="b">
            <v>0</v>
          </cell>
          <cell r="CA823" t="b">
            <v>0</v>
          </cell>
          <cell r="CB823" t="b">
            <v>0</v>
          </cell>
          <cell r="CD823" t="b">
            <v>1</v>
          </cell>
          <cell r="CE823" t="b">
            <v>1</v>
          </cell>
          <cell r="CG823" t="b">
            <v>0</v>
          </cell>
          <cell r="CH823" t="b">
            <v>0</v>
          </cell>
          <cell r="CT823" t="b">
            <v>0</v>
          </cell>
          <cell r="CV823" t="b">
            <v>0</v>
          </cell>
          <cell r="CX823" t="b">
            <v>0</v>
          </cell>
          <cell r="CZ823" t="b">
            <v>0</v>
          </cell>
          <cell r="DB823" t="b">
            <v>0</v>
          </cell>
          <cell r="DD823" t="b">
            <v>0</v>
          </cell>
          <cell r="DF823" t="b">
            <v>0</v>
          </cell>
          <cell r="DH823" t="b">
            <v>0</v>
          </cell>
          <cell r="DJ823" t="b">
            <v>0</v>
          </cell>
          <cell r="DL823" t="b">
            <v>0</v>
          </cell>
          <cell r="DN823" t="b">
            <v>0</v>
          </cell>
          <cell r="DP823" t="b">
            <v>0</v>
          </cell>
          <cell r="DV823">
            <v>0</v>
          </cell>
          <cell r="DX823">
            <v>0</v>
          </cell>
          <cell r="DZ823">
            <v>0</v>
          </cell>
          <cell r="EB823">
            <v>0</v>
          </cell>
          <cell r="ED823">
            <v>0</v>
          </cell>
          <cell r="EF823">
            <v>0</v>
          </cell>
          <cell r="EJ823">
            <v>0</v>
          </cell>
          <cell r="EL823">
            <v>0</v>
          </cell>
          <cell r="EN823">
            <v>0</v>
          </cell>
          <cell r="EP823">
            <v>0</v>
          </cell>
          <cell r="ER823">
            <v>0</v>
          </cell>
          <cell r="ET823">
            <v>0</v>
          </cell>
          <cell r="EX823">
            <v>188</v>
          </cell>
          <cell r="EZ823">
            <v>168.36250000000001</v>
          </cell>
          <cell r="FD823">
            <v>0</v>
          </cell>
          <cell r="FF823">
            <v>0</v>
          </cell>
        </row>
        <row r="824">
          <cell r="A824" t="str">
            <v>MKS3</v>
          </cell>
          <cell r="B824" t="str">
            <v>DK-West</v>
          </cell>
          <cell r="G824">
            <v>376</v>
          </cell>
          <cell r="H824">
            <v>336.72500000000002</v>
          </cell>
          <cell r="AK824">
            <v>145.88800000000001</v>
          </cell>
          <cell r="AL824">
            <v>746.56742857142865</v>
          </cell>
          <cell r="AN824">
            <v>58.926875000000003</v>
          </cell>
          <cell r="AO824">
            <v>59.257600000000004</v>
          </cell>
          <cell r="AP824">
            <v>9343.6</v>
          </cell>
          <cell r="AQ824">
            <v>52.640000000000008</v>
          </cell>
          <cell r="BG824" t="b">
            <v>1</v>
          </cell>
          <cell r="BO824" t="b">
            <v>0</v>
          </cell>
          <cell r="CA824" t="b">
            <v>0</v>
          </cell>
          <cell r="CB824" t="b">
            <v>0</v>
          </cell>
          <cell r="CD824" t="b">
            <v>1</v>
          </cell>
          <cell r="CE824" t="b">
            <v>1</v>
          </cell>
          <cell r="CG824" t="b">
            <v>0</v>
          </cell>
          <cell r="CH824" t="b">
            <v>0</v>
          </cell>
          <cell r="CT824" t="b">
            <v>0</v>
          </cell>
          <cell r="CV824" t="b">
            <v>0</v>
          </cell>
          <cell r="CX824" t="b">
            <v>0</v>
          </cell>
          <cell r="CZ824" t="b">
            <v>0</v>
          </cell>
          <cell r="DB824" t="b">
            <v>0</v>
          </cell>
          <cell r="DD824" t="b">
            <v>0</v>
          </cell>
          <cell r="DF824" t="b">
            <v>0</v>
          </cell>
          <cell r="DH824" t="b">
            <v>0</v>
          </cell>
          <cell r="DJ824" t="b">
            <v>0</v>
          </cell>
          <cell r="DL824" t="b">
            <v>0</v>
          </cell>
          <cell r="DN824" t="b">
            <v>0</v>
          </cell>
          <cell r="DP824" t="b">
            <v>0</v>
          </cell>
          <cell r="DV824">
            <v>0</v>
          </cell>
          <cell r="DX824">
            <v>0</v>
          </cell>
          <cell r="DZ824">
            <v>0</v>
          </cell>
          <cell r="EB824">
            <v>0</v>
          </cell>
          <cell r="ED824">
            <v>0</v>
          </cell>
          <cell r="EF824">
            <v>0</v>
          </cell>
          <cell r="EJ824">
            <v>0</v>
          </cell>
          <cell r="EL824">
            <v>0</v>
          </cell>
          <cell r="EN824">
            <v>0</v>
          </cell>
          <cell r="EP824">
            <v>0</v>
          </cell>
          <cell r="ER824">
            <v>0</v>
          </cell>
          <cell r="ET824">
            <v>0</v>
          </cell>
          <cell r="EX824">
            <v>188</v>
          </cell>
          <cell r="EZ824">
            <v>168.36250000000001</v>
          </cell>
          <cell r="FD824">
            <v>0</v>
          </cell>
          <cell r="FF824">
            <v>0</v>
          </cell>
        </row>
        <row r="825">
          <cell r="A825" t="str">
            <v>MKS3_Renoveret</v>
          </cell>
          <cell r="B825" t="str">
            <v>DK-West</v>
          </cell>
          <cell r="G825">
            <v>376</v>
          </cell>
          <cell r="H825">
            <v>336.72500000000002</v>
          </cell>
          <cell r="AK825">
            <v>153.40800000000002</v>
          </cell>
          <cell r="AL825">
            <v>785.05028571428579</v>
          </cell>
          <cell r="AN825">
            <v>58.926875000000003</v>
          </cell>
          <cell r="AO825">
            <v>59.257600000000004</v>
          </cell>
          <cell r="AP825">
            <v>9343.6</v>
          </cell>
          <cell r="AQ825">
            <v>52.640000000000008</v>
          </cell>
          <cell r="BG825" t="b">
            <v>1</v>
          </cell>
          <cell r="BO825" t="b">
            <v>0</v>
          </cell>
          <cell r="CA825" t="b">
            <v>0</v>
          </cell>
          <cell r="CB825" t="b">
            <v>0</v>
          </cell>
          <cell r="CD825" t="b">
            <v>0</v>
          </cell>
          <cell r="CE825" t="b">
            <v>0</v>
          </cell>
          <cell r="CG825" t="b">
            <v>0</v>
          </cell>
          <cell r="CH825" t="b">
            <v>0</v>
          </cell>
          <cell r="CP825" t="str">
            <v>ECXXXEXC</v>
          </cell>
          <cell r="CT825" t="b">
            <v>0</v>
          </cell>
          <cell r="CV825" t="b">
            <v>1</v>
          </cell>
          <cell r="CX825" t="b">
            <v>1</v>
          </cell>
          <cell r="CZ825" t="b">
            <v>1</v>
          </cell>
          <cell r="DB825" t="b">
            <v>0</v>
          </cell>
          <cell r="DD825" t="b">
            <v>0</v>
          </cell>
          <cell r="DF825" t="b">
            <v>0</v>
          </cell>
          <cell r="DH825" t="b">
            <v>1</v>
          </cell>
          <cell r="DJ825" t="b">
            <v>1</v>
          </cell>
          <cell r="DL825" t="b">
            <v>1</v>
          </cell>
          <cell r="DN825" t="b">
            <v>0</v>
          </cell>
          <cell r="DP825" t="b">
            <v>0</v>
          </cell>
          <cell r="DV825">
            <v>0</v>
          </cell>
          <cell r="DX825">
            <v>0</v>
          </cell>
          <cell r="DZ825">
            <v>0</v>
          </cell>
          <cell r="EB825">
            <v>0</v>
          </cell>
          <cell r="ED825">
            <v>0</v>
          </cell>
          <cell r="EF825">
            <v>0</v>
          </cell>
          <cell r="EJ825">
            <v>0</v>
          </cell>
          <cell r="EL825">
            <v>0</v>
          </cell>
          <cell r="EN825">
            <v>0</v>
          </cell>
          <cell r="EP825">
            <v>0</v>
          </cell>
          <cell r="ER825">
            <v>0</v>
          </cell>
          <cell r="ET825">
            <v>0</v>
          </cell>
          <cell r="EX825">
            <v>0</v>
          </cell>
          <cell r="EZ825">
            <v>0</v>
          </cell>
          <cell r="FD825">
            <v>0</v>
          </cell>
          <cell r="FF825">
            <v>0</v>
          </cell>
        </row>
        <row r="826">
          <cell r="A826" t="str">
            <v>MKS4</v>
          </cell>
          <cell r="B826" t="str">
            <v>DK-West</v>
          </cell>
          <cell r="G826">
            <v>380</v>
          </cell>
          <cell r="H826">
            <v>336.72500000000002</v>
          </cell>
          <cell r="AK826">
            <v>150.1</v>
          </cell>
          <cell r="AL826">
            <v>760.0364285714287</v>
          </cell>
          <cell r="AN826">
            <v>58.926875000000003</v>
          </cell>
          <cell r="AO826">
            <v>59.888000000000005</v>
          </cell>
          <cell r="AP826">
            <v>9443</v>
          </cell>
          <cell r="AQ826">
            <v>53.2</v>
          </cell>
          <cell r="BG826" t="b">
            <v>1</v>
          </cell>
          <cell r="BO826" t="b">
            <v>0</v>
          </cell>
          <cell r="CA826" t="b">
            <v>0</v>
          </cell>
          <cell r="CB826" t="b">
            <v>0</v>
          </cell>
          <cell r="CD826" t="b">
            <v>0</v>
          </cell>
          <cell r="CE826" t="b">
            <v>0</v>
          </cell>
          <cell r="CG826" t="b">
            <v>0</v>
          </cell>
          <cell r="CH826" t="b">
            <v>0</v>
          </cell>
          <cell r="CP826" t="str">
            <v>ECCOAEXC</v>
          </cell>
          <cell r="CT826" t="b">
            <v>0</v>
          </cell>
          <cell r="CV826" t="b">
            <v>0</v>
          </cell>
          <cell r="CX826" t="b">
            <v>0</v>
          </cell>
          <cell r="CZ826" t="b">
            <v>0</v>
          </cell>
          <cell r="DB826" t="b">
            <v>0</v>
          </cell>
          <cell r="DD826" t="b">
            <v>0</v>
          </cell>
          <cell r="DF826" t="b">
            <v>0</v>
          </cell>
          <cell r="DH826" t="b">
            <v>0</v>
          </cell>
          <cell r="DJ826" t="b">
            <v>0</v>
          </cell>
          <cell r="DL826" t="b">
            <v>0</v>
          </cell>
          <cell r="DN826" t="b">
            <v>0</v>
          </cell>
          <cell r="DP826" t="b">
            <v>0</v>
          </cell>
          <cell r="DV826">
            <v>0</v>
          </cell>
          <cell r="DX826">
            <v>0</v>
          </cell>
          <cell r="DZ826">
            <v>0</v>
          </cell>
          <cell r="EB826">
            <v>0</v>
          </cell>
          <cell r="ED826">
            <v>0</v>
          </cell>
          <cell r="EF826">
            <v>0</v>
          </cell>
          <cell r="EJ826">
            <v>0</v>
          </cell>
          <cell r="EL826">
            <v>0</v>
          </cell>
          <cell r="EN826">
            <v>0</v>
          </cell>
          <cell r="EP826">
            <v>0</v>
          </cell>
          <cell r="ER826">
            <v>0</v>
          </cell>
          <cell r="ET826">
            <v>0</v>
          </cell>
          <cell r="EX826">
            <v>0</v>
          </cell>
          <cell r="EZ826">
            <v>0</v>
          </cell>
          <cell r="FD826">
            <v>0</v>
          </cell>
          <cell r="FF826">
            <v>0</v>
          </cell>
        </row>
        <row r="827">
          <cell r="A827" t="str">
            <v>MKS4</v>
          </cell>
          <cell r="B827" t="str">
            <v>DK-West</v>
          </cell>
          <cell r="G827">
            <v>376</v>
          </cell>
          <cell r="H827">
            <v>336.72500000000002</v>
          </cell>
          <cell r="AK827">
            <v>148.52000000000001</v>
          </cell>
          <cell r="AL827">
            <v>760.0364285714287</v>
          </cell>
          <cell r="AN827">
            <v>58.926875000000003</v>
          </cell>
          <cell r="AO827">
            <v>59.257600000000004</v>
          </cell>
          <cell r="AP827">
            <v>9343.6</v>
          </cell>
          <cell r="AQ827">
            <v>52.640000000000008</v>
          </cell>
          <cell r="BG827" t="b">
            <v>1</v>
          </cell>
          <cell r="BO827" t="b">
            <v>0</v>
          </cell>
          <cell r="CA827" t="b">
            <v>0</v>
          </cell>
          <cell r="CB827" t="b">
            <v>0</v>
          </cell>
          <cell r="CD827" t="b">
            <v>0</v>
          </cell>
          <cell r="CE827" t="b">
            <v>0</v>
          </cell>
          <cell r="CG827" t="b">
            <v>0</v>
          </cell>
          <cell r="CH827" t="b">
            <v>0</v>
          </cell>
          <cell r="CP827" t="str">
            <v>ECCOAEXC</v>
          </cell>
          <cell r="CT827" t="b">
            <v>0</v>
          </cell>
          <cell r="CV827" t="b">
            <v>0</v>
          </cell>
          <cell r="CX827" t="b">
            <v>0</v>
          </cell>
          <cell r="CZ827" t="b">
            <v>0</v>
          </cell>
          <cell r="DB827" t="b">
            <v>0</v>
          </cell>
          <cell r="DD827" t="b">
            <v>0</v>
          </cell>
          <cell r="DF827" t="b">
            <v>0</v>
          </cell>
          <cell r="DH827" t="b">
            <v>0</v>
          </cell>
          <cell r="DJ827" t="b">
            <v>0</v>
          </cell>
          <cell r="DL827" t="b">
            <v>0</v>
          </cell>
          <cell r="DN827" t="b">
            <v>0</v>
          </cell>
          <cell r="DP827" t="b">
            <v>0</v>
          </cell>
          <cell r="DV827">
            <v>0</v>
          </cell>
          <cell r="DX827">
            <v>0</v>
          </cell>
          <cell r="DZ827">
            <v>0</v>
          </cell>
          <cell r="EB827">
            <v>0</v>
          </cell>
          <cell r="ED827">
            <v>0</v>
          </cell>
          <cell r="EF827">
            <v>0</v>
          </cell>
          <cell r="EJ827">
            <v>0</v>
          </cell>
          <cell r="EL827">
            <v>0</v>
          </cell>
          <cell r="EN827">
            <v>0</v>
          </cell>
          <cell r="EP827">
            <v>0</v>
          </cell>
          <cell r="ER827">
            <v>0</v>
          </cell>
          <cell r="ET827">
            <v>0</v>
          </cell>
          <cell r="EX827">
            <v>0</v>
          </cell>
          <cell r="EZ827">
            <v>0</v>
          </cell>
          <cell r="FD827">
            <v>0</v>
          </cell>
          <cell r="FF827">
            <v>0</v>
          </cell>
        </row>
        <row r="828">
          <cell r="A828" t="str">
            <v>MKS4</v>
          </cell>
          <cell r="B828" t="str">
            <v>DK-West</v>
          </cell>
          <cell r="G828">
            <v>376</v>
          </cell>
          <cell r="H828">
            <v>336.72500000000002</v>
          </cell>
          <cell r="AK828">
            <v>148.52000000000001</v>
          </cell>
          <cell r="AL828">
            <v>760.0364285714287</v>
          </cell>
          <cell r="AN828">
            <v>58.926875000000003</v>
          </cell>
          <cell r="AO828">
            <v>59.257600000000004</v>
          </cell>
          <cell r="AP828">
            <v>9343.6</v>
          </cell>
          <cell r="AQ828">
            <v>52.640000000000008</v>
          </cell>
          <cell r="BG828" t="b">
            <v>1</v>
          </cell>
          <cell r="BO828" t="b">
            <v>0</v>
          </cell>
          <cell r="CA828" t="b">
            <v>0</v>
          </cell>
          <cell r="CB828" t="b">
            <v>0</v>
          </cell>
          <cell r="CD828" t="b">
            <v>0</v>
          </cell>
          <cell r="CE828" t="b">
            <v>0</v>
          </cell>
          <cell r="CG828" t="b">
            <v>0</v>
          </cell>
          <cell r="CH828" t="b">
            <v>0</v>
          </cell>
          <cell r="CP828" t="str">
            <v>ECCOAEXC</v>
          </cell>
          <cell r="CT828" t="b">
            <v>0</v>
          </cell>
          <cell r="CV828" t="b">
            <v>0</v>
          </cell>
          <cell r="CX828" t="b">
            <v>0</v>
          </cell>
          <cell r="CZ828" t="b">
            <v>0</v>
          </cell>
          <cell r="DB828" t="b">
            <v>0</v>
          </cell>
          <cell r="DD828" t="b">
            <v>0</v>
          </cell>
          <cell r="DF828" t="b">
            <v>0</v>
          </cell>
          <cell r="DH828" t="b">
            <v>0</v>
          </cell>
          <cell r="DJ828" t="b">
            <v>0</v>
          </cell>
          <cell r="DL828" t="b">
            <v>0</v>
          </cell>
          <cell r="DN828" t="b">
            <v>0</v>
          </cell>
          <cell r="DP828" t="b">
            <v>0</v>
          </cell>
          <cell r="DV828">
            <v>0</v>
          </cell>
          <cell r="DX828">
            <v>0</v>
          </cell>
          <cell r="DZ828">
            <v>0</v>
          </cell>
          <cell r="EB828">
            <v>0</v>
          </cell>
          <cell r="ED828">
            <v>0</v>
          </cell>
          <cell r="EF828">
            <v>0</v>
          </cell>
          <cell r="EJ828">
            <v>0</v>
          </cell>
          <cell r="EL828">
            <v>0</v>
          </cell>
          <cell r="EN828">
            <v>0</v>
          </cell>
          <cell r="EP828">
            <v>0</v>
          </cell>
          <cell r="ER828">
            <v>0</v>
          </cell>
          <cell r="ET828">
            <v>0</v>
          </cell>
          <cell r="EX828">
            <v>0</v>
          </cell>
          <cell r="EZ828">
            <v>0</v>
          </cell>
          <cell r="FD828">
            <v>0</v>
          </cell>
          <cell r="FF828">
            <v>0</v>
          </cell>
        </row>
        <row r="829">
          <cell r="A829" t="str">
            <v>MKS4</v>
          </cell>
          <cell r="B829" t="str">
            <v>DK-West</v>
          </cell>
          <cell r="G829">
            <v>376</v>
          </cell>
          <cell r="H829">
            <v>336.72500000000002</v>
          </cell>
          <cell r="AK829">
            <v>148.52000000000001</v>
          </cell>
          <cell r="AL829">
            <v>760.0364285714287</v>
          </cell>
          <cell r="AN829">
            <v>58.926875000000003</v>
          </cell>
          <cell r="AO829">
            <v>59.257600000000004</v>
          </cell>
          <cell r="AP829">
            <v>9343.6</v>
          </cell>
          <cell r="AQ829">
            <v>52.640000000000008</v>
          </cell>
          <cell r="BG829" t="b">
            <v>1</v>
          </cell>
          <cell r="BO829" t="b">
            <v>0</v>
          </cell>
          <cell r="CA829" t="b">
            <v>0</v>
          </cell>
          <cell r="CB829" t="b">
            <v>0</v>
          </cell>
          <cell r="CD829" t="b">
            <v>0</v>
          </cell>
          <cell r="CE829" t="b">
            <v>0</v>
          </cell>
          <cell r="CG829" t="b">
            <v>0</v>
          </cell>
          <cell r="CH829" t="b">
            <v>0</v>
          </cell>
          <cell r="CP829" t="str">
            <v>ECCOAEXC</v>
          </cell>
          <cell r="CT829" t="b">
            <v>0</v>
          </cell>
          <cell r="CV829" t="b">
            <v>0</v>
          </cell>
          <cell r="CX829" t="b">
            <v>0</v>
          </cell>
          <cell r="CZ829" t="b">
            <v>0</v>
          </cell>
          <cell r="DB829" t="b">
            <v>0</v>
          </cell>
          <cell r="DD829" t="b">
            <v>0</v>
          </cell>
          <cell r="DF829" t="b">
            <v>0</v>
          </cell>
          <cell r="DH829" t="b">
            <v>0</v>
          </cell>
          <cell r="DJ829" t="b">
            <v>0</v>
          </cell>
          <cell r="DL829" t="b">
            <v>0</v>
          </cell>
          <cell r="DN829" t="b">
            <v>0</v>
          </cell>
          <cell r="DP829" t="b">
            <v>0</v>
          </cell>
          <cell r="DV829">
            <v>0</v>
          </cell>
          <cell r="DX829">
            <v>0</v>
          </cell>
          <cell r="DZ829">
            <v>0</v>
          </cell>
          <cell r="EB829">
            <v>0</v>
          </cell>
          <cell r="ED829">
            <v>0</v>
          </cell>
          <cell r="EF829">
            <v>0</v>
          </cell>
          <cell r="EJ829">
            <v>0</v>
          </cell>
          <cell r="EL829">
            <v>0</v>
          </cell>
          <cell r="EN829">
            <v>0</v>
          </cell>
          <cell r="EP829">
            <v>0</v>
          </cell>
          <cell r="ER829">
            <v>0</v>
          </cell>
          <cell r="ET829">
            <v>0</v>
          </cell>
          <cell r="EX829">
            <v>0</v>
          </cell>
          <cell r="EZ829">
            <v>0</v>
          </cell>
          <cell r="FD829">
            <v>0</v>
          </cell>
          <cell r="FF829">
            <v>0</v>
          </cell>
        </row>
        <row r="830">
          <cell r="A830" t="str">
            <v>MKS4</v>
          </cell>
          <cell r="B830" t="str">
            <v>DK-West</v>
          </cell>
          <cell r="G830">
            <v>376</v>
          </cell>
          <cell r="H830">
            <v>336.72500000000002</v>
          </cell>
          <cell r="AK830">
            <v>148.52000000000001</v>
          </cell>
          <cell r="AL830">
            <v>760.0364285714287</v>
          </cell>
          <cell r="AN830">
            <v>58.926875000000003</v>
          </cell>
          <cell r="AO830">
            <v>59.257600000000004</v>
          </cell>
          <cell r="AP830">
            <v>9343.6</v>
          </cell>
          <cell r="AQ830">
            <v>52.640000000000008</v>
          </cell>
          <cell r="BG830" t="b">
            <v>1</v>
          </cell>
          <cell r="BO830" t="b">
            <v>0</v>
          </cell>
          <cell r="CA830" t="b">
            <v>0</v>
          </cell>
          <cell r="CB830" t="b">
            <v>0</v>
          </cell>
          <cell r="CD830" t="b">
            <v>0</v>
          </cell>
          <cell r="CE830" t="b">
            <v>0</v>
          </cell>
          <cell r="CG830" t="b">
            <v>0</v>
          </cell>
          <cell r="CH830" t="b">
            <v>0</v>
          </cell>
          <cell r="CP830" t="str">
            <v>ECCOAEXC</v>
          </cell>
          <cell r="CT830" t="b">
            <v>0</v>
          </cell>
          <cell r="CV830" t="b">
            <v>0</v>
          </cell>
          <cell r="CX830" t="b">
            <v>0</v>
          </cell>
          <cell r="CZ830" t="b">
            <v>0</v>
          </cell>
          <cell r="DB830" t="b">
            <v>0</v>
          </cell>
          <cell r="DD830" t="b">
            <v>0</v>
          </cell>
          <cell r="DF830" t="b">
            <v>0</v>
          </cell>
          <cell r="DH830" t="b">
            <v>0</v>
          </cell>
          <cell r="DJ830" t="b">
            <v>0</v>
          </cell>
          <cell r="DL830" t="b">
            <v>0</v>
          </cell>
          <cell r="DN830" t="b">
            <v>0</v>
          </cell>
          <cell r="DP830" t="b">
            <v>0</v>
          </cell>
          <cell r="DV830">
            <v>0</v>
          </cell>
          <cell r="DX830">
            <v>0</v>
          </cell>
          <cell r="DZ830">
            <v>0</v>
          </cell>
          <cell r="EB830">
            <v>0</v>
          </cell>
          <cell r="ED830">
            <v>0</v>
          </cell>
          <cell r="EF830">
            <v>0</v>
          </cell>
          <cell r="EJ830">
            <v>0</v>
          </cell>
          <cell r="EL830">
            <v>0</v>
          </cell>
          <cell r="EN830">
            <v>0</v>
          </cell>
          <cell r="EP830">
            <v>0</v>
          </cell>
          <cell r="ER830">
            <v>0</v>
          </cell>
          <cell r="ET830">
            <v>0</v>
          </cell>
          <cell r="EX830">
            <v>0</v>
          </cell>
          <cell r="EZ830">
            <v>0</v>
          </cell>
          <cell r="FD830">
            <v>0</v>
          </cell>
          <cell r="FF830">
            <v>0</v>
          </cell>
        </row>
        <row r="831">
          <cell r="A831" t="str">
            <v>MKS4</v>
          </cell>
          <cell r="B831" t="str">
            <v>DK-West</v>
          </cell>
          <cell r="G831">
            <v>94</v>
          </cell>
          <cell r="H831">
            <v>84.181250000000006</v>
          </cell>
          <cell r="AK831">
            <v>37.130000000000003</v>
          </cell>
          <cell r="AL831">
            <v>190.00910714285718</v>
          </cell>
          <cell r="AN831">
            <v>14.731718750000001</v>
          </cell>
          <cell r="AO831">
            <v>14.814400000000001</v>
          </cell>
          <cell r="AP831">
            <v>2335.9</v>
          </cell>
          <cell r="AQ831">
            <v>13.160000000000002</v>
          </cell>
          <cell r="BG831" t="b">
            <v>1</v>
          </cell>
          <cell r="BO831" t="b">
            <v>1</v>
          </cell>
          <cell r="CA831" t="b">
            <v>1</v>
          </cell>
          <cell r="CB831" t="b">
            <v>1</v>
          </cell>
          <cell r="CD831" t="b">
            <v>0</v>
          </cell>
          <cell r="CE831" t="b">
            <v>0</v>
          </cell>
          <cell r="CG831" t="b">
            <v>0</v>
          </cell>
          <cell r="CH831" t="b">
            <v>0</v>
          </cell>
          <cell r="CP831" t="str">
            <v>ECCOAEXC</v>
          </cell>
          <cell r="CT831" t="b">
            <v>0</v>
          </cell>
          <cell r="CV831" t="b">
            <v>0</v>
          </cell>
          <cell r="CX831" t="b">
            <v>0</v>
          </cell>
          <cell r="CZ831" t="b">
            <v>0</v>
          </cell>
          <cell r="DB831" t="b">
            <v>0</v>
          </cell>
          <cell r="DD831" t="b">
            <v>0</v>
          </cell>
          <cell r="DF831" t="b">
            <v>0</v>
          </cell>
          <cell r="DH831" t="b">
            <v>0</v>
          </cell>
          <cell r="DJ831" t="b">
            <v>0</v>
          </cell>
          <cell r="DL831" t="b">
            <v>0</v>
          </cell>
          <cell r="DN831" t="b">
            <v>0</v>
          </cell>
          <cell r="DP831" t="b">
            <v>0</v>
          </cell>
          <cell r="DV831">
            <v>0</v>
          </cell>
          <cell r="DX831">
            <v>0</v>
          </cell>
          <cell r="DZ831">
            <v>0</v>
          </cell>
          <cell r="EB831">
            <v>0</v>
          </cell>
          <cell r="ED831">
            <v>0</v>
          </cell>
          <cell r="EF831">
            <v>0</v>
          </cell>
          <cell r="EJ831">
            <v>0</v>
          </cell>
          <cell r="EL831">
            <v>0</v>
          </cell>
          <cell r="EN831">
            <v>0</v>
          </cell>
          <cell r="EP831">
            <v>0</v>
          </cell>
          <cell r="ER831">
            <v>0</v>
          </cell>
          <cell r="ET831">
            <v>0</v>
          </cell>
          <cell r="EX831">
            <v>0</v>
          </cell>
          <cell r="EZ831">
            <v>0</v>
          </cell>
          <cell r="FD831">
            <v>0</v>
          </cell>
          <cell r="FF831">
            <v>0</v>
          </cell>
        </row>
        <row r="832">
          <cell r="A832" t="str">
            <v>IndustryHeatÅrhus</v>
          </cell>
          <cell r="B832" t="str">
            <v>DK-West</v>
          </cell>
          <cell r="G832">
            <v>0</v>
          </cell>
          <cell r="H832">
            <v>1.0136511018445518</v>
          </cell>
          <cell r="N832">
            <v>6.3778927328059201</v>
          </cell>
          <cell r="AK832">
            <v>0</v>
          </cell>
          <cell r="AL832">
            <v>0</v>
          </cell>
          <cell r="AN832">
            <v>0</v>
          </cell>
          <cell r="AO832">
            <v>0</v>
          </cell>
          <cell r="AP832">
            <v>0</v>
          </cell>
          <cell r="AQ832">
            <v>0</v>
          </cell>
          <cell r="BG832" t="b">
            <v>0</v>
          </cell>
          <cell r="BO832" t="b">
            <v>0</v>
          </cell>
          <cell r="CA832" t="b">
            <v>0</v>
          </cell>
          <cell r="CB832" t="b">
            <v>0</v>
          </cell>
          <cell r="CD832" t="b">
            <v>0</v>
          </cell>
          <cell r="CE832" t="b">
            <v>0</v>
          </cell>
          <cell r="CG832" t="b">
            <v>0</v>
          </cell>
          <cell r="CH832" t="b">
            <v>0</v>
          </cell>
          <cell r="CP832">
            <v>0</v>
          </cell>
          <cell r="CT832" t="b">
            <v>0</v>
          </cell>
          <cell r="CV832" t="b">
            <v>0</v>
          </cell>
          <cell r="CX832" t="b">
            <v>0</v>
          </cell>
          <cell r="CZ832" t="b">
            <v>0</v>
          </cell>
          <cell r="DB832" t="b">
            <v>0</v>
          </cell>
          <cell r="DD832" t="b">
            <v>0</v>
          </cell>
          <cell r="DF832" t="b">
            <v>0</v>
          </cell>
          <cell r="DH832" t="b">
            <v>0</v>
          </cell>
          <cell r="DJ832" t="b">
            <v>0</v>
          </cell>
          <cell r="DL832" t="b">
            <v>0</v>
          </cell>
          <cell r="DN832" t="b">
            <v>0</v>
          </cell>
          <cell r="DP832" t="b">
            <v>0</v>
          </cell>
          <cell r="DV832">
            <v>0</v>
          </cell>
          <cell r="DX832">
            <v>0</v>
          </cell>
          <cell r="DZ832">
            <v>0</v>
          </cell>
          <cell r="EB832">
            <v>0</v>
          </cell>
          <cell r="ED832">
            <v>0</v>
          </cell>
          <cell r="EF832">
            <v>0</v>
          </cell>
          <cell r="EJ832">
            <v>0</v>
          </cell>
          <cell r="EL832">
            <v>0</v>
          </cell>
          <cell r="EN832">
            <v>0</v>
          </cell>
          <cell r="EP832">
            <v>0</v>
          </cell>
          <cell r="ER832">
            <v>0</v>
          </cell>
          <cell r="ET832">
            <v>0</v>
          </cell>
          <cell r="EX832">
            <v>0</v>
          </cell>
          <cell r="EZ832">
            <v>0</v>
          </cell>
          <cell r="FD832">
            <v>0</v>
          </cell>
          <cell r="FF832">
            <v>0</v>
          </cell>
        </row>
        <row r="833">
          <cell r="A833" t="str">
            <v>IndustryHeatÅrhus</v>
          </cell>
          <cell r="B833" t="str">
            <v>DK-West</v>
          </cell>
          <cell r="G833">
            <v>0</v>
          </cell>
          <cell r="H833">
            <v>1.017541897338418</v>
          </cell>
          <cell r="N833">
            <v>6.4023736180533257</v>
          </cell>
          <cell r="AK833">
            <v>0</v>
          </cell>
          <cell r="AL833">
            <v>0</v>
          </cell>
          <cell r="AN833">
            <v>0</v>
          </cell>
          <cell r="AO833">
            <v>0</v>
          </cell>
          <cell r="AP833">
            <v>0</v>
          </cell>
          <cell r="AQ833">
            <v>0</v>
          </cell>
          <cell r="BG833" t="b">
            <v>0</v>
          </cell>
          <cell r="BO833" t="b">
            <v>0</v>
          </cell>
          <cell r="CA833" t="b">
            <v>0</v>
          </cell>
          <cell r="CB833" t="b">
            <v>0</v>
          </cell>
          <cell r="CD833" t="b">
            <v>0</v>
          </cell>
          <cell r="CE833" t="b">
            <v>0</v>
          </cell>
          <cell r="CG833" t="b">
            <v>0</v>
          </cell>
          <cell r="CH833" t="b">
            <v>0</v>
          </cell>
          <cell r="CP833">
            <v>0</v>
          </cell>
          <cell r="CT833" t="b">
            <v>0</v>
          </cell>
          <cell r="CV833" t="b">
            <v>0</v>
          </cell>
          <cell r="CX833" t="b">
            <v>0</v>
          </cell>
          <cell r="CZ833" t="b">
            <v>0</v>
          </cell>
          <cell r="DB833" t="b">
            <v>0</v>
          </cell>
          <cell r="DD833" t="b">
            <v>0</v>
          </cell>
          <cell r="DF833" t="b">
            <v>0</v>
          </cell>
          <cell r="DH833" t="b">
            <v>0</v>
          </cell>
          <cell r="DJ833" t="b">
            <v>0</v>
          </cell>
          <cell r="DL833" t="b">
            <v>0</v>
          </cell>
          <cell r="DN833" t="b">
            <v>0</v>
          </cell>
          <cell r="DP833" t="b">
            <v>0</v>
          </cell>
          <cell r="DV833">
            <v>0</v>
          </cell>
          <cell r="DX833">
            <v>0</v>
          </cell>
          <cell r="DZ833">
            <v>0</v>
          </cell>
          <cell r="EB833">
            <v>0</v>
          </cell>
          <cell r="ED833">
            <v>0</v>
          </cell>
          <cell r="EF833">
            <v>0</v>
          </cell>
          <cell r="EJ833">
            <v>0</v>
          </cell>
          <cell r="EL833">
            <v>0</v>
          </cell>
          <cell r="EN833">
            <v>0</v>
          </cell>
          <cell r="EP833">
            <v>0</v>
          </cell>
          <cell r="ER833">
            <v>0</v>
          </cell>
          <cell r="ET833">
            <v>0</v>
          </cell>
          <cell r="EX833">
            <v>0</v>
          </cell>
          <cell r="EZ833">
            <v>0</v>
          </cell>
          <cell r="FD833">
            <v>0</v>
          </cell>
          <cell r="FF833">
            <v>0</v>
          </cell>
        </row>
        <row r="834">
          <cell r="A834" t="str">
            <v>Spørring_Edslev</v>
          </cell>
          <cell r="B834" t="str">
            <v>DK-West</v>
          </cell>
          <cell r="G834">
            <v>2.16</v>
          </cell>
          <cell r="H834">
            <v>2.86</v>
          </cell>
          <cell r="AK834">
            <v>0.64800000000000002</v>
          </cell>
          <cell r="AL834">
            <v>1.1360555555555554</v>
          </cell>
          <cell r="AN834">
            <v>0</v>
          </cell>
          <cell r="AO834">
            <v>0.21600000000000003</v>
          </cell>
          <cell r="AP834">
            <v>64.800000000000011</v>
          </cell>
          <cell r="AQ834">
            <v>0.21600000000000003</v>
          </cell>
          <cell r="BG834" t="b">
            <v>1</v>
          </cell>
          <cell r="BO834" t="b">
            <v>1</v>
          </cell>
          <cell r="CA834" t="b">
            <v>1</v>
          </cell>
          <cell r="CB834" t="b">
            <v>1</v>
          </cell>
          <cell r="CD834" t="b">
            <v>0</v>
          </cell>
          <cell r="CE834" t="b">
            <v>0</v>
          </cell>
          <cell r="CG834" t="b">
            <v>0</v>
          </cell>
          <cell r="CH834" t="b">
            <v>0</v>
          </cell>
          <cell r="CP834" t="str">
            <v>ECBGAENC</v>
          </cell>
          <cell r="CT834" t="b">
            <v>0</v>
          </cell>
          <cell r="CV834" t="b">
            <v>0</v>
          </cell>
          <cell r="CX834" t="b">
            <v>0</v>
          </cell>
          <cell r="CZ834" t="b">
            <v>0</v>
          </cell>
          <cell r="DB834" t="b">
            <v>0</v>
          </cell>
          <cell r="DD834" t="b">
            <v>0</v>
          </cell>
          <cell r="DF834" t="b">
            <v>0</v>
          </cell>
          <cell r="DH834" t="b">
            <v>0</v>
          </cell>
          <cell r="DJ834" t="b">
            <v>0</v>
          </cell>
          <cell r="DL834" t="b">
            <v>0</v>
          </cell>
          <cell r="DN834" t="b">
            <v>0</v>
          </cell>
          <cell r="DP834" t="b">
            <v>0</v>
          </cell>
          <cell r="DV834">
            <v>0</v>
          </cell>
          <cell r="DX834">
            <v>0</v>
          </cell>
          <cell r="DZ834">
            <v>0</v>
          </cell>
          <cell r="EB834">
            <v>0</v>
          </cell>
          <cell r="ED834">
            <v>0</v>
          </cell>
          <cell r="EF834">
            <v>0</v>
          </cell>
          <cell r="EJ834">
            <v>0</v>
          </cell>
          <cell r="EL834">
            <v>0</v>
          </cell>
          <cell r="EN834">
            <v>0</v>
          </cell>
          <cell r="EP834">
            <v>0</v>
          </cell>
          <cell r="ER834">
            <v>0</v>
          </cell>
          <cell r="ET834">
            <v>0</v>
          </cell>
          <cell r="EX834">
            <v>0</v>
          </cell>
          <cell r="EZ834">
            <v>0</v>
          </cell>
          <cell r="FD834">
            <v>0</v>
          </cell>
          <cell r="FF834">
            <v>0</v>
          </cell>
        </row>
        <row r="835">
          <cell r="A835" t="str">
            <v>Spørring_Edslev2</v>
          </cell>
          <cell r="B835" t="str">
            <v>DK-West</v>
          </cell>
          <cell r="G835">
            <v>2.6076999999999999</v>
          </cell>
          <cell r="H835">
            <v>2.9299999999999997</v>
          </cell>
          <cell r="AK835">
            <v>1.04308</v>
          </cell>
          <cell r="AL835">
            <v>1.3168539325842696</v>
          </cell>
          <cell r="AN835">
            <v>0</v>
          </cell>
          <cell r="AO835">
            <v>0.26077</v>
          </cell>
          <cell r="AP835">
            <v>78.230999999999995</v>
          </cell>
          <cell r="AQ835">
            <v>0.26077</v>
          </cell>
          <cell r="BG835" t="b">
            <v>1</v>
          </cell>
          <cell r="BO835" t="b">
            <v>0</v>
          </cell>
          <cell r="CA835" t="b">
            <v>0</v>
          </cell>
          <cell r="CB835" t="b">
            <v>0</v>
          </cell>
          <cell r="CD835" t="b">
            <v>0</v>
          </cell>
          <cell r="CE835" t="b">
            <v>0</v>
          </cell>
          <cell r="CG835" t="b">
            <v>1</v>
          </cell>
          <cell r="CH835" t="b">
            <v>1</v>
          </cell>
          <cell r="CP835" t="str">
            <v>ECBGAENC</v>
          </cell>
          <cell r="CT835" t="b">
            <v>1</v>
          </cell>
          <cell r="CV835" t="b">
            <v>1</v>
          </cell>
          <cell r="CX835" t="b">
            <v>1</v>
          </cell>
          <cell r="CZ835" t="b">
            <v>1</v>
          </cell>
          <cell r="DB835" t="b">
            <v>0</v>
          </cell>
          <cell r="DD835" t="b">
            <v>0</v>
          </cell>
          <cell r="DF835" t="b">
            <v>1</v>
          </cell>
          <cell r="DH835" t="b">
            <v>1</v>
          </cell>
          <cell r="DJ835" t="b">
            <v>1</v>
          </cell>
          <cell r="DL835" t="b">
            <v>1</v>
          </cell>
          <cell r="DN835" t="b">
            <v>0</v>
          </cell>
          <cell r="DP835" t="b">
            <v>0</v>
          </cell>
          <cell r="DV835">
            <v>0</v>
          </cell>
          <cell r="DX835">
            <v>0</v>
          </cell>
          <cell r="DZ835">
            <v>0</v>
          </cell>
          <cell r="EB835">
            <v>0</v>
          </cell>
          <cell r="ED835">
            <v>0</v>
          </cell>
          <cell r="EF835">
            <v>0</v>
          </cell>
          <cell r="EJ835">
            <v>0</v>
          </cell>
          <cell r="EL835">
            <v>0</v>
          </cell>
          <cell r="EN835">
            <v>0</v>
          </cell>
          <cell r="EP835">
            <v>0</v>
          </cell>
          <cell r="ER835">
            <v>0</v>
          </cell>
          <cell r="ET835">
            <v>0</v>
          </cell>
          <cell r="EX835">
            <v>0</v>
          </cell>
          <cell r="EZ835">
            <v>0</v>
          </cell>
          <cell r="FD835">
            <v>2.6076999999999999</v>
          </cell>
          <cell r="FF835">
            <v>2.9299999999999997</v>
          </cell>
        </row>
        <row r="836">
          <cell r="A836" t="str">
            <v>RenoSydKV</v>
          </cell>
          <cell r="B836" t="str">
            <v>DK-West</v>
          </cell>
          <cell r="G836">
            <v>3.2</v>
          </cell>
          <cell r="H836">
            <v>10.631229235880399</v>
          </cell>
          <cell r="AK836">
            <v>0.5344000000000001</v>
          </cell>
          <cell r="AL836">
            <v>5.8983896424984277</v>
          </cell>
          <cell r="AN836">
            <v>0</v>
          </cell>
          <cell r="AO836">
            <v>3.7119999999999997</v>
          </cell>
          <cell r="AP836">
            <v>0</v>
          </cell>
          <cell r="AQ836">
            <v>0.28799999999999998</v>
          </cell>
          <cell r="BG836" t="b">
            <v>1</v>
          </cell>
          <cell r="BO836" t="b">
            <v>0</v>
          </cell>
          <cell r="CA836" t="b">
            <v>0</v>
          </cell>
          <cell r="CB836" t="b">
            <v>0</v>
          </cell>
          <cell r="CD836" t="b">
            <v>0</v>
          </cell>
          <cell r="CE836" t="b">
            <v>0</v>
          </cell>
          <cell r="CG836" t="b">
            <v>0</v>
          </cell>
          <cell r="CH836" t="b">
            <v>0</v>
          </cell>
          <cell r="CP836" t="str">
            <v>ECWSTBPC</v>
          </cell>
          <cell r="CT836" t="b">
            <v>0</v>
          </cell>
          <cell r="CV836" t="b">
            <v>0</v>
          </cell>
          <cell r="CX836" t="b">
            <v>0</v>
          </cell>
          <cell r="CZ836" t="b">
            <v>0</v>
          </cell>
          <cell r="DB836" t="b">
            <v>0</v>
          </cell>
          <cell r="DD836" t="b">
            <v>0</v>
          </cell>
          <cell r="DF836" t="b">
            <v>0</v>
          </cell>
          <cell r="DH836" t="b">
            <v>0</v>
          </cell>
          <cell r="DJ836" t="b">
            <v>0</v>
          </cell>
          <cell r="DL836" t="b">
            <v>0</v>
          </cell>
          <cell r="DN836" t="b">
            <v>0</v>
          </cell>
          <cell r="DP836" t="b">
            <v>0</v>
          </cell>
          <cell r="DV836">
            <v>0</v>
          </cell>
          <cell r="DX836">
            <v>0</v>
          </cell>
          <cell r="DZ836">
            <v>0</v>
          </cell>
          <cell r="EB836">
            <v>0</v>
          </cell>
          <cell r="ED836">
            <v>0</v>
          </cell>
          <cell r="EF836">
            <v>0</v>
          </cell>
          <cell r="EJ836">
            <v>0</v>
          </cell>
          <cell r="EL836">
            <v>0</v>
          </cell>
          <cell r="EN836">
            <v>0</v>
          </cell>
          <cell r="EP836">
            <v>0</v>
          </cell>
          <cell r="ER836">
            <v>0</v>
          </cell>
          <cell r="ET836">
            <v>0</v>
          </cell>
          <cell r="EX836">
            <v>0</v>
          </cell>
          <cell r="EZ836">
            <v>0</v>
          </cell>
          <cell r="FD836">
            <v>0</v>
          </cell>
          <cell r="FF836">
            <v>0</v>
          </cell>
        </row>
        <row r="837">
          <cell r="A837" t="str">
            <v>RenoSydKV</v>
          </cell>
          <cell r="B837" t="str">
            <v>DK-West</v>
          </cell>
          <cell r="G837">
            <v>3.2</v>
          </cell>
          <cell r="H837">
            <v>10.631229235880399</v>
          </cell>
          <cell r="AK837">
            <v>0.5344000000000001</v>
          </cell>
          <cell r="AL837">
            <v>5.8983896424984277</v>
          </cell>
          <cell r="AN837">
            <v>0</v>
          </cell>
          <cell r="AO837">
            <v>3.7119999999999997</v>
          </cell>
          <cell r="AP837">
            <v>0</v>
          </cell>
          <cell r="AQ837">
            <v>0.28799999999999998</v>
          </cell>
          <cell r="BG837" t="b">
            <v>1</v>
          </cell>
          <cell r="BO837" t="b">
            <v>1</v>
          </cell>
          <cell r="CA837" t="b">
            <v>1</v>
          </cell>
          <cell r="CB837" t="b">
            <v>1</v>
          </cell>
          <cell r="CD837" t="b">
            <v>0</v>
          </cell>
          <cell r="CE837" t="b">
            <v>0</v>
          </cell>
          <cell r="CG837" t="b">
            <v>0</v>
          </cell>
          <cell r="CH837" t="b">
            <v>0</v>
          </cell>
          <cell r="CP837" t="str">
            <v>ECWSTBPC</v>
          </cell>
          <cell r="CT837" t="b">
            <v>1</v>
          </cell>
          <cell r="CV837" t="b">
            <v>0</v>
          </cell>
          <cell r="CX837" t="b">
            <v>0</v>
          </cell>
          <cell r="CZ837" t="b">
            <v>0</v>
          </cell>
          <cell r="DB837" t="b">
            <v>0</v>
          </cell>
          <cell r="DD837" t="b">
            <v>0</v>
          </cell>
          <cell r="DF837" t="b">
            <v>1</v>
          </cell>
          <cell r="DH837" t="b">
            <v>0</v>
          </cell>
          <cell r="DJ837" t="b">
            <v>0</v>
          </cell>
          <cell r="DL837" t="b">
            <v>0</v>
          </cell>
          <cell r="DN837" t="b">
            <v>0</v>
          </cell>
          <cell r="DP837" t="b">
            <v>0</v>
          </cell>
          <cell r="DV837">
            <v>3.2</v>
          </cell>
          <cell r="DX837">
            <v>0</v>
          </cell>
          <cell r="DZ837">
            <v>0</v>
          </cell>
          <cell r="EB837">
            <v>0</v>
          </cell>
          <cell r="ED837">
            <v>0</v>
          </cell>
          <cell r="EF837">
            <v>0</v>
          </cell>
          <cell r="EJ837">
            <v>10.631229235880399</v>
          </cell>
          <cell r="EL837">
            <v>0</v>
          </cell>
          <cell r="EN837">
            <v>0</v>
          </cell>
          <cell r="EP837">
            <v>0</v>
          </cell>
          <cell r="ER837">
            <v>0</v>
          </cell>
          <cell r="ET837">
            <v>0</v>
          </cell>
          <cell r="EX837">
            <v>0</v>
          </cell>
          <cell r="EZ837">
            <v>0</v>
          </cell>
          <cell r="FD837">
            <v>0</v>
          </cell>
          <cell r="FF837">
            <v>0</v>
          </cell>
        </row>
        <row r="838">
          <cell r="A838" t="str">
            <v>RenoSydKV</v>
          </cell>
          <cell r="B838" t="str">
            <v>DK-West</v>
          </cell>
          <cell r="G838">
            <v>3.2</v>
          </cell>
          <cell r="H838">
            <v>10.631229235880399</v>
          </cell>
          <cell r="AK838">
            <v>0.5344000000000001</v>
          </cell>
          <cell r="AL838">
            <v>5.8983896424984277</v>
          </cell>
          <cell r="AN838">
            <v>0</v>
          </cell>
          <cell r="AO838">
            <v>3.7119999999999997</v>
          </cell>
          <cell r="AP838">
            <v>0</v>
          </cell>
          <cell r="AQ838">
            <v>0.28799999999999998</v>
          </cell>
          <cell r="BG838" t="b">
            <v>1</v>
          </cell>
          <cell r="BO838" t="b">
            <v>0</v>
          </cell>
          <cell r="CA838" t="b">
            <v>0</v>
          </cell>
          <cell r="CB838" t="b">
            <v>0</v>
          </cell>
          <cell r="CD838" t="b">
            <v>1</v>
          </cell>
          <cell r="CE838" t="b">
            <v>1</v>
          </cell>
          <cell r="CG838" t="b">
            <v>0</v>
          </cell>
          <cell r="CH838" t="b">
            <v>0</v>
          </cell>
          <cell r="CT838" t="b">
            <v>0</v>
          </cell>
          <cell r="CV838" t="b">
            <v>0</v>
          </cell>
          <cell r="CX838" t="b">
            <v>0</v>
          </cell>
          <cell r="CZ838" t="b">
            <v>0</v>
          </cell>
          <cell r="DB838" t="b">
            <v>0</v>
          </cell>
          <cell r="DD838" t="b">
            <v>0</v>
          </cell>
          <cell r="DF838" t="b">
            <v>0</v>
          </cell>
          <cell r="DH838" t="b">
            <v>0</v>
          </cell>
          <cell r="DJ838" t="b">
            <v>0</v>
          </cell>
          <cell r="DL838" t="b">
            <v>0</v>
          </cell>
          <cell r="DN838" t="b">
            <v>0</v>
          </cell>
          <cell r="DP838" t="b">
            <v>0</v>
          </cell>
          <cell r="DV838">
            <v>0</v>
          </cell>
          <cell r="DX838">
            <v>0</v>
          </cell>
          <cell r="DZ838">
            <v>0</v>
          </cell>
          <cell r="EB838">
            <v>0</v>
          </cell>
          <cell r="ED838">
            <v>0</v>
          </cell>
          <cell r="EF838">
            <v>0</v>
          </cell>
          <cell r="EJ838">
            <v>0</v>
          </cell>
          <cell r="EL838">
            <v>0</v>
          </cell>
          <cell r="EN838">
            <v>0</v>
          </cell>
          <cell r="EP838">
            <v>0</v>
          </cell>
          <cell r="ER838">
            <v>0</v>
          </cell>
          <cell r="ET838">
            <v>0</v>
          </cell>
          <cell r="EX838">
            <v>3.2</v>
          </cell>
          <cell r="EZ838">
            <v>10.631229235880399</v>
          </cell>
          <cell r="FD838">
            <v>0</v>
          </cell>
          <cell r="FF838">
            <v>0</v>
          </cell>
        </row>
        <row r="839">
          <cell r="A839" t="str">
            <v>RenoSydKV2</v>
          </cell>
          <cell r="B839" t="str">
            <v>DK-West</v>
          </cell>
          <cell r="G839">
            <v>3.8439284354777317</v>
          </cell>
          <cell r="H839">
            <v>11</v>
          </cell>
          <cell r="AK839">
            <v>0.92023646745336884</v>
          </cell>
          <cell r="AL839">
            <v>7.5358843137254885</v>
          </cell>
          <cell r="AN839">
            <v>0</v>
          </cell>
          <cell r="AO839">
            <v>4.4589569851541686</v>
          </cell>
          <cell r="AP839">
            <v>0</v>
          </cell>
          <cell r="AQ839">
            <v>0.26907499048344119</v>
          </cell>
          <cell r="BG839" t="b">
            <v>1</v>
          </cell>
          <cell r="BO839" t="b">
            <v>0</v>
          </cell>
          <cell r="CA839" t="b">
            <v>0</v>
          </cell>
          <cell r="CB839" t="b">
            <v>0</v>
          </cell>
          <cell r="CD839" t="b">
            <v>0</v>
          </cell>
          <cell r="CE839" t="b">
            <v>0</v>
          </cell>
          <cell r="CG839" t="b">
            <v>0</v>
          </cell>
          <cell r="CH839" t="b">
            <v>0</v>
          </cell>
          <cell r="CP839" t="str">
            <v>ECWSTBPC</v>
          </cell>
          <cell r="CT839" t="b">
            <v>0</v>
          </cell>
          <cell r="CV839" t="b">
            <v>1</v>
          </cell>
          <cell r="CX839" t="b">
            <v>1</v>
          </cell>
          <cell r="CZ839" t="b">
            <v>1</v>
          </cell>
          <cell r="DB839" t="b">
            <v>1</v>
          </cell>
          <cell r="DD839" t="b">
            <v>0</v>
          </cell>
          <cell r="DF839" t="b">
            <v>0</v>
          </cell>
          <cell r="DH839" t="b">
            <v>1</v>
          </cell>
          <cell r="DJ839" t="b">
            <v>1</v>
          </cell>
          <cell r="DL839" t="b">
            <v>1</v>
          </cell>
          <cell r="DN839" t="b">
            <v>1</v>
          </cell>
          <cell r="DP839" t="b">
            <v>0</v>
          </cell>
          <cell r="DV839">
            <v>0</v>
          </cell>
          <cell r="DX839">
            <v>0</v>
          </cell>
          <cell r="DZ839">
            <v>0</v>
          </cell>
          <cell r="EB839">
            <v>0</v>
          </cell>
          <cell r="ED839">
            <v>0</v>
          </cell>
          <cell r="EF839">
            <v>0</v>
          </cell>
          <cell r="EJ839">
            <v>0</v>
          </cell>
          <cell r="EL839">
            <v>0</v>
          </cell>
          <cell r="EN839">
            <v>0</v>
          </cell>
          <cell r="EP839">
            <v>0</v>
          </cell>
          <cell r="ER839">
            <v>0</v>
          </cell>
          <cell r="ET839">
            <v>0</v>
          </cell>
          <cell r="EX839">
            <v>0</v>
          </cell>
          <cell r="EZ839">
            <v>0</v>
          </cell>
          <cell r="FD839">
            <v>0</v>
          </cell>
          <cell r="FF839">
            <v>0</v>
          </cell>
        </row>
        <row r="840">
          <cell r="A840" t="str">
            <v>RenoSydKedel</v>
          </cell>
          <cell r="B840" t="str">
            <v>DK-West</v>
          </cell>
          <cell r="G840">
            <v>0</v>
          </cell>
          <cell r="H840">
            <v>30</v>
          </cell>
          <cell r="AK840">
            <v>0</v>
          </cell>
          <cell r="AL840">
            <v>24.45</v>
          </cell>
          <cell r="AN840">
            <v>0</v>
          </cell>
          <cell r="AO840">
            <v>5.94</v>
          </cell>
          <cell r="AP840">
            <v>0</v>
          </cell>
          <cell r="AQ840">
            <v>2.1</v>
          </cell>
          <cell r="BG840" t="b">
            <v>1</v>
          </cell>
          <cell r="BO840" t="b">
            <v>0</v>
          </cell>
          <cell r="CA840" t="b">
            <v>0</v>
          </cell>
          <cell r="CB840" t="b">
            <v>0</v>
          </cell>
          <cell r="CD840" t="b">
            <v>0</v>
          </cell>
          <cell r="CE840" t="b">
            <v>0</v>
          </cell>
          <cell r="CG840" t="b">
            <v>0</v>
          </cell>
          <cell r="CH840" t="b">
            <v>0</v>
          </cell>
          <cell r="CP840" t="str">
            <v>EHWSTBOC</v>
          </cell>
          <cell r="CT840" t="b">
            <v>0</v>
          </cell>
          <cell r="CV840" t="b">
            <v>0</v>
          </cell>
          <cell r="CX840" t="b">
            <v>0</v>
          </cell>
          <cell r="CZ840" t="b">
            <v>0</v>
          </cell>
          <cell r="DB840" t="b">
            <v>0</v>
          </cell>
          <cell r="DD840" t="b">
            <v>0</v>
          </cell>
          <cell r="DF840" t="b">
            <v>0</v>
          </cell>
          <cell r="DH840" t="b">
            <v>0</v>
          </cell>
          <cell r="DJ840" t="b">
            <v>0</v>
          </cell>
          <cell r="DL840" t="b">
            <v>0</v>
          </cell>
          <cell r="DN840" t="b">
            <v>0</v>
          </cell>
          <cell r="DP840" t="b">
            <v>0</v>
          </cell>
          <cell r="DV840">
            <v>0</v>
          </cell>
          <cell r="DX840">
            <v>0</v>
          </cell>
          <cell r="DZ840">
            <v>0</v>
          </cell>
          <cell r="EB840">
            <v>0</v>
          </cell>
          <cell r="ED840">
            <v>0</v>
          </cell>
          <cell r="EF840">
            <v>0</v>
          </cell>
          <cell r="EJ840">
            <v>0</v>
          </cell>
          <cell r="EL840">
            <v>0</v>
          </cell>
          <cell r="EN840">
            <v>0</v>
          </cell>
          <cell r="EP840">
            <v>0</v>
          </cell>
          <cell r="ER840">
            <v>0</v>
          </cell>
          <cell r="ET840">
            <v>0</v>
          </cell>
          <cell r="EX840">
            <v>0</v>
          </cell>
          <cell r="EZ840">
            <v>0</v>
          </cell>
          <cell r="FD840">
            <v>0</v>
          </cell>
          <cell r="FF840">
            <v>0</v>
          </cell>
        </row>
        <row r="841">
          <cell r="A841" t="str">
            <v>RenoSydKedel</v>
          </cell>
          <cell r="B841" t="str">
            <v>DK-West</v>
          </cell>
          <cell r="G841">
            <v>0</v>
          </cell>
          <cell r="H841">
            <v>0.05</v>
          </cell>
          <cell r="AK841">
            <v>0</v>
          </cell>
          <cell r="AL841">
            <v>4.0750000000000001E-2</v>
          </cell>
          <cell r="AN841">
            <v>0</v>
          </cell>
          <cell r="AO841">
            <v>9.9000000000000008E-3</v>
          </cell>
          <cell r="AP841">
            <v>0</v>
          </cell>
          <cell r="AQ841">
            <v>3.5000000000000005E-3</v>
          </cell>
          <cell r="BG841" t="b">
            <v>1</v>
          </cell>
          <cell r="BO841" t="b">
            <v>0</v>
          </cell>
          <cell r="CA841" t="b">
            <v>0</v>
          </cell>
          <cell r="CB841" t="b">
            <v>0</v>
          </cell>
          <cell r="CD841" t="b">
            <v>0</v>
          </cell>
          <cell r="CE841" t="b">
            <v>0</v>
          </cell>
          <cell r="CG841" t="b">
            <v>0</v>
          </cell>
          <cell r="CH841" t="b">
            <v>0</v>
          </cell>
          <cell r="CP841" t="str">
            <v>EHWSTBOC</v>
          </cell>
          <cell r="CT841" t="b">
            <v>0</v>
          </cell>
          <cell r="CV841" t="b">
            <v>0</v>
          </cell>
          <cell r="CX841" t="b">
            <v>0</v>
          </cell>
          <cell r="CZ841" t="b">
            <v>0</v>
          </cell>
          <cell r="DB841" t="b">
            <v>0</v>
          </cell>
          <cell r="DD841" t="b">
            <v>0</v>
          </cell>
          <cell r="DF841" t="b">
            <v>0</v>
          </cell>
          <cell r="DH841" t="b">
            <v>0</v>
          </cell>
          <cell r="DJ841" t="b">
            <v>0</v>
          </cell>
          <cell r="DL841" t="b">
            <v>0</v>
          </cell>
          <cell r="DN841" t="b">
            <v>0</v>
          </cell>
          <cell r="DP841" t="b">
            <v>0</v>
          </cell>
          <cell r="DV841">
            <v>0</v>
          </cell>
          <cell r="DX841">
            <v>0</v>
          </cell>
          <cell r="DZ841">
            <v>0</v>
          </cell>
          <cell r="EB841">
            <v>0</v>
          </cell>
          <cell r="ED841">
            <v>0</v>
          </cell>
          <cell r="EF841">
            <v>0</v>
          </cell>
          <cell r="EJ841">
            <v>0</v>
          </cell>
          <cell r="EL841">
            <v>0</v>
          </cell>
          <cell r="EN841">
            <v>0</v>
          </cell>
          <cell r="EP841">
            <v>0</v>
          </cell>
          <cell r="ER841">
            <v>0</v>
          </cell>
          <cell r="ET841">
            <v>0</v>
          </cell>
          <cell r="EX841">
            <v>0</v>
          </cell>
          <cell r="EZ841">
            <v>0</v>
          </cell>
          <cell r="FD841">
            <v>0</v>
          </cell>
          <cell r="FF841">
            <v>0</v>
          </cell>
        </row>
        <row r="842">
          <cell r="A842" t="str">
            <v>RenoSydKedel</v>
          </cell>
          <cell r="B842" t="str">
            <v>DK-West</v>
          </cell>
          <cell r="G842">
            <v>0</v>
          </cell>
          <cell r="H842">
            <v>0.05</v>
          </cell>
          <cell r="AK842">
            <v>0</v>
          </cell>
          <cell r="AL842">
            <v>4.0750000000000001E-2</v>
          </cell>
          <cell r="AN842">
            <v>0</v>
          </cell>
          <cell r="AO842">
            <v>9.9000000000000008E-3</v>
          </cell>
          <cell r="AP842">
            <v>0</v>
          </cell>
          <cell r="AQ842">
            <v>3.5000000000000005E-3</v>
          </cell>
          <cell r="BG842" t="b">
            <v>1</v>
          </cell>
          <cell r="BO842" t="b">
            <v>1</v>
          </cell>
          <cell r="CA842" t="b">
            <v>0</v>
          </cell>
          <cell r="CB842" t="b">
            <v>1</v>
          </cell>
          <cell r="CD842" t="b">
            <v>0</v>
          </cell>
          <cell r="CE842" t="b">
            <v>0</v>
          </cell>
          <cell r="CG842" t="b">
            <v>0</v>
          </cell>
          <cell r="CH842" t="b">
            <v>0</v>
          </cell>
          <cell r="CP842" t="str">
            <v>EHWSTBOC</v>
          </cell>
          <cell r="CT842" t="b">
            <v>0</v>
          </cell>
          <cell r="CV842" t="b">
            <v>0</v>
          </cell>
          <cell r="CX842" t="b">
            <v>0</v>
          </cell>
          <cell r="CZ842" t="b">
            <v>0</v>
          </cell>
          <cell r="DB842" t="b">
            <v>0</v>
          </cell>
          <cell r="DD842" t="b">
            <v>0</v>
          </cell>
          <cell r="DF842" t="b">
            <v>1</v>
          </cell>
          <cell r="DH842" t="b">
            <v>1</v>
          </cell>
          <cell r="DJ842" t="b">
            <v>1</v>
          </cell>
          <cell r="DL842" t="b">
            <v>1</v>
          </cell>
          <cell r="DN842" t="b">
            <v>0</v>
          </cell>
          <cell r="DP842" t="b">
            <v>0</v>
          </cell>
          <cell r="DV842">
            <v>0</v>
          </cell>
          <cell r="DX842">
            <v>0</v>
          </cell>
          <cell r="DZ842">
            <v>0</v>
          </cell>
          <cell r="EB842">
            <v>0</v>
          </cell>
          <cell r="ED842">
            <v>0</v>
          </cell>
          <cell r="EF842">
            <v>0</v>
          </cell>
          <cell r="EJ842">
            <v>0.05</v>
          </cell>
          <cell r="EL842">
            <v>0.05</v>
          </cell>
          <cell r="EN842">
            <v>0.05</v>
          </cell>
          <cell r="EP842">
            <v>0.05</v>
          </cell>
          <cell r="ER842">
            <v>0</v>
          </cell>
          <cell r="ET842">
            <v>0</v>
          </cell>
          <cell r="EX842">
            <v>0</v>
          </cell>
          <cell r="EZ842">
            <v>0</v>
          </cell>
          <cell r="FD842">
            <v>0</v>
          </cell>
          <cell r="FF842">
            <v>0</v>
          </cell>
        </row>
        <row r="843">
          <cell r="A843" t="str">
            <v>RenoSydKedel</v>
          </cell>
          <cell r="B843" t="str">
            <v>DK-West</v>
          </cell>
          <cell r="G843">
            <v>0</v>
          </cell>
          <cell r="H843">
            <v>0.05</v>
          </cell>
          <cell r="AK843">
            <v>0</v>
          </cell>
          <cell r="AL843">
            <v>4.0750000000000001E-2</v>
          </cell>
          <cell r="AN843">
            <v>0</v>
          </cell>
          <cell r="AO843">
            <v>9.9000000000000008E-3</v>
          </cell>
          <cell r="AP843">
            <v>0</v>
          </cell>
          <cell r="AQ843">
            <v>3.5000000000000005E-3</v>
          </cell>
          <cell r="BG843" t="b">
            <v>1</v>
          </cell>
          <cell r="BO843" t="b">
            <v>0</v>
          </cell>
          <cell r="CA843" t="b">
            <v>0</v>
          </cell>
          <cell r="CB843" t="b">
            <v>0</v>
          </cell>
          <cell r="CD843" t="b">
            <v>0</v>
          </cell>
          <cell r="CE843" t="b">
            <v>1</v>
          </cell>
          <cell r="CG843" t="b">
            <v>0</v>
          </cell>
          <cell r="CH843" t="b">
            <v>0</v>
          </cell>
          <cell r="CT843" t="b">
            <v>0</v>
          </cell>
          <cell r="CV843" t="b">
            <v>0</v>
          </cell>
          <cell r="CX843" t="b">
            <v>0</v>
          </cell>
          <cell r="CZ843" t="b">
            <v>0</v>
          </cell>
          <cell r="DB843" t="b">
            <v>0</v>
          </cell>
          <cell r="DD843" t="b">
            <v>0</v>
          </cell>
          <cell r="DF843" t="b">
            <v>0</v>
          </cell>
          <cell r="DH843" t="b">
            <v>0</v>
          </cell>
          <cell r="DJ843" t="b">
            <v>0</v>
          </cell>
          <cell r="DL843" t="b">
            <v>0</v>
          </cell>
          <cell r="DN843" t="b">
            <v>0</v>
          </cell>
          <cell r="DP843" t="b">
            <v>0</v>
          </cell>
          <cell r="DV843">
            <v>0</v>
          </cell>
          <cell r="DX843">
            <v>0</v>
          </cell>
          <cell r="DZ843">
            <v>0</v>
          </cell>
          <cell r="EB843">
            <v>0</v>
          </cell>
          <cell r="ED843">
            <v>0</v>
          </cell>
          <cell r="EF843">
            <v>0</v>
          </cell>
          <cell r="EJ843">
            <v>0</v>
          </cell>
          <cell r="EL843">
            <v>0</v>
          </cell>
          <cell r="EN843">
            <v>0</v>
          </cell>
          <cell r="EP843">
            <v>0</v>
          </cell>
          <cell r="ER843">
            <v>0</v>
          </cell>
          <cell r="ET843">
            <v>0</v>
          </cell>
          <cell r="EX843">
            <v>0</v>
          </cell>
          <cell r="EZ843">
            <v>0.05</v>
          </cell>
          <cell r="FD843">
            <v>0</v>
          </cell>
          <cell r="FF843">
            <v>0</v>
          </cell>
        </row>
        <row r="844">
          <cell r="A844" t="str">
            <v>AarhusNordKV</v>
          </cell>
          <cell r="B844" t="str">
            <v>DK-West</v>
          </cell>
          <cell r="G844">
            <v>9</v>
          </cell>
          <cell r="H844">
            <v>33.333333333333329</v>
          </cell>
          <cell r="AK844">
            <v>1.5479999999999998</v>
          </cell>
          <cell r="AL844">
            <v>21.234567901234559</v>
          </cell>
          <cell r="AN844">
            <v>0</v>
          </cell>
          <cell r="AO844">
            <v>10.44</v>
          </cell>
          <cell r="AP844">
            <v>0</v>
          </cell>
          <cell r="AQ844">
            <v>0.80999999999999994</v>
          </cell>
          <cell r="BG844" t="b">
            <v>1</v>
          </cell>
          <cell r="BO844" t="b">
            <v>0</v>
          </cell>
          <cell r="CA844" t="b">
            <v>0</v>
          </cell>
          <cell r="CB844" t="b">
            <v>0</v>
          </cell>
          <cell r="CD844" t="b">
            <v>0</v>
          </cell>
          <cell r="CE844" t="b">
            <v>0</v>
          </cell>
          <cell r="CG844" t="b">
            <v>0</v>
          </cell>
          <cell r="CH844" t="b">
            <v>0</v>
          </cell>
          <cell r="CP844" t="str">
            <v>ECWSTBPC</v>
          </cell>
          <cell r="CT844" t="b">
            <v>0</v>
          </cell>
          <cell r="CV844" t="b">
            <v>0</v>
          </cell>
          <cell r="CX844" t="b">
            <v>0</v>
          </cell>
          <cell r="CZ844" t="b">
            <v>0</v>
          </cell>
          <cell r="DB844" t="b">
            <v>0</v>
          </cell>
          <cell r="DD844" t="b">
            <v>0</v>
          </cell>
          <cell r="DF844" t="b">
            <v>0</v>
          </cell>
          <cell r="DH844" t="b">
            <v>0</v>
          </cell>
          <cell r="DJ844" t="b">
            <v>0</v>
          </cell>
          <cell r="DL844" t="b">
            <v>0</v>
          </cell>
          <cell r="DN844" t="b">
            <v>0</v>
          </cell>
          <cell r="DP844" t="b">
            <v>0</v>
          </cell>
          <cell r="DV844">
            <v>0</v>
          </cell>
          <cell r="DX844">
            <v>0</v>
          </cell>
          <cell r="DZ844">
            <v>0</v>
          </cell>
          <cell r="EB844">
            <v>0</v>
          </cell>
          <cell r="ED844">
            <v>0</v>
          </cell>
          <cell r="EF844">
            <v>0</v>
          </cell>
          <cell r="EJ844">
            <v>0</v>
          </cell>
          <cell r="EL844">
            <v>0</v>
          </cell>
          <cell r="EN844">
            <v>0</v>
          </cell>
          <cell r="EP844">
            <v>0</v>
          </cell>
          <cell r="ER844">
            <v>0</v>
          </cell>
          <cell r="ET844">
            <v>0</v>
          </cell>
          <cell r="EX844">
            <v>0</v>
          </cell>
          <cell r="EZ844">
            <v>0</v>
          </cell>
          <cell r="FD844">
            <v>0</v>
          </cell>
          <cell r="FF844">
            <v>0</v>
          </cell>
        </row>
        <row r="845">
          <cell r="A845" t="str">
            <v>AarhusNordKV</v>
          </cell>
          <cell r="B845" t="str">
            <v>DK-West</v>
          </cell>
          <cell r="G845">
            <v>9</v>
          </cell>
          <cell r="H845">
            <v>33.333333333333329</v>
          </cell>
          <cell r="AK845">
            <v>1.5479999999999998</v>
          </cell>
          <cell r="AL845">
            <v>21.234567901234559</v>
          </cell>
          <cell r="AN845">
            <v>0</v>
          </cell>
          <cell r="AO845">
            <v>10.44</v>
          </cell>
          <cell r="AP845">
            <v>0</v>
          </cell>
          <cell r="AQ845">
            <v>0.80999999999999994</v>
          </cell>
          <cell r="BG845" t="b">
            <v>1</v>
          </cell>
          <cell r="BO845" t="b">
            <v>0</v>
          </cell>
          <cell r="CA845" t="b">
            <v>0</v>
          </cell>
          <cell r="CB845" t="b">
            <v>0</v>
          </cell>
          <cell r="CD845" t="b">
            <v>0</v>
          </cell>
          <cell r="CE845" t="b">
            <v>0</v>
          </cell>
          <cell r="CG845" t="b">
            <v>0</v>
          </cell>
          <cell r="CH845" t="b">
            <v>0</v>
          </cell>
          <cell r="CP845" t="str">
            <v>ECWSTBPC</v>
          </cell>
          <cell r="CT845" t="b">
            <v>0</v>
          </cell>
          <cell r="CV845" t="b">
            <v>0</v>
          </cell>
          <cell r="CX845" t="b">
            <v>0</v>
          </cell>
          <cell r="CZ845" t="b">
            <v>0</v>
          </cell>
          <cell r="DB845" t="b">
            <v>0</v>
          </cell>
          <cell r="DD845" t="b">
            <v>0</v>
          </cell>
          <cell r="DF845" t="b">
            <v>0</v>
          </cell>
          <cell r="DH845" t="b">
            <v>0</v>
          </cell>
          <cell r="DJ845" t="b">
            <v>0</v>
          </cell>
          <cell r="DL845" t="b">
            <v>0</v>
          </cell>
          <cell r="DN845" t="b">
            <v>0</v>
          </cell>
          <cell r="DP845" t="b">
            <v>0</v>
          </cell>
          <cell r="DV845">
            <v>0</v>
          </cell>
          <cell r="DX845">
            <v>0</v>
          </cell>
          <cell r="DZ845">
            <v>0</v>
          </cell>
          <cell r="EB845">
            <v>0</v>
          </cell>
          <cell r="ED845">
            <v>0</v>
          </cell>
          <cell r="EF845">
            <v>0</v>
          </cell>
          <cell r="EJ845">
            <v>0</v>
          </cell>
          <cell r="EL845">
            <v>0</v>
          </cell>
          <cell r="EN845">
            <v>0</v>
          </cell>
          <cell r="EP845">
            <v>0</v>
          </cell>
          <cell r="ER845">
            <v>0</v>
          </cell>
          <cell r="ET845">
            <v>0</v>
          </cell>
          <cell r="EX845">
            <v>0</v>
          </cell>
          <cell r="EZ845">
            <v>0</v>
          </cell>
          <cell r="FD845">
            <v>0</v>
          </cell>
          <cell r="FF845">
            <v>0</v>
          </cell>
        </row>
        <row r="846">
          <cell r="A846" t="str">
            <v>AarhusNordKV</v>
          </cell>
          <cell r="B846" t="str">
            <v>DK-West</v>
          </cell>
          <cell r="G846">
            <v>9</v>
          </cell>
          <cell r="H846">
            <v>33.333333333333329</v>
          </cell>
          <cell r="AK846">
            <v>1.5479999999999998</v>
          </cell>
          <cell r="AL846">
            <v>21.234567901234559</v>
          </cell>
          <cell r="AN846">
            <v>0</v>
          </cell>
          <cell r="AO846">
            <v>10.44</v>
          </cell>
          <cell r="AP846">
            <v>0</v>
          </cell>
          <cell r="AQ846">
            <v>0.80999999999999994</v>
          </cell>
          <cell r="BG846" t="b">
            <v>1</v>
          </cell>
          <cell r="BO846" t="b">
            <v>1</v>
          </cell>
          <cell r="CA846" t="b">
            <v>1</v>
          </cell>
          <cell r="CB846" t="b">
            <v>1</v>
          </cell>
          <cell r="CD846" t="b">
            <v>0</v>
          </cell>
          <cell r="CE846" t="b">
            <v>0</v>
          </cell>
          <cell r="CG846" t="b">
            <v>0</v>
          </cell>
          <cell r="CH846" t="b">
            <v>0</v>
          </cell>
          <cell r="CP846" t="str">
            <v>ECWSTBPC</v>
          </cell>
          <cell r="CT846" t="b">
            <v>1</v>
          </cell>
          <cell r="CV846" t="b">
            <v>1</v>
          </cell>
          <cell r="CX846" t="b">
            <v>0</v>
          </cell>
          <cell r="CZ846" t="b">
            <v>0</v>
          </cell>
          <cell r="DB846" t="b">
            <v>0</v>
          </cell>
          <cell r="DD846" t="b">
            <v>0</v>
          </cell>
          <cell r="DF846" t="b">
            <v>1</v>
          </cell>
          <cell r="DH846" t="b">
            <v>1</v>
          </cell>
          <cell r="DJ846" t="b">
            <v>0</v>
          </cell>
          <cell r="DL846" t="b">
            <v>0</v>
          </cell>
          <cell r="DN846" t="b">
            <v>0</v>
          </cell>
          <cell r="DP846" t="b">
            <v>0</v>
          </cell>
          <cell r="DV846">
            <v>9</v>
          </cell>
          <cell r="DX846">
            <v>9</v>
          </cell>
          <cell r="DZ846">
            <v>0</v>
          </cell>
          <cell r="EB846">
            <v>0</v>
          </cell>
          <cell r="ED846">
            <v>0</v>
          </cell>
          <cell r="EF846">
            <v>0</v>
          </cell>
          <cell r="EJ846">
            <v>33.333333333333329</v>
          </cell>
          <cell r="EL846">
            <v>33.333333333333329</v>
          </cell>
          <cell r="EN846">
            <v>0</v>
          </cell>
          <cell r="EP846">
            <v>0</v>
          </cell>
          <cell r="ER846">
            <v>0</v>
          </cell>
          <cell r="ET846">
            <v>0</v>
          </cell>
          <cell r="EX846">
            <v>0</v>
          </cell>
          <cell r="EZ846">
            <v>0</v>
          </cell>
          <cell r="FD846">
            <v>0</v>
          </cell>
          <cell r="FF846">
            <v>0</v>
          </cell>
        </row>
        <row r="847">
          <cell r="A847" t="str">
            <v>AarhusNordKV</v>
          </cell>
          <cell r="B847" t="str">
            <v>DK-West</v>
          </cell>
          <cell r="G847">
            <v>9</v>
          </cell>
          <cell r="H847">
            <v>33.333333333333329</v>
          </cell>
          <cell r="AK847">
            <v>1.5479999999999998</v>
          </cell>
          <cell r="AL847">
            <v>21.234567901234559</v>
          </cell>
          <cell r="AN847">
            <v>0</v>
          </cell>
          <cell r="AO847">
            <v>10.44</v>
          </cell>
          <cell r="AP847">
            <v>0</v>
          </cell>
          <cell r="AQ847">
            <v>0.80999999999999994</v>
          </cell>
          <cell r="BG847" t="b">
            <v>1</v>
          </cell>
          <cell r="BO847" t="b">
            <v>0</v>
          </cell>
          <cell r="CA847" t="b">
            <v>0</v>
          </cell>
          <cell r="CB847" t="b">
            <v>0</v>
          </cell>
          <cell r="CD847" t="b">
            <v>1</v>
          </cell>
          <cell r="CE847" t="b">
            <v>1</v>
          </cell>
          <cell r="CG847" t="b">
            <v>0</v>
          </cell>
          <cell r="CH847" t="b">
            <v>0</v>
          </cell>
          <cell r="CT847" t="b">
            <v>0</v>
          </cell>
          <cell r="CV847" t="b">
            <v>0</v>
          </cell>
          <cell r="CX847" t="b">
            <v>0</v>
          </cell>
          <cell r="CZ847" t="b">
            <v>0</v>
          </cell>
          <cell r="DB847" t="b">
            <v>0</v>
          </cell>
          <cell r="DD847" t="b">
            <v>0</v>
          </cell>
          <cell r="DF847" t="b">
            <v>0</v>
          </cell>
          <cell r="DH847" t="b">
            <v>0</v>
          </cell>
          <cell r="DJ847" t="b">
            <v>0</v>
          </cell>
          <cell r="DL847" t="b">
            <v>0</v>
          </cell>
          <cell r="DN847" t="b">
            <v>0</v>
          </cell>
          <cell r="DP847" t="b">
            <v>0</v>
          </cell>
          <cell r="DV847">
            <v>0</v>
          </cell>
          <cell r="DX847">
            <v>0</v>
          </cell>
          <cell r="DZ847">
            <v>0</v>
          </cell>
          <cell r="EB847">
            <v>0</v>
          </cell>
          <cell r="ED847">
            <v>0</v>
          </cell>
          <cell r="EF847">
            <v>0</v>
          </cell>
          <cell r="EJ847">
            <v>0</v>
          </cell>
          <cell r="EL847">
            <v>0</v>
          </cell>
          <cell r="EN847">
            <v>0</v>
          </cell>
          <cell r="EP847">
            <v>0</v>
          </cell>
          <cell r="ER847">
            <v>0</v>
          </cell>
          <cell r="ET847">
            <v>0</v>
          </cell>
          <cell r="EX847">
            <v>9</v>
          </cell>
          <cell r="EZ847">
            <v>33.333333333333329</v>
          </cell>
          <cell r="FD847">
            <v>0</v>
          </cell>
          <cell r="FF847">
            <v>0</v>
          </cell>
        </row>
        <row r="848">
          <cell r="A848" t="str">
            <v>AarhusNordKV2</v>
          </cell>
          <cell r="B848" t="str">
            <v>DK-West</v>
          </cell>
          <cell r="G848">
            <v>11.3</v>
          </cell>
          <cell r="H848">
            <v>40.357142857142854</v>
          </cell>
          <cell r="AK848">
            <v>2.3616999999999999</v>
          </cell>
          <cell r="AL848">
            <v>30.123724489795915</v>
          </cell>
          <cell r="AN848">
            <v>0</v>
          </cell>
          <cell r="AO848">
            <v>13.108000000000001</v>
          </cell>
          <cell r="AP848">
            <v>0</v>
          </cell>
          <cell r="AQ848">
            <v>1.0170000000000001</v>
          </cell>
          <cell r="BG848" t="b">
            <v>1</v>
          </cell>
          <cell r="BO848" t="b">
            <v>0</v>
          </cell>
          <cell r="CA848" t="b">
            <v>0</v>
          </cell>
          <cell r="CB848" t="b">
            <v>0</v>
          </cell>
          <cell r="CD848" t="b">
            <v>0</v>
          </cell>
          <cell r="CE848" t="b">
            <v>0</v>
          </cell>
          <cell r="CG848" t="b">
            <v>0</v>
          </cell>
          <cell r="CH848" t="b">
            <v>0</v>
          </cell>
          <cell r="CP848" t="str">
            <v>ECWSTBPC</v>
          </cell>
          <cell r="CT848" t="b">
            <v>0</v>
          </cell>
          <cell r="CV848" t="b">
            <v>0</v>
          </cell>
          <cell r="CX848" t="b">
            <v>0</v>
          </cell>
          <cell r="CZ848" t="b">
            <v>0</v>
          </cell>
          <cell r="DB848" t="b">
            <v>0</v>
          </cell>
          <cell r="DD848" t="b">
            <v>0</v>
          </cell>
          <cell r="DF848" t="b">
            <v>0</v>
          </cell>
          <cell r="DH848" t="b">
            <v>0</v>
          </cell>
          <cell r="DJ848" t="b">
            <v>0</v>
          </cell>
          <cell r="DL848" t="b">
            <v>0</v>
          </cell>
          <cell r="DN848" t="b">
            <v>0</v>
          </cell>
          <cell r="DP848" t="b">
            <v>0</v>
          </cell>
          <cell r="DV848">
            <v>0</v>
          </cell>
          <cell r="DX848">
            <v>0</v>
          </cell>
          <cell r="DZ848">
            <v>0</v>
          </cell>
          <cell r="EB848">
            <v>0</v>
          </cell>
          <cell r="ED848">
            <v>0</v>
          </cell>
          <cell r="EF848">
            <v>0</v>
          </cell>
          <cell r="EJ848">
            <v>0</v>
          </cell>
          <cell r="EL848">
            <v>0</v>
          </cell>
          <cell r="EN848">
            <v>0</v>
          </cell>
          <cell r="EP848">
            <v>0</v>
          </cell>
          <cell r="ER848">
            <v>0</v>
          </cell>
          <cell r="ET848">
            <v>0</v>
          </cell>
          <cell r="EX848">
            <v>0</v>
          </cell>
          <cell r="EZ848">
            <v>0</v>
          </cell>
          <cell r="FD848">
            <v>0</v>
          </cell>
          <cell r="FF848">
            <v>0</v>
          </cell>
        </row>
        <row r="849">
          <cell r="A849" t="str">
            <v>AarhusNordKV2</v>
          </cell>
          <cell r="B849" t="str">
            <v>DK-West</v>
          </cell>
          <cell r="G849">
            <v>11.3</v>
          </cell>
          <cell r="H849">
            <v>40.357142857142854</v>
          </cell>
          <cell r="AK849">
            <v>2.3616999999999999</v>
          </cell>
          <cell r="AL849">
            <v>30.123724489795915</v>
          </cell>
          <cell r="AN849">
            <v>0</v>
          </cell>
          <cell r="AO849">
            <v>13.108000000000001</v>
          </cell>
          <cell r="AP849">
            <v>0</v>
          </cell>
          <cell r="AQ849">
            <v>1.0170000000000001</v>
          </cell>
          <cell r="BG849" t="b">
            <v>1</v>
          </cell>
          <cell r="BO849" t="b">
            <v>1</v>
          </cell>
          <cell r="CA849" t="b">
            <v>1</v>
          </cell>
          <cell r="CB849" t="b">
            <v>1</v>
          </cell>
          <cell r="CD849" t="b">
            <v>0</v>
          </cell>
          <cell r="CE849" t="b">
            <v>0</v>
          </cell>
          <cell r="CG849" t="b">
            <v>0</v>
          </cell>
          <cell r="CH849" t="b">
            <v>0</v>
          </cell>
          <cell r="CP849" t="str">
            <v>ECWSTBPC</v>
          </cell>
          <cell r="CT849" t="b">
            <v>1</v>
          </cell>
          <cell r="CV849" t="b">
            <v>1</v>
          </cell>
          <cell r="CX849" t="b">
            <v>1</v>
          </cell>
          <cell r="CZ849" t="b">
            <v>0</v>
          </cell>
          <cell r="DB849" t="b">
            <v>0</v>
          </cell>
          <cell r="DD849" t="b">
            <v>0</v>
          </cell>
          <cell r="DF849" t="b">
            <v>1</v>
          </cell>
          <cell r="DH849" t="b">
            <v>1</v>
          </cell>
          <cell r="DJ849" t="b">
            <v>1</v>
          </cell>
          <cell r="DL849" t="b">
            <v>0</v>
          </cell>
          <cell r="DN849" t="b">
            <v>0</v>
          </cell>
          <cell r="DP849" t="b">
            <v>0</v>
          </cell>
          <cell r="DV849">
            <v>11.3</v>
          </cell>
          <cell r="DX849">
            <v>11.3</v>
          </cell>
          <cell r="DZ849">
            <v>11.3</v>
          </cell>
          <cell r="EB849">
            <v>0</v>
          </cell>
          <cell r="ED849">
            <v>0</v>
          </cell>
          <cell r="EF849">
            <v>0</v>
          </cell>
          <cell r="EJ849">
            <v>40.357142857142854</v>
          </cell>
          <cell r="EL849">
            <v>40.357142857142854</v>
          </cell>
          <cell r="EN849">
            <v>40.357142857142854</v>
          </cell>
          <cell r="EP849">
            <v>0</v>
          </cell>
          <cell r="ER849">
            <v>0</v>
          </cell>
          <cell r="ET849">
            <v>0</v>
          </cell>
          <cell r="EX849">
            <v>0</v>
          </cell>
          <cell r="EZ849">
            <v>0</v>
          </cell>
          <cell r="FD849">
            <v>0</v>
          </cell>
          <cell r="FF849">
            <v>0</v>
          </cell>
        </row>
        <row r="850">
          <cell r="A850" t="str">
            <v>AarhusNordKV2</v>
          </cell>
          <cell r="B850" t="str">
            <v>DK-West</v>
          </cell>
          <cell r="G850">
            <v>11.3</v>
          </cell>
          <cell r="H850">
            <v>40.357142857142854</v>
          </cell>
          <cell r="AK850">
            <v>2.3616999999999999</v>
          </cell>
          <cell r="AL850">
            <v>30.123724489795915</v>
          </cell>
          <cell r="AN850">
            <v>0</v>
          </cell>
          <cell r="AO850">
            <v>13.108000000000001</v>
          </cell>
          <cell r="AP850">
            <v>0</v>
          </cell>
          <cell r="AQ850">
            <v>1.0170000000000001</v>
          </cell>
          <cell r="BG850" t="b">
            <v>1</v>
          </cell>
          <cell r="BO850" t="b">
            <v>0</v>
          </cell>
          <cell r="CA850" t="b">
            <v>0</v>
          </cell>
          <cell r="CB850" t="b">
            <v>0</v>
          </cell>
          <cell r="CD850" t="b">
            <v>1</v>
          </cell>
          <cell r="CE850" t="b">
            <v>1</v>
          </cell>
          <cell r="CG850" t="b">
            <v>0</v>
          </cell>
          <cell r="CH850" t="b">
            <v>0</v>
          </cell>
          <cell r="CT850" t="b">
            <v>0</v>
          </cell>
          <cell r="CV850" t="b">
            <v>0</v>
          </cell>
          <cell r="CX850" t="b">
            <v>0</v>
          </cell>
          <cell r="CZ850" t="b">
            <v>0</v>
          </cell>
          <cell r="DB850" t="b">
            <v>0</v>
          </cell>
          <cell r="DD850" t="b">
            <v>0</v>
          </cell>
          <cell r="DF850" t="b">
            <v>0</v>
          </cell>
          <cell r="DH850" t="b">
            <v>0</v>
          </cell>
          <cell r="DJ850" t="b">
            <v>0</v>
          </cell>
          <cell r="DL850" t="b">
            <v>0</v>
          </cell>
          <cell r="DN850" t="b">
            <v>0</v>
          </cell>
          <cell r="DP850" t="b">
            <v>0</v>
          </cell>
          <cell r="DV850">
            <v>0</v>
          </cell>
          <cell r="DX850">
            <v>0</v>
          </cell>
          <cell r="DZ850">
            <v>0</v>
          </cell>
          <cell r="EB850">
            <v>0</v>
          </cell>
          <cell r="ED850">
            <v>0</v>
          </cell>
          <cell r="EF850">
            <v>0</v>
          </cell>
          <cell r="EJ850">
            <v>0</v>
          </cell>
          <cell r="EL850">
            <v>0</v>
          </cell>
          <cell r="EN850">
            <v>0</v>
          </cell>
          <cell r="EP850">
            <v>0</v>
          </cell>
          <cell r="ER850">
            <v>0</v>
          </cell>
          <cell r="ET850">
            <v>0</v>
          </cell>
          <cell r="EX850">
            <v>11.3</v>
          </cell>
          <cell r="EZ850">
            <v>40.357142857142854</v>
          </cell>
          <cell r="FD850">
            <v>0</v>
          </cell>
          <cell r="FF850">
            <v>0</v>
          </cell>
        </row>
        <row r="851">
          <cell r="A851" t="str">
            <v>AarhusNordKV3</v>
          </cell>
          <cell r="B851" t="str">
            <v>DK-West</v>
          </cell>
          <cell r="G851">
            <v>33.19756376094405</v>
          </cell>
          <cell r="H851">
            <v>95</v>
          </cell>
          <cell r="AK851">
            <v>7.9474967643700047</v>
          </cell>
          <cell r="AL851">
            <v>65.082637254901954</v>
          </cell>
          <cell r="AN851">
            <v>0</v>
          </cell>
          <cell r="AO851">
            <v>38.509173962695094</v>
          </cell>
          <cell r="AP851">
            <v>0</v>
          </cell>
          <cell r="AQ851">
            <v>2.3238294632660832</v>
          </cell>
          <cell r="BG851" t="b">
            <v>1</v>
          </cell>
          <cell r="BO851" t="b">
            <v>0</v>
          </cell>
          <cell r="CA851" t="b">
            <v>0</v>
          </cell>
          <cell r="CB851" t="b">
            <v>0</v>
          </cell>
          <cell r="CD851" t="b">
            <v>0</v>
          </cell>
          <cell r="CE851" t="b">
            <v>0</v>
          </cell>
          <cell r="CG851" t="b">
            <v>0</v>
          </cell>
          <cell r="CH851" t="b">
            <v>0</v>
          </cell>
          <cell r="CP851" t="str">
            <v>ECWSTBPC</v>
          </cell>
          <cell r="CT851" t="b">
            <v>0</v>
          </cell>
          <cell r="CV851" t="b">
            <v>1</v>
          </cell>
          <cell r="CX851" t="b">
            <v>1</v>
          </cell>
          <cell r="CZ851" t="b">
            <v>1</v>
          </cell>
          <cell r="DB851" t="b">
            <v>1</v>
          </cell>
          <cell r="DD851" t="b">
            <v>0</v>
          </cell>
          <cell r="DF851" t="b">
            <v>0</v>
          </cell>
          <cell r="DH851" t="b">
            <v>1</v>
          </cell>
          <cell r="DJ851" t="b">
            <v>1</v>
          </cell>
          <cell r="DL851" t="b">
            <v>1</v>
          </cell>
          <cell r="DN851" t="b">
            <v>1</v>
          </cell>
          <cell r="DP851" t="b">
            <v>0</v>
          </cell>
          <cell r="DV851">
            <v>0</v>
          </cell>
          <cell r="DX851">
            <v>0</v>
          </cell>
          <cell r="DZ851">
            <v>0</v>
          </cell>
          <cell r="EB851">
            <v>0</v>
          </cell>
          <cell r="ED851">
            <v>0</v>
          </cell>
          <cell r="EF851">
            <v>0</v>
          </cell>
          <cell r="EJ851">
            <v>0</v>
          </cell>
          <cell r="EL851">
            <v>0</v>
          </cell>
          <cell r="EN851">
            <v>0</v>
          </cell>
          <cell r="EP851">
            <v>0</v>
          </cell>
          <cell r="ER851">
            <v>0</v>
          </cell>
          <cell r="ET851">
            <v>0</v>
          </cell>
          <cell r="EX851">
            <v>0</v>
          </cell>
          <cell r="EZ851">
            <v>0</v>
          </cell>
          <cell r="FD851">
            <v>0</v>
          </cell>
          <cell r="FF851">
            <v>0</v>
          </cell>
        </row>
        <row r="852">
          <cell r="A852" t="str">
            <v>VarmelagerÅrhus</v>
          </cell>
          <cell r="B852" t="str">
            <v>DK-West</v>
          </cell>
          <cell r="G852">
            <v>0</v>
          </cell>
          <cell r="H852">
            <v>139.56666666666666</v>
          </cell>
          <cell r="AK852">
            <v>0</v>
          </cell>
          <cell r="AL852">
            <v>0</v>
          </cell>
          <cell r="AN852">
            <v>0</v>
          </cell>
          <cell r="AO852">
            <v>0</v>
          </cell>
          <cell r="AP852">
            <v>0</v>
          </cell>
          <cell r="AQ852">
            <v>0</v>
          </cell>
          <cell r="BG852" t="b">
            <v>0</v>
          </cell>
          <cell r="BO852" t="b">
            <v>0</v>
          </cell>
          <cell r="CA852" t="b">
            <v>0</v>
          </cell>
          <cell r="CB852" t="b">
            <v>0</v>
          </cell>
          <cell r="CD852" t="b">
            <v>0</v>
          </cell>
          <cell r="CE852" t="b">
            <v>0</v>
          </cell>
          <cell r="CG852" t="b">
            <v>0</v>
          </cell>
          <cell r="CH852" t="b">
            <v>0</v>
          </cell>
          <cell r="CP852">
            <v>0</v>
          </cell>
          <cell r="CT852" t="b">
            <v>0</v>
          </cell>
          <cell r="CV852" t="b">
            <v>0</v>
          </cell>
          <cell r="CX852" t="b">
            <v>0</v>
          </cell>
          <cell r="CZ852" t="b">
            <v>0</v>
          </cell>
          <cell r="DB852" t="b">
            <v>0</v>
          </cell>
          <cell r="DD852" t="b">
            <v>0</v>
          </cell>
          <cell r="DF852" t="b">
            <v>0</v>
          </cell>
          <cell r="DH852" t="b">
            <v>0</v>
          </cell>
          <cell r="DJ852" t="b">
            <v>0</v>
          </cell>
          <cell r="DL852" t="b">
            <v>0</v>
          </cell>
          <cell r="DN852" t="b">
            <v>0</v>
          </cell>
          <cell r="DP852" t="b">
            <v>0</v>
          </cell>
          <cell r="DV852">
            <v>0</v>
          </cell>
          <cell r="DX852">
            <v>0</v>
          </cell>
          <cell r="DZ852">
            <v>0</v>
          </cell>
          <cell r="EB852">
            <v>0</v>
          </cell>
          <cell r="ED852">
            <v>0</v>
          </cell>
          <cell r="EF852">
            <v>0</v>
          </cell>
          <cell r="EJ852">
            <v>0</v>
          </cell>
          <cell r="EL852">
            <v>0</v>
          </cell>
          <cell r="EN852">
            <v>0</v>
          </cell>
          <cell r="EP852">
            <v>0</v>
          </cell>
          <cell r="ER852">
            <v>0</v>
          </cell>
          <cell r="ET852">
            <v>0</v>
          </cell>
          <cell r="EX852">
            <v>0</v>
          </cell>
          <cell r="EZ852">
            <v>0</v>
          </cell>
          <cell r="FD852">
            <v>0</v>
          </cell>
          <cell r="FF852">
            <v>0</v>
          </cell>
        </row>
        <row r="853">
          <cell r="A853" t="str">
            <v>ElkedelÅrhus</v>
          </cell>
          <cell r="B853" t="str">
            <v>DK-West</v>
          </cell>
          <cell r="G853" t="e">
            <v>#VALUE!</v>
          </cell>
          <cell r="H853">
            <v>84.181250000000006</v>
          </cell>
          <cell r="AK853">
            <v>0</v>
          </cell>
          <cell r="AL853">
            <v>0</v>
          </cell>
          <cell r="AN853">
            <v>0</v>
          </cell>
          <cell r="AO853">
            <v>0</v>
          </cell>
          <cell r="AP853">
            <v>0</v>
          </cell>
          <cell r="AQ853">
            <v>0</v>
          </cell>
          <cell r="BG853" t="b">
            <v>0</v>
          </cell>
          <cell r="BO853" t="b">
            <v>0</v>
          </cell>
          <cell r="CA853" t="b">
            <v>0</v>
          </cell>
          <cell r="CB853" t="b">
            <v>0</v>
          </cell>
          <cell r="CD853" t="b">
            <v>0</v>
          </cell>
          <cell r="CE853" t="b">
            <v>0</v>
          </cell>
          <cell r="CG853" t="b">
            <v>0</v>
          </cell>
          <cell r="CH853" t="b">
            <v>0</v>
          </cell>
          <cell r="CP853">
            <v>0</v>
          </cell>
          <cell r="CT853" t="b">
            <v>0</v>
          </cell>
          <cell r="CV853" t="b">
            <v>0</v>
          </cell>
          <cell r="CX853" t="b">
            <v>0</v>
          </cell>
          <cell r="CZ853" t="b">
            <v>0</v>
          </cell>
          <cell r="DB853" t="b">
            <v>0</v>
          </cell>
          <cell r="DD853" t="b">
            <v>0</v>
          </cell>
          <cell r="DF853" t="b">
            <v>0</v>
          </cell>
          <cell r="DH853" t="b">
            <v>0</v>
          </cell>
          <cell r="DJ853" t="b">
            <v>0</v>
          </cell>
          <cell r="DL853" t="b">
            <v>0</v>
          </cell>
          <cell r="DN853" t="b">
            <v>0</v>
          </cell>
          <cell r="DP853" t="b">
            <v>0</v>
          </cell>
          <cell r="DV853">
            <v>0</v>
          </cell>
          <cell r="DX853">
            <v>0</v>
          </cell>
          <cell r="DZ853">
            <v>0</v>
          </cell>
          <cell r="EB853">
            <v>0</v>
          </cell>
          <cell r="ED853">
            <v>0</v>
          </cell>
          <cell r="EF853">
            <v>0</v>
          </cell>
          <cell r="EJ853">
            <v>0</v>
          </cell>
          <cell r="EL853">
            <v>0</v>
          </cell>
          <cell r="EN853">
            <v>0</v>
          </cell>
          <cell r="EP853">
            <v>0</v>
          </cell>
          <cell r="ER853">
            <v>0</v>
          </cell>
          <cell r="ET853">
            <v>0</v>
          </cell>
          <cell r="EX853">
            <v>0</v>
          </cell>
          <cell r="EZ853">
            <v>0</v>
          </cell>
          <cell r="FD853">
            <v>0</v>
          </cell>
          <cell r="FF853">
            <v>0</v>
          </cell>
        </row>
        <row r="854">
          <cell r="A854" t="str">
            <v>AffKV_DKW10</v>
          </cell>
          <cell r="B854" t="str">
            <v>DK-West</v>
          </cell>
          <cell r="G854">
            <v>10</v>
          </cell>
          <cell r="H854">
            <v>31.948881789137381</v>
          </cell>
          <cell r="AK854">
            <v>1.88</v>
          </cell>
          <cell r="AL854">
            <v>19.189743694433954</v>
          </cell>
          <cell r="AN854">
            <v>0</v>
          </cell>
          <cell r="AO854">
            <v>11.6</v>
          </cell>
          <cell r="AP854">
            <v>0</v>
          </cell>
          <cell r="AQ854">
            <v>0.89999999999999991</v>
          </cell>
          <cell r="BG854" t="b">
            <v>1</v>
          </cell>
          <cell r="BO854" t="b">
            <v>0</v>
          </cell>
          <cell r="CA854" t="b">
            <v>0</v>
          </cell>
          <cell r="CB854" t="b">
            <v>0</v>
          </cell>
          <cell r="CD854" t="b">
            <v>0</v>
          </cell>
          <cell r="CE854" t="b">
            <v>0</v>
          </cell>
          <cell r="CG854" t="b">
            <v>0</v>
          </cell>
          <cell r="CH854" t="b">
            <v>0</v>
          </cell>
          <cell r="CP854" t="str">
            <v>ECWSTBPD</v>
          </cell>
          <cell r="CT854" t="b">
            <v>0</v>
          </cell>
          <cell r="CV854" t="b">
            <v>0</v>
          </cell>
          <cell r="CX854" t="b">
            <v>0</v>
          </cell>
          <cell r="CZ854" t="b">
            <v>0</v>
          </cell>
          <cell r="DB854" t="b">
            <v>0</v>
          </cell>
          <cell r="DD854" t="b">
            <v>0</v>
          </cell>
          <cell r="DF854" t="b">
            <v>0</v>
          </cell>
          <cell r="DH854" t="b">
            <v>0</v>
          </cell>
          <cell r="DJ854" t="b">
            <v>0</v>
          </cell>
          <cell r="DL854" t="b">
            <v>0</v>
          </cell>
          <cell r="DN854" t="b">
            <v>0</v>
          </cell>
          <cell r="DP854" t="b">
            <v>0</v>
          </cell>
          <cell r="DV854">
            <v>0</v>
          </cell>
          <cell r="DX854">
            <v>0</v>
          </cell>
          <cell r="DZ854">
            <v>0</v>
          </cell>
          <cell r="EB854">
            <v>0</v>
          </cell>
          <cell r="ED854">
            <v>0</v>
          </cell>
          <cell r="EF854">
            <v>0</v>
          </cell>
          <cell r="EJ854">
            <v>0</v>
          </cell>
          <cell r="EL854">
            <v>0</v>
          </cell>
          <cell r="EN854">
            <v>0</v>
          </cell>
          <cell r="EP854">
            <v>0</v>
          </cell>
          <cell r="ER854">
            <v>0</v>
          </cell>
          <cell r="ET854">
            <v>0</v>
          </cell>
          <cell r="EX854">
            <v>0</v>
          </cell>
          <cell r="EZ854">
            <v>0</v>
          </cell>
          <cell r="FD854">
            <v>0</v>
          </cell>
          <cell r="FF854">
            <v>0</v>
          </cell>
        </row>
        <row r="855">
          <cell r="A855" t="str">
            <v>AffKV_DKW10</v>
          </cell>
          <cell r="B855" t="str">
            <v>DK-West</v>
          </cell>
          <cell r="G855">
            <v>10</v>
          </cell>
          <cell r="H855">
            <v>31.948881789137381</v>
          </cell>
          <cell r="AK855">
            <v>1.88</v>
          </cell>
          <cell r="AL855">
            <v>19.189743694433954</v>
          </cell>
          <cell r="AN855">
            <v>0</v>
          </cell>
          <cell r="AO855">
            <v>11.6</v>
          </cell>
          <cell r="AP855">
            <v>0</v>
          </cell>
          <cell r="AQ855">
            <v>0.89999999999999991</v>
          </cell>
          <cell r="BG855" t="b">
            <v>1</v>
          </cell>
          <cell r="BO855" t="b">
            <v>1</v>
          </cell>
          <cell r="CA855" t="b">
            <v>1</v>
          </cell>
          <cell r="CB855" t="b">
            <v>1</v>
          </cell>
          <cell r="CD855" t="b">
            <v>0</v>
          </cell>
          <cell r="CE855" t="b">
            <v>0</v>
          </cell>
          <cell r="CG855" t="b">
            <v>0</v>
          </cell>
          <cell r="CH855" t="b">
            <v>0</v>
          </cell>
          <cell r="CP855" t="str">
            <v>ECWSTBPD</v>
          </cell>
          <cell r="CT855" t="b">
            <v>0</v>
          </cell>
          <cell r="CV855" t="b">
            <v>0</v>
          </cell>
          <cell r="CX855" t="b">
            <v>0</v>
          </cell>
          <cell r="CZ855" t="b">
            <v>0</v>
          </cell>
          <cell r="DB855" t="b">
            <v>0</v>
          </cell>
          <cell r="DD855" t="b">
            <v>0</v>
          </cell>
          <cell r="DF855" t="b">
            <v>0</v>
          </cell>
          <cell r="DH855" t="b">
            <v>0</v>
          </cell>
          <cell r="DJ855" t="b">
            <v>0</v>
          </cell>
          <cell r="DL855" t="b">
            <v>0</v>
          </cell>
          <cell r="DN855" t="b">
            <v>0</v>
          </cell>
          <cell r="DP855" t="b">
            <v>0</v>
          </cell>
          <cell r="DV855">
            <v>0</v>
          </cell>
          <cell r="DX855">
            <v>0</v>
          </cell>
          <cell r="DZ855">
            <v>0</v>
          </cell>
          <cell r="EB855">
            <v>0</v>
          </cell>
          <cell r="ED855">
            <v>0</v>
          </cell>
          <cell r="EF855">
            <v>0</v>
          </cell>
          <cell r="EJ855">
            <v>0</v>
          </cell>
          <cell r="EL855">
            <v>0</v>
          </cell>
          <cell r="EN855">
            <v>0</v>
          </cell>
          <cell r="EP855">
            <v>0</v>
          </cell>
          <cell r="ER855">
            <v>0</v>
          </cell>
          <cell r="ET855">
            <v>0</v>
          </cell>
          <cell r="EX855">
            <v>0</v>
          </cell>
          <cell r="EZ855">
            <v>0</v>
          </cell>
          <cell r="FD855">
            <v>0</v>
          </cell>
          <cell r="FF855">
            <v>0</v>
          </cell>
        </row>
        <row r="856">
          <cell r="A856" t="str">
            <v>AffKV_DKW10</v>
          </cell>
          <cell r="B856" t="str">
            <v>DK-West</v>
          </cell>
          <cell r="G856">
            <v>10</v>
          </cell>
          <cell r="H856">
            <v>31.948881789137381</v>
          </cell>
          <cell r="AK856">
            <v>1.88</v>
          </cell>
          <cell r="AL856">
            <v>19.189743694433954</v>
          </cell>
          <cell r="AN856">
            <v>0</v>
          </cell>
          <cell r="AO856">
            <v>11.6</v>
          </cell>
          <cell r="AP856">
            <v>0</v>
          </cell>
          <cell r="AQ856">
            <v>0.89999999999999991</v>
          </cell>
          <cell r="BG856" t="b">
            <v>1</v>
          </cell>
          <cell r="BO856" t="b">
            <v>0</v>
          </cell>
          <cell r="CA856" t="b">
            <v>0</v>
          </cell>
          <cell r="CB856" t="b">
            <v>0</v>
          </cell>
          <cell r="CD856" t="b">
            <v>1</v>
          </cell>
          <cell r="CE856" t="b">
            <v>1</v>
          </cell>
          <cell r="CG856" t="b">
            <v>0</v>
          </cell>
          <cell r="CH856" t="b">
            <v>0</v>
          </cell>
          <cell r="CT856" t="b">
            <v>0</v>
          </cell>
          <cell r="CV856" t="b">
            <v>0</v>
          </cell>
          <cell r="CX856" t="b">
            <v>0</v>
          </cell>
          <cell r="CZ856" t="b">
            <v>0</v>
          </cell>
          <cell r="DB856" t="b">
            <v>0</v>
          </cell>
          <cell r="DD856" t="b">
            <v>0</v>
          </cell>
          <cell r="DF856" t="b">
            <v>0</v>
          </cell>
          <cell r="DH856" t="b">
            <v>0</v>
          </cell>
          <cell r="DJ856" t="b">
            <v>0</v>
          </cell>
          <cell r="DL856" t="b">
            <v>0</v>
          </cell>
          <cell r="DN856" t="b">
            <v>0</v>
          </cell>
          <cell r="DP856" t="b">
            <v>0</v>
          </cell>
          <cell r="DV856">
            <v>0</v>
          </cell>
          <cell r="DX856">
            <v>0</v>
          </cell>
          <cell r="DZ856">
            <v>0</v>
          </cell>
          <cell r="EB856">
            <v>0</v>
          </cell>
          <cell r="ED856">
            <v>0</v>
          </cell>
          <cell r="EF856">
            <v>0</v>
          </cell>
          <cell r="EJ856">
            <v>0</v>
          </cell>
          <cell r="EL856">
            <v>0</v>
          </cell>
          <cell r="EN856">
            <v>0</v>
          </cell>
          <cell r="EP856">
            <v>0</v>
          </cell>
          <cell r="ER856">
            <v>0</v>
          </cell>
          <cell r="ET856">
            <v>0</v>
          </cell>
          <cell r="EX856">
            <v>10</v>
          </cell>
          <cell r="EZ856">
            <v>31.948881789137381</v>
          </cell>
          <cell r="FD856">
            <v>0</v>
          </cell>
          <cell r="FF856">
            <v>0</v>
          </cell>
        </row>
        <row r="857">
          <cell r="A857" t="str">
            <v>GT_DKW10</v>
          </cell>
          <cell r="B857" t="str">
            <v>DK-West</v>
          </cell>
          <cell r="G857">
            <v>6</v>
          </cell>
          <cell r="H857">
            <v>12.793176972281451</v>
          </cell>
          <cell r="AK857">
            <v>1.7159999999999997</v>
          </cell>
          <cell r="AL857">
            <v>7.8013829724360226</v>
          </cell>
          <cell r="AN857">
            <v>0</v>
          </cell>
          <cell r="AO857">
            <v>0.24</v>
          </cell>
          <cell r="AP857">
            <v>60</v>
          </cell>
          <cell r="AQ857">
            <v>0.48</v>
          </cell>
          <cell r="BG857" t="b">
            <v>1</v>
          </cell>
          <cell r="BO857" t="b">
            <v>0</v>
          </cell>
          <cell r="CA857" t="b">
            <v>0</v>
          </cell>
          <cell r="CB857" t="b">
            <v>0</v>
          </cell>
          <cell r="CD857" t="b">
            <v>0</v>
          </cell>
          <cell r="CE857" t="b">
            <v>0</v>
          </cell>
          <cell r="CG857" t="b">
            <v>0</v>
          </cell>
          <cell r="CH857" t="b">
            <v>0</v>
          </cell>
          <cell r="CP857" t="str">
            <v>ECGASGTD</v>
          </cell>
          <cell r="CT857" t="b">
            <v>0</v>
          </cell>
          <cell r="CV857" t="b">
            <v>0</v>
          </cell>
          <cell r="CX857" t="b">
            <v>0</v>
          </cell>
          <cell r="CZ857" t="b">
            <v>0</v>
          </cell>
          <cell r="DB857" t="b">
            <v>0</v>
          </cell>
          <cell r="DD857" t="b">
            <v>0</v>
          </cell>
          <cell r="DF857" t="b">
            <v>0</v>
          </cell>
          <cell r="DH857" t="b">
            <v>0</v>
          </cell>
          <cell r="DJ857" t="b">
            <v>0</v>
          </cell>
          <cell r="DL857" t="b">
            <v>0</v>
          </cell>
          <cell r="DN857" t="b">
            <v>0</v>
          </cell>
          <cell r="DP857" t="b">
            <v>0</v>
          </cell>
          <cell r="DV857">
            <v>0</v>
          </cell>
          <cell r="DX857">
            <v>0</v>
          </cell>
          <cell r="DZ857">
            <v>0</v>
          </cell>
          <cell r="EB857">
            <v>0</v>
          </cell>
          <cell r="ED857">
            <v>0</v>
          </cell>
          <cell r="EF857">
            <v>0</v>
          </cell>
          <cell r="EJ857">
            <v>0</v>
          </cell>
          <cell r="EL857">
            <v>0</v>
          </cell>
          <cell r="EN857">
            <v>0</v>
          </cell>
          <cell r="EP857">
            <v>0</v>
          </cell>
          <cell r="ER857">
            <v>0</v>
          </cell>
          <cell r="ET857">
            <v>0</v>
          </cell>
          <cell r="EX857">
            <v>0</v>
          </cell>
          <cell r="EZ857">
            <v>0</v>
          </cell>
          <cell r="FD857">
            <v>0</v>
          </cell>
          <cell r="FF857">
            <v>0</v>
          </cell>
        </row>
        <row r="858">
          <cell r="A858" t="str">
            <v>GT_DKW10</v>
          </cell>
          <cell r="B858" t="str">
            <v>DK-West</v>
          </cell>
          <cell r="G858">
            <v>6</v>
          </cell>
          <cell r="H858">
            <v>12.793176972281451</v>
          </cell>
          <cell r="AK858">
            <v>1.7159999999999997</v>
          </cell>
          <cell r="AL858">
            <v>7.8013829724360226</v>
          </cell>
          <cell r="AN858">
            <v>0</v>
          </cell>
          <cell r="AO858">
            <v>0.24</v>
          </cell>
          <cell r="AP858">
            <v>60</v>
          </cell>
          <cell r="AQ858">
            <v>0.48</v>
          </cell>
          <cell r="BG858" t="b">
            <v>1</v>
          </cell>
          <cell r="BO858" t="b">
            <v>1</v>
          </cell>
          <cell r="CA858" t="b">
            <v>1</v>
          </cell>
          <cell r="CB858" t="b">
            <v>1</v>
          </cell>
          <cell r="CD858" t="b">
            <v>0</v>
          </cell>
          <cell r="CE858" t="b">
            <v>0</v>
          </cell>
          <cell r="CG858" t="b">
            <v>0</v>
          </cell>
          <cell r="CH858" t="b">
            <v>0</v>
          </cell>
          <cell r="CP858" t="str">
            <v>ECGASGTD</v>
          </cell>
          <cell r="CT858" t="b">
            <v>0</v>
          </cell>
          <cell r="CV858" t="b">
            <v>0</v>
          </cell>
          <cell r="CX858" t="b">
            <v>0</v>
          </cell>
          <cell r="CZ858" t="b">
            <v>0</v>
          </cell>
          <cell r="DB858" t="b">
            <v>0</v>
          </cell>
          <cell r="DD858" t="b">
            <v>0</v>
          </cell>
          <cell r="DF858" t="b">
            <v>0</v>
          </cell>
          <cell r="DH858" t="b">
            <v>0</v>
          </cell>
          <cell r="DJ858" t="b">
            <v>0</v>
          </cell>
          <cell r="DL858" t="b">
            <v>0</v>
          </cell>
          <cell r="DN858" t="b">
            <v>0</v>
          </cell>
          <cell r="DP858" t="b">
            <v>0</v>
          </cell>
          <cell r="DV858">
            <v>6</v>
          </cell>
          <cell r="DX858">
            <v>6</v>
          </cell>
          <cell r="DZ858">
            <v>6</v>
          </cell>
          <cell r="EB858">
            <v>6</v>
          </cell>
          <cell r="ED858">
            <v>0</v>
          </cell>
          <cell r="EF858">
            <v>0</v>
          </cell>
          <cell r="EJ858">
            <v>12.793176972281451</v>
          </cell>
          <cell r="EL858">
            <v>12.793176972281451</v>
          </cell>
          <cell r="EN858">
            <v>12.793176972281451</v>
          </cell>
          <cell r="EP858">
            <v>12.793176972281451</v>
          </cell>
          <cell r="ER858">
            <v>0</v>
          </cell>
          <cell r="ET858">
            <v>0</v>
          </cell>
          <cell r="EX858">
            <v>0</v>
          </cell>
          <cell r="EZ858">
            <v>0</v>
          </cell>
          <cell r="FD858">
            <v>0</v>
          </cell>
          <cell r="FF858">
            <v>0</v>
          </cell>
        </row>
        <row r="859">
          <cell r="A859" t="str">
            <v>GT_DKW10</v>
          </cell>
          <cell r="B859" t="str">
            <v>DK-West</v>
          </cell>
          <cell r="G859">
            <v>6</v>
          </cell>
          <cell r="H859">
            <v>12.793176972281451</v>
          </cell>
          <cell r="AK859">
            <v>1.7159999999999997</v>
          </cell>
          <cell r="AL859">
            <v>7.8013829724360226</v>
          </cell>
          <cell r="AN859">
            <v>0</v>
          </cell>
          <cell r="AO859">
            <v>0.24</v>
          </cell>
          <cell r="AP859">
            <v>60</v>
          </cell>
          <cell r="AQ859">
            <v>0.48</v>
          </cell>
          <cell r="BG859" t="b">
            <v>1</v>
          </cell>
          <cell r="BO859" t="b">
            <v>0</v>
          </cell>
          <cell r="CA859" t="b">
            <v>0</v>
          </cell>
          <cell r="CB859" t="b">
            <v>0</v>
          </cell>
          <cell r="CD859" t="b">
            <v>1</v>
          </cell>
          <cell r="CE859" t="b">
            <v>1</v>
          </cell>
          <cell r="CG859" t="b">
            <v>0</v>
          </cell>
          <cell r="CH859" t="b">
            <v>0</v>
          </cell>
          <cell r="CP859" t="str">
            <v>ECGASGTD</v>
          </cell>
          <cell r="CT859" t="b">
            <v>1</v>
          </cell>
          <cell r="CV859" t="b">
            <v>1</v>
          </cell>
          <cell r="CX859" t="b">
            <v>1</v>
          </cell>
          <cell r="CZ859" t="b">
            <v>1</v>
          </cell>
          <cell r="DB859" t="b">
            <v>0</v>
          </cell>
          <cell r="DD859" t="b">
            <v>0</v>
          </cell>
          <cell r="DF859" t="b">
            <v>1</v>
          </cell>
          <cell r="DH859" t="b">
            <v>1</v>
          </cell>
          <cell r="DJ859" t="b">
            <v>1</v>
          </cell>
          <cell r="DL859" t="b">
            <v>1</v>
          </cell>
          <cell r="DN859" t="b">
            <v>0</v>
          </cell>
          <cell r="DP859" t="b">
            <v>0</v>
          </cell>
          <cell r="DV859">
            <v>0</v>
          </cell>
          <cell r="DX859">
            <v>0</v>
          </cell>
          <cell r="DZ859">
            <v>0</v>
          </cell>
          <cell r="EB859">
            <v>0</v>
          </cell>
          <cell r="ED859">
            <v>0</v>
          </cell>
          <cell r="EF859">
            <v>0</v>
          </cell>
          <cell r="EJ859">
            <v>0</v>
          </cell>
          <cell r="EL859">
            <v>0</v>
          </cell>
          <cell r="EN859">
            <v>0</v>
          </cell>
          <cell r="EP859">
            <v>0</v>
          </cell>
          <cell r="ER859">
            <v>0</v>
          </cell>
          <cell r="ET859">
            <v>0</v>
          </cell>
          <cell r="EX859">
            <v>6</v>
          </cell>
          <cell r="EZ859">
            <v>12.793176972281451</v>
          </cell>
          <cell r="FD859">
            <v>0</v>
          </cell>
          <cell r="FF859">
            <v>0</v>
          </cell>
        </row>
        <row r="860">
          <cell r="A860" t="str">
            <v>GM_DKW10</v>
          </cell>
          <cell r="B860" t="str">
            <v>DK-West</v>
          </cell>
          <cell r="G860">
            <v>131.51999999999998</v>
          </cell>
          <cell r="H860">
            <v>153.64485981308408</v>
          </cell>
          <cell r="AK860">
            <v>53.134079999999997</v>
          </cell>
          <cell r="AL860">
            <v>72.514630098698575</v>
          </cell>
          <cell r="AN860">
            <v>0</v>
          </cell>
          <cell r="AO860">
            <v>13.151999999999999</v>
          </cell>
          <cell r="AP860">
            <v>3945.5999999999995</v>
          </cell>
          <cell r="AQ860">
            <v>13.151999999999999</v>
          </cell>
          <cell r="BG860" t="b">
            <v>1</v>
          </cell>
          <cell r="BO860" t="b">
            <v>0</v>
          </cell>
          <cell r="CA860" t="b">
            <v>0</v>
          </cell>
          <cell r="CB860" t="b">
            <v>0</v>
          </cell>
          <cell r="CD860" t="b">
            <v>0</v>
          </cell>
          <cell r="CE860" t="b">
            <v>0</v>
          </cell>
          <cell r="CG860" t="b">
            <v>0</v>
          </cell>
          <cell r="CH860" t="b">
            <v>0</v>
          </cell>
          <cell r="CP860" t="str">
            <v>ECGASEND</v>
          </cell>
          <cell r="CT860" t="b">
            <v>0</v>
          </cell>
          <cell r="CV860" t="b">
            <v>0</v>
          </cell>
          <cell r="CX860" t="b">
            <v>0</v>
          </cell>
          <cell r="CZ860" t="b">
            <v>0</v>
          </cell>
          <cell r="DB860" t="b">
            <v>0</v>
          </cell>
          <cell r="DD860" t="b">
            <v>0</v>
          </cell>
          <cell r="DF860" t="b">
            <v>0</v>
          </cell>
          <cell r="DH860" t="b">
            <v>0</v>
          </cell>
          <cell r="DJ860" t="b">
            <v>0</v>
          </cell>
          <cell r="DL860" t="b">
            <v>0</v>
          </cell>
          <cell r="DN860" t="b">
            <v>0</v>
          </cell>
          <cell r="DP860" t="b">
            <v>0</v>
          </cell>
          <cell r="DV860">
            <v>0</v>
          </cell>
          <cell r="DX860">
            <v>0</v>
          </cell>
          <cell r="DZ860">
            <v>0</v>
          </cell>
          <cell r="EB860">
            <v>0</v>
          </cell>
          <cell r="ED860">
            <v>0</v>
          </cell>
          <cell r="EF860">
            <v>0</v>
          </cell>
          <cell r="EJ860">
            <v>0</v>
          </cell>
          <cell r="EL860">
            <v>0</v>
          </cell>
          <cell r="EN860">
            <v>0</v>
          </cell>
          <cell r="EP860">
            <v>0</v>
          </cell>
          <cell r="ER860">
            <v>0</v>
          </cell>
          <cell r="ET860">
            <v>0</v>
          </cell>
          <cell r="EX860">
            <v>0</v>
          </cell>
          <cell r="EZ860">
            <v>0</v>
          </cell>
          <cell r="FD860">
            <v>0</v>
          </cell>
          <cell r="FF860">
            <v>0</v>
          </cell>
        </row>
        <row r="861">
          <cell r="A861" t="str">
            <v>GM_DKW10</v>
          </cell>
          <cell r="B861" t="str">
            <v>DK-West</v>
          </cell>
          <cell r="G861">
            <v>131.51999999999998</v>
          </cell>
          <cell r="H861">
            <v>153.64485981308408</v>
          </cell>
          <cell r="AK861">
            <v>53.134079999999997</v>
          </cell>
          <cell r="AL861">
            <v>72.514630098698575</v>
          </cell>
          <cell r="AN861">
            <v>0</v>
          </cell>
          <cell r="AO861">
            <v>13.151999999999999</v>
          </cell>
          <cell r="AP861">
            <v>3945.5999999999995</v>
          </cell>
          <cell r="AQ861">
            <v>13.151999999999999</v>
          </cell>
          <cell r="BG861" t="b">
            <v>1</v>
          </cell>
          <cell r="BO861" t="b">
            <v>1</v>
          </cell>
          <cell r="CA861" t="b">
            <v>1</v>
          </cell>
          <cell r="CB861" t="b">
            <v>1</v>
          </cell>
          <cell r="CD861" t="b">
            <v>0</v>
          </cell>
          <cell r="CE861" t="b">
            <v>0</v>
          </cell>
          <cell r="CG861" t="b">
            <v>0</v>
          </cell>
          <cell r="CH861" t="b">
            <v>0</v>
          </cell>
          <cell r="CP861" t="str">
            <v>ECGASEND</v>
          </cell>
          <cell r="CT861" t="b">
            <v>0</v>
          </cell>
          <cell r="CV861" t="b">
            <v>0</v>
          </cell>
          <cell r="CX861" t="b">
            <v>0</v>
          </cell>
          <cell r="CZ861" t="b">
            <v>0</v>
          </cell>
          <cell r="DB861" t="b">
            <v>0</v>
          </cell>
          <cell r="DD861" t="b">
            <v>0</v>
          </cell>
          <cell r="DF861" t="b">
            <v>0</v>
          </cell>
          <cell r="DH861" t="b">
            <v>0</v>
          </cell>
          <cell r="DJ861" t="b">
            <v>0</v>
          </cell>
          <cell r="DL861" t="b">
            <v>0</v>
          </cell>
          <cell r="DN861" t="b">
            <v>0</v>
          </cell>
          <cell r="DP861" t="b">
            <v>0</v>
          </cell>
          <cell r="DV861">
            <v>131.51999999999998</v>
          </cell>
          <cell r="DX861">
            <v>131.51999999999998</v>
          </cell>
          <cell r="DZ861">
            <v>131.51999999999998</v>
          </cell>
          <cell r="EB861">
            <v>131.51999999999998</v>
          </cell>
          <cell r="ED861">
            <v>0</v>
          </cell>
          <cell r="EF861">
            <v>0</v>
          </cell>
          <cell r="EJ861">
            <v>153.64485981308408</v>
          </cell>
          <cell r="EL861">
            <v>153.64485981308408</v>
          </cell>
          <cell r="EN861">
            <v>153.64485981308408</v>
          </cell>
          <cell r="EP861">
            <v>153.64485981308408</v>
          </cell>
          <cell r="ER861">
            <v>0</v>
          </cell>
          <cell r="ET861">
            <v>0</v>
          </cell>
          <cell r="EX861">
            <v>0</v>
          </cell>
          <cell r="EZ861">
            <v>0</v>
          </cell>
          <cell r="FD861">
            <v>0</v>
          </cell>
          <cell r="FF861">
            <v>0</v>
          </cell>
        </row>
        <row r="862">
          <cell r="A862" t="str">
            <v>GM_DKW10</v>
          </cell>
          <cell r="B862" t="str">
            <v>DK-West</v>
          </cell>
          <cell r="G862">
            <v>131.51999999999998</v>
          </cell>
          <cell r="H862">
            <v>153.64485981308408</v>
          </cell>
          <cell r="AK862">
            <v>53.134079999999997</v>
          </cell>
          <cell r="AL862">
            <v>72.514630098698575</v>
          </cell>
          <cell r="AN862">
            <v>0</v>
          </cell>
          <cell r="AO862">
            <v>13.151999999999999</v>
          </cell>
          <cell r="AP862">
            <v>3945.5999999999995</v>
          </cell>
          <cell r="AQ862">
            <v>13.151999999999999</v>
          </cell>
          <cell r="BG862" t="b">
            <v>1</v>
          </cell>
          <cell r="BO862" t="b">
            <v>0</v>
          </cell>
          <cell r="CA862" t="b">
            <v>0</v>
          </cell>
          <cell r="CB862" t="b">
            <v>0</v>
          </cell>
          <cell r="CD862" t="b">
            <v>1</v>
          </cell>
          <cell r="CE862" t="b">
            <v>1</v>
          </cell>
          <cell r="CG862" t="b">
            <v>0</v>
          </cell>
          <cell r="CH862" t="b">
            <v>0</v>
          </cell>
          <cell r="CP862" t="str">
            <v>ECGASEND</v>
          </cell>
          <cell r="CT862" t="b">
            <v>1</v>
          </cell>
          <cell r="CV862" t="b">
            <v>1</v>
          </cell>
          <cell r="CX862" t="b">
            <v>1</v>
          </cell>
          <cell r="CZ862" t="b">
            <v>1</v>
          </cell>
          <cell r="DB862" t="b">
            <v>0</v>
          </cell>
          <cell r="DD862" t="b">
            <v>0</v>
          </cell>
          <cell r="DF862" t="b">
            <v>1</v>
          </cell>
          <cell r="DH862" t="b">
            <v>1</v>
          </cell>
          <cell r="DJ862" t="b">
            <v>1</v>
          </cell>
          <cell r="DL862" t="b">
            <v>1</v>
          </cell>
          <cell r="DN862" t="b">
            <v>0</v>
          </cell>
          <cell r="DP862" t="b">
            <v>0</v>
          </cell>
          <cell r="DV862">
            <v>0</v>
          </cell>
          <cell r="DX862">
            <v>0</v>
          </cell>
          <cell r="DZ862">
            <v>0</v>
          </cell>
          <cell r="EB862">
            <v>0</v>
          </cell>
          <cell r="ED862">
            <v>0</v>
          </cell>
          <cell r="EF862">
            <v>0</v>
          </cell>
          <cell r="EJ862">
            <v>0</v>
          </cell>
          <cell r="EL862">
            <v>0</v>
          </cell>
          <cell r="EN862">
            <v>0</v>
          </cell>
          <cell r="EP862">
            <v>0</v>
          </cell>
          <cell r="ER862">
            <v>0</v>
          </cell>
          <cell r="ET862">
            <v>0</v>
          </cell>
          <cell r="EX862">
            <v>131.51999999999998</v>
          </cell>
          <cell r="EZ862">
            <v>153.64485981308408</v>
          </cell>
          <cell r="FD862">
            <v>0</v>
          </cell>
          <cell r="FF862">
            <v>0</v>
          </cell>
        </row>
        <row r="863">
          <cell r="A863" t="str">
            <v>Biogas_DKW10</v>
          </cell>
          <cell r="B863" t="str">
            <v>DK-West</v>
          </cell>
          <cell r="G863">
            <v>5.48</v>
          </cell>
          <cell r="H863">
            <v>6.4018691588785055</v>
          </cell>
          <cell r="AK863">
            <v>2.2139200000000003</v>
          </cell>
          <cell r="AL863">
            <v>3.021442920779108</v>
          </cell>
          <cell r="AN863">
            <v>0</v>
          </cell>
          <cell r="AO863">
            <v>0.54800000000000004</v>
          </cell>
          <cell r="AP863">
            <v>164.4</v>
          </cell>
          <cell r="AQ863">
            <v>0.54800000000000004</v>
          </cell>
          <cell r="BG863" t="b">
            <v>1</v>
          </cell>
          <cell r="BO863" t="b">
            <v>1</v>
          </cell>
          <cell r="CA863" t="b">
            <v>1</v>
          </cell>
          <cell r="CB863" t="b">
            <v>1</v>
          </cell>
          <cell r="CD863" t="b">
            <v>0</v>
          </cell>
          <cell r="CE863" t="b">
            <v>0</v>
          </cell>
          <cell r="CG863" t="b">
            <v>0</v>
          </cell>
          <cell r="CH863" t="b">
            <v>0</v>
          </cell>
          <cell r="CP863" t="str">
            <v>ECBGAEND</v>
          </cell>
          <cell r="CT863" t="b">
            <v>1</v>
          </cell>
          <cell r="CV863" t="b">
            <v>1</v>
          </cell>
          <cell r="CX863" t="b">
            <v>1</v>
          </cell>
          <cell r="CZ863" t="b">
            <v>1</v>
          </cell>
          <cell r="DB863" t="b">
            <v>0</v>
          </cell>
          <cell r="DD863" t="b">
            <v>0</v>
          </cell>
          <cell r="DF863" t="b">
            <v>1</v>
          </cell>
          <cell r="DH863" t="b">
            <v>1</v>
          </cell>
          <cell r="DJ863" t="b">
            <v>1</v>
          </cell>
          <cell r="DL863" t="b">
            <v>1</v>
          </cell>
          <cell r="DN863" t="b">
            <v>0</v>
          </cell>
          <cell r="DP863" t="b">
            <v>0</v>
          </cell>
          <cell r="DV863">
            <v>5.48</v>
          </cell>
          <cell r="DX863">
            <v>5.48</v>
          </cell>
          <cell r="DZ863">
            <v>5.48</v>
          </cell>
          <cell r="EB863">
            <v>5.48</v>
          </cell>
          <cell r="ED863">
            <v>0</v>
          </cell>
          <cell r="EF863">
            <v>0</v>
          </cell>
          <cell r="EJ863">
            <v>6.4018691588785055</v>
          </cell>
          <cell r="EL863">
            <v>6.4018691588785055</v>
          </cell>
          <cell r="EN863">
            <v>6.4018691588785055</v>
          </cell>
          <cell r="EP863">
            <v>6.4018691588785055</v>
          </cell>
          <cell r="ER863">
            <v>0</v>
          </cell>
          <cell r="ET863">
            <v>0</v>
          </cell>
          <cell r="EX863">
            <v>0</v>
          </cell>
          <cell r="EZ863">
            <v>0</v>
          </cell>
          <cell r="FD863">
            <v>0</v>
          </cell>
          <cell r="FF863">
            <v>0</v>
          </cell>
        </row>
        <row r="864">
          <cell r="A864" t="str">
            <v>Kedler_DKW10_NG</v>
          </cell>
          <cell r="B864" t="str">
            <v>DK-West</v>
          </cell>
          <cell r="G864">
            <v>0</v>
          </cell>
          <cell r="H864">
            <v>299.2</v>
          </cell>
          <cell r="AK864">
            <v>0</v>
          </cell>
          <cell r="AL864">
            <v>293.81439999999998</v>
          </cell>
          <cell r="AN864">
            <v>0</v>
          </cell>
          <cell r="AO864">
            <v>0</v>
          </cell>
          <cell r="AP864">
            <v>3231.36</v>
          </cell>
          <cell r="AQ864">
            <v>0</v>
          </cell>
          <cell r="BG864" t="b">
            <v>1</v>
          </cell>
          <cell r="BO864" t="b">
            <v>0</v>
          </cell>
          <cell r="CA864" t="b">
            <v>0</v>
          </cell>
          <cell r="CB864" t="b">
            <v>0</v>
          </cell>
          <cell r="CD864" t="b">
            <v>0</v>
          </cell>
          <cell r="CE864" t="b">
            <v>0</v>
          </cell>
          <cell r="CG864" t="b">
            <v>0</v>
          </cell>
          <cell r="CH864" t="b">
            <v>0</v>
          </cell>
          <cell r="CP864" t="str">
            <v>EHGASBOD</v>
          </cell>
          <cell r="CT864" t="b">
            <v>0</v>
          </cell>
          <cell r="CV864" t="b">
            <v>0</v>
          </cell>
          <cell r="CX864" t="b">
            <v>0</v>
          </cell>
          <cell r="CZ864" t="b">
            <v>0</v>
          </cell>
          <cell r="DB864" t="b">
            <v>0</v>
          </cell>
          <cell r="DD864" t="b">
            <v>0</v>
          </cell>
          <cell r="DF864" t="b">
            <v>0</v>
          </cell>
          <cell r="DH864" t="b">
            <v>0</v>
          </cell>
          <cell r="DJ864" t="b">
            <v>0</v>
          </cell>
          <cell r="DL864" t="b">
            <v>0</v>
          </cell>
          <cell r="DN864" t="b">
            <v>0</v>
          </cell>
          <cell r="DP864" t="b">
            <v>0</v>
          </cell>
          <cell r="DV864">
            <v>0</v>
          </cell>
          <cell r="DX864">
            <v>0</v>
          </cell>
          <cell r="DZ864">
            <v>0</v>
          </cell>
          <cell r="EB864">
            <v>0</v>
          </cell>
          <cell r="ED864">
            <v>0</v>
          </cell>
          <cell r="EF864">
            <v>0</v>
          </cell>
          <cell r="EJ864">
            <v>0</v>
          </cell>
          <cell r="EL864">
            <v>0</v>
          </cell>
          <cell r="EN864">
            <v>0</v>
          </cell>
          <cell r="EP864">
            <v>0</v>
          </cell>
          <cell r="ER864">
            <v>0</v>
          </cell>
          <cell r="ET864">
            <v>0</v>
          </cell>
          <cell r="EX864">
            <v>0</v>
          </cell>
          <cell r="EZ864">
            <v>0</v>
          </cell>
          <cell r="FD864">
            <v>0</v>
          </cell>
          <cell r="FF864">
            <v>0</v>
          </cell>
        </row>
        <row r="865">
          <cell r="A865" t="str">
            <v>Kedler_DKW10_NG</v>
          </cell>
          <cell r="B865" t="str">
            <v>DK-West</v>
          </cell>
          <cell r="G865">
            <v>0</v>
          </cell>
          <cell r="H865">
            <v>299.2</v>
          </cell>
          <cell r="AK865">
            <v>0</v>
          </cell>
          <cell r="AL865">
            <v>293.81439999999998</v>
          </cell>
          <cell r="AN865">
            <v>0</v>
          </cell>
          <cell r="AO865">
            <v>0</v>
          </cell>
          <cell r="AP865">
            <v>3231.36</v>
          </cell>
          <cell r="AQ865">
            <v>0</v>
          </cell>
          <cell r="BG865" t="b">
            <v>1</v>
          </cell>
          <cell r="BO865" t="b">
            <v>0</v>
          </cell>
          <cell r="CA865" t="b">
            <v>0</v>
          </cell>
          <cell r="CB865" t="b">
            <v>0</v>
          </cell>
          <cell r="CD865" t="b">
            <v>0</v>
          </cell>
          <cell r="CE865" t="b">
            <v>0</v>
          </cell>
          <cell r="CG865" t="b">
            <v>0</v>
          </cell>
          <cell r="CH865" t="b">
            <v>0</v>
          </cell>
          <cell r="CP865" t="str">
            <v>EHGASBOD</v>
          </cell>
          <cell r="CT865" t="b">
            <v>0</v>
          </cell>
          <cell r="CV865" t="b">
            <v>0</v>
          </cell>
          <cell r="CX865" t="b">
            <v>0</v>
          </cell>
          <cell r="CZ865" t="b">
            <v>0</v>
          </cell>
          <cell r="DB865" t="b">
            <v>0</v>
          </cell>
          <cell r="DD865" t="b">
            <v>0</v>
          </cell>
          <cell r="DF865" t="b">
            <v>0</v>
          </cell>
          <cell r="DH865" t="b">
            <v>0</v>
          </cell>
          <cell r="DJ865" t="b">
            <v>0</v>
          </cell>
          <cell r="DL865" t="b">
            <v>0</v>
          </cell>
          <cell r="DN865" t="b">
            <v>0</v>
          </cell>
          <cell r="DP865" t="b">
            <v>0</v>
          </cell>
          <cell r="DV865">
            <v>0</v>
          </cell>
          <cell r="DX865">
            <v>0</v>
          </cell>
          <cell r="DZ865">
            <v>0</v>
          </cell>
          <cell r="EB865">
            <v>0</v>
          </cell>
          <cell r="ED865">
            <v>0</v>
          </cell>
          <cell r="EF865">
            <v>0</v>
          </cell>
          <cell r="EJ865">
            <v>0</v>
          </cell>
          <cell r="EL865">
            <v>0</v>
          </cell>
          <cell r="EN865">
            <v>0</v>
          </cell>
          <cell r="EP865">
            <v>0</v>
          </cell>
          <cell r="ER865">
            <v>0</v>
          </cell>
          <cell r="ET865">
            <v>0</v>
          </cell>
          <cell r="EX865">
            <v>0</v>
          </cell>
          <cell r="EZ865">
            <v>0</v>
          </cell>
          <cell r="FD865">
            <v>0</v>
          </cell>
          <cell r="FF865">
            <v>0</v>
          </cell>
        </row>
        <row r="866">
          <cell r="A866" t="str">
            <v>Kedler_DKW10_NG</v>
          </cell>
          <cell r="B866" t="str">
            <v>DK-West</v>
          </cell>
          <cell r="G866">
            <v>0</v>
          </cell>
          <cell r="H866">
            <v>299.2</v>
          </cell>
          <cell r="AK866">
            <v>0</v>
          </cell>
          <cell r="AL866">
            <v>293.81439999999998</v>
          </cell>
          <cell r="AN866">
            <v>0</v>
          </cell>
          <cell r="AO866">
            <v>0</v>
          </cell>
          <cell r="AP866">
            <v>3231.36</v>
          </cell>
          <cell r="AQ866">
            <v>0</v>
          </cell>
          <cell r="BG866" t="b">
            <v>1</v>
          </cell>
          <cell r="BO866" t="b">
            <v>1</v>
          </cell>
          <cell r="CA866" t="b">
            <v>0</v>
          </cell>
          <cell r="CB866" t="b">
            <v>1</v>
          </cell>
          <cell r="CD866" t="b">
            <v>0</v>
          </cell>
          <cell r="CE866" t="b">
            <v>0</v>
          </cell>
          <cell r="CG866" t="b">
            <v>0</v>
          </cell>
          <cell r="CH866" t="b">
            <v>0</v>
          </cell>
          <cell r="CP866" t="str">
            <v>EHGASBOD</v>
          </cell>
          <cell r="CT866" t="b">
            <v>0</v>
          </cell>
          <cell r="CV866" t="b">
            <v>0</v>
          </cell>
          <cell r="CX866" t="b">
            <v>0</v>
          </cell>
          <cell r="CZ866" t="b">
            <v>0</v>
          </cell>
          <cell r="DB866" t="b">
            <v>0</v>
          </cell>
          <cell r="DD866" t="b">
            <v>0</v>
          </cell>
          <cell r="DF866" t="b">
            <v>1</v>
          </cell>
          <cell r="DH866" t="b">
            <v>1</v>
          </cell>
          <cell r="DJ866" t="b">
            <v>1</v>
          </cell>
          <cell r="DL866" t="b">
            <v>1</v>
          </cell>
          <cell r="DN866" t="b">
            <v>0</v>
          </cell>
          <cell r="DP866" t="b">
            <v>0</v>
          </cell>
          <cell r="DV866">
            <v>0</v>
          </cell>
          <cell r="DX866">
            <v>0</v>
          </cell>
          <cell r="DZ866">
            <v>0</v>
          </cell>
          <cell r="EB866">
            <v>0</v>
          </cell>
          <cell r="ED866">
            <v>0</v>
          </cell>
          <cell r="EF866">
            <v>0</v>
          </cell>
          <cell r="EJ866">
            <v>299.2</v>
          </cell>
          <cell r="EL866">
            <v>299.2</v>
          </cell>
          <cell r="EN866">
            <v>299.2</v>
          </cell>
          <cell r="EP866">
            <v>299.2</v>
          </cell>
          <cell r="ER866">
            <v>0</v>
          </cell>
          <cell r="ET866">
            <v>0</v>
          </cell>
          <cell r="EX866">
            <v>0</v>
          </cell>
          <cell r="EZ866">
            <v>0</v>
          </cell>
          <cell r="FD866">
            <v>0</v>
          </cell>
          <cell r="FF866">
            <v>0</v>
          </cell>
        </row>
        <row r="867">
          <cell r="A867" t="str">
            <v>Kedler_DKW10_FO</v>
          </cell>
          <cell r="B867" t="str">
            <v>DK-West</v>
          </cell>
          <cell r="G867">
            <v>0</v>
          </cell>
          <cell r="H867">
            <v>74.8</v>
          </cell>
          <cell r="AK867">
            <v>0</v>
          </cell>
          <cell r="AL867">
            <v>73.453599999999994</v>
          </cell>
          <cell r="AN867">
            <v>0</v>
          </cell>
          <cell r="AO867">
            <v>0</v>
          </cell>
          <cell r="AP867">
            <v>1181.8399999999999</v>
          </cell>
          <cell r="AQ867">
            <v>0</v>
          </cell>
          <cell r="BG867" t="b">
            <v>1</v>
          </cell>
          <cell r="BO867" t="b">
            <v>0</v>
          </cell>
          <cell r="CA867" t="b">
            <v>0</v>
          </cell>
          <cell r="CB867" t="b">
            <v>0</v>
          </cell>
          <cell r="CD867" t="b">
            <v>0</v>
          </cell>
          <cell r="CE867" t="b">
            <v>0</v>
          </cell>
          <cell r="CG867" t="b">
            <v>0</v>
          </cell>
          <cell r="CH867" t="b">
            <v>0</v>
          </cell>
          <cell r="CP867" t="str">
            <v>EHHFOBOD</v>
          </cell>
          <cell r="CT867" t="b">
            <v>0</v>
          </cell>
          <cell r="CV867" t="b">
            <v>0</v>
          </cell>
          <cell r="CX867" t="b">
            <v>0</v>
          </cell>
          <cell r="CZ867" t="b">
            <v>0</v>
          </cell>
          <cell r="DB867" t="b">
            <v>0</v>
          </cell>
          <cell r="DD867" t="b">
            <v>0</v>
          </cell>
          <cell r="DF867" t="b">
            <v>0</v>
          </cell>
          <cell r="DH867" t="b">
            <v>0</v>
          </cell>
          <cell r="DJ867" t="b">
            <v>0</v>
          </cell>
          <cell r="DL867" t="b">
            <v>0</v>
          </cell>
          <cell r="DN867" t="b">
            <v>0</v>
          </cell>
          <cell r="DP867" t="b">
            <v>0</v>
          </cell>
          <cell r="DV867">
            <v>0</v>
          </cell>
          <cell r="DX867">
            <v>0</v>
          </cell>
          <cell r="DZ867">
            <v>0</v>
          </cell>
          <cell r="EB867">
            <v>0</v>
          </cell>
          <cell r="ED867">
            <v>0</v>
          </cell>
          <cell r="EF867">
            <v>0</v>
          </cell>
          <cell r="EJ867">
            <v>0</v>
          </cell>
          <cell r="EL867">
            <v>0</v>
          </cell>
          <cell r="EN867">
            <v>0</v>
          </cell>
          <cell r="EP867">
            <v>0</v>
          </cell>
          <cell r="ER867">
            <v>0</v>
          </cell>
          <cell r="ET867">
            <v>0</v>
          </cell>
          <cell r="EX867">
            <v>0</v>
          </cell>
          <cell r="EZ867">
            <v>0</v>
          </cell>
          <cell r="FD867">
            <v>0</v>
          </cell>
          <cell r="FF867">
            <v>0</v>
          </cell>
        </row>
        <row r="868">
          <cell r="A868" t="str">
            <v>Kedler_DKW10_FO</v>
          </cell>
          <cell r="B868" t="str">
            <v>DK-West</v>
          </cell>
          <cell r="G868">
            <v>0</v>
          </cell>
          <cell r="H868">
            <v>74.8</v>
          </cell>
          <cell r="AK868">
            <v>0</v>
          </cell>
          <cell r="AL868">
            <v>73.453599999999994</v>
          </cell>
          <cell r="AN868">
            <v>0</v>
          </cell>
          <cell r="AO868">
            <v>0</v>
          </cell>
          <cell r="AP868">
            <v>1181.8399999999999</v>
          </cell>
          <cell r="AQ868">
            <v>0</v>
          </cell>
          <cell r="BG868" t="b">
            <v>1</v>
          </cell>
          <cell r="BO868" t="b">
            <v>0</v>
          </cell>
          <cell r="CA868" t="b">
            <v>0</v>
          </cell>
          <cell r="CB868" t="b">
            <v>0</v>
          </cell>
          <cell r="CD868" t="b">
            <v>0</v>
          </cell>
          <cell r="CE868" t="b">
            <v>0</v>
          </cell>
          <cell r="CG868" t="b">
            <v>0</v>
          </cell>
          <cell r="CH868" t="b">
            <v>0</v>
          </cell>
          <cell r="CP868" t="str">
            <v>EHHFOBOD</v>
          </cell>
          <cell r="CT868" t="b">
            <v>0</v>
          </cell>
          <cell r="CV868" t="b">
            <v>0</v>
          </cell>
          <cell r="CX868" t="b">
            <v>0</v>
          </cell>
          <cell r="CZ868" t="b">
            <v>0</v>
          </cell>
          <cell r="DB868" t="b">
            <v>0</v>
          </cell>
          <cell r="DD868" t="b">
            <v>0</v>
          </cell>
          <cell r="DF868" t="b">
            <v>0</v>
          </cell>
          <cell r="DH868" t="b">
            <v>0</v>
          </cell>
          <cell r="DJ868" t="b">
            <v>0</v>
          </cell>
          <cell r="DL868" t="b">
            <v>0</v>
          </cell>
          <cell r="DN868" t="b">
            <v>0</v>
          </cell>
          <cell r="DP868" t="b">
            <v>0</v>
          </cell>
          <cell r="DV868">
            <v>0</v>
          </cell>
          <cell r="DX868">
            <v>0</v>
          </cell>
          <cell r="DZ868">
            <v>0</v>
          </cell>
          <cell r="EB868">
            <v>0</v>
          </cell>
          <cell r="ED868">
            <v>0</v>
          </cell>
          <cell r="EF868">
            <v>0</v>
          </cell>
          <cell r="EJ868">
            <v>0</v>
          </cell>
          <cell r="EL868">
            <v>0</v>
          </cell>
          <cell r="EN868">
            <v>0</v>
          </cell>
          <cell r="EP868">
            <v>0</v>
          </cell>
          <cell r="ER868">
            <v>0</v>
          </cell>
          <cell r="ET868">
            <v>0</v>
          </cell>
          <cell r="EX868">
            <v>0</v>
          </cell>
          <cell r="EZ868">
            <v>0</v>
          </cell>
          <cell r="FD868">
            <v>0</v>
          </cell>
          <cell r="FF868">
            <v>0</v>
          </cell>
        </row>
        <row r="869">
          <cell r="A869" t="str">
            <v>Kedler_DKW10_FO</v>
          </cell>
          <cell r="B869" t="str">
            <v>DK-West</v>
          </cell>
          <cell r="G869">
            <v>0</v>
          </cell>
          <cell r="H869">
            <v>74.8</v>
          </cell>
          <cell r="AK869">
            <v>0</v>
          </cell>
          <cell r="AL869">
            <v>73.453599999999994</v>
          </cell>
          <cell r="AN869">
            <v>0</v>
          </cell>
          <cell r="AO869">
            <v>0</v>
          </cell>
          <cell r="AP869">
            <v>1181.8399999999999</v>
          </cell>
          <cell r="AQ869">
            <v>0</v>
          </cell>
          <cell r="BG869" t="b">
            <v>1</v>
          </cell>
          <cell r="BO869" t="b">
            <v>1</v>
          </cell>
          <cell r="CA869" t="b">
            <v>0</v>
          </cell>
          <cell r="CB869" t="b">
            <v>1</v>
          </cell>
          <cell r="CD869" t="b">
            <v>0</v>
          </cell>
          <cell r="CE869" t="b">
            <v>0</v>
          </cell>
          <cell r="CG869" t="b">
            <v>0</v>
          </cell>
          <cell r="CH869" t="b">
            <v>0</v>
          </cell>
          <cell r="CP869" t="str">
            <v>EHHFOBOD</v>
          </cell>
          <cell r="CT869" t="b">
            <v>0</v>
          </cell>
          <cell r="CV869" t="b">
            <v>0</v>
          </cell>
          <cell r="CX869" t="b">
            <v>0</v>
          </cell>
          <cell r="CZ869" t="b">
            <v>0</v>
          </cell>
          <cell r="DB869" t="b">
            <v>0</v>
          </cell>
          <cell r="DD869" t="b">
            <v>0</v>
          </cell>
          <cell r="DF869" t="b">
            <v>1</v>
          </cell>
          <cell r="DH869" t="b">
            <v>1</v>
          </cell>
          <cell r="DJ869" t="b">
            <v>1</v>
          </cell>
          <cell r="DL869" t="b">
            <v>1</v>
          </cell>
          <cell r="DN869" t="b">
            <v>0</v>
          </cell>
          <cell r="DP869" t="b">
            <v>0</v>
          </cell>
          <cell r="DV869">
            <v>0</v>
          </cell>
          <cell r="DX869">
            <v>0</v>
          </cell>
          <cell r="DZ869">
            <v>0</v>
          </cell>
          <cell r="EB869">
            <v>0</v>
          </cell>
          <cell r="ED869">
            <v>0</v>
          </cell>
          <cell r="EF869">
            <v>0</v>
          </cell>
          <cell r="EJ869">
            <v>74.8</v>
          </cell>
          <cell r="EL869">
            <v>74.8</v>
          </cell>
          <cell r="EN869">
            <v>74.8</v>
          </cell>
          <cell r="EP869">
            <v>74.8</v>
          </cell>
          <cell r="ER869">
            <v>0</v>
          </cell>
          <cell r="ET869">
            <v>0</v>
          </cell>
          <cell r="EX869">
            <v>0</v>
          </cell>
          <cell r="EZ869">
            <v>0</v>
          </cell>
          <cell r="FD869">
            <v>0</v>
          </cell>
          <cell r="FF869">
            <v>0</v>
          </cell>
        </row>
        <row r="870">
          <cell r="A870" t="str">
            <v>Kedler_DKW10_AF</v>
          </cell>
          <cell r="B870" t="str">
            <v>DK-West</v>
          </cell>
          <cell r="G870">
            <v>0</v>
          </cell>
          <cell r="H870">
            <v>5</v>
          </cell>
          <cell r="AK870">
            <v>0</v>
          </cell>
          <cell r="AL870">
            <v>4</v>
          </cell>
          <cell r="AN870">
            <v>0</v>
          </cell>
          <cell r="AO870">
            <v>0.99</v>
          </cell>
          <cell r="AP870">
            <v>0</v>
          </cell>
          <cell r="AQ870">
            <v>0.35000000000000003</v>
          </cell>
          <cell r="BG870" t="b">
            <v>1</v>
          </cell>
          <cell r="BO870" t="b">
            <v>1</v>
          </cell>
          <cell r="CA870" t="b">
            <v>0</v>
          </cell>
          <cell r="CB870" t="b">
            <v>1</v>
          </cell>
          <cell r="CD870" t="b">
            <v>0</v>
          </cell>
          <cell r="CE870" t="b">
            <v>0</v>
          </cell>
          <cell r="CG870" t="b">
            <v>0</v>
          </cell>
          <cell r="CH870" t="b">
            <v>0</v>
          </cell>
          <cell r="CP870" t="str">
            <v>EHWSTBOD</v>
          </cell>
          <cell r="CT870" t="b">
            <v>0</v>
          </cell>
          <cell r="CV870" t="b">
            <v>0</v>
          </cell>
          <cell r="CX870" t="b">
            <v>0</v>
          </cell>
          <cell r="CZ870" t="b">
            <v>0</v>
          </cell>
          <cell r="DB870" t="b">
            <v>0</v>
          </cell>
          <cell r="DD870" t="b">
            <v>0</v>
          </cell>
          <cell r="DF870" t="b">
            <v>1</v>
          </cell>
          <cell r="DH870" t="b">
            <v>1</v>
          </cell>
          <cell r="DJ870" t="b">
            <v>1</v>
          </cell>
          <cell r="DL870" t="b">
            <v>1</v>
          </cell>
          <cell r="DN870" t="b">
            <v>0</v>
          </cell>
          <cell r="DP870" t="b">
            <v>0</v>
          </cell>
          <cell r="DV870">
            <v>0</v>
          </cell>
          <cell r="DX870">
            <v>0</v>
          </cell>
          <cell r="DZ870">
            <v>0</v>
          </cell>
          <cell r="EB870">
            <v>0</v>
          </cell>
          <cell r="ED870">
            <v>0</v>
          </cell>
          <cell r="EF870">
            <v>0</v>
          </cell>
          <cell r="EJ870">
            <v>5</v>
          </cell>
          <cell r="EL870">
            <v>5</v>
          </cell>
          <cell r="EN870">
            <v>5</v>
          </cell>
          <cell r="EP870">
            <v>5</v>
          </cell>
          <cell r="ER870">
            <v>0</v>
          </cell>
          <cell r="ET870">
            <v>0</v>
          </cell>
          <cell r="EX870">
            <v>0</v>
          </cell>
          <cell r="EZ870">
            <v>0</v>
          </cell>
          <cell r="FD870">
            <v>0</v>
          </cell>
          <cell r="FF870">
            <v>0</v>
          </cell>
        </row>
        <row r="871">
          <cell r="A871" t="str">
            <v>Kedler_DKW10_BG</v>
          </cell>
          <cell r="B871" t="str">
            <v>DK-West</v>
          </cell>
          <cell r="G871">
            <v>0</v>
          </cell>
          <cell r="H871">
            <v>4.2972972972972974</v>
          </cell>
          <cell r="AK871">
            <v>0</v>
          </cell>
          <cell r="AL871">
            <v>3.4722162162162165</v>
          </cell>
          <cell r="AN871">
            <v>0</v>
          </cell>
          <cell r="AO871">
            <v>0</v>
          </cell>
          <cell r="AP871">
            <v>46.410810810810815</v>
          </cell>
          <cell r="AQ871">
            <v>0.21486486486486489</v>
          </cell>
          <cell r="BG871" t="b">
            <v>1</v>
          </cell>
          <cell r="BO871" t="b">
            <v>1</v>
          </cell>
          <cell r="CA871" t="b">
            <v>0</v>
          </cell>
          <cell r="CB871" t="b">
            <v>1</v>
          </cell>
          <cell r="CD871" t="b">
            <v>0</v>
          </cell>
          <cell r="CE871" t="b">
            <v>0</v>
          </cell>
          <cell r="CG871" t="b">
            <v>0</v>
          </cell>
          <cell r="CH871" t="b">
            <v>0</v>
          </cell>
          <cell r="CP871" t="str">
            <v>EHBGABOD</v>
          </cell>
          <cell r="CT871" t="b">
            <v>0</v>
          </cell>
          <cell r="CV871" t="b">
            <v>0</v>
          </cell>
          <cell r="CX871" t="b">
            <v>0</v>
          </cell>
          <cell r="CZ871" t="b">
            <v>0</v>
          </cell>
          <cell r="DB871" t="b">
            <v>0</v>
          </cell>
          <cell r="DD871" t="b">
            <v>0</v>
          </cell>
          <cell r="DF871" t="b">
            <v>1</v>
          </cell>
          <cell r="DH871" t="b">
            <v>1</v>
          </cell>
          <cell r="DJ871" t="b">
            <v>1</v>
          </cell>
          <cell r="DL871" t="b">
            <v>1</v>
          </cell>
          <cell r="DN871" t="b">
            <v>0</v>
          </cell>
          <cell r="DP871" t="b">
            <v>0</v>
          </cell>
          <cell r="DV871">
            <v>0</v>
          </cell>
          <cell r="DX871">
            <v>0</v>
          </cell>
          <cell r="DZ871">
            <v>0</v>
          </cell>
          <cell r="EB871">
            <v>0</v>
          </cell>
          <cell r="ED871">
            <v>0</v>
          </cell>
          <cell r="EF871">
            <v>0</v>
          </cell>
          <cell r="EJ871">
            <v>4.2972972972972974</v>
          </cell>
          <cell r="EL871">
            <v>4.2972972972972974</v>
          </cell>
          <cell r="EN871">
            <v>4.2972972972972974</v>
          </cell>
          <cell r="EP871">
            <v>4.2972972972972974</v>
          </cell>
          <cell r="ER871">
            <v>0</v>
          </cell>
          <cell r="ET871">
            <v>0</v>
          </cell>
          <cell r="EX871">
            <v>0</v>
          </cell>
          <cell r="EZ871">
            <v>0</v>
          </cell>
          <cell r="FD871">
            <v>0</v>
          </cell>
          <cell r="FF871">
            <v>0</v>
          </cell>
        </row>
        <row r="872">
          <cell r="A872" t="str">
            <v>Kedler_DKW10_TR</v>
          </cell>
          <cell r="B872" t="str">
            <v>DK-West</v>
          </cell>
          <cell r="G872">
            <v>0</v>
          </cell>
          <cell r="H872">
            <v>77.351351351351354</v>
          </cell>
          <cell r="AK872">
            <v>0</v>
          </cell>
          <cell r="AL872">
            <v>62.499891891891899</v>
          </cell>
          <cell r="AN872">
            <v>0</v>
          </cell>
          <cell r="AO872">
            <v>0.1547027027027027</v>
          </cell>
          <cell r="AP872">
            <v>1608.9081081081083</v>
          </cell>
          <cell r="AQ872">
            <v>3.8675675675675678</v>
          </cell>
          <cell r="BG872" t="b">
            <v>1</v>
          </cell>
          <cell r="BO872" t="b">
            <v>1</v>
          </cell>
          <cell r="CA872" t="b">
            <v>0</v>
          </cell>
          <cell r="CB872" t="b">
            <v>1</v>
          </cell>
          <cell r="CD872" t="b">
            <v>0</v>
          </cell>
          <cell r="CE872" t="b">
            <v>0</v>
          </cell>
          <cell r="CG872" t="b">
            <v>0</v>
          </cell>
          <cell r="CH872" t="b">
            <v>0</v>
          </cell>
          <cell r="CP872" t="str">
            <v>EHWPEBOD</v>
          </cell>
          <cell r="CT872" t="b">
            <v>0</v>
          </cell>
          <cell r="CV872" t="b">
            <v>0</v>
          </cell>
          <cell r="CX872" t="b">
            <v>0</v>
          </cell>
          <cell r="CZ872" t="b">
            <v>0</v>
          </cell>
          <cell r="DB872" t="b">
            <v>0</v>
          </cell>
          <cell r="DD872" t="b">
            <v>0</v>
          </cell>
          <cell r="DF872" t="b">
            <v>1</v>
          </cell>
          <cell r="DH872" t="b">
            <v>1</v>
          </cell>
          <cell r="DJ872" t="b">
            <v>1</v>
          </cell>
          <cell r="DL872" t="b">
            <v>1</v>
          </cell>
          <cell r="DN872" t="b">
            <v>0</v>
          </cell>
          <cell r="DP872" t="b">
            <v>0</v>
          </cell>
          <cell r="DV872">
            <v>0</v>
          </cell>
          <cell r="DX872">
            <v>0</v>
          </cell>
          <cell r="DZ872">
            <v>0</v>
          </cell>
          <cell r="EB872">
            <v>0</v>
          </cell>
          <cell r="ED872">
            <v>0</v>
          </cell>
          <cell r="EF872">
            <v>0</v>
          </cell>
          <cell r="EJ872">
            <v>77.351351351351354</v>
          </cell>
          <cell r="EL872">
            <v>77.351351351351354</v>
          </cell>
          <cell r="EN872">
            <v>77.351351351351354</v>
          </cell>
          <cell r="EP872">
            <v>77.351351351351354</v>
          </cell>
          <cell r="ER872">
            <v>0</v>
          </cell>
          <cell r="ET872">
            <v>0</v>
          </cell>
          <cell r="EX872">
            <v>0</v>
          </cell>
          <cell r="EZ872">
            <v>0</v>
          </cell>
          <cell r="FD872">
            <v>0</v>
          </cell>
          <cell r="FF872">
            <v>0</v>
          </cell>
        </row>
        <row r="873">
          <cell r="A873" t="str">
            <v>OVV_DKW10</v>
          </cell>
          <cell r="B873" t="str">
            <v>DK-West</v>
          </cell>
          <cell r="G873">
            <v>0</v>
          </cell>
          <cell r="H873">
            <v>40</v>
          </cell>
          <cell r="N873">
            <v>175.01196176362978</v>
          </cell>
          <cell r="AK873">
            <v>0</v>
          </cell>
          <cell r="AL873">
            <v>0</v>
          </cell>
          <cell r="AN873">
            <v>0</v>
          </cell>
          <cell r="AO873">
            <v>0</v>
          </cell>
          <cell r="AP873">
            <v>0</v>
          </cell>
          <cell r="AQ873">
            <v>0</v>
          </cell>
          <cell r="BG873" t="b">
            <v>0</v>
          </cell>
          <cell r="BO873" t="b">
            <v>0</v>
          </cell>
          <cell r="CA873" t="b">
            <v>0</v>
          </cell>
          <cell r="CB873" t="b">
            <v>0</v>
          </cell>
          <cell r="CD873" t="b">
            <v>0</v>
          </cell>
          <cell r="CE873" t="b">
            <v>0</v>
          </cell>
          <cell r="CG873" t="b">
            <v>0</v>
          </cell>
          <cell r="CH873" t="b">
            <v>0</v>
          </cell>
          <cell r="CP873">
            <v>0</v>
          </cell>
          <cell r="CT873" t="b">
            <v>0</v>
          </cell>
          <cell r="CV873" t="b">
            <v>0</v>
          </cell>
          <cell r="CX873" t="b">
            <v>0</v>
          </cell>
          <cell r="CZ873" t="b">
            <v>0</v>
          </cell>
          <cell r="DB873" t="b">
            <v>0</v>
          </cell>
          <cell r="DD873" t="b">
            <v>0</v>
          </cell>
          <cell r="DF873" t="b">
            <v>0</v>
          </cell>
          <cell r="DH873" t="b">
            <v>0</v>
          </cell>
          <cell r="DJ873" t="b">
            <v>0</v>
          </cell>
          <cell r="DL873" t="b">
            <v>0</v>
          </cell>
          <cell r="DN873" t="b">
            <v>0</v>
          </cell>
          <cell r="DP873" t="b">
            <v>0</v>
          </cell>
          <cell r="DV873">
            <v>0</v>
          </cell>
          <cell r="DX873">
            <v>0</v>
          </cell>
          <cell r="DZ873">
            <v>0</v>
          </cell>
          <cell r="EB873">
            <v>0</v>
          </cell>
          <cell r="ED873">
            <v>0</v>
          </cell>
          <cell r="EF873">
            <v>0</v>
          </cell>
          <cell r="EJ873">
            <v>0</v>
          </cell>
          <cell r="EL873">
            <v>0</v>
          </cell>
          <cell r="EN873">
            <v>0</v>
          </cell>
          <cell r="EP873">
            <v>0</v>
          </cell>
          <cell r="ER873">
            <v>0</v>
          </cell>
          <cell r="ET873">
            <v>0</v>
          </cell>
          <cell r="EX873">
            <v>0</v>
          </cell>
          <cell r="EZ873">
            <v>0</v>
          </cell>
          <cell r="FD873">
            <v>0</v>
          </cell>
          <cell r="FF873">
            <v>0</v>
          </cell>
        </row>
        <row r="874">
          <cell r="A874" t="str">
            <v>Elkedler_DKW10_2013</v>
          </cell>
          <cell r="B874" t="str">
            <v>DK-West</v>
          </cell>
          <cell r="G874">
            <v>-78</v>
          </cell>
          <cell r="H874">
            <v>78</v>
          </cell>
          <cell r="AK874">
            <v>-78</v>
          </cell>
          <cell r="AL874">
            <v>0</v>
          </cell>
          <cell r="AN874">
            <v>0</v>
          </cell>
          <cell r="AO874">
            <v>0</v>
          </cell>
          <cell r="AP874">
            <v>0</v>
          </cell>
          <cell r="AQ874">
            <v>0</v>
          </cell>
          <cell r="BG874" t="b">
            <v>0</v>
          </cell>
          <cell r="BO874" t="b">
            <v>0</v>
          </cell>
          <cell r="CA874" t="b">
            <v>0</v>
          </cell>
          <cell r="CB874" t="b">
            <v>0</v>
          </cell>
          <cell r="CD874" t="b">
            <v>0</v>
          </cell>
          <cell r="CE874" t="b">
            <v>0</v>
          </cell>
          <cell r="CG874" t="b">
            <v>0</v>
          </cell>
          <cell r="CH874" t="b">
            <v>0</v>
          </cell>
          <cell r="CP874">
            <v>0</v>
          </cell>
          <cell r="CT874" t="b">
            <v>0</v>
          </cell>
          <cell r="CV874" t="b">
            <v>0</v>
          </cell>
          <cell r="CX874" t="b">
            <v>0</v>
          </cell>
          <cell r="CZ874" t="b">
            <v>0</v>
          </cell>
          <cell r="DB874" t="b">
            <v>0</v>
          </cell>
          <cell r="DD874" t="b">
            <v>0</v>
          </cell>
          <cell r="DF874" t="b">
            <v>0</v>
          </cell>
          <cell r="DH874" t="b">
            <v>0</v>
          </cell>
          <cell r="DJ874" t="b">
            <v>0</v>
          </cell>
          <cell r="DL874" t="b">
            <v>0</v>
          </cell>
          <cell r="DN874" t="b">
            <v>0</v>
          </cell>
          <cell r="DP874" t="b">
            <v>0</v>
          </cell>
          <cell r="DV874">
            <v>0</v>
          </cell>
          <cell r="DX874">
            <v>0</v>
          </cell>
          <cell r="DZ874">
            <v>0</v>
          </cell>
          <cell r="EB874">
            <v>0</v>
          </cell>
          <cell r="ED874">
            <v>0</v>
          </cell>
          <cell r="EF874">
            <v>0</v>
          </cell>
          <cell r="EJ874">
            <v>0</v>
          </cell>
          <cell r="EL874">
            <v>0</v>
          </cell>
          <cell r="EN874">
            <v>0</v>
          </cell>
          <cell r="EP874">
            <v>0</v>
          </cell>
          <cell r="ER874">
            <v>0</v>
          </cell>
          <cell r="ET874">
            <v>0</v>
          </cell>
          <cell r="EX874">
            <v>0</v>
          </cell>
          <cell r="EZ874">
            <v>0</v>
          </cell>
          <cell r="FD874">
            <v>0</v>
          </cell>
          <cell r="FF874">
            <v>0</v>
          </cell>
        </row>
        <row r="875">
          <cell r="A875" t="str">
            <v>Elkedler_DKW10_2014</v>
          </cell>
          <cell r="B875" t="str">
            <v>DK-West</v>
          </cell>
          <cell r="G875">
            <v>-3.5</v>
          </cell>
          <cell r="H875">
            <v>3.5</v>
          </cell>
          <cell r="AK875">
            <v>-3.5</v>
          </cell>
          <cell r="AL875">
            <v>0</v>
          </cell>
          <cell r="AN875">
            <v>0</v>
          </cell>
          <cell r="AO875">
            <v>0</v>
          </cell>
          <cell r="AP875">
            <v>0</v>
          </cell>
          <cell r="AQ875">
            <v>0</v>
          </cell>
          <cell r="BG875" t="b">
            <v>0</v>
          </cell>
          <cell r="BO875" t="b">
            <v>0</v>
          </cell>
          <cell r="CA875" t="b">
            <v>0</v>
          </cell>
          <cell r="CB875" t="b">
            <v>0</v>
          </cell>
          <cell r="CD875" t="b">
            <v>0</v>
          </cell>
          <cell r="CE875" t="b">
            <v>0</v>
          </cell>
          <cell r="CG875" t="b">
            <v>0</v>
          </cell>
          <cell r="CH875" t="b">
            <v>0</v>
          </cell>
          <cell r="CP875">
            <v>0</v>
          </cell>
          <cell r="CT875" t="b">
            <v>0</v>
          </cell>
          <cell r="CV875" t="b">
            <v>0</v>
          </cell>
          <cell r="CX875" t="b">
            <v>0</v>
          </cell>
          <cell r="CZ875" t="b">
            <v>0</v>
          </cell>
          <cell r="DB875" t="b">
            <v>0</v>
          </cell>
          <cell r="DD875" t="b">
            <v>0</v>
          </cell>
          <cell r="DF875" t="b">
            <v>0</v>
          </cell>
          <cell r="DH875" t="b">
            <v>0</v>
          </cell>
          <cell r="DJ875" t="b">
            <v>0</v>
          </cell>
          <cell r="DL875" t="b">
            <v>0</v>
          </cell>
          <cell r="DN875" t="b">
            <v>0</v>
          </cell>
          <cell r="DP875" t="b">
            <v>0</v>
          </cell>
          <cell r="DV875">
            <v>0</v>
          </cell>
          <cell r="DX875">
            <v>0</v>
          </cell>
          <cell r="DZ875">
            <v>0</v>
          </cell>
          <cell r="EB875">
            <v>0</v>
          </cell>
          <cell r="ED875">
            <v>0</v>
          </cell>
          <cell r="EF875">
            <v>0</v>
          </cell>
          <cell r="EJ875">
            <v>0</v>
          </cell>
          <cell r="EL875">
            <v>0</v>
          </cell>
          <cell r="EN875">
            <v>0</v>
          </cell>
          <cell r="EP875">
            <v>0</v>
          </cell>
          <cell r="ER875">
            <v>0</v>
          </cell>
          <cell r="ET875">
            <v>0</v>
          </cell>
          <cell r="EX875">
            <v>0</v>
          </cell>
          <cell r="EZ875">
            <v>0</v>
          </cell>
          <cell r="FD875">
            <v>0</v>
          </cell>
          <cell r="FF875">
            <v>0</v>
          </cell>
        </row>
        <row r="876">
          <cell r="A876" t="str">
            <v>Elkedler_DKW10_2015</v>
          </cell>
          <cell r="B876" t="str">
            <v>DK-West</v>
          </cell>
          <cell r="G876">
            <v>-3.5</v>
          </cell>
          <cell r="H876">
            <v>3.5</v>
          </cell>
          <cell r="AK876">
            <v>-3.5</v>
          </cell>
          <cell r="AL876">
            <v>0</v>
          </cell>
          <cell r="AN876">
            <v>0</v>
          </cell>
          <cell r="AO876">
            <v>0</v>
          </cell>
          <cell r="AP876">
            <v>0</v>
          </cell>
          <cell r="AQ876">
            <v>0</v>
          </cell>
          <cell r="BG876" t="b">
            <v>0</v>
          </cell>
          <cell r="BO876" t="b">
            <v>0</v>
          </cell>
          <cell r="CA876" t="b">
            <v>0</v>
          </cell>
          <cell r="CB876" t="b">
            <v>0</v>
          </cell>
          <cell r="CD876" t="b">
            <v>0</v>
          </cell>
          <cell r="CE876" t="b">
            <v>0</v>
          </cell>
          <cell r="CG876" t="b">
            <v>0</v>
          </cell>
          <cell r="CH876" t="b">
            <v>0</v>
          </cell>
          <cell r="CP876">
            <v>0</v>
          </cell>
          <cell r="CT876" t="b">
            <v>0</v>
          </cell>
          <cell r="CV876" t="b">
            <v>0</v>
          </cell>
          <cell r="CX876" t="b">
            <v>0</v>
          </cell>
          <cell r="CZ876" t="b">
            <v>0</v>
          </cell>
          <cell r="DB876" t="b">
            <v>0</v>
          </cell>
          <cell r="DD876" t="b">
            <v>0</v>
          </cell>
          <cell r="DF876" t="b">
            <v>0</v>
          </cell>
          <cell r="DH876" t="b">
            <v>0</v>
          </cell>
          <cell r="DJ876" t="b">
            <v>0</v>
          </cell>
          <cell r="DL876" t="b">
            <v>0</v>
          </cell>
          <cell r="DN876" t="b">
            <v>0</v>
          </cell>
          <cell r="DP876" t="b">
            <v>0</v>
          </cell>
          <cell r="DV876">
            <v>0</v>
          </cell>
          <cell r="DX876">
            <v>0</v>
          </cell>
          <cell r="DZ876">
            <v>0</v>
          </cell>
          <cell r="EB876">
            <v>0</v>
          </cell>
          <cell r="ED876">
            <v>0</v>
          </cell>
          <cell r="EF876">
            <v>0</v>
          </cell>
          <cell r="EJ876">
            <v>0</v>
          </cell>
          <cell r="EL876">
            <v>0</v>
          </cell>
          <cell r="EN876">
            <v>0</v>
          </cell>
          <cell r="EP876">
            <v>0</v>
          </cell>
          <cell r="ER876">
            <v>0</v>
          </cell>
          <cell r="ET876">
            <v>0</v>
          </cell>
          <cell r="EX876">
            <v>0</v>
          </cell>
          <cell r="EZ876">
            <v>0</v>
          </cell>
          <cell r="FD876">
            <v>0</v>
          </cell>
          <cell r="FF876">
            <v>0</v>
          </cell>
        </row>
        <row r="877">
          <cell r="A877" t="str">
            <v>Elkedler_DKW10_2016</v>
          </cell>
          <cell r="B877" t="str">
            <v>DK-West</v>
          </cell>
          <cell r="G877">
            <v>-3.5</v>
          </cell>
          <cell r="H877">
            <v>3.5</v>
          </cell>
          <cell r="AK877">
            <v>-3.5</v>
          </cell>
          <cell r="AL877">
            <v>0</v>
          </cell>
          <cell r="AN877">
            <v>0</v>
          </cell>
          <cell r="AO877">
            <v>0</v>
          </cell>
          <cell r="AP877">
            <v>0</v>
          </cell>
          <cell r="AQ877">
            <v>0</v>
          </cell>
          <cell r="BG877" t="b">
            <v>0</v>
          </cell>
          <cell r="BO877" t="b">
            <v>0</v>
          </cell>
          <cell r="CA877" t="b">
            <v>0</v>
          </cell>
          <cell r="CB877" t="b">
            <v>0</v>
          </cell>
          <cell r="CD877" t="b">
            <v>0</v>
          </cell>
          <cell r="CE877" t="b">
            <v>0</v>
          </cell>
          <cell r="CG877" t="b">
            <v>0</v>
          </cell>
          <cell r="CH877" t="b">
            <v>0</v>
          </cell>
          <cell r="CP877">
            <v>0</v>
          </cell>
          <cell r="CT877" t="b">
            <v>0</v>
          </cell>
          <cell r="CV877" t="b">
            <v>0</v>
          </cell>
          <cell r="CX877" t="b">
            <v>0</v>
          </cell>
          <cell r="CZ877" t="b">
            <v>0</v>
          </cell>
          <cell r="DB877" t="b">
            <v>0</v>
          </cell>
          <cell r="DD877" t="b">
            <v>0</v>
          </cell>
          <cell r="DF877" t="b">
            <v>0</v>
          </cell>
          <cell r="DH877" t="b">
            <v>0</v>
          </cell>
          <cell r="DJ877" t="b">
            <v>0</v>
          </cell>
          <cell r="DL877" t="b">
            <v>0</v>
          </cell>
          <cell r="DN877" t="b">
            <v>0</v>
          </cell>
          <cell r="DP877" t="b">
            <v>0</v>
          </cell>
          <cell r="DV877">
            <v>0</v>
          </cell>
          <cell r="DX877">
            <v>0</v>
          </cell>
          <cell r="DZ877">
            <v>0</v>
          </cell>
          <cell r="EB877">
            <v>0</v>
          </cell>
          <cell r="ED877">
            <v>0</v>
          </cell>
          <cell r="EF877">
            <v>0</v>
          </cell>
          <cell r="EJ877">
            <v>0</v>
          </cell>
          <cell r="EL877">
            <v>0</v>
          </cell>
          <cell r="EN877">
            <v>0</v>
          </cell>
          <cell r="EP877">
            <v>0</v>
          </cell>
          <cell r="ER877">
            <v>0</v>
          </cell>
          <cell r="ET877">
            <v>0</v>
          </cell>
          <cell r="EX877">
            <v>0</v>
          </cell>
          <cell r="EZ877">
            <v>0</v>
          </cell>
          <cell r="FD877">
            <v>0</v>
          </cell>
          <cell r="FF877">
            <v>0</v>
          </cell>
        </row>
        <row r="878">
          <cell r="A878" t="str">
            <v>Elkedler_DKW10_2017</v>
          </cell>
          <cell r="B878" t="str">
            <v>DK-West</v>
          </cell>
          <cell r="G878">
            <v>-3.5</v>
          </cell>
          <cell r="H878">
            <v>3.5</v>
          </cell>
          <cell r="AK878">
            <v>-3.5</v>
          </cell>
          <cell r="AL878">
            <v>0</v>
          </cell>
          <cell r="AN878">
            <v>0</v>
          </cell>
          <cell r="AO878">
            <v>0</v>
          </cell>
          <cell r="AP878">
            <v>0</v>
          </cell>
          <cell r="AQ878">
            <v>0</v>
          </cell>
          <cell r="BG878" t="b">
            <v>0</v>
          </cell>
          <cell r="BO878" t="b">
            <v>0</v>
          </cell>
          <cell r="CA878" t="b">
            <v>0</v>
          </cell>
          <cell r="CB878" t="b">
            <v>0</v>
          </cell>
          <cell r="CD878" t="b">
            <v>0</v>
          </cell>
          <cell r="CE878" t="b">
            <v>0</v>
          </cell>
          <cell r="CG878" t="b">
            <v>0</v>
          </cell>
          <cell r="CH878" t="b">
            <v>0</v>
          </cell>
          <cell r="CP878">
            <v>0</v>
          </cell>
          <cell r="CT878" t="b">
            <v>0</v>
          </cell>
          <cell r="CV878" t="b">
            <v>0</v>
          </cell>
          <cell r="CX878" t="b">
            <v>0</v>
          </cell>
          <cell r="CZ878" t="b">
            <v>0</v>
          </cell>
          <cell r="DB878" t="b">
            <v>0</v>
          </cell>
          <cell r="DD878" t="b">
            <v>0</v>
          </cell>
          <cell r="DF878" t="b">
            <v>0</v>
          </cell>
          <cell r="DH878" t="b">
            <v>0</v>
          </cell>
          <cell r="DJ878" t="b">
            <v>0</v>
          </cell>
          <cell r="DL878" t="b">
            <v>0</v>
          </cell>
          <cell r="DN878" t="b">
            <v>0</v>
          </cell>
          <cell r="DP878" t="b">
            <v>0</v>
          </cell>
          <cell r="DV878">
            <v>0</v>
          </cell>
          <cell r="DX878">
            <v>0</v>
          </cell>
          <cell r="DZ878">
            <v>0</v>
          </cell>
          <cell r="EB878">
            <v>0</v>
          </cell>
          <cell r="ED878">
            <v>0</v>
          </cell>
          <cell r="EF878">
            <v>0</v>
          </cell>
          <cell r="EJ878">
            <v>0</v>
          </cell>
          <cell r="EL878">
            <v>0</v>
          </cell>
          <cell r="EN878">
            <v>0</v>
          </cell>
          <cell r="EP878">
            <v>0</v>
          </cell>
          <cell r="ER878">
            <v>0</v>
          </cell>
          <cell r="ET878">
            <v>0</v>
          </cell>
          <cell r="EX878">
            <v>0</v>
          </cell>
          <cell r="EZ878">
            <v>0</v>
          </cell>
          <cell r="FD878">
            <v>0</v>
          </cell>
          <cell r="FF878">
            <v>0</v>
          </cell>
        </row>
        <row r="879">
          <cell r="A879" t="str">
            <v>Elkedler_DKW10_2018</v>
          </cell>
          <cell r="B879" t="str">
            <v>DK-West</v>
          </cell>
          <cell r="G879">
            <v>-3.5</v>
          </cell>
          <cell r="H879">
            <v>3.5</v>
          </cell>
          <cell r="AK879">
            <v>-3.5</v>
          </cell>
          <cell r="AL879">
            <v>0</v>
          </cell>
          <cell r="AN879">
            <v>0</v>
          </cell>
          <cell r="AO879">
            <v>0</v>
          </cell>
          <cell r="AP879">
            <v>0</v>
          </cell>
          <cell r="AQ879">
            <v>0</v>
          </cell>
          <cell r="BG879" t="b">
            <v>0</v>
          </cell>
          <cell r="BO879" t="b">
            <v>0</v>
          </cell>
          <cell r="CA879" t="b">
            <v>0</v>
          </cell>
          <cell r="CB879" t="b">
            <v>0</v>
          </cell>
          <cell r="CD879" t="b">
            <v>0</v>
          </cell>
          <cell r="CE879" t="b">
            <v>0</v>
          </cell>
          <cell r="CG879" t="b">
            <v>0</v>
          </cell>
          <cell r="CH879" t="b">
            <v>0</v>
          </cell>
          <cell r="CP879">
            <v>0</v>
          </cell>
          <cell r="CT879" t="b">
            <v>0</v>
          </cell>
          <cell r="CV879" t="b">
            <v>0</v>
          </cell>
          <cell r="CX879" t="b">
            <v>0</v>
          </cell>
          <cell r="CZ879" t="b">
            <v>0</v>
          </cell>
          <cell r="DB879" t="b">
            <v>0</v>
          </cell>
          <cell r="DD879" t="b">
            <v>0</v>
          </cell>
          <cell r="DF879" t="b">
            <v>0</v>
          </cell>
          <cell r="DH879" t="b">
            <v>0</v>
          </cell>
          <cell r="DJ879" t="b">
            <v>0</v>
          </cell>
          <cell r="DL879" t="b">
            <v>0</v>
          </cell>
          <cell r="DN879" t="b">
            <v>0</v>
          </cell>
          <cell r="DP879" t="b">
            <v>0</v>
          </cell>
          <cell r="DV879">
            <v>0</v>
          </cell>
          <cell r="DX879">
            <v>0</v>
          </cell>
          <cell r="DZ879">
            <v>0</v>
          </cell>
          <cell r="EB879">
            <v>0</v>
          </cell>
          <cell r="ED879">
            <v>0</v>
          </cell>
          <cell r="EF879">
            <v>0</v>
          </cell>
          <cell r="EJ879">
            <v>0</v>
          </cell>
          <cell r="EL879">
            <v>0</v>
          </cell>
          <cell r="EN879">
            <v>0</v>
          </cell>
          <cell r="EP879">
            <v>0</v>
          </cell>
          <cell r="ER879">
            <v>0</v>
          </cell>
          <cell r="ET879">
            <v>0</v>
          </cell>
          <cell r="EX879">
            <v>0</v>
          </cell>
          <cell r="EZ879">
            <v>0</v>
          </cell>
          <cell r="FD879">
            <v>0</v>
          </cell>
          <cell r="FF879">
            <v>0</v>
          </cell>
        </row>
        <row r="880">
          <cell r="A880" t="str">
            <v>Elkedler_DKW10_2019</v>
          </cell>
          <cell r="B880" t="str">
            <v>DK-West</v>
          </cell>
          <cell r="G880">
            <v>-3.5</v>
          </cell>
          <cell r="H880">
            <v>3.5</v>
          </cell>
          <cell r="AK880">
            <v>-3.5</v>
          </cell>
          <cell r="AL880">
            <v>0</v>
          </cell>
          <cell r="AN880">
            <v>0</v>
          </cell>
          <cell r="AO880">
            <v>0</v>
          </cell>
          <cell r="AP880">
            <v>0</v>
          </cell>
          <cell r="AQ880">
            <v>0</v>
          </cell>
          <cell r="BG880" t="b">
            <v>0</v>
          </cell>
          <cell r="BO880" t="b">
            <v>0</v>
          </cell>
          <cell r="CA880" t="b">
            <v>0</v>
          </cell>
          <cell r="CB880" t="b">
            <v>0</v>
          </cell>
          <cell r="CD880" t="b">
            <v>0</v>
          </cell>
          <cell r="CE880" t="b">
            <v>0</v>
          </cell>
          <cell r="CG880" t="b">
            <v>0</v>
          </cell>
          <cell r="CH880" t="b">
            <v>0</v>
          </cell>
          <cell r="CP880">
            <v>0</v>
          </cell>
          <cell r="CT880" t="b">
            <v>0</v>
          </cell>
          <cell r="CV880" t="b">
            <v>0</v>
          </cell>
          <cell r="CX880" t="b">
            <v>0</v>
          </cell>
          <cell r="CZ880" t="b">
            <v>0</v>
          </cell>
          <cell r="DB880" t="b">
            <v>0</v>
          </cell>
          <cell r="DD880" t="b">
            <v>0</v>
          </cell>
          <cell r="DF880" t="b">
            <v>0</v>
          </cell>
          <cell r="DH880" t="b">
            <v>0</v>
          </cell>
          <cell r="DJ880" t="b">
            <v>0</v>
          </cell>
          <cell r="DL880" t="b">
            <v>0</v>
          </cell>
          <cell r="DN880" t="b">
            <v>0</v>
          </cell>
          <cell r="DP880" t="b">
            <v>0</v>
          </cell>
          <cell r="DV880">
            <v>0</v>
          </cell>
          <cell r="DX880">
            <v>0</v>
          </cell>
          <cell r="DZ880">
            <v>0</v>
          </cell>
          <cell r="EB880">
            <v>0</v>
          </cell>
          <cell r="ED880">
            <v>0</v>
          </cell>
          <cell r="EF880">
            <v>0</v>
          </cell>
          <cell r="EJ880">
            <v>0</v>
          </cell>
          <cell r="EL880">
            <v>0</v>
          </cell>
          <cell r="EN880">
            <v>0</v>
          </cell>
          <cell r="EP880">
            <v>0</v>
          </cell>
          <cell r="ER880">
            <v>0</v>
          </cell>
          <cell r="ET880">
            <v>0</v>
          </cell>
          <cell r="EX880">
            <v>0</v>
          </cell>
          <cell r="EZ880">
            <v>0</v>
          </cell>
          <cell r="FD880">
            <v>0</v>
          </cell>
          <cell r="FF880">
            <v>0</v>
          </cell>
        </row>
        <row r="881">
          <cell r="A881" t="str">
            <v>Elkedler_DKW10_2020</v>
          </cell>
          <cell r="B881" t="str">
            <v>DK-West</v>
          </cell>
          <cell r="G881">
            <v>-3.5</v>
          </cell>
          <cell r="H881">
            <v>3.5</v>
          </cell>
          <cell r="AK881">
            <v>-3.5</v>
          </cell>
          <cell r="AL881">
            <v>0</v>
          </cell>
          <cell r="AN881">
            <v>0</v>
          </cell>
          <cell r="AO881">
            <v>0</v>
          </cell>
          <cell r="AP881">
            <v>0</v>
          </cell>
          <cell r="AQ881">
            <v>0</v>
          </cell>
          <cell r="BG881" t="b">
            <v>0</v>
          </cell>
          <cell r="BO881" t="b">
            <v>0</v>
          </cell>
          <cell r="CA881" t="b">
            <v>0</v>
          </cell>
          <cell r="CB881" t="b">
            <v>0</v>
          </cell>
          <cell r="CD881" t="b">
            <v>0</v>
          </cell>
          <cell r="CE881" t="b">
            <v>0</v>
          </cell>
          <cell r="CG881" t="b">
            <v>0</v>
          </cell>
          <cell r="CH881" t="b">
            <v>0</v>
          </cell>
          <cell r="CP881">
            <v>0</v>
          </cell>
          <cell r="CT881" t="b">
            <v>0</v>
          </cell>
          <cell r="CV881" t="b">
            <v>0</v>
          </cell>
          <cell r="CX881" t="b">
            <v>0</v>
          </cell>
          <cell r="CZ881" t="b">
            <v>0</v>
          </cell>
          <cell r="DB881" t="b">
            <v>0</v>
          </cell>
          <cell r="DD881" t="b">
            <v>0</v>
          </cell>
          <cell r="DF881" t="b">
            <v>0</v>
          </cell>
          <cell r="DH881" t="b">
            <v>0</v>
          </cell>
          <cell r="DJ881" t="b">
            <v>0</v>
          </cell>
          <cell r="DL881" t="b">
            <v>0</v>
          </cell>
          <cell r="DN881" t="b">
            <v>0</v>
          </cell>
          <cell r="DP881" t="b">
            <v>0</v>
          </cell>
          <cell r="DV881">
            <v>0</v>
          </cell>
          <cell r="DX881">
            <v>0</v>
          </cell>
          <cell r="DZ881">
            <v>0</v>
          </cell>
          <cell r="EB881">
            <v>0</v>
          </cell>
          <cell r="ED881">
            <v>0</v>
          </cell>
          <cell r="EF881">
            <v>0</v>
          </cell>
          <cell r="EJ881">
            <v>0</v>
          </cell>
          <cell r="EL881">
            <v>0</v>
          </cell>
          <cell r="EN881">
            <v>0</v>
          </cell>
          <cell r="EP881">
            <v>0</v>
          </cell>
          <cell r="ER881">
            <v>0</v>
          </cell>
          <cell r="ET881">
            <v>0</v>
          </cell>
          <cell r="EX881">
            <v>0</v>
          </cell>
          <cell r="EZ881">
            <v>0</v>
          </cell>
          <cell r="FD881">
            <v>0</v>
          </cell>
          <cell r="FF881">
            <v>0</v>
          </cell>
        </row>
        <row r="882">
          <cell r="A882" t="str">
            <v>VarmelagerDKW10</v>
          </cell>
          <cell r="B882" t="str">
            <v>DK-West</v>
          </cell>
          <cell r="G882">
            <v>0</v>
          </cell>
          <cell r="H882">
            <v>166</v>
          </cell>
          <cell r="AK882">
            <v>0</v>
          </cell>
          <cell r="AL882">
            <v>0</v>
          </cell>
          <cell r="AN882">
            <v>0</v>
          </cell>
          <cell r="AO882">
            <v>0</v>
          </cell>
          <cell r="AP882">
            <v>0</v>
          </cell>
          <cell r="AQ882">
            <v>0</v>
          </cell>
          <cell r="BG882" t="b">
            <v>0</v>
          </cell>
          <cell r="BO882" t="b">
            <v>0</v>
          </cell>
          <cell r="CA882" t="b">
            <v>0</v>
          </cell>
          <cell r="CB882" t="b">
            <v>0</v>
          </cell>
          <cell r="CD882" t="b">
            <v>0</v>
          </cell>
          <cell r="CE882" t="b">
            <v>0</v>
          </cell>
          <cell r="CG882" t="b">
            <v>0</v>
          </cell>
          <cell r="CH882" t="b">
            <v>0</v>
          </cell>
          <cell r="CP882">
            <v>0</v>
          </cell>
          <cell r="CT882" t="b">
            <v>0</v>
          </cell>
          <cell r="CV882" t="b">
            <v>0</v>
          </cell>
          <cell r="CX882" t="b">
            <v>0</v>
          </cell>
          <cell r="CZ882" t="b">
            <v>0</v>
          </cell>
          <cell r="DB882" t="b">
            <v>0</v>
          </cell>
          <cell r="DD882" t="b">
            <v>0</v>
          </cell>
          <cell r="DF882" t="b">
            <v>0</v>
          </cell>
          <cell r="DH882" t="b">
            <v>0</v>
          </cell>
          <cell r="DJ882" t="b">
            <v>0</v>
          </cell>
          <cell r="DL882" t="b">
            <v>0</v>
          </cell>
          <cell r="DN882" t="b">
            <v>0</v>
          </cell>
          <cell r="DP882" t="b">
            <v>0</v>
          </cell>
          <cell r="DV882">
            <v>0</v>
          </cell>
          <cell r="DX882">
            <v>0</v>
          </cell>
          <cell r="DZ882">
            <v>0</v>
          </cell>
          <cell r="EB882">
            <v>0</v>
          </cell>
          <cell r="ED882">
            <v>0</v>
          </cell>
          <cell r="EF882">
            <v>0</v>
          </cell>
          <cell r="EJ882">
            <v>0</v>
          </cell>
          <cell r="EL882">
            <v>0</v>
          </cell>
          <cell r="EN882">
            <v>0</v>
          </cell>
          <cell r="EP882">
            <v>0</v>
          </cell>
          <cell r="ER882">
            <v>0</v>
          </cell>
          <cell r="ET882">
            <v>0</v>
          </cell>
          <cell r="EX882">
            <v>0</v>
          </cell>
          <cell r="EZ882">
            <v>0</v>
          </cell>
          <cell r="FD882">
            <v>0</v>
          </cell>
          <cell r="FF882">
            <v>0</v>
          </cell>
        </row>
        <row r="883">
          <cell r="A883" t="str">
            <v>GT_DKW5-10</v>
          </cell>
          <cell r="B883" t="str">
            <v>DK-West</v>
          </cell>
          <cell r="G883">
            <v>9</v>
          </cell>
          <cell r="H883">
            <v>17.441860465116278</v>
          </cell>
          <cell r="AK883">
            <v>2.6459999999999999</v>
          </cell>
          <cell r="AL883">
            <v>9.937804218496483</v>
          </cell>
          <cell r="AN883">
            <v>0</v>
          </cell>
          <cell r="AO883">
            <v>0.36</v>
          </cell>
          <cell r="AP883">
            <v>90</v>
          </cell>
          <cell r="AQ883">
            <v>0.72</v>
          </cell>
          <cell r="BG883" t="b">
            <v>1</v>
          </cell>
          <cell r="BO883" t="b">
            <v>0</v>
          </cell>
          <cell r="CA883" t="b">
            <v>0</v>
          </cell>
          <cell r="CB883" t="b">
            <v>0</v>
          </cell>
          <cell r="CD883" t="b">
            <v>0</v>
          </cell>
          <cell r="CE883" t="b">
            <v>0</v>
          </cell>
          <cell r="CG883" t="b">
            <v>0</v>
          </cell>
          <cell r="CH883" t="b">
            <v>0</v>
          </cell>
          <cell r="CP883" t="str">
            <v>ECGASGTD</v>
          </cell>
          <cell r="CT883" t="b">
            <v>0</v>
          </cell>
          <cell r="CV883" t="b">
            <v>0</v>
          </cell>
          <cell r="CX883" t="b">
            <v>0</v>
          </cell>
          <cell r="CZ883" t="b">
            <v>0</v>
          </cell>
          <cell r="DB883" t="b">
            <v>0</v>
          </cell>
          <cell r="DD883" t="b">
            <v>0</v>
          </cell>
          <cell r="DF883" t="b">
            <v>0</v>
          </cell>
          <cell r="DH883" t="b">
            <v>0</v>
          </cell>
          <cell r="DJ883" t="b">
            <v>0</v>
          </cell>
          <cell r="DL883" t="b">
            <v>0</v>
          </cell>
          <cell r="DN883" t="b">
            <v>0</v>
          </cell>
          <cell r="DP883" t="b">
            <v>0</v>
          </cell>
          <cell r="DV883">
            <v>0</v>
          </cell>
          <cell r="DX883">
            <v>0</v>
          </cell>
          <cell r="DZ883">
            <v>0</v>
          </cell>
          <cell r="EB883">
            <v>0</v>
          </cell>
          <cell r="ED883">
            <v>0</v>
          </cell>
          <cell r="EF883">
            <v>0</v>
          </cell>
          <cell r="EJ883">
            <v>0</v>
          </cell>
          <cell r="EL883">
            <v>0</v>
          </cell>
          <cell r="EN883">
            <v>0</v>
          </cell>
          <cell r="EP883">
            <v>0</v>
          </cell>
          <cell r="ER883">
            <v>0</v>
          </cell>
          <cell r="ET883">
            <v>0</v>
          </cell>
          <cell r="EX883">
            <v>0</v>
          </cell>
          <cell r="EZ883">
            <v>0</v>
          </cell>
          <cell r="FD883">
            <v>0</v>
          </cell>
          <cell r="FF883">
            <v>0</v>
          </cell>
        </row>
        <row r="884">
          <cell r="A884" t="str">
            <v>GT_DKW5-10</v>
          </cell>
          <cell r="B884" t="str">
            <v>DK-West</v>
          </cell>
          <cell r="G884">
            <v>9</v>
          </cell>
          <cell r="H884">
            <v>17.441860465116278</v>
          </cell>
          <cell r="AK884">
            <v>2.6459999999999999</v>
          </cell>
          <cell r="AL884">
            <v>9.937804218496483</v>
          </cell>
          <cell r="AN884">
            <v>0</v>
          </cell>
          <cell r="AO884">
            <v>0.36</v>
          </cell>
          <cell r="AP884">
            <v>90</v>
          </cell>
          <cell r="AQ884">
            <v>0.72</v>
          </cell>
          <cell r="BG884" t="b">
            <v>1</v>
          </cell>
          <cell r="BO884" t="b">
            <v>0</v>
          </cell>
          <cell r="CA884" t="b">
            <v>0</v>
          </cell>
          <cell r="CB884" t="b">
            <v>0</v>
          </cell>
          <cell r="CD884" t="b">
            <v>0</v>
          </cell>
          <cell r="CE884" t="b">
            <v>0</v>
          </cell>
          <cell r="CG884" t="b">
            <v>0</v>
          </cell>
          <cell r="CH884" t="b">
            <v>0</v>
          </cell>
          <cell r="CP884" t="str">
            <v>ECGASGTD</v>
          </cell>
          <cell r="CT884" t="b">
            <v>0</v>
          </cell>
          <cell r="CV884" t="b">
            <v>0</v>
          </cell>
          <cell r="CX884" t="b">
            <v>0</v>
          </cell>
          <cell r="CZ884" t="b">
            <v>0</v>
          </cell>
          <cell r="DB884" t="b">
            <v>0</v>
          </cell>
          <cell r="DD884" t="b">
            <v>0</v>
          </cell>
          <cell r="DF884" t="b">
            <v>0</v>
          </cell>
          <cell r="DH884" t="b">
            <v>0</v>
          </cell>
          <cell r="DJ884" t="b">
            <v>0</v>
          </cell>
          <cell r="DL884" t="b">
            <v>0</v>
          </cell>
          <cell r="DN884" t="b">
            <v>0</v>
          </cell>
          <cell r="DP884" t="b">
            <v>0</v>
          </cell>
          <cell r="DV884">
            <v>0</v>
          </cell>
          <cell r="DX884">
            <v>0</v>
          </cell>
          <cell r="DZ884">
            <v>0</v>
          </cell>
          <cell r="EB884">
            <v>0</v>
          </cell>
          <cell r="ED884">
            <v>0</v>
          </cell>
          <cell r="EF884">
            <v>0</v>
          </cell>
          <cell r="EJ884">
            <v>0</v>
          </cell>
          <cell r="EL884">
            <v>0</v>
          </cell>
          <cell r="EN884">
            <v>0</v>
          </cell>
          <cell r="EP884">
            <v>0</v>
          </cell>
          <cell r="ER884">
            <v>0</v>
          </cell>
          <cell r="ET884">
            <v>0</v>
          </cell>
          <cell r="EX884">
            <v>0</v>
          </cell>
          <cell r="EZ884">
            <v>0</v>
          </cell>
          <cell r="FD884">
            <v>0</v>
          </cell>
          <cell r="FF884">
            <v>0</v>
          </cell>
        </row>
        <row r="885">
          <cell r="A885" t="str">
            <v>GT_DKW5-10</v>
          </cell>
          <cell r="B885" t="str">
            <v>DK-West</v>
          </cell>
          <cell r="G885">
            <v>9</v>
          </cell>
          <cell r="H885">
            <v>17.441860465116278</v>
          </cell>
          <cell r="AK885">
            <v>2.6459999999999999</v>
          </cell>
          <cell r="AL885">
            <v>9.937804218496483</v>
          </cell>
          <cell r="AN885">
            <v>0</v>
          </cell>
          <cell r="AO885">
            <v>0.36</v>
          </cell>
          <cell r="AP885">
            <v>90</v>
          </cell>
          <cell r="AQ885">
            <v>0.72</v>
          </cell>
          <cell r="BG885" t="b">
            <v>1</v>
          </cell>
          <cell r="BO885" t="b">
            <v>1</v>
          </cell>
          <cell r="CA885" t="b">
            <v>1</v>
          </cell>
          <cell r="CB885" t="b">
            <v>1</v>
          </cell>
          <cell r="CD885" t="b">
            <v>0</v>
          </cell>
          <cell r="CE885" t="b">
            <v>0</v>
          </cell>
          <cell r="CG885" t="b">
            <v>0</v>
          </cell>
          <cell r="CH885" t="b">
            <v>0</v>
          </cell>
          <cell r="CP885" t="str">
            <v>ECGASGTD</v>
          </cell>
          <cell r="CT885" t="b">
            <v>0</v>
          </cell>
          <cell r="CV885" t="b">
            <v>0</v>
          </cell>
          <cell r="CX885" t="b">
            <v>0</v>
          </cell>
          <cell r="CZ885" t="b">
            <v>0</v>
          </cell>
          <cell r="DB885" t="b">
            <v>0</v>
          </cell>
          <cell r="DD885" t="b">
            <v>0</v>
          </cell>
          <cell r="DF885" t="b">
            <v>0</v>
          </cell>
          <cell r="DH885" t="b">
            <v>0</v>
          </cell>
          <cell r="DJ885" t="b">
            <v>0</v>
          </cell>
          <cell r="DL885" t="b">
            <v>0</v>
          </cell>
          <cell r="DN885" t="b">
            <v>0</v>
          </cell>
          <cell r="DP885" t="b">
            <v>0</v>
          </cell>
          <cell r="DV885">
            <v>9</v>
          </cell>
          <cell r="DX885">
            <v>9</v>
          </cell>
          <cell r="DZ885">
            <v>9</v>
          </cell>
          <cell r="EB885">
            <v>9</v>
          </cell>
          <cell r="ED885">
            <v>0</v>
          </cell>
          <cell r="EF885">
            <v>0</v>
          </cell>
          <cell r="EJ885">
            <v>17.441860465116278</v>
          </cell>
          <cell r="EL885">
            <v>17.441860465116278</v>
          </cell>
          <cell r="EN885">
            <v>17.441860465116278</v>
          </cell>
          <cell r="EP885">
            <v>17.441860465116278</v>
          </cell>
          <cell r="ER885">
            <v>0</v>
          </cell>
          <cell r="ET885">
            <v>0</v>
          </cell>
          <cell r="EX885">
            <v>0</v>
          </cell>
          <cell r="EZ885">
            <v>0</v>
          </cell>
          <cell r="FD885">
            <v>0</v>
          </cell>
          <cell r="FF885">
            <v>0</v>
          </cell>
        </row>
        <row r="886">
          <cell r="A886" t="str">
            <v>GT_DKW5-10</v>
          </cell>
          <cell r="B886" t="str">
            <v>DK-West</v>
          </cell>
          <cell r="G886">
            <v>9</v>
          </cell>
          <cell r="H886">
            <v>17.441860465116278</v>
          </cell>
          <cell r="AK886">
            <v>2.6459999999999999</v>
          </cell>
          <cell r="AL886">
            <v>9.937804218496483</v>
          </cell>
          <cell r="AN886">
            <v>0</v>
          </cell>
          <cell r="AO886">
            <v>0.36</v>
          </cell>
          <cell r="AP886">
            <v>90</v>
          </cell>
          <cell r="AQ886">
            <v>0.72</v>
          </cell>
          <cell r="BG886" t="b">
            <v>1</v>
          </cell>
          <cell r="BO886" t="b">
            <v>0</v>
          </cell>
          <cell r="CA886" t="b">
            <v>0</v>
          </cell>
          <cell r="CB886" t="b">
            <v>0</v>
          </cell>
          <cell r="CD886" t="b">
            <v>1</v>
          </cell>
          <cell r="CE886" t="b">
            <v>1</v>
          </cell>
          <cell r="CG886" t="b">
            <v>0</v>
          </cell>
          <cell r="CH886" t="b">
            <v>0</v>
          </cell>
          <cell r="CP886" t="str">
            <v>ECGASGTD</v>
          </cell>
          <cell r="CT886" t="b">
            <v>1</v>
          </cell>
          <cell r="CV886" t="b">
            <v>1</v>
          </cell>
          <cell r="CX886" t="b">
            <v>1</v>
          </cell>
          <cell r="CZ886" t="b">
            <v>1</v>
          </cell>
          <cell r="DB886" t="b">
            <v>0</v>
          </cell>
          <cell r="DD886" t="b">
            <v>0</v>
          </cell>
          <cell r="DF886" t="b">
            <v>1</v>
          </cell>
          <cell r="DH886" t="b">
            <v>1</v>
          </cell>
          <cell r="DJ886" t="b">
            <v>1</v>
          </cell>
          <cell r="DL886" t="b">
            <v>1</v>
          </cell>
          <cell r="DN886" t="b">
            <v>0</v>
          </cell>
          <cell r="DP886" t="b">
            <v>0</v>
          </cell>
          <cell r="DV886">
            <v>0</v>
          </cell>
          <cell r="DX886">
            <v>0</v>
          </cell>
          <cell r="DZ886">
            <v>0</v>
          </cell>
          <cell r="EB886">
            <v>0</v>
          </cell>
          <cell r="ED886">
            <v>0</v>
          </cell>
          <cell r="EF886">
            <v>0</v>
          </cell>
          <cell r="EJ886">
            <v>0</v>
          </cell>
          <cell r="EL886">
            <v>0</v>
          </cell>
          <cell r="EN886">
            <v>0</v>
          </cell>
          <cell r="EP886">
            <v>0</v>
          </cell>
          <cell r="ER886">
            <v>0</v>
          </cell>
          <cell r="ET886">
            <v>0</v>
          </cell>
          <cell r="EX886">
            <v>9</v>
          </cell>
          <cell r="EZ886">
            <v>17.441860465116278</v>
          </cell>
          <cell r="FD886">
            <v>0</v>
          </cell>
          <cell r="FF886">
            <v>0</v>
          </cell>
        </row>
        <row r="887">
          <cell r="A887" t="str">
            <v>Kombi_DKW5-10</v>
          </cell>
          <cell r="B887" t="str">
            <v>DK-West</v>
          </cell>
          <cell r="G887">
            <v>15</v>
          </cell>
          <cell r="H887">
            <v>19.815059445178335</v>
          </cell>
          <cell r="AK887">
            <v>5.5649999999999995</v>
          </cell>
          <cell r="AL887">
            <v>9.7112114321811926</v>
          </cell>
          <cell r="AN887">
            <v>0</v>
          </cell>
          <cell r="AO887">
            <v>1.5</v>
          </cell>
          <cell r="AP887">
            <v>450</v>
          </cell>
          <cell r="AQ887">
            <v>1.5</v>
          </cell>
          <cell r="BG887" t="b">
            <v>1</v>
          </cell>
          <cell r="BO887" t="b">
            <v>0</v>
          </cell>
          <cell r="CA887" t="b">
            <v>0</v>
          </cell>
          <cell r="CB887" t="b">
            <v>0</v>
          </cell>
          <cell r="CD887" t="b">
            <v>0</v>
          </cell>
          <cell r="CE887" t="b">
            <v>0</v>
          </cell>
          <cell r="CG887" t="b">
            <v>0</v>
          </cell>
          <cell r="CH887" t="b">
            <v>0</v>
          </cell>
          <cell r="CP887" t="str">
            <v>ECGASEND</v>
          </cell>
          <cell r="CT887" t="b">
            <v>0</v>
          </cell>
          <cell r="CV887" t="b">
            <v>0</v>
          </cell>
          <cell r="CX887" t="b">
            <v>0</v>
          </cell>
          <cell r="CZ887" t="b">
            <v>0</v>
          </cell>
          <cell r="DB887" t="b">
            <v>0</v>
          </cell>
          <cell r="DD887" t="b">
            <v>0</v>
          </cell>
          <cell r="DF887" t="b">
            <v>0</v>
          </cell>
          <cell r="DH887" t="b">
            <v>0</v>
          </cell>
          <cell r="DJ887" t="b">
            <v>0</v>
          </cell>
          <cell r="DL887" t="b">
            <v>0</v>
          </cell>
          <cell r="DN887" t="b">
            <v>0</v>
          </cell>
          <cell r="DP887" t="b">
            <v>0</v>
          </cell>
          <cell r="DV887">
            <v>0</v>
          </cell>
          <cell r="DX887">
            <v>0</v>
          </cell>
          <cell r="DZ887">
            <v>0</v>
          </cell>
          <cell r="EB887">
            <v>0</v>
          </cell>
          <cell r="ED887">
            <v>0</v>
          </cell>
          <cell r="EF887">
            <v>0</v>
          </cell>
          <cell r="EJ887">
            <v>0</v>
          </cell>
          <cell r="EL887">
            <v>0</v>
          </cell>
          <cell r="EN887">
            <v>0</v>
          </cell>
          <cell r="EP887">
            <v>0</v>
          </cell>
          <cell r="ER887">
            <v>0</v>
          </cell>
          <cell r="ET887">
            <v>0</v>
          </cell>
          <cell r="EX887">
            <v>0</v>
          </cell>
          <cell r="EZ887">
            <v>0</v>
          </cell>
          <cell r="FD887">
            <v>0</v>
          </cell>
          <cell r="FF887">
            <v>0</v>
          </cell>
        </row>
        <row r="888">
          <cell r="A888" t="str">
            <v>Kombi_DKW5-10</v>
          </cell>
          <cell r="B888" t="str">
            <v>DK-West</v>
          </cell>
          <cell r="G888">
            <v>15</v>
          </cell>
          <cell r="H888">
            <v>19.815059445178335</v>
          </cell>
          <cell r="AK888">
            <v>5.5649999999999995</v>
          </cell>
          <cell r="AL888">
            <v>9.7112114321811926</v>
          </cell>
          <cell r="AN888">
            <v>0</v>
          </cell>
          <cell r="AO888">
            <v>1.5</v>
          </cell>
          <cell r="AP888">
            <v>450</v>
          </cell>
          <cell r="AQ888">
            <v>1.5</v>
          </cell>
          <cell r="BG888" t="b">
            <v>1</v>
          </cell>
          <cell r="BO888" t="b">
            <v>0</v>
          </cell>
          <cell r="CA888" t="b">
            <v>0</v>
          </cell>
          <cell r="CB888" t="b">
            <v>0</v>
          </cell>
          <cell r="CD888" t="b">
            <v>0</v>
          </cell>
          <cell r="CE888" t="b">
            <v>0</v>
          </cell>
          <cell r="CG888" t="b">
            <v>0</v>
          </cell>
          <cell r="CH888" t="b">
            <v>0</v>
          </cell>
          <cell r="CP888" t="str">
            <v>ECGASEND</v>
          </cell>
          <cell r="CT888" t="b">
            <v>0</v>
          </cell>
          <cell r="CV888" t="b">
            <v>0</v>
          </cell>
          <cell r="CX888" t="b">
            <v>0</v>
          </cell>
          <cell r="CZ888" t="b">
            <v>0</v>
          </cell>
          <cell r="DB888" t="b">
            <v>0</v>
          </cell>
          <cell r="DD888" t="b">
            <v>0</v>
          </cell>
          <cell r="DF888" t="b">
            <v>0</v>
          </cell>
          <cell r="DH888" t="b">
            <v>0</v>
          </cell>
          <cell r="DJ888" t="b">
            <v>0</v>
          </cell>
          <cell r="DL888" t="b">
            <v>0</v>
          </cell>
          <cell r="DN888" t="b">
            <v>0</v>
          </cell>
          <cell r="DP888" t="b">
            <v>0</v>
          </cell>
          <cell r="DV888">
            <v>0</v>
          </cell>
          <cell r="DX888">
            <v>0</v>
          </cell>
          <cell r="DZ888">
            <v>0</v>
          </cell>
          <cell r="EB888">
            <v>0</v>
          </cell>
          <cell r="ED888">
            <v>0</v>
          </cell>
          <cell r="EF888">
            <v>0</v>
          </cell>
          <cell r="EJ888">
            <v>0</v>
          </cell>
          <cell r="EL888">
            <v>0</v>
          </cell>
          <cell r="EN888">
            <v>0</v>
          </cell>
          <cell r="EP888">
            <v>0</v>
          </cell>
          <cell r="ER888">
            <v>0</v>
          </cell>
          <cell r="ET888">
            <v>0</v>
          </cell>
          <cell r="EX888">
            <v>0</v>
          </cell>
          <cell r="EZ888">
            <v>0</v>
          </cell>
          <cell r="FD888">
            <v>0</v>
          </cell>
          <cell r="FF888">
            <v>0</v>
          </cell>
        </row>
        <row r="889">
          <cell r="A889" t="str">
            <v>Kombi_DKW5-10</v>
          </cell>
          <cell r="B889" t="str">
            <v>DK-West</v>
          </cell>
          <cell r="G889">
            <v>15</v>
          </cell>
          <cell r="H889">
            <v>19.815059445178335</v>
          </cell>
          <cell r="AK889">
            <v>5.5649999999999995</v>
          </cell>
          <cell r="AL889">
            <v>9.7112114321811926</v>
          </cell>
          <cell r="AN889">
            <v>0</v>
          </cell>
          <cell r="AO889">
            <v>1.5</v>
          </cell>
          <cell r="AP889">
            <v>450</v>
          </cell>
          <cell r="AQ889">
            <v>1.5</v>
          </cell>
          <cell r="BG889" t="b">
            <v>1</v>
          </cell>
          <cell r="BO889" t="b">
            <v>1</v>
          </cell>
          <cell r="CA889" t="b">
            <v>1</v>
          </cell>
          <cell r="CB889" t="b">
            <v>1</v>
          </cell>
          <cell r="CD889" t="b">
            <v>0</v>
          </cell>
          <cell r="CE889" t="b">
            <v>0</v>
          </cell>
          <cell r="CG889" t="b">
            <v>0</v>
          </cell>
          <cell r="CH889" t="b">
            <v>0</v>
          </cell>
          <cell r="CP889" t="str">
            <v>ECGASEND</v>
          </cell>
          <cell r="CT889" t="b">
            <v>0</v>
          </cell>
          <cell r="CV889" t="b">
            <v>0</v>
          </cell>
          <cell r="CX889" t="b">
            <v>0</v>
          </cell>
          <cell r="CZ889" t="b">
            <v>0</v>
          </cell>
          <cell r="DB889" t="b">
            <v>0</v>
          </cell>
          <cell r="DD889" t="b">
            <v>0</v>
          </cell>
          <cell r="DF889" t="b">
            <v>0</v>
          </cell>
          <cell r="DH889" t="b">
            <v>0</v>
          </cell>
          <cell r="DJ889" t="b">
            <v>0</v>
          </cell>
          <cell r="DL889" t="b">
            <v>0</v>
          </cell>
          <cell r="DN889" t="b">
            <v>0</v>
          </cell>
          <cell r="DP889" t="b">
            <v>0</v>
          </cell>
          <cell r="DV889">
            <v>15</v>
          </cell>
          <cell r="DX889">
            <v>15</v>
          </cell>
          <cell r="DZ889">
            <v>15</v>
          </cell>
          <cell r="EB889">
            <v>15</v>
          </cell>
          <cell r="ED889">
            <v>0</v>
          </cell>
          <cell r="EF889">
            <v>0</v>
          </cell>
          <cell r="EJ889">
            <v>19.815059445178335</v>
          </cell>
          <cell r="EL889">
            <v>19.815059445178335</v>
          </cell>
          <cell r="EN889">
            <v>19.815059445178335</v>
          </cell>
          <cell r="EP889">
            <v>19.815059445178335</v>
          </cell>
          <cell r="ER889">
            <v>0</v>
          </cell>
          <cell r="ET889">
            <v>0</v>
          </cell>
          <cell r="EX889">
            <v>0</v>
          </cell>
          <cell r="EZ889">
            <v>0</v>
          </cell>
          <cell r="FD889">
            <v>0</v>
          </cell>
          <cell r="FF889">
            <v>0</v>
          </cell>
        </row>
        <row r="890">
          <cell r="A890" t="str">
            <v>Kombi_DKW5-10</v>
          </cell>
          <cell r="B890" t="str">
            <v>DK-West</v>
          </cell>
          <cell r="G890">
            <v>15</v>
          </cell>
          <cell r="H890">
            <v>19.815059445178335</v>
          </cell>
          <cell r="AK890">
            <v>5.5649999999999995</v>
          </cell>
          <cell r="AL890">
            <v>9.7112114321811926</v>
          </cell>
          <cell r="AN890">
            <v>0</v>
          </cell>
          <cell r="AO890">
            <v>1.5</v>
          </cell>
          <cell r="AP890">
            <v>450</v>
          </cell>
          <cell r="AQ890">
            <v>1.5</v>
          </cell>
          <cell r="BG890" t="b">
            <v>1</v>
          </cell>
          <cell r="BO890" t="b">
            <v>0</v>
          </cell>
          <cell r="CA890" t="b">
            <v>0</v>
          </cell>
          <cell r="CB890" t="b">
            <v>0</v>
          </cell>
          <cell r="CD890" t="b">
            <v>1</v>
          </cell>
          <cell r="CE890" t="b">
            <v>1</v>
          </cell>
          <cell r="CG890" t="b">
            <v>0</v>
          </cell>
          <cell r="CH890" t="b">
            <v>0</v>
          </cell>
          <cell r="CP890" t="str">
            <v>ECGASEND</v>
          </cell>
          <cell r="CT890" t="b">
            <v>1</v>
          </cell>
          <cell r="CV890" t="b">
            <v>1</v>
          </cell>
          <cell r="CX890" t="b">
            <v>1</v>
          </cell>
          <cell r="CZ890" t="b">
            <v>1</v>
          </cell>
          <cell r="DB890" t="b">
            <v>0</v>
          </cell>
          <cell r="DD890" t="b">
            <v>0</v>
          </cell>
          <cell r="DF890" t="b">
            <v>1</v>
          </cell>
          <cell r="DH890" t="b">
            <v>1</v>
          </cell>
          <cell r="DJ890" t="b">
            <v>1</v>
          </cell>
          <cell r="DL890" t="b">
            <v>1</v>
          </cell>
          <cell r="DN890" t="b">
            <v>0</v>
          </cell>
          <cell r="DP890" t="b">
            <v>0</v>
          </cell>
          <cell r="DV890">
            <v>0</v>
          </cell>
          <cell r="DX890">
            <v>0</v>
          </cell>
          <cell r="DZ890">
            <v>0</v>
          </cell>
          <cell r="EB890">
            <v>0</v>
          </cell>
          <cell r="ED890">
            <v>0</v>
          </cell>
          <cell r="EF890">
            <v>0</v>
          </cell>
          <cell r="EJ890">
            <v>0</v>
          </cell>
          <cell r="EL890">
            <v>0</v>
          </cell>
          <cell r="EN890">
            <v>0</v>
          </cell>
          <cell r="EP890">
            <v>0</v>
          </cell>
          <cell r="ER890">
            <v>0</v>
          </cell>
          <cell r="ET890">
            <v>0</v>
          </cell>
          <cell r="EX890">
            <v>15</v>
          </cell>
          <cell r="EZ890">
            <v>19.815059445178335</v>
          </cell>
          <cell r="FD890">
            <v>0</v>
          </cell>
          <cell r="FF890">
            <v>0</v>
          </cell>
        </row>
        <row r="891">
          <cell r="A891" t="str">
            <v>GM_DKW5-10</v>
          </cell>
          <cell r="B891" t="str">
            <v>DK-West</v>
          </cell>
          <cell r="G891">
            <v>174</v>
          </cell>
          <cell r="H891">
            <v>213.49693251533745</v>
          </cell>
          <cell r="AK891">
            <v>69.426000000000002</v>
          </cell>
          <cell r="AL891">
            <v>104.52181113327565</v>
          </cell>
          <cell r="AN891">
            <v>0</v>
          </cell>
          <cell r="AO891">
            <v>17.400000000000002</v>
          </cell>
          <cell r="AP891">
            <v>5220</v>
          </cell>
          <cell r="AQ891">
            <v>17.400000000000002</v>
          </cell>
          <cell r="BG891" t="b">
            <v>1</v>
          </cell>
          <cell r="BO891" t="b">
            <v>0</v>
          </cell>
          <cell r="CA891" t="b">
            <v>0</v>
          </cell>
          <cell r="CB891" t="b">
            <v>0</v>
          </cell>
          <cell r="CD891" t="b">
            <v>0</v>
          </cell>
          <cell r="CE891" t="b">
            <v>0</v>
          </cell>
          <cell r="CG891" t="b">
            <v>0</v>
          </cell>
          <cell r="CH891" t="b">
            <v>0</v>
          </cell>
          <cell r="CP891" t="str">
            <v>ECGASEND</v>
          </cell>
          <cell r="CT891" t="b">
            <v>0</v>
          </cell>
          <cell r="CV891" t="b">
            <v>0</v>
          </cell>
          <cell r="CX891" t="b">
            <v>0</v>
          </cell>
          <cell r="CZ891" t="b">
            <v>0</v>
          </cell>
          <cell r="DB891" t="b">
            <v>0</v>
          </cell>
          <cell r="DD891" t="b">
            <v>0</v>
          </cell>
          <cell r="DF891" t="b">
            <v>0</v>
          </cell>
          <cell r="DH891" t="b">
            <v>0</v>
          </cell>
          <cell r="DJ891" t="b">
            <v>0</v>
          </cell>
          <cell r="DL891" t="b">
            <v>0</v>
          </cell>
          <cell r="DN891" t="b">
            <v>0</v>
          </cell>
          <cell r="DP891" t="b">
            <v>0</v>
          </cell>
          <cell r="DV891">
            <v>0</v>
          </cell>
          <cell r="DX891">
            <v>0</v>
          </cell>
          <cell r="DZ891">
            <v>0</v>
          </cell>
          <cell r="EB891">
            <v>0</v>
          </cell>
          <cell r="ED891">
            <v>0</v>
          </cell>
          <cell r="EF891">
            <v>0</v>
          </cell>
          <cell r="EJ891">
            <v>0</v>
          </cell>
          <cell r="EL891">
            <v>0</v>
          </cell>
          <cell r="EN891">
            <v>0</v>
          </cell>
          <cell r="EP891">
            <v>0</v>
          </cell>
          <cell r="ER891">
            <v>0</v>
          </cell>
          <cell r="ET891">
            <v>0</v>
          </cell>
          <cell r="EX891">
            <v>0</v>
          </cell>
          <cell r="EZ891">
            <v>0</v>
          </cell>
          <cell r="FD891">
            <v>0</v>
          </cell>
          <cell r="FF891">
            <v>0</v>
          </cell>
        </row>
        <row r="892">
          <cell r="A892" t="str">
            <v>GM_DKW5-10</v>
          </cell>
          <cell r="B892" t="str">
            <v>DK-West</v>
          </cell>
          <cell r="G892">
            <v>174</v>
          </cell>
          <cell r="H892">
            <v>213.49693251533745</v>
          </cell>
          <cell r="AK892">
            <v>69.426000000000002</v>
          </cell>
          <cell r="AL892">
            <v>104.52181113327565</v>
          </cell>
          <cell r="AN892">
            <v>0</v>
          </cell>
          <cell r="AO892">
            <v>17.400000000000002</v>
          </cell>
          <cell r="AP892">
            <v>5220</v>
          </cell>
          <cell r="AQ892">
            <v>17.400000000000002</v>
          </cell>
          <cell r="BG892" t="b">
            <v>1</v>
          </cell>
          <cell r="BO892" t="b">
            <v>0</v>
          </cell>
          <cell r="CA892" t="b">
            <v>0</v>
          </cell>
          <cell r="CB892" t="b">
            <v>0</v>
          </cell>
          <cell r="CD892" t="b">
            <v>0</v>
          </cell>
          <cell r="CE892" t="b">
            <v>0</v>
          </cell>
          <cell r="CG892" t="b">
            <v>0</v>
          </cell>
          <cell r="CH892" t="b">
            <v>0</v>
          </cell>
          <cell r="CP892" t="str">
            <v>ECGASEND</v>
          </cell>
          <cell r="CT892" t="b">
            <v>0</v>
          </cell>
          <cell r="CV892" t="b">
            <v>0</v>
          </cell>
          <cell r="CX892" t="b">
            <v>0</v>
          </cell>
          <cell r="CZ892" t="b">
            <v>0</v>
          </cell>
          <cell r="DB892" t="b">
            <v>0</v>
          </cell>
          <cell r="DD892" t="b">
            <v>0</v>
          </cell>
          <cell r="DF892" t="b">
            <v>0</v>
          </cell>
          <cell r="DH892" t="b">
            <v>0</v>
          </cell>
          <cell r="DJ892" t="b">
            <v>0</v>
          </cell>
          <cell r="DL892" t="b">
            <v>0</v>
          </cell>
          <cell r="DN892" t="b">
            <v>0</v>
          </cell>
          <cell r="DP892" t="b">
            <v>0</v>
          </cell>
          <cell r="DV892">
            <v>0</v>
          </cell>
          <cell r="DX892">
            <v>0</v>
          </cell>
          <cell r="DZ892">
            <v>0</v>
          </cell>
          <cell r="EB892">
            <v>0</v>
          </cell>
          <cell r="ED892">
            <v>0</v>
          </cell>
          <cell r="EF892">
            <v>0</v>
          </cell>
          <cell r="EJ892">
            <v>0</v>
          </cell>
          <cell r="EL892">
            <v>0</v>
          </cell>
          <cell r="EN892">
            <v>0</v>
          </cell>
          <cell r="EP892">
            <v>0</v>
          </cell>
          <cell r="ER892">
            <v>0</v>
          </cell>
          <cell r="ET892">
            <v>0</v>
          </cell>
          <cell r="EX892">
            <v>0</v>
          </cell>
          <cell r="EZ892">
            <v>0</v>
          </cell>
          <cell r="FD892">
            <v>0</v>
          </cell>
          <cell r="FF892">
            <v>0</v>
          </cell>
        </row>
        <row r="893">
          <cell r="A893" t="str">
            <v>GM_DKW5-10</v>
          </cell>
          <cell r="B893" t="str">
            <v>DK-West</v>
          </cell>
          <cell r="G893">
            <v>174</v>
          </cell>
          <cell r="H893">
            <v>213.49693251533745</v>
          </cell>
          <cell r="AK893">
            <v>69.426000000000002</v>
          </cell>
          <cell r="AL893">
            <v>104.52181113327565</v>
          </cell>
          <cell r="AN893">
            <v>0</v>
          </cell>
          <cell r="AO893">
            <v>17.400000000000002</v>
          </cell>
          <cell r="AP893">
            <v>5220</v>
          </cell>
          <cell r="AQ893">
            <v>17.400000000000002</v>
          </cell>
          <cell r="BG893" t="b">
            <v>1</v>
          </cell>
          <cell r="BO893" t="b">
            <v>1</v>
          </cell>
          <cell r="CA893" t="b">
            <v>1</v>
          </cell>
          <cell r="CB893" t="b">
            <v>1</v>
          </cell>
          <cell r="CD893" t="b">
            <v>0</v>
          </cell>
          <cell r="CE893" t="b">
            <v>0</v>
          </cell>
          <cell r="CG893" t="b">
            <v>0</v>
          </cell>
          <cell r="CH893" t="b">
            <v>0</v>
          </cell>
          <cell r="CP893" t="str">
            <v>ECGASEND</v>
          </cell>
          <cell r="CT893" t="b">
            <v>0</v>
          </cell>
          <cell r="CV893" t="b">
            <v>0</v>
          </cell>
          <cell r="CX893" t="b">
            <v>0</v>
          </cell>
          <cell r="CZ893" t="b">
            <v>0</v>
          </cell>
          <cell r="DB893" t="b">
            <v>0</v>
          </cell>
          <cell r="DD893" t="b">
            <v>0</v>
          </cell>
          <cell r="DF893" t="b">
            <v>0</v>
          </cell>
          <cell r="DH893" t="b">
            <v>0</v>
          </cell>
          <cell r="DJ893" t="b">
            <v>0</v>
          </cell>
          <cell r="DL893" t="b">
            <v>0</v>
          </cell>
          <cell r="DN893" t="b">
            <v>0</v>
          </cell>
          <cell r="DP893" t="b">
            <v>0</v>
          </cell>
          <cell r="DV893">
            <v>174</v>
          </cell>
          <cell r="DX893">
            <v>174</v>
          </cell>
          <cell r="DZ893">
            <v>174</v>
          </cell>
          <cell r="EB893">
            <v>174</v>
          </cell>
          <cell r="ED893">
            <v>0</v>
          </cell>
          <cell r="EF893">
            <v>0</v>
          </cell>
          <cell r="EJ893">
            <v>213.49693251533745</v>
          </cell>
          <cell r="EL893">
            <v>213.49693251533745</v>
          </cell>
          <cell r="EN893">
            <v>213.49693251533745</v>
          </cell>
          <cell r="EP893">
            <v>213.49693251533745</v>
          </cell>
          <cell r="ER893">
            <v>0</v>
          </cell>
          <cell r="ET893">
            <v>0</v>
          </cell>
          <cell r="EX893">
            <v>0</v>
          </cell>
          <cell r="EZ893">
            <v>0</v>
          </cell>
          <cell r="FD893">
            <v>0</v>
          </cell>
          <cell r="FF893">
            <v>0</v>
          </cell>
        </row>
        <row r="894">
          <cell r="A894" t="str">
            <v>GM_DKW5-10</v>
          </cell>
          <cell r="B894" t="str">
            <v>DK-West</v>
          </cell>
          <cell r="G894">
            <v>174</v>
          </cell>
          <cell r="H894">
            <v>213.49693251533745</v>
          </cell>
          <cell r="AK894">
            <v>69.426000000000002</v>
          </cell>
          <cell r="AL894">
            <v>104.52181113327565</v>
          </cell>
          <cell r="AN894">
            <v>0</v>
          </cell>
          <cell r="AO894">
            <v>17.400000000000002</v>
          </cell>
          <cell r="AP894">
            <v>5220</v>
          </cell>
          <cell r="AQ894">
            <v>17.400000000000002</v>
          </cell>
          <cell r="BG894" t="b">
            <v>1</v>
          </cell>
          <cell r="BO894" t="b">
            <v>0</v>
          </cell>
          <cell r="CA894" t="b">
            <v>0</v>
          </cell>
          <cell r="CB894" t="b">
            <v>0</v>
          </cell>
          <cell r="CD894" t="b">
            <v>1</v>
          </cell>
          <cell r="CE894" t="b">
            <v>1</v>
          </cell>
          <cell r="CG894" t="b">
            <v>0</v>
          </cell>
          <cell r="CH894" t="b">
            <v>0</v>
          </cell>
          <cell r="CP894" t="str">
            <v>ECGASEND</v>
          </cell>
          <cell r="CT894" t="b">
            <v>1</v>
          </cell>
          <cell r="CV894" t="b">
            <v>1</v>
          </cell>
          <cell r="CX894" t="b">
            <v>1</v>
          </cell>
          <cell r="CZ894" t="b">
            <v>1</v>
          </cell>
          <cell r="DB894" t="b">
            <v>0</v>
          </cell>
          <cell r="DD894" t="b">
            <v>0</v>
          </cell>
          <cell r="DF894" t="b">
            <v>1</v>
          </cell>
          <cell r="DH894" t="b">
            <v>1</v>
          </cell>
          <cell r="DJ894" t="b">
            <v>1</v>
          </cell>
          <cell r="DL894" t="b">
            <v>1</v>
          </cell>
          <cell r="DN894" t="b">
            <v>0</v>
          </cell>
          <cell r="DP894" t="b">
            <v>0</v>
          </cell>
          <cell r="DV894">
            <v>0</v>
          </cell>
          <cell r="DX894">
            <v>0</v>
          </cell>
          <cell r="DZ894">
            <v>0</v>
          </cell>
          <cell r="EB894">
            <v>0</v>
          </cell>
          <cell r="ED894">
            <v>0</v>
          </cell>
          <cell r="EF894">
            <v>0</v>
          </cell>
          <cell r="EJ894">
            <v>0</v>
          </cell>
          <cell r="EL894">
            <v>0</v>
          </cell>
          <cell r="EN894">
            <v>0</v>
          </cell>
          <cell r="EP894">
            <v>0</v>
          </cell>
          <cell r="ER894">
            <v>0</v>
          </cell>
          <cell r="ET894">
            <v>0</v>
          </cell>
          <cell r="EX894">
            <v>174</v>
          </cell>
          <cell r="EZ894">
            <v>213.49693251533745</v>
          </cell>
          <cell r="FD894">
            <v>0</v>
          </cell>
          <cell r="FF894">
            <v>0</v>
          </cell>
        </row>
        <row r="895">
          <cell r="A895" t="str">
            <v>Kedler_DKW5-10_NG</v>
          </cell>
          <cell r="B895" t="str">
            <v>DK-West</v>
          </cell>
          <cell r="G895">
            <v>0</v>
          </cell>
          <cell r="H895">
            <v>419</v>
          </cell>
          <cell r="AK895">
            <v>0</v>
          </cell>
          <cell r="AL895">
            <v>419.83800000000002</v>
          </cell>
          <cell r="AN895">
            <v>0</v>
          </cell>
          <cell r="AO895">
            <v>0</v>
          </cell>
          <cell r="AP895">
            <v>4525.2000000000007</v>
          </cell>
          <cell r="AQ895">
            <v>0</v>
          </cell>
          <cell r="BG895" t="b">
            <v>1</v>
          </cell>
          <cell r="BO895" t="b">
            <v>0</v>
          </cell>
          <cell r="CA895" t="b">
            <v>0</v>
          </cell>
          <cell r="CB895" t="b">
            <v>0</v>
          </cell>
          <cell r="CD895" t="b">
            <v>0</v>
          </cell>
          <cell r="CE895" t="b">
            <v>0</v>
          </cell>
          <cell r="CG895" t="b">
            <v>0</v>
          </cell>
          <cell r="CH895" t="b">
            <v>0</v>
          </cell>
          <cell r="CP895" t="str">
            <v>EHGASBOD</v>
          </cell>
          <cell r="CT895" t="b">
            <v>0</v>
          </cell>
          <cell r="CV895" t="b">
            <v>0</v>
          </cell>
          <cell r="CX895" t="b">
            <v>0</v>
          </cell>
          <cell r="CZ895" t="b">
            <v>0</v>
          </cell>
          <cell r="DB895" t="b">
            <v>0</v>
          </cell>
          <cell r="DD895" t="b">
            <v>0</v>
          </cell>
          <cell r="DF895" t="b">
            <v>0</v>
          </cell>
          <cell r="DH895" t="b">
            <v>0</v>
          </cell>
          <cell r="DJ895" t="b">
            <v>0</v>
          </cell>
          <cell r="DL895" t="b">
            <v>0</v>
          </cell>
          <cell r="DN895" t="b">
            <v>0</v>
          </cell>
          <cell r="DP895" t="b">
            <v>0</v>
          </cell>
          <cell r="DV895">
            <v>0</v>
          </cell>
          <cell r="DX895">
            <v>0</v>
          </cell>
          <cell r="DZ895">
            <v>0</v>
          </cell>
          <cell r="EB895">
            <v>0</v>
          </cell>
          <cell r="ED895">
            <v>0</v>
          </cell>
          <cell r="EF895">
            <v>0</v>
          </cell>
          <cell r="EJ895">
            <v>0</v>
          </cell>
          <cell r="EL895">
            <v>0</v>
          </cell>
          <cell r="EN895">
            <v>0</v>
          </cell>
          <cell r="EP895">
            <v>0</v>
          </cell>
          <cell r="ER895">
            <v>0</v>
          </cell>
          <cell r="ET895">
            <v>0</v>
          </cell>
          <cell r="EX895">
            <v>0</v>
          </cell>
          <cell r="EZ895">
            <v>0</v>
          </cell>
          <cell r="FD895">
            <v>0</v>
          </cell>
          <cell r="FF895">
            <v>0</v>
          </cell>
        </row>
        <row r="896">
          <cell r="A896" t="str">
            <v>Kedler_DKW5-10_NG</v>
          </cell>
          <cell r="B896" t="str">
            <v>DK-West</v>
          </cell>
          <cell r="G896">
            <v>0</v>
          </cell>
          <cell r="H896">
            <v>419</v>
          </cell>
          <cell r="AK896">
            <v>0</v>
          </cell>
          <cell r="AL896">
            <v>419.83800000000002</v>
          </cell>
          <cell r="AN896">
            <v>0</v>
          </cell>
          <cell r="AO896">
            <v>0</v>
          </cell>
          <cell r="AP896">
            <v>4525.2000000000007</v>
          </cell>
          <cell r="AQ896">
            <v>0</v>
          </cell>
          <cell r="BG896" t="b">
            <v>1</v>
          </cell>
          <cell r="BO896" t="b">
            <v>0</v>
          </cell>
          <cell r="CA896" t="b">
            <v>0</v>
          </cell>
          <cell r="CB896" t="b">
            <v>0</v>
          </cell>
          <cell r="CD896" t="b">
            <v>0</v>
          </cell>
          <cell r="CE896" t="b">
            <v>0</v>
          </cell>
          <cell r="CG896" t="b">
            <v>0</v>
          </cell>
          <cell r="CH896" t="b">
            <v>0</v>
          </cell>
          <cell r="CP896" t="str">
            <v>EHGASBOD</v>
          </cell>
          <cell r="CT896" t="b">
            <v>0</v>
          </cell>
          <cell r="CV896" t="b">
            <v>0</v>
          </cell>
          <cell r="CX896" t="b">
            <v>0</v>
          </cell>
          <cell r="CZ896" t="b">
            <v>0</v>
          </cell>
          <cell r="DB896" t="b">
            <v>0</v>
          </cell>
          <cell r="DD896" t="b">
            <v>0</v>
          </cell>
          <cell r="DF896" t="b">
            <v>0</v>
          </cell>
          <cell r="DH896" t="b">
            <v>0</v>
          </cell>
          <cell r="DJ896" t="b">
            <v>0</v>
          </cell>
          <cell r="DL896" t="b">
            <v>0</v>
          </cell>
          <cell r="DN896" t="b">
            <v>0</v>
          </cell>
          <cell r="DP896" t="b">
            <v>0</v>
          </cell>
          <cell r="DV896">
            <v>0</v>
          </cell>
          <cell r="DX896">
            <v>0</v>
          </cell>
          <cell r="DZ896">
            <v>0</v>
          </cell>
          <cell r="EB896">
            <v>0</v>
          </cell>
          <cell r="ED896">
            <v>0</v>
          </cell>
          <cell r="EF896">
            <v>0</v>
          </cell>
          <cell r="EJ896">
            <v>0</v>
          </cell>
          <cell r="EL896">
            <v>0</v>
          </cell>
          <cell r="EN896">
            <v>0</v>
          </cell>
          <cell r="EP896">
            <v>0</v>
          </cell>
          <cell r="ER896">
            <v>0</v>
          </cell>
          <cell r="ET896">
            <v>0</v>
          </cell>
          <cell r="EX896">
            <v>0</v>
          </cell>
          <cell r="EZ896">
            <v>0</v>
          </cell>
          <cell r="FD896">
            <v>0</v>
          </cell>
          <cell r="FF896">
            <v>0</v>
          </cell>
        </row>
        <row r="897">
          <cell r="A897" t="str">
            <v>Kedler_DKW5-10_NG</v>
          </cell>
          <cell r="B897" t="str">
            <v>DK-West</v>
          </cell>
          <cell r="G897">
            <v>0</v>
          </cell>
          <cell r="H897">
            <v>419</v>
          </cell>
          <cell r="AK897">
            <v>0</v>
          </cell>
          <cell r="AL897">
            <v>419.83800000000002</v>
          </cell>
          <cell r="AN897">
            <v>0</v>
          </cell>
          <cell r="AO897">
            <v>0</v>
          </cell>
          <cell r="AP897">
            <v>4525.2000000000007</v>
          </cell>
          <cell r="AQ897">
            <v>0</v>
          </cell>
          <cell r="BG897" t="b">
            <v>1</v>
          </cell>
          <cell r="BO897" t="b">
            <v>1</v>
          </cell>
          <cell r="CA897" t="b">
            <v>0</v>
          </cell>
          <cell r="CB897" t="b">
            <v>1</v>
          </cell>
          <cell r="CD897" t="b">
            <v>0</v>
          </cell>
          <cell r="CE897" t="b">
            <v>0</v>
          </cell>
          <cell r="CG897" t="b">
            <v>0</v>
          </cell>
          <cell r="CH897" t="b">
            <v>0</v>
          </cell>
          <cell r="CP897" t="str">
            <v>EHGASBOD</v>
          </cell>
          <cell r="CT897" t="b">
            <v>0</v>
          </cell>
          <cell r="CV897" t="b">
            <v>0</v>
          </cell>
          <cell r="CX897" t="b">
            <v>0</v>
          </cell>
          <cell r="CZ897" t="b">
            <v>0</v>
          </cell>
          <cell r="DB897" t="b">
            <v>0</v>
          </cell>
          <cell r="DD897" t="b">
            <v>0</v>
          </cell>
          <cell r="DF897" t="b">
            <v>1</v>
          </cell>
          <cell r="DH897" t="b">
            <v>1</v>
          </cell>
          <cell r="DJ897" t="b">
            <v>1</v>
          </cell>
          <cell r="DL897" t="b">
            <v>1</v>
          </cell>
          <cell r="DN897" t="b">
            <v>0</v>
          </cell>
          <cell r="DP897" t="b">
            <v>0</v>
          </cell>
          <cell r="DV897">
            <v>0</v>
          </cell>
          <cell r="DX897">
            <v>0</v>
          </cell>
          <cell r="DZ897">
            <v>0</v>
          </cell>
          <cell r="EB897">
            <v>0</v>
          </cell>
          <cell r="ED897">
            <v>0</v>
          </cell>
          <cell r="EF897">
            <v>0</v>
          </cell>
          <cell r="EJ897">
            <v>419</v>
          </cell>
          <cell r="EL897">
            <v>419</v>
          </cell>
          <cell r="EN897">
            <v>419</v>
          </cell>
          <cell r="EP897">
            <v>419</v>
          </cell>
          <cell r="ER897">
            <v>0</v>
          </cell>
          <cell r="ET897">
            <v>0</v>
          </cell>
          <cell r="EX897">
            <v>0</v>
          </cell>
          <cell r="EZ897">
            <v>0</v>
          </cell>
          <cell r="FD897">
            <v>0</v>
          </cell>
          <cell r="FF897">
            <v>0</v>
          </cell>
        </row>
        <row r="898">
          <cell r="A898" t="str">
            <v>Kedler_DKW5-10_Bio</v>
          </cell>
          <cell r="B898" t="str">
            <v>DK-West</v>
          </cell>
          <cell r="G898">
            <v>0</v>
          </cell>
          <cell r="H898">
            <v>23</v>
          </cell>
          <cell r="AK898">
            <v>0</v>
          </cell>
          <cell r="AL898">
            <v>20.378</v>
          </cell>
          <cell r="AN898">
            <v>0</v>
          </cell>
          <cell r="AO898">
            <v>0.23000000000000004</v>
          </cell>
          <cell r="AP898">
            <v>575.24210526315801</v>
          </cell>
          <cell r="AQ898">
            <v>1.1500000000000001</v>
          </cell>
          <cell r="BG898" t="b">
            <v>1</v>
          </cell>
          <cell r="BO898" t="b">
            <v>1</v>
          </cell>
          <cell r="CA898" t="b">
            <v>0</v>
          </cell>
          <cell r="CB898" t="b">
            <v>1</v>
          </cell>
          <cell r="CD898" t="b">
            <v>0</v>
          </cell>
          <cell r="CE898" t="b">
            <v>0</v>
          </cell>
          <cell r="CG898" t="b">
            <v>0</v>
          </cell>
          <cell r="CH898" t="b">
            <v>0</v>
          </cell>
          <cell r="CP898" t="str">
            <v>EHWOOBOD</v>
          </cell>
          <cell r="CT898" t="b">
            <v>0</v>
          </cell>
          <cell r="CV898" t="b">
            <v>0</v>
          </cell>
          <cell r="CX898" t="b">
            <v>0</v>
          </cell>
          <cell r="CZ898" t="b">
            <v>0</v>
          </cell>
          <cell r="DB898" t="b">
            <v>0</v>
          </cell>
          <cell r="DD898" t="b">
            <v>0</v>
          </cell>
          <cell r="DF898" t="b">
            <v>1</v>
          </cell>
          <cell r="DH898" t="b">
            <v>1</v>
          </cell>
          <cell r="DJ898" t="b">
            <v>1</v>
          </cell>
          <cell r="DL898" t="b">
            <v>1</v>
          </cell>
          <cell r="DN898" t="b">
            <v>0</v>
          </cell>
          <cell r="DP898" t="b">
            <v>0</v>
          </cell>
          <cell r="DV898">
            <v>0</v>
          </cell>
          <cell r="DX898">
            <v>0</v>
          </cell>
          <cell r="DZ898">
            <v>0</v>
          </cell>
          <cell r="EB898">
            <v>0</v>
          </cell>
          <cell r="ED898">
            <v>0</v>
          </cell>
          <cell r="EF898">
            <v>0</v>
          </cell>
          <cell r="EJ898">
            <v>23</v>
          </cell>
          <cell r="EL898">
            <v>23</v>
          </cell>
          <cell r="EN898">
            <v>23</v>
          </cell>
          <cell r="EP898">
            <v>23</v>
          </cell>
          <cell r="ER898">
            <v>0</v>
          </cell>
          <cell r="ET898">
            <v>0</v>
          </cell>
          <cell r="EX898">
            <v>0</v>
          </cell>
          <cell r="EZ898">
            <v>0</v>
          </cell>
          <cell r="FD898">
            <v>0</v>
          </cell>
          <cell r="FF898">
            <v>0</v>
          </cell>
        </row>
        <row r="899">
          <cell r="A899" t="str">
            <v>OVV_DKW5-10</v>
          </cell>
          <cell r="B899" t="str">
            <v>DK-West</v>
          </cell>
          <cell r="G899">
            <v>0</v>
          </cell>
          <cell r="H899">
            <v>2</v>
          </cell>
          <cell r="N899">
            <v>11.667464117575319</v>
          </cell>
          <cell r="AK899">
            <v>0</v>
          </cell>
          <cell r="AL899">
            <v>0</v>
          </cell>
          <cell r="AN899">
            <v>0</v>
          </cell>
          <cell r="AO899">
            <v>0</v>
          </cell>
          <cell r="AP899">
            <v>0</v>
          </cell>
          <cell r="AQ899">
            <v>0</v>
          </cell>
          <cell r="BG899" t="b">
            <v>0</v>
          </cell>
          <cell r="BO899" t="b">
            <v>0</v>
          </cell>
          <cell r="CA899" t="b">
            <v>0</v>
          </cell>
          <cell r="CB899" t="b">
            <v>0</v>
          </cell>
          <cell r="CD899" t="b">
            <v>0</v>
          </cell>
          <cell r="CE899" t="b">
            <v>0</v>
          </cell>
          <cell r="CG899" t="b">
            <v>0</v>
          </cell>
          <cell r="CH899" t="b">
            <v>0</v>
          </cell>
          <cell r="CP899">
            <v>0</v>
          </cell>
          <cell r="CT899" t="b">
            <v>0</v>
          </cell>
          <cell r="CV899" t="b">
            <v>0</v>
          </cell>
          <cell r="CX899" t="b">
            <v>0</v>
          </cell>
          <cell r="CZ899" t="b">
            <v>0</v>
          </cell>
          <cell r="DB899" t="b">
            <v>0</v>
          </cell>
          <cell r="DD899" t="b">
            <v>0</v>
          </cell>
          <cell r="DF899" t="b">
            <v>0</v>
          </cell>
          <cell r="DH899" t="b">
            <v>0</v>
          </cell>
          <cell r="DJ899" t="b">
            <v>0</v>
          </cell>
          <cell r="DL899" t="b">
            <v>0</v>
          </cell>
          <cell r="DN899" t="b">
            <v>0</v>
          </cell>
          <cell r="DP899" t="b">
            <v>0</v>
          </cell>
          <cell r="DV899">
            <v>0</v>
          </cell>
          <cell r="DX899">
            <v>0</v>
          </cell>
          <cell r="DZ899">
            <v>0</v>
          </cell>
          <cell r="EB899">
            <v>0</v>
          </cell>
          <cell r="ED899">
            <v>0</v>
          </cell>
          <cell r="EF899">
            <v>0</v>
          </cell>
          <cell r="EJ899">
            <v>0</v>
          </cell>
          <cell r="EL899">
            <v>0</v>
          </cell>
          <cell r="EN899">
            <v>0</v>
          </cell>
          <cell r="EP899">
            <v>0</v>
          </cell>
          <cell r="ER899">
            <v>0</v>
          </cell>
          <cell r="ET899">
            <v>0</v>
          </cell>
          <cell r="EX899">
            <v>0</v>
          </cell>
          <cell r="EZ899">
            <v>0</v>
          </cell>
          <cell r="FD899">
            <v>0</v>
          </cell>
          <cell r="FF899">
            <v>0</v>
          </cell>
        </row>
        <row r="900">
          <cell r="A900" t="str">
            <v>Elkedler_DKW5-10_2013</v>
          </cell>
          <cell r="B900" t="str">
            <v>DK-West</v>
          </cell>
          <cell r="G900">
            <v>-114</v>
          </cell>
          <cell r="H900">
            <v>114</v>
          </cell>
          <cell r="AK900">
            <v>-114</v>
          </cell>
          <cell r="AL900">
            <v>0</v>
          </cell>
          <cell r="AN900">
            <v>0</v>
          </cell>
          <cell r="AO900">
            <v>0</v>
          </cell>
          <cell r="AP900">
            <v>0</v>
          </cell>
          <cell r="AQ900">
            <v>0</v>
          </cell>
          <cell r="BG900" t="b">
            <v>0</v>
          </cell>
          <cell r="BO900" t="b">
            <v>0</v>
          </cell>
          <cell r="CA900" t="b">
            <v>0</v>
          </cell>
          <cell r="CB900" t="b">
            <v>0</v>
          </cell>
          <cell r="CD900" t="b">
            <v>0</v>
          </cell>
          <cell r="CE900" t="b">
            <v>0</v>
          </cell>
          <cell r="CG900" t="b">
            <v>0</v>
          </cell>
          <cell r="CH900" t="b">
            <v>0</v>
          </cell>
          <cell r="CP900">
            <v>0</v>
          </cell>
          <cell r="CT900" t="b">
            <v>0</v>
          </cell>
          <cell r="CV900" t="b">
            <v>0</v>
          </cell>
          <cell r="CX900" t="b">
            <v>0</v>
          </cell>
          <cell r="CZ900" t="b">
            <v>0</v>
          </cell>
          <cell r="DB900" t="b">
            <v>0</v>
          </cell>
          <cell r="DD900" t="b">
            <v>0</v>
          </cell>
          <cell r="DF900" t="b">
            <v>0</v>
          </cell>
          <cell r="DH900" t="b">
            <v>0</v>
          </cell>
          <cell r="DJ900" t="b">
            <v>0</v>
          </cell>
          <cell r="DL900" t="b">
            <v>0</v>
          </cell>
          <cell r="DN900" t="b">
            <v>0</v>
          </cell>
          <cell r="DP900" t="b">
            <v>0</v>
          </cell>
          <cell r="DV900">
            <v>0</v>
          </cell>
          <cell r="DX900">
            <v>0</v>
          </cell>
          <cell r="DZ900">
            <v>0</v>
          </cell>
          <cell r="EB900">
            <v>0</v>
          </cell>
          <cell r="ED900">
            <v>0</v>
          </cell>
          <cell r="EF900">
            <v>0</v>
          </cell>
          <cell r="EJ900">
            <v>0</v>
          </cell>
          <cell r="EL900">
            <v>0</v>
          </cell>
          <cell r="EN900">
            <v>0</v>
          </cell>
          <cell r="EP900">
            <v>0</v>
          </cell>
          <cell r="ER900">
            <v>0</v>
          </cell>
          <cell r="ET900">
            <v>0</v>
          </cell>
          <cell r="EX900">
            <v>0</v>
          </cell>
          <cell r="EZ900">
            <v>0</v>
          </cell>
          <cell r="FD900">
            <v>0</v>
          </cell>
          <cell r="FF900">
            <v>0</v>
          </cell>
        </row>
        <row r="901">
          <cell r="A901" t="str">
            <v>Elkedler_DKW5-10_2014</v>
          </cell>
          <cell r="B901" t="str">
            <v>DK-West</v>
          </cell>
          <cell r="G901">
            <v>-3.5</v>
          </cell>
          <cell r="H901">
            <v>3.5</v>
          </cell>
          <cell r="AK901">
            <v>-3.5</v>
          </cell>
          <cell r="AL901">
            <v>0</v>
          </cell>
          <cell r="AN901">
            <v>0</v>
          </cell>
          <cell r="AO901">
            <v>0</v>
          </cell>
          <cell r="AP901">
            <v>0</v>
          </cell>
          <cell r="AQ901">
            <v>0</v>
          </cell>
          <cell r="BG901" t="b">
            <v>0</v>
          </cell>
          <cell r="BO901" t="b">
            <v>0</v>
          </cell>
          <cell r="CA901" t="b">
            <v>0</v>
          </cell>
          <cell r="CB901" t="b">
            <v>0</v>
          </cell>
          <cell r="CD901" t="b">
            <v>0</v>
          </cell>
          <cell r="CE901" t="b">
            <v>0</v>
          </cell>
          <cell r="CG901" t="b">
            <v>0</v>
          </cell>
          <cell r="CH901" t="b">
            <v>0</v>
          </cell>
          <cell r="CP901">
            <v>0</v>
          </cell>
          <cell r="CT901" t="b">
            <v>0</v>
          </cell>
          <cell r="CV901" t="b">
            <v>0</v>
          </cell>
          <cell r="CX901" t="b">
            <v>0</v>
          </cell>
          <cell r="CZ901" t="b">
            <v>0</v>
          </cell>
          <cell r="DB901" t="b">
            <v>0</v>
          </cell>
          <cell r="DD901" t="b">
            <v>0</v>
          </cell>
          <cell r="DF901" t="b">
            <v>0</v>
          </cell>
          <cell r="DH901" t="b">
            <v>0</v>
          </cell>
          <cell r="DJ901" t="b">
            <v>0</v>
          </cell>
          <cell r="DL901" t="b">
            <v>0</v>
          </cell>
          <cell r="DN901" t="b">
            <v>0</v>
          </cell>
          <cell r="DP901" t="b">
            <v>0</v>
          </cell>
          <cell r="DV901">
            <v>0</v>
          </cell>
          <cell r="DX901">
            <v>0</v>
          </cell>
          <cell r="DZ901">
            <v>0</v>
          </cell>
          <cell r="EB901">
            <v>0</v>
          </cell>
          <cell r="ED901">
            <v>0</v>
          </cell>
          <cell r="EF901">
            <v>0</v>
          </cell>
          <cell r="EJ901">
            <v>0</v>
          </cell>
          <cell r="EL901">
            <v>0</v>
          </cell>
          <cell r="EN901">
            <v>0</v>
          </cell>
          <cell r="EP901">
            <v>0</v>
          </cell>
          <cell r="ER901">
            <v>0</v>
          </cell>
          <cell r="ET901">
            <v>0</v>
          </cell>
          <cell r="EX901">
            <v>0</v>
          </cell>
          <cell r="EZ901">
            <v>0</v>
          </cell>
          <cell r="FD901">
            <v>0</v>
          </cell>
          <cell r="FF901">
            <v>0</v>
          </cell>
        </row>
        <row r="902">
          <cell r="A902" t="str">
            <v>Elkedler_DKW5-10_2015</v>
          </cell>
          <cell r="B902" t="str">
            <v>DK-West</v>
          </cell>
          <cell r="G902">
            <v>-3.5</v>
          </cell>
          <cell r="H902">
            <v>3.5</v>
          </cell>
          <cell r="AK902">
            <v>-3.5</v>
          </cell>
          <cell r="AL902">
            <v>0</v>
          </cell>
          <cell r="AN902">
            <v>0</v>
          </cell>
          <cell r="AO902">
            <v>0</v>
          </cell>
          <cell r="AP902">
            <v>0</v>
          </cell>
          <cell r="AQ902">
            <v>0</v>
          </cell>
          <cell r="BG902" t="b">
            <v>0</v>
          </cell>
          <cell r="BO902" t="b">
            <v>0</v>
          </cell>
          <cell r="CA902" t="b">
            <v>0</v>
          </cell>
          <cell r="CB902" t="b">
            <v>0</v>
          </cell>
          <cell r="CD902" t="b">
            <v>0</v>
          </cell>
          <cell r="CE902" t="b">
            <v>0</v>
          </cell>
          <cell r="CG902" t="b">
            <v>0</v>
          </cell>
          <cell r="CH902" t="b">
            <v>0</v>
          </cell>
          <cell r="CP902">
            <v>0</v>
          </cell>
          <cell r="CT902" t="b">
            <v>0</v>
          </cell>
          <cell r="CV902" t="b">
            <v>0</v>
          </cell>
          <cell r="CX902" t="b">
            <v>0</v>
          </cell>
          <cell r="CZ902" t="b">
            <v>0</v>
          </cell>
          <cell r="DB902" t="b">
            <v>0</v>
          </cell>
          <cell r="DD902" t="b">
            <v>0</v>
          </cell>
          <cell r="DF902" t="b">
            <v>0</v>
          </cell>
          <cell r="DH902" t="b">
            <v>0</v>
          </cell>
          <cell r="DJ902" t="b">
            <v>0</v>
          </cell>
          <cell r="DL902" t="b">
            <v>0</v>
          </cell>
          <cell r="DN902" t="b">
            <v>0</v>
          </cell>
          <cell r="DP902" t="b">
            <v>0</v>
          </cell>
          <cell r="DV902">
            <v>0</v>
          </cell>
          <cell r="DX902">
            <v>0</v>
          </cell>
          <cell r="DZ902">
            <v>0</v>
          </cell>
          <cell r="EB902">
            <v>0</v>
          </cell>
          <cell r="ED902">
            <v>0</v>
          </cell>
          <cell r="EF902">
            <v>0</v>
          </cell>
          <cell r="EJ902">
            <v>0</v>
          </cell>
          <cell r="EL902">
            <v>0</v>
          </cell>
          <cell r="EN902">
            <v>0</v>
          </cell>
          <cell r="EP902">
            <v>0</v>
          </cell>
          <cell r="ER902">
            <v>0</v>
          </cell>
          <cell r="ET902">
            <v>0</v>
          </cell>
          <cell r="EX902">
            <v>0</v>
          </cell>
          <cell r="EZ902">
            <v>0</v>
          </cell>
          <cell r="FD902">
            <v>0</v>
          </cell>
          <cell r="FF902">
            <v>0</v>
          </cell>
        </row>
        <row r="903">
          <cell r="A903" t="str">
            <v>Elkedler_DKW5-10_2016</v>
          </cell>
          <cell r="B903" t="str">
            <v>DK-West</v>
          </cell>
          <cell r="G903">
            <v>-3.5</v>
          </cell>
          <cell r="H903">
            <v>3.5</v>
          </cell>
          <cell r="AK903">
            <v>-3.5</v>
          </cell>
          <cell r="AL903">
            <v>0</v>
          </cell>
          <cell r="AN903">
            <v>0</v>
          </cell>
          <cell r="AO903">
            <v>0</v>
          </cell>
          <cell r="AP903">
            <v>0</v>
          </cell>
          <cell r="AQ903">
            <v>0</v>
          </cell>
          <cell r="BG903" t="b">
            <v>0</v>
          </cell>
          <cell r="BO903" t="b">
            <v>0</v>
          </cell>
          <cell r="CA903" t="b">
            <v>0</v>
          </cell>
          <cell r="CB903" t="b">
            <v>0</v>
          </cell>
          <cell r="CD903" t="b">
            <v>0</v>
          </cell>
          <cell r="CE903" t="b">
            <v>0</v>
          </cell>
          <cell r="CG903" t="b">
            <v>0</v>
          </cell>
          <cell r="CH903" t="b">
            <v>0</v>
          </cell>
          <cell r="CP903">
            <v>0</v>
          </cell>
          <cell r="CT903" t="b">
            <v>0</v>
          </cell>
          <cell r="CV903" t="b">
            <v>0</v>
          </cell>
          <cell r="CX903" t="b">
            <v>0</v>
          </cell>
          <cell r="CZ903" t="b">
            <v>0</v>
          </cell>
          <cell r="DB903" t="b">
            <v>0</v>
          </cell>
          <cell r="DD903" t="b">
            <v>0</v>
          </cell>
          <cell r="DF903" t="b">
            <v>0</v>
          </cell>
          <cell r="DH903" t="b">
            <v>0</v>
          </cell>
          <cell r="DJ903" t="b">
            <v>0</v>
          </cell>
          <cell r="DL903" t="b">
            <v>0</v>
          </cell>
          <cell r="DN903" t="b">
            <v>0</v>
          </cell>
          <cell r="DP903" t="b">
            <v>0</v>
          </cell>
          <cell r="DV903">
            <v>0</v>
          </cell>
          <cell r="DX903">
            <v>0</v>
          </cell>
          <cell r="DZ903">
            <v>0</v>
          </cell>
          <cell r="EB903">
            <v>0</v>
          </cell>
          <cell r="ED903">
            <v>0</v>
          </cell>
          <cell r="EF903">
            <v>0</v>
          </cell>
          <cell r="EJ903">
            <v>0</v>
          </cell>
          <cell r="EL903">
            <v>0</v>
          </cell>
          <cell r="EN903">
            <v>0</v>
          </cell>
          <cell r="EP903">
            <v>0</v>
          </cell>
          <cell r="ER903">
            <v>0</v>
          </cell>
          <cell r="ET903">
            <v>0</v>
          </cell>
          <cell r="EX903">
            <v>0</v>
          </cell>
          <cell r="EZ903">
            <v>0</v>
          </cell>
          <cell r="FD903">
            <v>0</v>
          </cell>
          <cell r="FF903">
            <v>0</v>
          </cell>
        </row>
        <row r="904">
          <cell r="A904" t="str">
            <v>Elkedler_DKW5-10_2017</v>
          </cell>
          <cell r="B904" t="str">
            <v>DK-West</v>
          </cell>
          <cell r="G904">
            <v>-3.5</v>
          </cell>
          <cell r="H904">
            <v>3.5</v>
          </cell>
          <cell r="AK904">
            <v>-3.5</v>
          </cell>
          <cell r="AL904">
            <v>0</v>
          </cell>
          <cell r="AN904">
            <v>0</v>
          </cell>
          <cell r="AO904">
            <v>0</v>
          </cell>
          <cell r="AP904">
            <v>0</v>
          </cell>
          <cell r="AQ904">
            <v>0</v>
          </cell>
          <cell r="BG904" t="b">
            <v>0</v>
          </cell>
          <cell r="BO904" t="b">
            <v>0</v>
          </cell>
          <cell r="CA904" t="b">
            <v>0</v>
          </cell>
          <cell r="CB904" t="b">
            <v>0</v>
          </cell>
          <cell r="CD904" t="b">
            <v>0</v>
          </cell>
          <cell r="CE904" t="b">
            <v>0</v>
          </cell>
          <cell r="CG904" t="b">
            <v>0</v>
          </cell>
          <cell r="CH904" t="b">
            <v>0</v>
          </cell>
          <cell r="CP904">
            <v>0</v>
          </cell>
          <cell r="CT904" t="b">
            <v>0</v>
          </cell>
          <cell r="CV904" t="b">
            <v>0</v>
          </cell>
          <cell r="CX904" t="b">
            <v>0</v>
          </cell>
          <cell r="CZ904" t="b">
            <v>0</v>
          </cell>
          <cell r="DB904" t="b">
            <v>0</v>
          </cell>
          <cell r="DD904" t="b">
            <v>0</v>
          </cell>
          <cell r="DF904" t="b">
            <v>0</v>
          </cell>
          <cell r="DH904" t="b">
            <v>0</v>
          </cell>
          <cell r="DJ904" t="b">
            <v>0</v>
          </cell>
          <cell r="DL904" t="b">
            <v>0</v>
          </cell>
          <cell r="DN904" t="b">
            <v>0</v>
          </cell>
          <cell r="DP904" t="b">
            <v>0</v>
          </cell>
          <cell r="DV904">
            <v>0</v>
          </cell>
          <cell r="DX904">
            <v>0</v>
          </cell>
          <cell r="DZ904">
            <v>0</v>
          </cell>
          <cell r="EB904">
            <v>0</v>
          </cell>
          <cell r="ED904">
            <v>0</v>
          </cell>
          <cell r="EF904">
            <v>0</v>
          </cell>
          <cell r="EJ904">
            <v>0</v>
          </cell>
          <cell r="EL904">
            <v>0</v>
          </cell>
          <cell r="EN904">
            <v>0</v>
          </cell>
          <cell r="EP904">
            <v>0</v>
          </cell>
          <cell r="ER904">
            <v>0</v>
          </cell>
          <cell r="ET904">
            <v>0</v>
          </cell>
          <cell r="EX904">
            <v>0</v>
          </cell>
          <cell r="EZ904">
            <v>0</v>
          </cell>
          <cell r="FD904">
            <v>0</v>
          </cell>
          <cell r="FF904">
            <v>0</v>
          </cell>
        </row>
        <row r="905">
          <cell r="A905" t="str">
            <v>Elkedler_DKW5-10_2018</v>
          </cell>
          <cell r="B905" t="str">
            <v>DK-West</v>
          </cell>
          <cell r="G905">
            <v>-3.5</v>
          </cell>
          <cell r="H905">
            <v>3.5</v>
          </cell>
          <cell r="AK905">
            <v>-3.5</v>
          </cell>
          <cell r="AL905">
            <v>0</v>
          </cell>
          <cell r="AN905">
            <v>0</v>
          </cell>
          <cell r="AO905">
            <v>0</v>
          </cell>
          <cell r="AP905">
            <v>0</v>
          </cell>
          <cell r="AQ905">
            <v>0</v>
          </cell>
          <cell r="BG905" t="b">
            <v>0</v>
          </cell>
          <cell r="BO905" t="b">
            <v>0</v>
          </cell>
          <cell r="CA905" t="b">
            <v>0</v>
          </cell>
          <cell r="CB905" t="b">
            <v>0</v>
          </cell>
          <cell r="CD905" t="b">
            <v>0</v>
          </cell>
          <cell r="CE905" t="b">
            <v>0</v>
          </cell>
          <cell r="CG905" t="b">
            <v>0</v>
          </cell>
          <cell r="CH905" t="b">
            <v>0</v>
          </cell>
          <cell r="CP905">
            <v>0</v>
          </cell>
          <cell r="CT905" t="b">
            <v>0</v>
          </cell>
          <cell r="CV905" t="b">
            <v>0</v>
          </cell>
          <cell r="CX905" t="b">
            <v>0</v>
          </cell>
          <cell r="CZ905" t="b">
            <v>0</v>
          </cell>
          <cell r="DB905" t="b">
            <v>0</v>
          </cell>
          <cell r="DD905" t="b">
            <v>0</v>
          </cell>
          <cell r="DF905" t="b">
            <v>0</v>
          </cell>
          <cell r="DH905" t="b">
            <v>0</v>
          </cell>
          <cell r="DJ905" t="b">
            <v>0</v>
          </cell>
          <cell r="DL905" t="b">
            <v>0</v>
          </cell>
          <cell r="DN905" t="b">
            <v>0</v>
          </cell>
          <cell r="DP905" t="b">
            <v>0</v>
          </cell>
          <cell r="DV905">
            <v>0</v>
          </cell>
          <cell r="DX905">
            <v>0</v>
          </cell>
          <cell r="DZ905">
            <v>0</v>
          </cell>
          <cell r="EB905">
            <v>0</v>
          </cell>
          <cell r="ED905">
            <v>0</v>
          </cell>
          <cell r="EF905">
            <v>0</v>
          </cell>
          <cell r="EJ905">
            <v>0</v>
          </cell>
          <cell r="EL905">
            <v>0</v>
          </cell>
          <cell r="EN905">
            <v>0</v>
          </cell>
          <cell r="EP905">
            <v>0</v>
          </cell>
          <cell r="ER905">
            <v>0</v>
          </cell>
          <cell r="ET905">
            <v>0</v>
          </cell>
          <cell r="EX905">
            <v>0</v>
          </cell>
          <cell r="EZ905">
            <v>0</v>
          </cell>
          <cell r="FD905">
            <v>0</v>
          </cell>
          <cell r="FF905">
            <v>0</v>
          </cell>
        </row>
        <row r="906">
          <cell r="A906" t="str">
            <v>Elkedler_DKW5-10_2019</v>
          </cell>
          <cell r="B906" t="str">
            <v>DK-West</v>
          </cell>
          <cell r="G906">
            <v>-3.5</v>
          </cell>
          <cell r="H906">
            <v>3.5</v>
          </cell>
          <cell r="AK906">
            <v>-3.5</v>
          </cell>
          <cell r="AL906">
            <v>0</v>
          </cell>
          <cell r="AN906">
            <v>0</v>
          </cell>
          <cell r="AO906">
            <v>0</v>
          </cell>
          <cell r="AP906">
            <v>0</v>
          </cell>
          <cell r="AQ906">
            <v>0</v>
          </cell>
          <cell r="BG906" t="b">
            <v>0</v>
          </cell>
          <cell r="BO906" t="b">
            <v>0</v>
          </cell>
          <cell r="CA906" t="b">
            <v>0</v>
          </cell>
          <cell r="CB906" t="b">
            <v>0</v>
          </cell>
          <cell r="CD906" t="b">
            <v>0</v>
          </cell>
          <cell r="CE906" t="b">
            <v>0</v>
          </cell>
          <cell r="CG906" t="b">
            <v>0</v>
          </cell>
          <cell r="CH906" t="b">
            <v>0</v>
          </cell>
          <cell r="CP906">
            <v>0</v>
          </cell>
          <cell r="CT906" t="b">
            <v>0</v>
          </cell>
          <cell r="CV906" t="b">
            <v>0</v>
          </cell>
          <cell r="CX906" t="b">
            <v>0</v>
          </cell>
          <cell r="CZ906" t="b">
            <v>0</v>
          </cell>
          <cell r="DB906" t="b">
            <v>0</v>
          </cell>
          <cell r="DD906" t="b">
            <v>0</v>
          </cell>
          <cell r="DF906" t="b">
            <v>0</v>
          </cell>
          <cell r="DH906" t="b">
            <v>0</v>
          </cell>
          <cell r="DJ906" t="b">
            <v>0</v>
          </cell>
          <cell r="DL906" t="b">
            <v>0</v>
          </cell>
          <cell r="DN906" t="b">
            <v>0</v>
          </cell>
          <cell r="DP906" t="b">
            <v>0</v>
          </cell>
          <cell r="DV906">
            <v>0</v>
          </cell>
          <cell r="DX906">
            <v>0</v>
          </cell>
          <cell r="DZ906">
            <v>0</v>
          </cell>
          <cell r="EB906">
            <v>0</v>
          </cell>
          <cell r="ED906">
            <v>0</v>
          </cell>
          <cell r="EF906">
            <v>0</v>
          </cell>
          <cell r="EJ906">
            <v>0</v>
          </cell>
          <cell r="EL906">
            <v>0</v>
          </cell>
          <cell r="EN906">
            <v>0</v>
          </cell>
          <cell r="EP906">
            <v>0</v>
          </cell>
          <cell r="ER906">
            <v>0</v>
          </cell>
          <cell r="ET906">
            <v>0</v>
          </cell>
          <cell r="EX906">
            <v>0</v>
          </cell>
          <cell r="EZ906">
            <v>0</v>
          </cell>
          <cell r="FD906">
            <v>0</v>
          </cell>
          <cell r="FF906">
            <v>0</v>
          </cell>
        </row>
        <row r="907">
          <cell r="A907" t="str">
            <v>Elkedler_DKW5-10_2020</v>
          </cell>
          <cell r="B907" t="str">
            <v>DK-West</v>
          </cell>
          <cell r="G907">
            <v>-3.5</v>
          </cell>
          <cell r="H907">
            <v>3.5</v>
          </cell>
          <cell r="AK907">
            <v>-3.5</v>
          </cell>
          <cell r="AL907">
            <v>0</v>
          </cell>
          <cell r="AN907">
            <v>0</v>
          </cell>
          <cell r="AO907">
            <v>0</v>
          </cell>
          <cell r="AP907">
            <v>0</v>
          </cell>
          <cell r="AQ907">
            <v>0</v>
          </cell>
          <cell r="BG907" t="b">
            <v>0</v>
          </cell>
          <cell r="BO907" t="b">
            <v>0</v>
          </cell>
          <cell r="CA907" t="b">
            <v>0</v>
          </cell>
          <cell r="CB907" t="b">
            <v>0</v>
          </cell>
          <cell r="CD907" t="b">
            <v>0</v>
          </cell>
          <cell r="CE907" t="b">
            <v>0</v>
          </cell>
          <cell r="CG907" t="b">
            <v>0</v>
          </cell>
          <cell r="CH907" t="b">
            <v>0</v>
          </cell>
          <cell r="CP907">
            <v>0</v>
          </cell>
          <cell r="CT907" t="b">
            <v>0</v>
          </cell>
          <cell r="CV907" t="b">
            <v>0</v>
          </cell>
          <cell r="CX907" t="b">
            <v>0</v>
          </cell>
          <cell r="CZ907" t="b">
            <v>0</v>
          </cell>
          <cell r="DB907" t="b">
            <v>0</v>
          </cell>
          <cell r="DD907" t="b">
            <v>0</v>
          </cell>
          <cell r="DF907" t="b">
            <v>0</v>
          </cell>
          <cell r="DH907" t="b">
            <v>0</v>
          </cell>
          <cell r="DJ907" t="b">
            <v>0</v>
          </cell>
          <cell r="DL907" t="b">
            <v>0</v>
          </cell>
          <cell r="DN907" t="b">
            <v>0</v>
          </cell>
          <cell r="DP907" t="b">
            <v>0</v>
          </cell>
          <cell r="DV907">
            <v>0</v>
          </cell>
          <cell r="DX907">
            <v>0</v>
          </cell>
          <cell r="DZ907">
            <v>0</v>
          </cell>
          <cell r="EB907">
            <v>0</v>
          </cell>
          <cell r="ED907">
            <v>0</v>
          </cell>
          <cell r="EF907">
            <v>0</v>
          </cell>
          <cell r="EJ907">
            <v>0</v>
          </cell>
          <cell r="EL907">
            <v>0</v>
          </cell>
          <cell r="EN907">
            <v>0</v>
          </cell>
          <cell r="EP907">
            <v>0</v>
          </cell>
          <cell r="ER907">
            <v>0</v>
          </cell>
          <cell r="ET907">
            <v>0</v>
          </cell>
          <cell r="EX907">
            <v>0</v>
          </cell>
          <cell r="EZ907">
            <v>0</v>
          </cell>
          <cell r="FD907">
            <v>0</v>
          </cell>
          <cell r="FF907">
            <v>0</v>
          </cell>
        </row>
        <row r="908">
          <cell r="A908" t="str">
            <v>VarmelagerDKW5-10</v>
          </cell>
          <cell r="B908" t="str">
            <v>DK-West</v>
          </cell>
          <cell r="G908">
            <v>0</v>
          </cell>
          <cell r="H908">
            <v>220</v>
          </cell>
          <cell r="AK908">
            <v>0</v>
          </cell>
          <cell r="AL908">
            <v>0</v>
          </cell>
          <cell r="AN908">
            <v>0</v>
          </cell>
          <cell r="AO908">
            <v>0</v>
          </cell>
          <cell r="AP908">
            <v>0</v>
          </cell>
          <cell r="AQ908">
            <v>0</v>
          </cell>
          <cell r="BG908" t="b">
            <v>0</v>
          </cell>
          <cell r="BO908" t="b">
            <v>0</v>
          </cell>
          <cell r="CA908" t="b">
            <v>0</v>
          </cell>
          <cell r="CB908" t="b">
            <v>0</v>
          </cell>
          <cell r="CD908" t="b">
            <v>0</v>
          </cell>
          <cell r="CE908" t="b">
            <v>0</v>
          </cell>
          <cell r="CG908" t="b">
            <v>0</v>
          </cell>
          <cell r="CH908" t="b">
            <v>0</v>
          </cell>
          <cell r="CP908">
            <v>0</v>
          </cell>
          <cell r="CT908" t="b">
            <v>0</v>
          </cell>
          <cell r="CV908" t="b">
            <v>0</v>
          </cell>
          <cell r="CX908" t="b">
            <v>0</v>
          </cell>
          <cell r="CZ908" t="b">
            <v>0</v>
          </cell>
          <cell r="DB908" t="b">
            <v>0</v>
          </cell>
          <cell r="DD908" t="b">
            <v>0</v>
          </cell>
          <cell r="DF908" t="b">
            <v>0</v>
          </cell>
          <cell r="DH908" t="b">
            <v>0</v>
          </cell>
          <cell r="DJ908" t="b">
            <v>0</v>
          </cell>
          <cell r="DL908" t="b">
            <v>0</v>
          </cell>
          <cell r="DN908" t="b">
            <v>0</v>
          </cell>
          <cell r="DP908" t="b">
            <v>0</v>
          </cell>
          <cell r="DV908">
            <v>0</v>
          </cell>
          <cell r="DX908">
            <v>0</v>
          </cell>
          <cell r="DZ908">
            <v>0</v>
          </cell>
          <cell r="EB908">
            <v>0</v>
          </cell>
          <cell r="ED908">
            <v>0</v>
          </cell>
          <cell r="EF908">
            <v>0</v>
          </cell>
          <cell r="EJ908">
            <v>0</v>
          </cell>
          <cell r="EL908">
            <v>0</v>
          </cell>
          <cell r="EN908">
            <v>0</v>
          </cell>
          <cell r="EP908">
            <v>0</v>
          </cell>
          <cell r="ER908">
            <v>0</v>
          </cell>
          <cell r="ET908">
            <v>0</v>
          </cell>
          <cell r="EX908">
            <v>0</v>
          </cell>
          <cell r="EZ908">
            <v>0</v>
          </cell>
          <cell r="FD908">
            <v>0</v>
          </cell>
          <cell r="FF908">
            <v>0</v>
          </cell>
        </row>
        <row r="909">
          <cell r="A909" t="str">
            <v>Barmarkskedler_DKW0-5</v>
          </cell>
          <cell r="B909" t="str">
            <v>DK-West</v>
          </cell>
          <cell r="G909">
            <v>0</v>
          </cell>
          <cell r="H909">
            <v>21</v>
          </cell>
          <cell r="AK909">
            <v>0</v>
          </cell>
          <cell r="AL909">
            <v>21</v>
          </cell>
          <cell r="AN909">
            <v>0</v>
          </cell>
          <cell r="AO909">
            <v>4.2000000000000003E-2</v>
          </cell>
          <cell r="AP909">
            <v>436.8</v>
          </cell>
          <cell r="AQ909">
            <v>1.05</v>
          </cell>
          <cell r="BG909" t="b">
            <v>1</v>
          </cell>
          <cell r="BO909" t="b">
            <v>0</v>
          </cell>
          <cell r="CA909" t="b">
            <v>0</v>
          </cell>
          <cell r="CB909" t="b">
            <v>0</v>
          </cell>
          <cell r="CD909" t="b">
            <v>0</v>
          </cell>
          <cell r="CE909" t="b">
            <v>0</v>
          </cell>
          <cell r="CG909" t="b">
            <v>0</v>
          </cell>
          <cell r="CH909" t="b">
            <v>0</v>
          </cell>
          <cell r="CP909" t="str">
            <v>EHWOOBOD</v>
          </cell>
          <cell r="CT909" t="b">
            <v>0</v>
          </cell>
          <cell r="CV909" t="b">
            <v>0</v>
          </cell>
          <cell r="CX909" t="b">
            <v>0</v>
          </cell>
          <cell r="CZ909" t="b">
            <v>0</v>
          </cell>
          <cell r="DB909" t="b">
            <v>0</v>
          </cell>
          <cell r="DD909" t="b">
            <v>0</v>
          </cell>
          <cell r="DF909" t="b">
            <v>0</v>
          </cell>
          <cell r="DH909" t="b">
            <v>1</v>
          </cell>
          <cell r="DJ909" t="b">
            <v>1</v>
          </cell>
          <cell r="DL909" t="b">
            <v>1</v>
          </cell>
          <cell r="DN909" t="b">
            <v>0</v>
          </cell>
          <cell r="DP909" t="b">
            <v>0</v>
          </cell>
          <cell r="DV909">
            <v>0</v>
          </cell>
          <cell r="DX909">
            <v>0</v>
          </cell>
          <cell r="DZ909">
            <v>0</v>
          </cell>
          <cell r="EB909">
            <v>0</v>
          </cell>
          <cell r="ED909">
            <v>0</v>
          </cell>
          <cell r="EF909">
            <v>0</v>
          </cell>
          <cell r="EJ909">
            <v>0</v>
          </cell>
          <cell r="EL909">
            <v>0</v>
          </cell>
          <cell r="EN909">
            <v>0</v>
          </cell>
          <cell r="EP909">
            <v>0</v>
          </cell>
          <cell r="ER909">
            <v>0</v>
          </cell>
          <cell r="ET909">
            <v>0</v>
          </cell>
          <cell r="EX909">
            <v>0</v>
          </cell>
          <cell r="EZ909">
            <v>0</v>
          </cell>
          <cell r="FD909">
            <v>0</v>
          </cell>
          <cell r="FF909">
            <v>0</v>
          </cell>
        </row>
        <row r="910">
          <cell r="A910" t="str">
            <v>Kedler_DKW0-5_BG</v>
          </cell>
          <cell r="B910" t="str">
            <v>DK-West</v>
          </cell>
          <cell r="G910">
            <v>0</v>
          </cell>
          <cell r="H910">
            <v>5.5</v>
          </cell>
          <cell r="AK910">
            <v>0</v>
          </cell>
          <cell r="AL910">
            <v>5.2139999999999995</v>
          </cell>
          <cell r="AN910">
            <v>0</v>
          </cell>
          <cell r="AO910">
            <v>0</v>
          </cell>
          <cell r="AP910">
            <v>59.400000000000006</v>
          </cell>
          <cell r="AQ910">
            <v>0.27500000000000002</v>
          </cell>
          <cell r="BG910" t="b">
            <v>1</v>
          </cell>
          <cell r="BO910" t="b">
            <v>1</v>
          </cell>
          <cell r="CA910" t="b">
            <v>0</v>
          </cell>
          <cell r="CB910" t="b">
            <v>1</v>
          </cell>
          <cell r="CD910" t="b">
            <v>0</v>
          </cell>
          <cell r="CE910" t="b">
            <v>0</v>
          </cell>
          <cell r="CG910" t="b">
            <v>0</v>
          </cell>
          <cell r="CH910" t="b">
            <v>0</v>
          </cell>
          <cell r="CP910" t="str">
            <v>EHBGABOD</v>
          </cell>
          <cell r="CT910" t="b">
            <v>0</v>
          </cell>
          <cell r="CV910" t="b">
            <v>0</v>
          </cell>
          <cell r="CX910" t="b">
            <v>0</v>
          </cell>
          <cell r="CZ910" t="b">
            <v>0</v>
          </cell>
          <cell r="DB910" t="b">
            <v>0</v>
          </cell>
          <cell r="DD910" t="b">
            <v>0</v>
          </cell>
          <cell r="DF910" t="b">
            <v>1</v>
          </cell>
          <cell r="DH910" t="b">
            <v>1</v>
          </cell>
          <cell r="DJ910" t="b">
            <v>1</v>
          </cell>
          <cell r="DL910" t="b">
            <v>1</v>
          </cell>
          <cell r="DN910" t="b">
            <v>0</v>
          </cell>
          <cell r="DP910" t="b">
            <v>0</v>
          </cell>
          <cell r="DV910">
            <v>0</v>
          </cell>
          <cell r="DX910">
            <v>0</v>
          </cell>
          <cell r="DZ910">
            <v>0</v>
          </cell>
          <cell r="EB910">
            <v>0</v>
          </cell>
          <cell r="ED910">
            <v>0</v>
          </cell>
          <cell r="EF910">
            <v>0</v>
          </cell>
          <cell r="EJ910">
            <v>5.5</v>
          </cell>
          <cell r="EL910">
            <v>5.5</v>
          </cell>
          <cell r="EN910">
            <v>5.5</v>
          </cell>
          <cell r="EP910">
            <v>5.5</v>
          </cell>
          <cell r="ER910">
            <v>0</v>
          </cell>
          <cell r="ET910">
            <v>0</v>
          </cell>
          <cell r="EX910">
            <v>0</v>
          </cell>
          <cell r="EZ910">
            <v>0</v>
          </cell>
          <cell r="FD910">
            <v>0</v>
          </cell>
          <cell r="FF910">
            <v>0</v>
          </cell>
        </row>
        <row r="911">
          <cell r="A911" t="str">
            <v>Kedler_DKW0-5_NG</v>
          </cell>
          <cell r="B911" t="str">
            <v>DK-West</v>
          </cell>
          <cell r="G911">
            <v>0</v>
          </cell>
          <cell r="H911">
            <v>893</v>
          </cell>
          <cell r="AK911">
            <v>0</v>
          </cell>
          <cell r="AL911">
            <v>932.29200000000003</v>
          </cell>
          <cell r="AN911">
            <v>0</v>
          </cell>
          <cell r="AO911">
            <v>0</v>
          </cell>
          <cell r="AP911">
            <v>9644.4000000000015</v>
          </cell>
          <cell r="AQ911">
            <v>0</v>
          </cell>
          <cell r="BG911" t="b">
            <v>1</v>
          </cell>
          <cell r="BO911" t="b">
            <v>0</v>
          </cell>
          <cell r="CA911" t="b">
            <v>0</v>
          </cell>
          <cell r="CB911" t="b">
            <v>0</v>
          </cell>
          <cell r="CD911" t="b">
            <v>0</v>
          </cell>
          <cell r="CE911" t="b">
            <v>0</v>
          </cell>
          <cell r="CG911" t="b">
            <v>0</v>
          </cell>
          <cell r="CH911" t="b">
            <v>0</v>
          </cell>
          <cell r="CP911" t="str">
            <v>EHGASBOD</v>
          </cell>
          <cell r="CT911" t="b">
            <v>0</v>
          </cell>
          <cell r="CV911" t="b">
            <v>0</v>
          </cell>
          <cell r="CX911" t="b">
            <v>0</v>
          </cell>
          <cell r="CZ911" t="b">
            <v>0</v>
          </cell>
          <cell r="DB911" t="b">
            <v>0</v>
          </cell>
          <cell r="DD911" t="b">
            <v>0</v>
          </cell>
          <cell r="DF911" t="b">
            <v>0</v>
          </cell>
          <cell r="DH911" t="b">
            <v>0</v>
          </cell>
          <cell r="DJ911" t="b">
            <v>0</v>
          </cell>
          <cell r="DL911" t="b">
            <v>0</v>
          </cell>
          <cell r="DN911" t="b">
            <v>0</v>
          </cell>
          <cell r="DP911" t="b">
            <v>0</v>
          </cell>
          <cell r="DV911">
            <v>0</v>
          </cell>
          <cell r="DX911">
            <v>0</v>
          </cell>
          <cell r="DZ911">
            <v>0</v>
          </cell>
          <cell r="EB911">
            <v>0</v>
          </cell>
          <cell r="ED911">
            <v>0</v>
          </cell>
          <cell r="EF911">
            <v>0</v>
          </cell>
          <cell r="EJ911">
            <v>0</v>
          </cell>
          <cell r="EL911">
            <v>0</v>
          </cell>
          <cell r="EN911">
            <v>0</v>
          </cell>
          <cell r="EP911">
            <v>0</v>
          </cell>
          <cell r="ER911">
            <v>0</v>
          </cell>
          <cell r="ET911">
            <v>0</v>
          </cell>
          <cell r="EX911">
            <v>0</v>
          </cell>
          <cell r="EZ911">
            <v>0</v>
          </cell>
          <cell r="FD911">
            <v>0</v>
          </cell>
          <cell r="FF911">
            <v>0</v>
          </cell>
        </row>
        <row r="912">
          <cell r="A912" t="str">
            <v>Kedler_DKW0-5_NG</v>
          </cell>
          <cell r="B912" t="str">
            <v>DK-West</v>
          </cell>
          <cell r="G912">
            <v>0</v>
          </cell>
          <cell r="H912">
            <v>893</v>
          </cell>
          <cell r="AK912">
            <v>0</v>
          </cell>
          <cell r="AL912">
            <v>932.29200000000003</v>
          </cell>
          <cell r="AN912">
            <v>0</v>
          </cell>
          <cell r="AO912">
            <v>0</v>
          </cell>
          <cell r="AP912">
            <v>9644.4000000000015</v>
          </cell>
          <cell r="AQ912">
            <v>0</v>
          </cell>
          <cell r="BG912" t="b">
            <v>1</v>
          </cell>
          <cell r="BO912" t="b">
            <v>0</v>
          </cell>
          <cell r="CA912" t="b">
            <v>0</v>
          </cell>
          <cell r="CB912" t="b">
            <v>0</v>
          </cell>
          <cell r="CD912" t="b">
            <v>0</v>
          </cell>
          <cell r="CE912" t="b">
            <v>0</v>
          </cell>
          <cell r="CG912" t="b">
            <v>0</v>
          </cell>
          <cell r="CH912" t="b">
            <v>0</v>
          </cell>
          <cell r="CP912" t="str">
            <v>EHGASBOD</v>
          </cell>
          <cell r="CT912" t="b">
            <v>0</v>
          </cell>
          <cell r="CV912" t="b">
            <v>0</v>
          </cell>
          <cell r="CX912" t="b">
            <v>0</v>
          </cell>
          <cell r="CZ912" t="b">
            <v>0</v>
          </cell>
          <cell r="DB912" t="b">
            <v>0</v>
          </cell>
          <cell r="DD912" t="b">
            <v>0</v>
          </cell>
          <cell r="DF912" t="b">
            <v>0</v>
          </cell>
          <cell r="DH912" t="b">
            <v>0</v>
          </cell>
          <cell r="DJ912" t="b">
            <v>0</v>
          </cell>
          <cell r="DL912" t="b">
            <v>0</v>
          </cell>
          <cell r="DN912" t="b">
            <v>0</v>
          </cell>
          <cell r="DP912" t="b">
            <v>0</v>
          </cell>
          <cell r="DV912">
            <v>0</v>
          </cell>
          <cell r="DX912">
            <v>0</v>
          </cell>
          <cell r="DZ912">
            <v>0</v>
          </cell>
          <cell r="EB912">
            <v>0</v>
          </cell>
          <cell r="ED912">
            <v>0</v>
          </cell>
          <cell r="EF912">
            <v>0</v>
          </cell>
          <cell r="EJ912">
            <v>0</v>
          </cell>
          <cell r="EL912">
            <v>0</v>
          </cell>
          <cell r="EN912">
            <v>0</v>
          </cell>
          <cell r="EP912">
            <v>0</v>
          </cell>
          <cell r="ER912">
            <v>0</v>
          </cell>
          <cell r="ET912">
            <v>0</v>
          </cell>
          <cell r="EX912">
            <v>0</v>
          </cell>
          <cell r="EZ912">
            <v>0</v>
          </cell>
          <cell r="FD912">
            <v>0</v>
          </cell>
          <cell r="FF912">
            <v>0</v>
          </cell>
        </row>
        <row r="913">
          <cell r="A913" t="str">
            <v>Kedler_DKW0-5_NG</v>
          </cell>
          <cell r="B913" t="str">
            <v>DK-West</v>
          </cell>
          <cell r="G913">
            <v>0</v>
          </cell>
          <cell r="H913">
            <v>893</v>
          </cell>
          <cell r="AK913">
            <v>0</v>
          </cell>
          <cell r="AL913">
            <v>932.29200000000003</v>
          </cell>
          <cell r="AN913">
            <v>0</v>
          </cell>
          <cell r="AO913">
            <v>0</v>
          </cell>
          <cell r="AP913">
            <v>9644.4000000000015</v>
          </cell>
          <cell r="AQ913">
            <v>0</v>
          </cell>
          <cell r="BG913" t="b">
            <v>1</v>
          </cell>
          <cell r="BO913" t="b">
            <v>1</v>
          </cell>
          <cell r="CA913" t="b">
            <v>0</v>
          </cell>
          <cell r="CB913" t="b">
            <v>1</v>
          </cell>
          <cell r="CD913" t="b">
            <v>0</v>
          </cell>
          <cell r="CE913" t="b">
            <v>0</v>
          </cell>
          <cell r="CG913" t="b">
            <v>0</v>
          </cell>
          <cell r="CH913" t="b">
            <v>0</v>
          </cell>
          <cell r="CP913" t="str">
            <v>EHGASBOD</v>
          </cell>
          <cell r="CT913" t="b">
            <v>0</v>
          </cell>
          <cell r="CV913" t="b">
            <v>0</v>
          </cell>
          <cell r="CX913" t="b">
            <v>0</v>
          </cell>
          <cell r="CZ913" t="b">
            <v>0</v>
          </cell>
          <cell r="DB913" t="b">
            <v>0</v>
          </cell>
          <cell r="DD913" t="b">
            <v>0</v>
          </cell>
          <cell r="DF913" t="b">
            <v>1</v>
          </cell>
          <cell r="DH913" t="b">
            <v>1</v>
          </cell>
          <cell r="DJ913" t="b">
            <v>1</v>
          </cell>
          <cell r="DL913" t="b">
            <v>1</v>
          </cell>
          <cell r="DN913" t="b">
            <v>0</v>
          </cell>
          <cell r="DP913" t="b">
            <v>0</v>
          </cell>
          <cell r="DV913">
            <v>0</v>
          </cell>
          <cell r="DX913">
            <v>0</v>
          </cell>
          <cell r="DZ913">
            <v>0</v>
          </cell>
          <cell r="EB913">
            <v>0</v>
          </cell>
          <cell r="ED913">
            <v>0</v>
          </cell>
          <cell r="EF913">
            <v>0</v>
          </cell>
          <cell r="EJ913">
            <v>893</v>
          </cell>
          <cell r="EL913">
            <v>893</v>
          </cell>
          <cell r="EN913">
            <v>893</v>
          </cell>
          <cell r="EP913">
            <v>893</v>
          </cell>
          <cell r="ER913">
            <v>0</v>
          </cell>
          <cell r="ET913">
            <v>0</v>
          </cell>
          <cell r="EX913">
            <v>0</v>
          </cell>
          <cell r="EZ913">
            <v>0</v>
          </cell>
          <cell r="FD913">
            <v>0</v>
          </cell>
          <cell r="FF913">
            <v>0</v>
          </cell>
        </row>
        <row r="914">
          <cell r="A914" t="str">
            <v>Kedler_DKW0-5_AF</v>
          </cell>
          <cell r="B914" t="str">
            <v>DK-West</v>
          </cell>
          <cell r="G914">
            <v>0</v>
          </cell>
          <cell r="H914">
            <v>7</v>
          </cell>
          <cell r="AK914">
            <v>0</v>
          </cell>
          <cell r="AL914">
            <v>4.6760000000000002</v>
          </cell>
          <cell r="AN914">
            <v>0</v>
          </cell>
          <cell r="AO914">
            <v>1.3860000000000001</v>
          </cell>
          <cell r="AP914">
            <v>0</v>
          </cell>
          <cell r="AQ914">
            <v>0.49000000000000005</v>
          </cell>
          <cell r="BG914" t="b">
            <v>1</v>
          </cell>
          <cell r="BO914" t="b">
            <v>1</v>
          </cell>
          <cell r="CA914" t="b">
            <v>0</v>
          </cell>
          <cell r="CB914" t="b">
            <v>1</v>
          </cell>
          <cell r="CD914" t="b">
            <v>0</v>
          </cell>
          <cell r="CE914" t="b">
            <v>0</v>
          </cell>
          <cell r="CG914" t="b">
            <v>0</v>
          </cell>
          <cell r="CH914" t="b">
            <v>0</v>
          </cell>
          <cell r="CP914" t="str">
            <v>EHWSTBOD</v>
          </cell>
          <cell r="CT914" t="b">
            <v>0</v>
          </cell>
          <cell r="CV914" t="b">
            <v>0</v>
          </cell>
          <cell r="CX914" t="b">
            <v>0</v>
          </cell>
          <cell r="CZ914" t="b">
            <v>0</v>
          </cell>
          <cell r="DB914" t="b">
            <v>0</v>
          </cell>
          <cell r="DD914" t="b">
            <v>0</v>
          </cell>
          <cell r="DF914" t="b">
            <v>1</v>
          </cell>
          <cell r="DH914" t="b">
            <v>1</v>
          </cell>
          <cell r="DJ914" t="b">
            <v>1</v>
          </cell>
          <cell r="DL914" t="b">
            <v>1</v>
          </cell>
          <cell r="DN914" t="b">
            <v>0</v>
          </cell>
          <cell r="DP914" t="b">
            <v>0</v>
          </cell>
          <cell r="DV914">
            <v>0</v>
          </cell>
          <cell r="DX914">
            <v>0</v>
          </cell>
          <cell r="DZ914">
            <v>0</v>
          </cell>
          <cell r="EB914">
            <v>0</v>
          </cell>
          <cell r="ED914">
            <v>0</v>
          </cell>
          <cell r="EF914">
            <v>0</v>
          </cell>
          <cell r="EJ914">
            <v>7</v>
          </cell>
          <cell r="EL914">
            <v>7</v>
          </cell>
          <cell r="EN914">
            <v>7</v>
          </cell>
          <cell r="EP914">
            <v>7</v>
          </cell>
          <cell r="ER914">
            <v>0</v>
          </cell>
          <cell r="ET914">
            <v>0</v>
          </cell>
          <cell r="EX914">
            <v>0</v>
          </cell>
          <cell r="EZ914">
            <v>0</v>
          </cell>
          <cell r="FD914">
            <v>0</v>
          </cell>
          <cell r="FF914">
            <v>0</v>
          </cell>
        </row>
        <row r="915">
          <cell r="A915" t="str">
            <v>Kedler_DKW0-5_HA</v>
          </cell>
          <cell r="B915" t="str">
            <v>DK-West</v>
          </cell>
          <cell r="G915">
            <v>0</v>
          </cell>
          <cell r="H915">
            <v>10.5</v>
          </cell>
          <cell r="AK915">
            <v>0</v>
          </cell>
          <cell r="AL915">
            <v>9.9539999999999988</v>
          </cell>
          <cell r="AN915">
            <v>0</v>
          </cell>
          <cell r="AO915">
            <v>0.4200000000000001</v>
          </cell>
          <cell r="AP915">
            <v>428.4</v>
          </cell>
          <cell r="AQ915">
            <v>0.52500000000000002</v>
          </cell>
          <cell r="BG915" t="b">
            <v>1</v>
          </cell>
          <cell r="BO915" t="b">
            <v>1</v>
          </cell>
          <cell r="CA915" t="b">
            <v>0</v>
          </cell>
          <cell r="CB915" t="b">
            <v>1</v>
          </cell>
          <cell r="CD915" t="b">
            <v>0</v>
          </cell>
          <cell r="CE915" t="b">
            <v>0</v>
          </cell>
          <cell r="CG915" t="b">
            <v>0</v>
          </cell>
          <cell r="CH915" t="b">
            <v>0</v>
          </cell>
          <cell r="CP915" t="str">
            <v>EHSTRBOD</v>
          </cell>
          <cell r="CT915" t="b">
            <v>0</v>
          </cell>
          <cell r="CV915" t="b">
            <v>0</v>
          </cell>
          <cell r="CX915" t="b">
            <v>0</v>
          </cell>
          <cell r="CZ915" t="b">
            <v>0</v>
          </cell>
          <cell r="DB915" t="b">
            <v>0</v>
          </cell>
          <cell r="DD915" t="b">
            <v>0</v>
          </cell>
          <cell r="DF915" t="b">
            <v>1</v>
          </cell>
          <cell r="DH915" t="b">
            <v>1</v>
          </cell>
          <cell r="DJ915" t="b">
            <v>1</v>
          </cell>
          <cell r="DL915" t="b">
            <v>1</v>
          </cell>
          <cell r="DN915" t="b">
            <v>0</v>
          </cell>
          <cell r="DP915" t="b">
            <v>0</v>
          </cell>
          <cell r="DV915">
            <v>0</v>
          </cell>
          <cell r="DX915">
            <v>0</v>
          </cell>
          <cell r="DZ915">
            <v>0</v>
          </cell>
          <cell r="EB915">
            <v>0</v>
          </cell>
          <cell r="ED915">
            <v>0</v>
          </cell>
          <cell r="EF915">
            <v>0</v>
          </cell>
          <cell r="EJ915">
            <v>10.5</v>
          </cell>
          <cell r="EL915">
            <v>10.5</v>
          </cell>
          <cell r="EN915">
            <v>10.5</v>
          </cell>
          <cell r="EP915">
            <v>10.5</v>
          </cell>
          <cell r="ER915">
            <v>0</v>
          </cell>
          <cell r="ET915">
            <v>0</v>
          </cell>
          <cell r="EX915">
            <v>0</v>
          </cell>
          <cell r="EZ915">
            <v>0</v>
          </cell>
          <cell r="FD915">
            <v>0</v>
          </cell>
          <cell r="FF915">
            <v>0</v>
          </cell>
        </row>
        <row r="916">
          <cell r="A916" t="str">
            <v>Kedler_DKW0-5_TR</v>
          </cell>
          <cell r="B916" t="str">
            <v>DK-West</v>
          </cell>
          <cell r="G916">
            <v>0</v>
          </cell>
          <cell r="H916">
            <v>61.5</v>
          </cell>
          <cell r="AK916">
            <v>0</v>
          </cell>
          <cell r="AL916">
            <v>58.302</v>
          </cell>
          <cell r="AN916">
            <v>0</v>
          </cell>
          <cell r="AO916">
            <v>0.123</v>
          </cell>
          <cell r="AP916">
            <v>1279.2</v>
          </cell>
          <cell r="AQ916">
            <v>3.0750000000000002</v>
          </cell>
          <cell r="BG916" t="b">
            <v>1</v>
          </cell>
          <cell r="BO916" t="b">
            <v>1</v>
          </cell>
          <cell r="CA916" t="b">
            <v>0</v>
          </cell>
          <cell r="CB916" t="b">
            <v>1</v>
          </cell>
          <cell r="CD916" t="b">
            <v>0</v>
          </cell>
          <cell r="CE916" t="b">
            <v>0</v>
          </cell>
          <cell r="CG916" t="b">
            <v>0</v>
          </cell>
          <cell r="CH916" t="b">
            <v>0</v>
          </cell>
          <cell r="CP916" t="str">
            <v>EHWPEBOD</v>
          </cell>
          <cell r="CT916" t="b">
            <v>0</v>
          </cell>
          <cell r="CV916" t="b">
            <v>0</v>
          </cell>
          <cell r="CX916" t="b">
            <v>0</v>
          </cell>
          <cell r="CZ916" t="b">
            <v>0</v>
          </cell>
          <cell r="DB916" t="b">
            <v>0</v>
          </cell>
          <cell r="DD916" t="b">
            <v>0</v>
          </cell>
          <cell r="DF916" t="b">
            <v>1</v>
          </cell>
          <cell r="DH916" t="b">
            <v>1</v>
          </cell>
          <cell r="DJ916" t="b">
            <v>1</v>
          </cell>
          <cell r="DL916" t="b">
            <v>1</v>
          </cell>
          <cell r="DN916" t="b">
            <v>0</v>
          </cell>
          <cell r="DP916" t="b">
            <v>0</v>
          </cell>
          <cell r="DV916">
            <v>0</v>
          </cell>
          <cell r="DX916">
            <v>0</v>
          </cell>
          <cell r="DZ916">
            <v>0</v>
          </cell>
          <cell r="EB916">
            <v>0</v>
          </cell>
          <cell r="ED916">
            <v>0</v>
          </cell>
          <cell r="EF916">
            <v>0</v>
          </cell>
          <cell r="EJ916">
            <v>61.5</v>
          </cell>
          <cell r="EL916">
            <v>61.5</v>
          </cell>
          <cell r="EN916">
            <v>61.5</v>
          </cell>
          <cell r="EP916">
            <v>61.5</v>
          </cell>
          <cell r="ER916">
            <v>0</v>
          </cell>
          <cell r="ET916">
            <v>0</v>
          </cell>
          <cell r="EX916">
            <v>0</v>
          </cell>
          <cell r="EZ916">
            <v>0</v>
          </cell>
          <cell r="FD916">
            <v>0</v>
          </cell>
          <cell r="FF916">
            <v>0</v>
          </cell>
        </row>
        <row r="917">
          <cell r="A917" t="str">
            <v>DT_DKW0-5</v>
          </cell>
          <cell r="B917" t="str">
            <v>DK-West</v>
          </cell>
          <cell r="G917">
            <v>15.9</v>
          </cell>
          <cell r="H917">
            <v>59.328358208955223</v>
          </cell>
          <cell r="AK917">
            <v>2.6394000000000002</v>
          </cell>
          <cell r="AL917">
            <v>36.748162174203607</v>
          </cell>
          <cell r="AN917">
            <v>0</v>
          </cell>
          <cell r="AO917">
            <v>11.71035</v>
          </cell>
          <cell r="AP917">
            <v>1237.0200000000002</v>
          </cell>
          <cell r="AQ917">
            <v>2.2260000000000004</v>
          </cell>
          <cell r="BG917" t="b">
            <v>1</v>
          </cell>
          <cell r="BO917" t="b">
            <v>0</v>
          </cell>
          <cell r="CA917" t="b">
            <v>0</v>
          </cell>
          <cell r="CB917" t="b">
            <v>0</v>
          </cell>
          <cell r="CD917" t="b">
            <v>0</v>
          </cell>
          <cell r="CE917" t="b">
            <v>0</v>
          </cell>
          <cell r="CG917" t="b">
            <v>0</v>
          </cell>
          <cell r="CH917" t="b">
            <v>0</v>
          </cell>
          <cell r="CP917" t="str">
            <v>ECWSTBPD</v>
          </cell>
          <cell r="CT917" t="b">
            <v>0</v>
          </cell>
          <cell r="CV917" t="b">
            <v>0</v>
          </cell>
          <cell r="CX917" t="b">
            <v>0</v>
          </cell>
          <cell r="CZ917" t="b">
            <v>0</v>
          </cell>
          <cell r="DB917" t="b">
            <v>0</v>
          </cell>
          <cell r="DD917" t="b">
            <v>0</v>
          </cell>
          <cell r="DF917" t="b">
            <v>0</v>
          </cell>
          <cell r="DH917" t="b">
            <v>0</v>
          </cell>
          <cell r="DJ917" t="b">
            <v>0</v>
          </cell>
          <cell r="DL917" t="b">
            <v>0</v>
          </cell>
          <cell r="DN917" t="b">
            <v>0</v>
          </cell>
          <cell r="DP917" t="b">
            <v>0</v>
          </cell>
          <cell r="DV917">
            <v>0</v>
          </cell>
          <cell r="DX917">
            <v>0</v>
          </cell>
          <cell r="DZ917">
            <v>0</v>
          </cell>
          <cell r="EB917">
            <v>0</v>
          </cell>
          <cell r="ED917">
            <v>0</v>
          </cell>
          <cell r="EF917">
            <v>0</v>
          </cell>
          <cell r="EJ917">
            <v>0</v>
          </cell>
          <cell r="EL917">
            <v>0</v>
          </cell>
          <cell r="EN917">
            <v>0</v>
          </cell>
          <cell r="EP917">
            <v>0</v>
          </cell>
          <cell r="ER917">
            <v>0</v>
          </cell>
          <cell r="ET917">
            <v>0</v>
          </cell>
          <cell r="EX917">
            <v>0</v>
          </cell>
          <cell r="EZ917">
            <v>0</v>
          </cell>
          <cell r="FD917">
            <v>0</v>
          </cell>
          <cell r="FF917">
            <v>0</v>
          </cell>
        </row>
        <row r="918">
          <cell r="A918" t="str">
            <v>GT_DKW0-5</v>
          </cell>
          <cell r="B918" t="str">
            <v>DK-West</v>
          </cell>
          <cell r="G918">
            <v>13</v>
          </cell>
          <cell r="H918">
            <v>25.291828793774318</v>
          </cell>
          <cell r="AK918">
            <v>3.8089999999999997</v>
          </cell>
          <cell r="AL918">
            <v>14.417326530303258</v>
          </cell>
          <cell r="AN918">
            <v>0</v>
          </cell>
          <cell r="AO918">
            <v>0.52</v>
          </cell>
          <cell r="AP918">
            <v>130</v>
          </cell>
          <cell r="AQ918">
            <v>1.04</v>
          </cell>
          <cell r="BG918" t="b">
            <v>1</v>
          </cell>
          <cell r="BO918" t="b">
            <v>0</v>
          </cell>
          <cell r="CA918" t="b">
            <v>0</v>
          </cell>
          <cell r="CB918" t="b">
            <v>0</v>
          </cell>
          <cell r="CD918" t="b">
            <v>0</v>
          </cell>
          <cell r="CE918" t="b">
            <v>0</v>
          </cell>
          <cell r="CG918" t="b">
            <v>0</v>
          </cell>
          <cell r="CH918" t="b">
            <v>0</v>
          </cell>
          <cell r="CP918" t="str">
            <v>ECGASGTD</v>
          </cell>
          <cell r="CT918" t="b">
            <v>0</v>
          </cell>
          <cell r="CV918" t="b">
            <v>0</v>
          </cell>
          <cell r="CX918" t="b">
            <v>0</v>
          </cell>
          <cell r="CZ918" t="b">
            <v>0</v>
          </cell>
          <cell r="DB918" t="b">
            <v>0</v>
          </cell>
          <cell r="DD918" t="b">
            <v>0</v>
          </cell>
          <cell r="DF918" t="b">
            <v>0</v>
          </cell>
          <cell r="DH918" t="b">
            <v>0</v>
          </cell>
          <cell r="DJ918" t="b">
            <v>0</v>
          </cell>
          <cell r="DL918" t="b">
            <v>0</v>
          </cell>
          <cell r="DN918" t="b">
            <v>0</v>
          </cell>
          <cell r="DP918" t="b">
            <v>0</v>
          </cell>
          <cell r="DV918">
            <v>0</v>
          </cell>
          <cell r="DX918">
            <v>0</v>
          </cell>
          <cell r="DZ918">
            <v>0</v>
          </cell>
          <cell r="EB918">
            <v>0</v>
          </cell>
          <cell r="ED918">
            <v>0</v>
          </cell>
          <cell r="EF918">
            <v>0</v>
          </cell>
          <cell r="EJ918">
            <v>0</v>
          </cell>
          <cell r="EL918">
            <v>0</v>
          </cell>
          <cell r="EN918">
            <v>0</v>
          </cell>
          <cell r="EP918">
            <v>0</v>
          </cell>
          <cell r="ER918">
            <v>0</v>
          </cell>
          <cell r="ET918">
            <v>0</v>
          </cell>
          <cell r="EX918">
            <v>0</v>
          </cell>
          <cell r="EZ918">
            <v>0</v>
          </cell>
          <cell r="FD918">
            <v>0</v>
          </cell>
          <cell r="FF918">
            <v>0</v>
          </cell>
        </row>
        <row r="919">
          <cell r="A919" t="str">
            <v>GT_DKW0-5</v>
          </cell>
          <cell r="B919" t="str">
            <v>DK-West</v>
          </cell>
          <cell r="G919">
            <v>13</v>
          </cell>
          <cell r="H919">
            <v>25.291828793774318</v>
          </cell>
          <cell r="AK919">
            <v>3.8089999999999997</v>
          </cell>
          <cell r="AL919">
            <v>14.417326530303258</v>
          </cell>
          <cell r="AN919">
            <v>0</v>
          </cell>
          <cell r="AO919">
            <v>0.52</v>
          </cell>
          <cell r="AP919">
            <v>130</v>
          </cell>
          <cell r="AQ919">
            <v>1.04</v>
          </cell>
          <cell r="BG919" t="b">
            <v>1</v>
          </cell>
          <cell r="BO919" t="b">
            <v>0</v>
          </cell>
          <cell r="CA919" t="b">
            <v>0</v>
          </cell>
          <cell r="CB919" t="b">
            <v>0</v>
          </cell>
          <cell r="CD919" t="b">
            <v>0</v>
          </cell>
          <cell r="CE919" t="b">
            <v>0</v>
          </cell>
          <cell r="CG919" t="b">
            <v>0</v>
          </cell>
          <cell r="CH919" t="b">
            <v>0</v>
          </cell>
          <cell r="CP919" t="str">
            <v>ECGASGTD</v>
          </cell>
          <cell r="CT919" t="b">
            <v>0</v>
          </cell>
          <cell r="CV919" t="b">
            <v>0</v>
          </cell>
          <cell r="CX919" t="b">
            <v>0</v>
          </cell>
          <cell r="CZ919" t="b">
            <v>0</v>
          </cell>
          <cell r="DB919" t="b">
            <v>0</v>
          </cell>
          <cell r="DD919" t="b">
            <v>0</v>
          </cell>
          <cell r="DF919" t="b">
            <v>0</v>
          </cell>
          <cell r="DH919" t="b">
            <v>0</v>
          </cell>
          <cell r="DJ919" t="b">
            <v>0</v>
          </cell>
          <cell r="DL919" t="b">
            <v>0</v>
          </cell>
          <cell r="DN919" t="b">
            <v>0</v>
          </cell>
          <cell r="DP919" t="b">
            <v>0</v>
          </cell>
          <cell r="DV919">
            <v>0</v>
          </cell>
          <cell r="DX919">
            <v>0</v>
          </cell>
          <cell r="DZ919">
            <v>0</v>
          </cell>
          <cell r="EB919">
            <v>0</v>
          </cell>
          <cell r="ED919">
            <v>0</v>
          </cell>
          <cell r="EF919">
            <v>0</v>
          </cell>
          <cell r="EJ919">
            <v>0</v>
          </cell>
          <cell r="EL919">
            <v>0</v>
          </cell>
          <cell r="EN919">
            <v>0</v>
          </cell>
          <cell r="EP919">
            <v>0</v>
          </cell>
          <cell r="ER919">
            <v>0</v>
          </cell>
          <cell r="ET919">
            <v>0</v>
          </cell>
          <cell r="EX919">
            <v>0</v>
          </cell>
          <cell r="EZ919">
            <v>0</v>
          </cell>
          <cell r="FD919">
            <v>0</v>
          </cell>
          <cell r="FF919">
            <v>0</v>
          </cell>
        </row>
        <row r="920">
          <cell r="A920" t="str">
            <v>DT_DKW0-5</v>
          </cell>
          <cell r="B920" t="str">
            <v>DK-West</v>
          </cell>
          <cell r="G920">
            <v>15.9</v>
          </cell>
          <cell r="H920">
            <v>59.328358208955223</v>
          </cell>
          <cell r="AK920">
            <v>2.6394000000000002</v>
          </cell>
          <cell r="AL920">
            <v>36.748162174203607</v>
          </cell>
          <cell r="AN920">
            <v>0</v>
          </cell>
          <cell r="AO920">
            <v>11.71035</v>
          </cell>
          <cell r="AP920">
            <v>1237.0200000000002</v>
          </cell>
          <cell r="AQ920">
            <v>2.2260000000000004</v>
          </cell>
          <cell r="BG920" t="b">
            <v>1</v>
          </cell>
          <cell r="BO920" t="b">
            <v>0</v>
          </cell>
          <cell r="CA920" t="b">
            <v>0</v>
          </cell>
          <cell r="CB920" t="b">
            <v>0</v>
          </cell>
          <cell r="CD920" t="b">
            <v>0</v>
          </cell>
          <cell r="CE920" t="b">
            <v>0</v>
          </cell>
          <cell r="CG920" t="b">
            <v>0</v>
          </cell>
          <cell r="CH920" t="b">
            <v>0</v>
          </cell>
          <cell r="CP920" t="str">
            <v>ECWSTBPD</v>
          </cell>
          <cell r="CT920" t="b">
            <v>0</v>
          </cell>
          <cell r="CV920" t="b">
            <v>0</v>
          </cell>
          <cell r="CX920" t="b">
            <v>0</v>
          </cell>
          <cell r="CZ920" t="b">
            <v>0</v>
          </cell>
          <cell r="DB920" t="b">
            <v>0</v>
          </cell>
          <cell r="DD920" t="b">
            <v>0</v>
          </cell>
          <cell r="DF920" t="b">
            <v>0</v>
          </cell>
          <cell r="DH920" t="b">
            <v>0</v>
          </cell>
          <cell r="DJ920" t="b">
            <v>0</v>
          </cell>
          <cell r="DL920" t="b">
            <v>0</v>
          </cell>
          <cell r="DN920" t="b">
            <v>0</v>
          </cell>
          <cell r="DP920" t="b">
            <v>0</v>
          </cell>
          <cell r="DV920">
            <v>0</v>
          </cell>
          <cell r="DX920">
            <v>0</v>
          </cell>
          <cell r="DZ920">
            <v>0</v>
          </cell>
          <cell r="EB920">
            <v>0</v>
          </cell>
          <cell r="ED920">
            <v>0</v>
          </cell>
          <cell r="EF920">
            <v>0</v>
          </cell>
          <cell r="EJ920">
            <v>0</v>
          </cell>
          <cell r="EL920">
            <v>0</v>
          </cell>
          <cell r="EN920">
            <v>0</v>
          </cell>
          <cell r="EP920">
            <v>0</v>
          </cell>
          <cell r="ER920">
            <v>0</v>
          </cell>
          <cell r="ET920">
            <v>0</v>
          </cell>
          <cell r="EX920">
            <v>0</v>
          </cell>
          <cell r="EZ920">
            <v>0</v>
          </cell>
          <cell r="FD920">
            <v>0</v>
          </cell>
          <cell r="FF920">
            <v>0</v>
          </cell>
        </row>
        <row r="921">
          <cell r="A921" t="str">
            <v>DT_DKW0-5</v>
          </cell>
          <cell r="B921" t="str">
            <v>DK-West</v>
          </cell>
          <cell r="G921">
            <v>15.9</v>
          </cell>
          <cell r="H921">
            <v>59.328358208955223</v>
          </cell>
          <cell r="AK921">
            <v>2.6394000000000002</v>
          </cell>
          <cell r="AL921">
            <v>36.748162174203607</v>
          </cell>
          <cell r="AN921">
            <v>0</v>
          </cell>
          <cell r="AO921">
            <v>11.71035</v>
          </cell>
          <cell r="AP921">
            <v>1237.0200000000002</v>
          </cell>
          <cell r="AQ921">
            <v>2.2260000000000004</v>
          </cell>
          <cell r="BG921" t="b">
            <v>1</v>
          </cell>
          <cell r="BO921" t="b">
            <v>0</v>
          </cell>
          <cell r="CA921" t="b">
            <v>0</v>
          </cell>
          <cell r="CB921" t="b">
            <v>0</v>
          </cell>
          <cell r="CD921" t="b">
            <v>0</v>
          </cell>
          <cell r="CE921" t="b">
            <v>0</v>
          </cell>
          <cell r="CG921" t="b">
            <v>0</v>
          </cell>
          <cell r="CH921" t="b">
            <v>0</v>
          </cell>
          <cell r="CP921" t="str">
            <v>ECWSTBPD</v>
          </cell>
          <cell r="CT921" t="b">
            <v>0</v>
          </cell>
          <cell r="CV921" t="b">
            <v>0</v>
          </cell>
          <cell r="CX921" t="b">
            <v>0</v>
          </cell>
          <cell r="CZ921" t="b">
            <v>0</v>
          </cell>
          <cell r="DB921" t="b">
            <v>0</v>
          </cell>
          <cell r="DD921" t="b">
            <v>0</v>
          </cell>
          <cell r="DF921" t="b">
            <v>0</v>
          </cell>
          <cell r="DH921" t="b">
            <v>0</v>
          </cell>
          <cell r="DJ921" t="b">
            <v>0</v>
          </cell>
          <cell r="DL921" t="b">
            <v>0</v>
          </cell>
          <cell r="DN921" t="b">
            <v>0</v>
          </cell>
          <cell r="DP921" t="b">
            <v>0</v>
          </cell>
          <cell r="DV921">
            <v>0</v>
          </cell>
          <cell r="DX921">
            <v>0</v>
          </cell>
          <cell r="DZ921">
            <v>0</v>
          </cell>
          <cell r="EB921">
            <v>0</v>
          </cell>
          <cell r="ED921">
            <v>0</v>
          </cell>
          <cell r="EF921">
            <v>0</v>
          </cell>
          <cell r="EJ921">
            <v>0</v>
          </cell>
          <cell r="EL921">
            <v>0</v>
          </cell>
          <cell r="EN921">
            <v>0</v>
          </cell>
          <cell r="EP921">
            <v>0</v>
          </cell>
          <cell r="ER921">
            <v>0</v>
          </cell>
          <cell r="ET921">
            <v>0</v>
          </cell>
          <cell r="EX921">
            <v>0</v>
          </cell>
          <cell r="EZ921">
            <v>0</v>
          </cell>
          <cell r="FD921">
            <v>0</v>
          </cell>
          <cell r="FF921">
            <v>0</v>
          </cell>
        </row>
        <row r="922">
          <cell r="A922" t="str">
            <v>GT_DKW0-5</v>
          </cell>
          <cell r="B922" t="str">
            <v>DK-West</v>
          </cell>
          <cell r="G922">
            <v>13</v>
          </cell>
          <cell r="H922">
            <v>25.291828793774318</v>
          </cell>
          <cell r="AK922">
            <v>3.8089999999999997</v>
          </cell>
          <cell r="AL922">
            <v>14.417326530303258</v>
          </cell>
          <cell r="AN922">
            <v>0</v>
          </cell>
          <cell r="AO922">
            <v>0.52</v>
          </cell>
          <cell r="AP922">
            <v>130</v>
          </cell>
          <cell r="AQ922">
            <v>1.04</v>
          </cell>
          <cell r="BG922" t="b">
            <v>1</v>
          </cell>
          <cell r="BO922" t="b">
            <v>1</v>
          </cell>
          <cell r="CA922" t="b">
            <v>1</v>
          </cell>
          <cell r="CB922" t="b">
            <v>1</v>
          </cell>
          <cell r="CD922" t="b">
            <v>0</v>
          </cell>
          <cell r="CE922" t="b">
            <v>0</v>
          </cell>
          <cell r="CG922" t="b">
            <v>0</v>
          </cell>
          <cell r="CH922" t="b">
            <v>0</v>
          </cell>
          <cell r="CP922" t="str">
            <v>ECGASGTD</v>
          </cell>
          <cell r="CT922" t="b">
            <v>0</v>
          </cell>
          <cell r="CV922" t="b">
            <v>0</v>
          </cell>
          <cell r="CX922" t="b">
            <v>0</v>
          </cell>
          <cell r="CZ922" t="b">
            <v>0</v>
          </cell>
          <cell r="DB922" t="b">
            <v>0</v>
          </cell>
          <cell r="DD922" t="b">
            <v>0</v>
          </cell>
          <cell r="DF922" t="b">
            <v>0</v>
          </cell>
          <cell r="DH922" t="b">
            <v>0</v>
          </cell>
          <cell r="DJ922" t="b">
            <v>0</v>
          </cell>
          <cell r="DL922" t="b">
            <v>0</v>
          </cell>
          <cell r="DN922" t="b">
            <v>0</v>
          </cell>
          <cell r="DP922" t="b">
            <v>0</v>
          </cell>
          <cell r="DV922">
            <v>13</v>
          </cell>
          <cell r="DX922">
            <v>13</v>
          </cell>
          <cell r="DZ922">
            <v>13</v>
          </cell>
          <cell r="EB922">
            <v>13</v>
          </cell>
          <cell r="ED922">
            <v>0</v>
          </cell>
          <cell r="EF922">
            <v>0</v>
          </cell>
          <cell r="EJ922">
            <v>25.291828793774318</v>
          </cell>
          <cell r="EL922">
            <v>25.291828793774318</v>
          </cell>
          <cell r="EN922">
            <v>25.291828793774318</v>
          </cell>
          <cell r="EP922">
            <v>25.291828793774318</v>
          </cell>
          <cell r="ER922">
            <v>0</v>
          </cell>
          <cell r="ET922">
            <v>0</v>
          </cell>
          <cell r="EX922">
            <v>0</v>
          </cell>
          <cell r="EZ922">
            <v>0</v>
          </cell>
          <cell r="FD922">
            <v>0</v>
          </cell>
          <cell r="FF922">
            <v>0</v>
          </cell>
        </row>
        <row r="923">
          <cell r="A923" t="str">
            <v>GT_DKW0-5</v>
          </cell>
          <cell r="B923" t="str">
            <v>DK-West</v>
          </cell>
          <cell r="G923">
            <v>13</v>
          </cell>
          <cell r="H923">
            <v>25.291828793774318</v>
          </cell>
          <cell r="AK923">
            <v>3.8089999999999997</v>
          </cell>
          <cell r="AL923">
            <v>14.417326530303258</v>
          </cell>
          <cell r="AN923">
            <v>0</v>
          </cell>
          <cell r="AO923">
            <v>0.52</v>
          </cell>
          <cell r="AP923">
            <v>130</v>
          </cell>
          <cell r="AQ923">
            <v>1.04</v>
          </cell>
          <cell r="BG923" t="b">
            <v>1</v>
          </cell>
          <cell r="BO923" t="b">
            <v>0</v>
          </cell>
          <cell r="CA923" t="b">
            <v>0</v>
          </cell>
          <cell r="CB923" t="b">
            <v>0</v>
          </cell>
          <cell r="CD923" t="b">
            <v>1</v>
          </cell>
          <cell r="CE923" t="b">
            <v>1</v>
          </cell>
          <cell r="CG923" t="b">
            <v>0</v>
          </cell>
          <cell r="CH923" t="b">
            <v>0</v>
          </cell>
          <cell r="CP923" t="str">
            <v>ECGASGTD</v>
          </cell>
          <cell r="CT923" t="b">
            <v>1</v>
          </cell>
          <cell r="CV923" t="b">
            <v>1</v>
          </cell>
          <cell r="CX923" t="b">
            <v>1</v>
          </cell>
          <cell r="CZ923" t="b">
            <v>1</v>
          </cell>
          <cell r="DB923" t="b">
            <v>0</v>
          </cell>
          <cell r="DD923" t="b">
            <v>0</v>
          </cell>
          <cell r="DF923" t="b">
            <v>1</v>
          </cell>
          <cell r="DH923" t="b">
            <v>1</v>
          </cell>
          <cell r="DJ923" t="b">
            <v>1</v>
          </cell>
          <cell r="DL923" t="b">
            <v>1</v>
          </cell>
          <cell r="DN923" t="b">
            <v>0</v>
          </cell>
          <cell r="DP923" t="b">
            <v>0</v>
          </cell>
          <cell r="DV923">
            <v>0</v>
          </cell>
          <cell r="DX923">
            <v>0</v>
          </cell>
          <cell r="DZ923">
            <v>0</v>
          </cell>
          <cell r="EB923">
            <v>0</v>
          </cell>
          <cell r="ED923">
            <v>0</v>
          </cell>
          <cell r="EF923">
            <v>0</v>
          </cell>
          <cell r="EJ923">
            <v>0</v>
          </cell>
          <cell r="EL923">
            <v>0</v>
          </cell>
          <cell r="EN923">
            <v>0</v>
          </cell>
          <cell r="EP923">
            <v>0</v>
          </cell>
          <cell r="ER923">
            <v>0</v>
          </cell>
          <cell r="ET923">
            <v>0</v>
          </cell>
          <cell r="EX923">
            <v>13</v>
          </cell>
          <cell r="EZ923">
            <v>25.291828793774318</v>
          </cell>
          <cell r="FD923">
            <v>0</v>
          </cell>
          <cell r="FF923">
            <v>0</v>
          </cell>
        </row>
        <row r="924">
          <cell r="A924" t="str">
            <v>GM_DKW0-5-A</v>
          </cell>
          <cell r="B924" t="str">
            <v>DK-West</v>
          </cell>
          <cell r="G924">
            <v>15.00398112260649</v>
          </cell>
          <cell r="H924">
            <v>20.69514637600895</v>
          </cell>
          <cell r="AK924">
            <v>5.6565008832226464</v>
          </cell>
          <cell r="AL924">
            <v>10.761476115524655</v>
          </cell>
          <cell r="AN924">
            <v>0</v>
          </cell>
          <cell r="AO924">
            <v>1.5003981122606491</v>
          </cell>
          <cell r="AP924">
            <v>450.1194336781947</v>
          </cell>
          <cell r="AQ924">
            <v>1.5003981122606491</v>
          </cell>
          <cell r="BG924" t="b">
            <v>1</v>
          </cell>
          <cell r="BO924" t="b">
            <v>1</v>
          </cell>
          <cell r="CA924" t="b">
            <v>1</v>
          </cell>
          <cell r="CB924" t="b">
            <v>1</v>
          </cell>
          <cell r="CD924" t="b">
            <v>0</v>
          </cell>
          <cell r="CE924" t="b">
            <v>0</v>
          </cell>
          <cell r="CG924" t="b">
            <v>0</v>
          </cell>
          <cell r="CH924" t="b">
            <v>0</v>
          </cell>
          <cell r="CP924" t="str">
            <v>ECGASEND</v>
          </cell>
          <cell r="CT924" t="b">
            <v>0</v>
          </cell>
          <cell r="CV924" t="b">
            <v>0</v>
          </cell>
          <cell r="CX924" t="b">
            <v>0</v>
          </cell>
          <cell r="CZ924" t="b">
            <v>0</v>
          </cell>
          <cell r="DB924" t="b">
            <v>0</v>
          </cell>
          <cell r="DD924" t="b">
            <v>0</v>
          </cell>
          <cell r="DF924" t="b">
            <v>0</v>
          </cell>
          <cell r="DH924" t="b">
            <v>0</v>
          </cell>
          <cell r="DJ924" t="b">
            <v>0</v>
          </cell>
          <cell r="DL924" t="b">
            <v>0</v>
          </cell>
          <cell r="DN924" t="b">
            <v>0</v>
          </cell>
          <cell r="DP924" t="b">
            <v>0</v>
          </cell>
          <cell r="DV924">
            <v>0</v>
          </cell>
          <cell r="DX924">
            <v>0</v>
          </cell>
          <cell r="DZ924">
            <v>0</v>
          </cell>
          <cell r="EB924">
            <v>0</v>
          </cell>
          <cell r="ED924">
            <v>0</v>
          </cell>
          <cell r="EF924">
            <v>0</v>
          </cell>
          <cell r="EJ924">
            <v>0</v>
          </cell>
          <cell r="EL924">
            <v>0</v>
          </cell>
          <cell r="EN924">
            <v>0</v>
          </cell>
          <cell r="EP924">
            <v>0</v>
          </cell>
          <cell r="ER924">
            <v>0</v>
          </cell>
          <cell r="ET924">
            <v>0</v>
          </cell>
          <cell r="EX924">
            <v>0</v>
          </cell>
          <cell r="EZ924">
            <v>0</v>
          </cell>
          <cell r="FD924">
            <v>0</v>
          </cell>
          <cell r="FF924">
            <v>0</v>
          </cell>
        </row>
        <row r="925">
          <cell r="A925" t="str">
            <v>GM_DKW0-5-B</v>
          </cell>
          <cell r="B925" t="str">
            <v>DK-West</v>
          </cell>
          <cell r="G925">
            <v>39.570478796655266</v>
          </cell>
          <cell r="H925">
            <v>54.579970754007206</v>
          </cell>
          <cell r="AK925">
            <v>14.918070506339035</v>
          </cell>
          <cell r="AL925">
            <v>28.38158479208375</v>
          </cell>
          <cell r="AN925">
            <v>0</v>
          </cell>
          <cell r="AO925">
            <v>3.9570478796655268</v>
          </cell>
          <cell r="AP925">
            <v>1187.114363899658</v>
          </cell>
          <cell r="AQ925">
            <v>3.9570478796655268</v>
          </cell>
          <cell r="BG925" t="b">
            <v>1</v>
          </cell>
          <cell r="BO925" t="b">
            <v>1</v>
          </cell>
          <cell r="CA925" t="b">
            <v>1</v>
          </cell>
          <cell r="CB925" t="b">
            <v>1</v>
          </cell>
          <cell r="CD925" t="b">
            <v>0</v>
          </cell>
          <cell r="CE925" t="b">
            <v>0</v>
          </cell>
          <cell r="CG925" t="b">
            <v>0</v>
          </cell>
          <cell r="CH925" t="b">
            <v>0</v>
          </cell>
          <cell r="CP925" t="str">
            <v>ECGASEND</v>
          </cell>
          <cell r="CT925" t="b">
            <v>1</v>
          </cell>
          <cell r="CV925" t="b">
            <v>0</v>
          </cell>
          <cell r="CX925" t="b">
            <v>0</v>
          </cell>
          <cell r="CZ925" t="b">
            <v>0</v>
          </cell>
          <cell r="DB925" t="b">
            <v>0</v>
          </cell>
          <cell r="DD925" t="b">
            <v>0</v>
          </cell>
          <cell r="DF925" t="b">
            <v>1</v>
          </cell>
          <cell r="DH925" t="b">
            <v>0</v>
          </cell>
          <cell r="DJ925" t="b">
            <v>0</v>
          </cell>
          <cell r="DL925" t="b">
            <v>0</v>
          </cell>
          <cell r="DN925" t="b">
            <v>0</v>
          </cell>
          <cell r="DP925" t="b">
            <v>0</v>
          </cell>
          <cell r="DV925">
            <v>39.570478796655266</v>
          </cell>
          <cell r="DX925">
            <v>0</v>
          </cell>
          <cell r="DZ925">
            <v>0</v>
          </cell>
          <cell r="EB925">
            <v>0</v>
          </cell>
          <cell r="ED925">
            <v>0</v>
          </cell>
          <cell r="EF925">
            <v>0</v>
          </cell>
          <cell r="EJ925">
            <v>54.579970754007206</v>
          </cell>
          <cell r="EL925">
            <v>0</v>
          </cell>
          <cell r="EN925">
            <v>0</v>
          </cell>
          <cell r="EP925">
            <v>0</v>
          </cell>
          <cell r="ER925">
            <v>0</v>
          </cell>
          <cell r="ET925">
            <v>0</v>
          </cell>
          <cell r="EX925">
            <v>0</v>
          </cell>
          <cell r="EZ925">
            <v>0</v>
          </cell>
          <cell r="FD925">
            <v>0</v>
          </cell>
          <cell r="FF925">
            <v>0</v>
          </cell>
        </row>
        <row r="926">
          <cell r="A926" t="str">
            <v>GM_DKW0-5-C</v>
          </cell>
          <cell r="B926" t="str">
            <v>DK-West</v>
          </cell>
          <cell r="G926">
            <v>55.198697865731248</v>
          </cell>
          <cell r="H926">
            <v>76.136134987215485</v>
          </cell>
          <cell r="AK926">
            <v>20.809909095380682</v>
          </cell>
          <cell r="AL926">
            <v>39.590790193352056</v>
          </cell>
          <cell r="AN926">
            <v>0</v>
          </cell>
          <cell r="AO926">
            <v>5.5198697865731248</v>
          </cell>
          <cell r="AP926">
            <v>1655.9609359719375</v>
          </cell>
          <cell r="AQ926">
            <v>5.5198697865731248</v>
          </cell>
          <cell r="BG926" t="b">
            <v>1</v>
          </cell>
          <cell r="BO926" t="b">
            <v>1</v>
          </cell>
          <cell r="CA926" t="b">
            <v>1</v>
          </cell>
          <cell r="CB926" t="b">
            <v>1</v>
          </cell>
          <cell r="CD926" t="b">
            <v>0</v>
          </cell>
          <cell r="CE926" t="b">
            <v>0</v>
          </cell>
          <cell r="CG926" t="b">
            <v>0</v>
          </cell>
          <cell r="CH926" t="b">
            <v>0</v>
          </cell>
          <cell r="CP926" t="str">
            <v>ECGASEND</v>
          </cell>
          <cell r="CT926" t="b">
            <v>1</v>
          </cell>
          <cell r="CV926" t="b">
            <v>1</v>
          </cell>
          <cell r="CX926" t="b">
            <v>0</v>
          </cell>
          <cell r="CZ926" t="b">
            <v>0</v>
          </cell>
          <cell r="DB926" t="b">
            <v>0</v>
          </cell>
          <cell r="DD926" t="b">
            <v>0</v>
          </cell>
          <cell r="DF926" t="b">
            <v>1</v>
          </cell>
          <cell r="DH926" t="b">
            <v>1</v>
          </cell>
          <cell r="DJ926" t="b">
            <v>0</v>
          </cell>
          <cell r="DL926" t="b">
            <v>0</v>
          </cell>
          <cell r="DN926" t="b">
            <v>0</v>
          </cell>
          <cell r="DP926" t="b">
            <v>0</v>
          </cell>
          <cell r="DV926">
            <v>55.198697865731248</v>
          </cell>
          <cell r="DX926">
            <v>55.198697865731248</v>
          </cell>
          <cell r="DZ926">
            <v>0</v>
          </cell>
          <cell r="EB926">
            <v>0</v>
          </cell>
          <cell r="ED926">
            <v>0</v>
          </cell>
          <cell r="EF926">
            <v>0</v>
          </cell>
          <cell r="EJ926">
            <v>76.136134987215485</v>
          </cell>
          <cell r="EL926">
            <v>76.136134987215485</v>
          </cell>
          <cell r="EN926">
            <v>0</v>
          </cell>
          <cell r="EP926">
            <v>0</v>
          </cell>
          <cell r="ER926">
            <v>0</v>
          </cell>
          <cell r="ET926">
            <v>0</v>
          </cell>
          <cell r="EX926">
            <v>0</v>
          </cell>
          <cell r="EZ926">
            <v>0</v>
          </cell>
          <cell r="FD926">
            <v>0</v>
          </cell>
          <cell r="FF926">
            <v>0</v>
          </cell>
        </row>
        <row r="927">
          <cell r="A927" t="str">
            <v>GM_DKW0-5-D</v>
          </cell>
          <cell r="B927" t="str">
            <v>DK-West</v>
          </cell>
          <cell r="G927">
            <v>55.198697865731248</v>
          </cell>
          <cell r="H927">
            <v>76.136134987215627</v>
          </cell>
          <cell r="AK927">
            <v>20.809909095380682</v>
          </cell>
          <cell r="AL927">
            <v>39.590790193352127</v>
          </cell>
          <cell r="AN927">
            <v>0</v>
          </cell>
          <cell r="AO927">
            <v>5.5198697865731248</v>
          </cell>
          <cell r="AP927">
            <v>1655.9609359719375</v>
          </cell>
          <cell r="AQ927">
            <v>5.5198697865731248</v>
          </cell>
          <cell r="BG927" t="b">
            <v>1</v>
          </cell>
          <cell r="BO927" t="b">
            <v>1</v>
          </cell>
          <cell r="CA927" t="b">
            <v>1</v>
          </cell>
          <cell r="CB927" t="b">
            <v>1</v>
          </cell>
          <cell r="CD927" t="b">
            <v>0</v>
          </cell>
          <cell r="CE927" t="b">
            <v>0</v>
          </cell>
          <cell r="CG927" t="b">
            <v>0</v>
          </cell>
          <cell r="CH927" t="b">
            <v>0</v>
          </cell>
          <cell r="CP927" t="str">
            <v>ECGASEND</v>
          </cell>
          <cell r="CT927" t="b">
            <v>1</v>
          </cell>
          <cell r="CV927" t="b">
            <v>1</v>
          </cell>
          <cell r="CX927" t="b">
            <v>1</v>
          </cell>
          <cell r="CZ927" t="b">
            <v>0</v>
          </cell>
          <cell r="DB927" t="b">
            <v>0</v>
          </cell>
          <cell r="DD927" t="b">
            <v>0</v>
          </cell>
          <cell r="DF927" t="b">
            <v>1</v>
          </cell>
          <cell r="DH927" t="b">
            <v>1</v>
          </cell>
          <cell r="DJ927" t="b">
            <v>1</v>
          </cell>
          <cell r="DL927" t="b">
            <v>0</v>
          </cell>
          <cell r="DN927" t="b">
            <v>0</v>
          </cell>
          <cell r="DP927" t="b">
            <v>0</v>
          </cell>
          <cell r="DV927">
            <v>55.198697865731248</v>
          </cell>
          <cell r="DX927">
            <v>55.198697865731248</v>
          </cell>
          <cell r="DZ927">
            <v>55.198697865731248</v>
          </cell>
          <cell r="EB927">
            <v>0</v>
          </cell>
          <cell r="ED927">
            <v>0</v>
          </cell>
          <cell r="EF927">
            <v>0</v>
          </cell>
          <cell r="EJ927">
            <v>76.136134987215627</v>
          </cell>
          <cell r="EL927">
            <v>76.136134987215627</v>
          </cell>
          <cell r="EN927">
            <v>76.136134987215627</v>
          </cell>
          <cell r="EP927">
            <v>0</v>
          </cell>
          <cell r="ER927">
            <v>0</v>
          </cell>
          <cell r="ET927">
            <v>0</v>
          </cell>
          <cell r="EX927">
            <v>0</v>
          </cell>
          <cell r="EZ927">
            <v>0</v>
          </cell>
          <cell r="FD927">
            <v>0</v>
          </cell>
          <cell r="FF927">
            <v>0</v>
          </cell>
        </row>
        <row r="928">
          <cell r="A928" t="str">
            <v>GM_DKW0-5-E</v>
          </cell>
          <cell r="B928" t="str">
            <v>DK-West</v>
          </cell>
          <cell r="G928">
            <v>110.39739573146252</v>
          </cell>
          <cell r="H928">
            <v>152.27226997443117</v>
          </cell>
          <cell r="AK928">
            <v>41.619818190761372</v>
          </cell>
          <cell r="AL928">
            <v>79.181580386704212</v>
          </cell>
          <cell r="AN928">
            <v>0</v>
          </cell>
          <cell r="AO928">
            <v>11.039739573146253</v>
          </cell>
          <cell r="AP928">
            <v>3311.9218719438759</v>
          </cell>
          <cell r="AQ928">
            <v>11.039739573146253</v>
          </cell>
          <cell r="BG928" t="b">
            <v>1</v>
          </cell>
          <cell r="BO928" t="b">
            <v>1</v>
          </cell>
          <cell r="CA928" t="b">
            <v>1</v>
          </cell>
          <cell r="CB928" t="b">
            <v>1</v>
          </cell>
          <cell r="CD928" t="b">
            <v>0</v>
          </cell>
          <cell r="CE928" t="b">
            <v>0</v>
          </cell>
          <cell r="CG928" t="b">
            <v>0</v>
          </cell>
          <cell r="CH928" t="b">
            <v>0</v>
          </cell>
          <cell r="CP928" t="str">
            <v>ECGASEND</v>
          </cell>
          <cell r="CT928" t="b">
            <v>1</v>
          </cell>
          <cell r="CV928" t="b">
            <v>1</v>
          </cell>
          <cell r="CX928" t="b">
            <v>1</v>
          </cell>
          <cell r="CZ928" t="b">
            <v>1</v>
          </cell>
          <cell r="DB928" t="b">
            <v>0</v>
          </cell>
          <cell r="DD928" t="b">
            <v>0</v>
          </cell>
          <cell r="DF928" t="b">
            <v>1</v>
          </cell>
          <cell r="DH928" t="b">
            <v>1</v>
          </cell>
          <cell r="DJ928" t="b">
            <v>1</v>
          </cell>
          <cell r="DL928" t="b">
            <v>1</v>
          </cell>
          <cell r="DN928" t="b">
            <v>0</v>
          </cell>
          <cell r="DP928" t="b">
            <v>0</v>
          </cell>
          <cell r="DV928">
            <v>110.39739573146252</v>
          </cell>
          <cell r="DX928">
            <v>110.39739573146252</v>
          </cell>
          <cell r="DZ928">
            <v>110.39739573146252</v>
          </cell>
          <cell r="EB928">
            <v>110.39739573146252</v>
          </cell>
          <cell r="ED928">
            <v>0</v>
          </cell>
          <cell r="EF928">
            <v>0</v>
          </cell>
          <cell r="EJ928">
            <v>152.27226997443117</v>
          </cell>
          <cell r="EL928">
            <v>152.27226997443117</v>
          </cell>
          <cell r="EN928">
            <v>152.27226997443117</v>
          </cell>
          <cell r="EP928">
            <v>152.27226997443117</v>
          </cell>
          <cell r="ER928">
            <v>0</v>
          </cell>
          <cell r="ET928">
            <v>0</v>
          </cell>
          <cell r="EX928">
            <v>0</v>
          </cell>
          <cell r="EZ928">
            <v>0</v>
          </cell>
          <cell r="FD928">
            <v>0</v>
          </cell>
          <cell r="FF928">
            <v>0</v>
          </cell>
        </row>
        <row r="929">
          <cell r="A929" t="str">
            <v>GM_DKW0-5-F</v>
          </cell>
          <cell r="B929" t="str">
            <v>DK-West</v>
          </cell>
          <cell r="G929">
            <v>22.079479146292641</v>
          </cell>
          <cell r="H929">
            <v>30.454453994886318</v>
          </cell>
          <cell r="AK929">
            <v>8.3239636381523265</v>
          </cell>
          <cell r="AL929">
            <v>15.836316077340888</v>
          </cell>
          <cell r="AN929">
            <v>0</v>
          </cell>
          <cell r="AO929">
            <v>2.2079479146292642</v>
          </cell>
          <cell r="AP929">
            <v>662.38437438877918</v>
          </cell>
          <cell r="AQ929">
            <v>2.2079479146292642</v>
          </cell>
          <cell r="BG929" t="b">
            <v>1</v>
          </cell>
          <cell r="BO929" t="b">
            <v>1</v>
          </cell>
          <cell r="CA929" t="b">
            <v>1</v>
          </cell>
          <cell r="CB929" t="b">
            <v>1</v>
          </cell>
          <cell r="CD929" t="b">
            <v>0</v>
          </cell>
          <cell r="CE929" t="b">
            <v>0</v>
          </cell>
          <cell r="CG929" t="b">
            <v>0</v>
          </cell>
          <cell r="CH929" t="b">
            <v>0</v>
          </cell>
          <cell r="CP929" t="str">
            <v>ECGASEND</v>
          </cell>
          <cell r="CT929" t="b">
            <v>1</v>
          </cell>
          <cell r="CV929" t="b">
            <v>1</v>
          </cell>
          <cell r="CX929" t="b">
            <v>1</v>
          </cell>
          <cell r="CZ929" t="b">
            <v>1</v>
          </cell>
          <cell r="DB929" t="b">
            <v>1</v>
          </cell>
          <cell r="DD929" t="b">
            <v>0</v>
          </cell>
          <cell r="DF929" t="b">
            <v>1</v>
          </cell>
          <cell r="DH929" t="b">
            <v>1</v>
          </cell>
          <cell r="DJ929" t="b">
            <v>1</v>
          </cell>
          <cell r="DL929" t="b">
            <v>1</v>
          </cell>
          <cell r="DN929" t="b">
            <v>1</v>
          </cell>
          <cell r="DP929" t="b">
            <v>0</v>
          </cell>
          <cell r="DV929">
            <v>22.079479146292641</v>
          </cell>
          <cell r="DX929">
            <v>22.079479146292641</v>
          </cell>
          <cell r="DZ929">
            <v>22.079479146292641</v>
          </cell>
          <cell r="EB929">
            <v>22.079479146292641</v>
          </cell>
          <cell r="ED929">
            <v>22.079479146292641</v>
          </cell>
          <cell r="EF929">
            <v>0</v>
          </cell>
          <cell r="EJ929">
            <v>30.454453994886318</v>
          </cell>
          <cell r="EL929">
            <v>30.454453994886318</v>
          </cell>
          <cell r="EN929">
            <v>30.454453994886318</v>
          </cell>
          <cell r="EP929">
            <v>30.454453994886318</v>
          </cell>
          <cell r="ER929">
            <v>30.454453994886318</v>
          </cell>
          <cell r="ET929">
            <v>0</v>
          </cell>
          <cell r="EX929">
            <v>0</v>
          </cell>
          <cell r="EZ929">
            <v>0</v>
          </cell>
          <cell r="FD929">
            <v>0</v>
          </cell>
          <cell r="FF929">
            <v>0</v>
          </cell>
        </row>
        <row r="930">
          <cell r="A930" t="str">
            <v>GM_DKW0-5</v>
          </cell>
          <cell r="B930" t="str">
            <v>DK-West</v>
          </cell>
          <cell r="G930">
            <v>105.82486747473361</v>
          </cell>
          <cell r="H930">
            <v>145.96533444790842</v>
          </cell>
          <cell r="AK930">
            <v>39.895975037974573</v>
          </cell>
          <cell r="AL930">
            <v>75.901973912912382</v>
          </cell>
          <cell r="AN930">
            <v>0</v>
          </cell>
          <cell r="AO930">
            <v>10.582486747473361</v>
          </cell>
          <cell r="AP930">
            <v>3174.7460242420084</v>
          </cell>
          <cell r="AQ930">
            <v>10.582486747473361</v>
          </cell>
          <cell r="BG930" t="b">
            <v>1</v>
          </cell>
          <cell r="BO930" t="b">
            <v>1</v>
          </cell>
          <cell r="CA930" t="b">
            <v>1</v>
          </cell>
          <cell r="CB930" t="b">
            <v>1</v>
          </cell>
          <cell r="CD930" t="b">
            <v>0</v>
          </cell>
          <cell r="CE930" t="b">
            <v>0</v>
          </cell>
          <cell r="CG930" t="b">
            <v>0</v>
          </cell>
          <cell r="CH930" t="b">
            <v>0</v>
          </cell>
          <cell r="CT930" t="b">
            <v>0</v>
          </cell>
          <cell r="CV930" t="b">
            <v>0</v>
          </cell>
          <cell r="CX930" t="b">
            <v>0</v>
          </cell>
          <cell r="CZ930" t="b">
            <v>0</v>
          </cell>
          <cell r="DB930" t="b">
            <v>0</v>
          </cell>
          <cell r="DD930" t="b">
            <v>0</v>
          </cell>
          <cell r="DF930" t="b">
            <v>0</v>
          </cell>
          <cell r="DH930" t="b">
            <v>0</v>
          </cell>
          <cell r="DJ930" t="b">
            <v>0</v>
          </cell>
          <cell r="DL930" t="b">
            <v>0</v>
          </cell>
          <cell r="DN930" t="b">
            <v>0</v>
          </cell>
          <cell r="DP930" t="b">
            <v>0</v>
          </cell>
          <cell r="DV930">
            <v>0</v>
          </cell>
          <cell r="DX930">
            <v>0</v>
          </cell>
          <cell r="DZ930">
            <v>0</v>
          </cell>
          <cell r="EB930">
            <v>0</v>
          </cell>
          <cell r="ED930">
            <v>0</v>
          </cell>
          <cell r="EF930">
            <v>0</v>
          </cell>
          <cell r="EJ930">
            <v>0</v>
          </cell>
          <cell r="EL930">
            <v>0</v>
          </cell>
          <cell r="EN930">
            <v>0</v>
          </cell>
          <cell r="EP930">
            <v>0</v>
          </cell>
          <cell r="ER930">
            <v>0</v>
          </cell>
          <cell r="ET930">
            <v>0</v>
          </cell>
          <cell r="EX930">
            <v>0</v>
          </cell>
          <cell r="EZ930">
            <v>0</v>
          </cell>
          <cell r="FD930">
            <v>0</v>
          </cell>
          <cell r="FF930">
            <v>0</v>
          </cell>
        </row>
        <row r="931">
          <cell r="A931" t="str">
            <v>GM_DKW0-5</v>
          </cell>
          <cell r="B931" t="str">
            <v>DK-West</v>
          </cell>
          <cell r="G931">
            <v>292.65861896629752</v>
          </cell>
          <cell r="H931">
            <v>403.66706064316901</v>
          </cell>
          <cell r="AK931">
            <v>110.33229935029416</v>
          </cell>
          <cell r="AL931">
            <v>209.90687153444793</v>
          </cell>
          <cell r="AN931">
            <v>0</v>
          </cell>
          <cell r="AO931">
            <v>29.265861896629755</v>
          </cell>
          <cell r="AP931">
            <v>8779.7585689889256</v>
          </cell>
          <cell r="AQ931">
            <v>29.265861896629755</v>
          </cell>
          <cell r="BG931" t="b">
            <v>1</v>
          </cell>
          <cell r="BO931" t="b">
            <v>0</v>
          </cell>
          <cell r="CA931" t="b">
            <v>0</v>
          </cell>
          <cell r="CB931" t="b">
            <v>0</v>
          </cell>
          <cell r="CD931" t="b">
            <v>1</v>
          </cell>
          <cell r="CE931" t="b">
            <v>1</v>
          </cell>
          <cell r="CG931" t="b">
            <v>0</v>
          </cell>
          <cell r="CH931" t="b">
            <v>0</v>
          </cell>
          <cell r="CT931" t="b">
            <v>0</v>
          </cell>
          <cell r="CV931" t="b">
            <v>0</v>
          </cell>
          <cell r="CX931" t="b">
            <v>0</v>
          </cell>
          <cell r="CZ931" t="b">
            <v>0</v>
          </cell>
          <cell r="DB931" t="b">
            <v>0</v>
          </cell>
          <cell r="DD931" t="b">
            <v>0</v>
          </cell>
          <cell r="DF931" t="b">
            <v>0</v>
          </cell>
          <cell r="DH931" t="b">
            <v>0</v>
          </cell>
          <cell r="DJ931" t="b">
            <v>0</v>
          </cell>
          <cell r="DL931" t="b">
            <v>0</v>
          </cell>
          <cell r="DN931" t="b">
            <v>0</v>
          </cell>
          <cell r="DP931" t="b">
            <v>0</v>
          </cell>
          <cell r="DV931">
            <v>0</v>
          </cell>
          <cell r="DX931">
            <v>0</v>
          </cell>
          <cell r="DZ931">
            <v>0</v>
          </cell>
          <cell r="EB931">
            <v>0</v>
          </cell>
          <cell r="ED931">
            <v>0</v>
          </cell>
          <cell r="EF931">
            <v>0</v>
          </cell>
          <cell r="EJ931">
            <v>0</v>
          </cell>
          <cell r="EL931">
            <v>0</v>
          </cell>
          <cell r="EN931">
            <v>0</v>
          </cell>
          <cell r="EP931">
            <v>0</v>
          </cell>
          <cell r="ER931">
            <v>0</v>
          </cell>
          <cell r="ET931">
            <v>0</v>
          </cell>
          <cell r="EX931">
            <v>292.65861896629752</v>
          </cell>
          <cell r="EZ931">
            <v>403.66706064316901</v>
          </cell>
          <cell r="FD931">
            <v>0</v>
          </cell>
          <cell r="FF931">
            <v>0</v>
          </cell>
        </row>
        <row r="932">
          <cell r="A932" t="str">
            <v>GM_DKW0-5</v>
          </cell>
          <cell r="B932" t="str">
            <v>DK-West</v>
          </cell>
          <cell r="G932">
            <v>286.62754798982581</v>
          </cell>
          <cell r="H932">
            <v>395.34834205493217</v>
          </cell>
          <cell r="AK932">
            <v>108.05858559216433</v>
          </cell>
          <cell r="AL932">
            <v>205.58113786856475</v>
          </cell>
          <cell r="AN932">
            <v>0</v>
          </cell>
          <cell r="AO932">
            <v>28.662754798982583</v>
          </cell>
          <cell r="AP932">
            <v>8598.8264396947743</v>
          </cell>
          <cell r="AQ932">
            <v>28.662754798982583</v>
          </cell>
          <cell r="BG932" t="b">
            <v>1</v>
          </cell>
          <cell r="BO932" t="b">
            <v>0</v>
          </cell>
          <cell r="CA932" t="b">
            <v>0</v>
          </cell>
          <cell r="CB932" t="b">
            <v>0</v>
          </cell>
          <cell r="CD932" t="b">
            <v>0</v>
          </cell>
          <cell r="CE932" t="b">
            <v>0</v>
          </cell>
          <cell r="CG932" t="b">
            <v>1</v>
          </cell>
          <cell r="CH932" t="b">
            <v>1</v>
          </cell>
          <cell r="CT932" t="b">
            <v>0</v>
          </cell>
          <cell r="CV932" t="b">
            <v>0</v>
          </cell>
          <cell r="CX932" t="b">
            <v>0</v>
          </cell>
          <cell r="CZ932" t="b">
            <v>0</v>
          </cell>
          <cell r="DB932" t="b">
            <v>0</v>
          </cell>
          <cell r="DD932" t="b">
            <v>0</v>
          </cell>
          <cell r="DF932" t="b">
            <v>0</v>
          </cell>
          <cell r="DH932" t="b">
            <v>0</v>
          </cell>
          <cell r="DJ932" t="b">
            <v>0</v>
          </cell>
          <cell r="DL932" t="b">
            <v>0</v>
          </cell>
          <cell r="DN932" t="b">
            <v>0</v>
          </cell>
          <cell r="DP932" t="b">
            <v>0</v>
          </cell>
          <cell r="DV932">
            <v>0</v>
          </cell>
          <cell r="DX932">
            <v>0</v>
          </cell>
          <cell r="DZ932">
            <v>0</v>
          </cell>
          <cell r="EB932">
            <v>0</v>
          </cell>
          <cell r="ED932">
            <v>0</v>
          </cell>
          <cell r="EF932">
            <v>0</v>
          </cell>
          <cell r="EJ932">
            <v>0</v>
          </cell>
          <cell r="EL932">
            <v>0</v>
          </cell>
          <cell r="EN932">
            <v>0</v>
          </cell>
          <cell r="EP932">
            <v>0</v>
          </cell>
          <cell r="ER932">
            <v>0</v>
          </cell>
          <cell r="ET932">
            <v>0</v>
          </cell>
          <cell r="EX932">
            <v>0</v>
          </cell>
          <cell r="EZ932">
            <v>0</v>
          </cell>
          <cell r="FD932">
            <v>71.656886997456454</v>
          </cell>
          <cell r="FF932">
            <v>98.837085513733044</v>
          </cell>
        </row>
        <row r="933">
          <cell r="A933" t="str">
            <v>GM_DKW0-5</v>
          </cell>
          <cell r="B933" t="str">
            <v>DK-West</v>
          </cell>
          <cell r="G933">
            <v>282.44474940587293</v>
          </cell>
          <cell r="H933">
            <v>389.57896469775579</v>
          </cell>
          <cell r="AK933">
            <v>106.4816705260141</v>
          </cell>
          <cell r="AL933">
            <v>202.58106164283302</v>
          </cell>
          <cell r="AN933">
            <v>0</v>
          </cell>
          <cell r="AO933">
            <v>28.244474940587295</v>
          </cell>
          <cell r="AP933">
            <v>8473.3424821761873</v>
          </cell>
          <cell r="AQ933">
            <v>28.244474940587295</v>
          </cell>
          <cell r="BG933" t="b">
            <v>1</v>
          </cell>
          <cell r="BO933" t="b">
            <v>0</v>
          </cell>
          <cell r="CA933" t="b">
            <v>0</v>
          </cell>
          <cell r="CB933" t="b">
            <v>0</v>
          </cell>
          <cell r="CD933" t="b">
            <v>0</v>
          </cell>
          <cell r="CE933" t="b">
            <v>0</v>
          </cell>
          <cell r="CG933" t="b">
            <v>1</v>
          </cell>
          <cell r="CH933" t="b">
            <v>1</v>
          </cell>
          <cell r="CT933" t="b">
            <v>0</v>
          </cell>
          <cell r="CV933" t="b">
            <v>0</v>
          </cell>
          <cell r="CX933" t="b">
            <v>0</v>
          </cell>
          <cell r="CZ933" t="b">
            <v>0</v>
          </cell>
          <cell r="DB933" t="b">
            <v>0</v>
          </cell>
          <cell r="DD933" t="b">
            <v>0</v>
          </cell>
          <cell r="DF933" t="b">
            <v>0</v>
          </cell>
          <cell r="DH933" t="b">
            <v>0</v>
          </cell>
          <cell r="DJ933" t="b">
            <v>0</v>
          </cell>
          <cell r="DL933" t="b">
            <v>0</v>
          </cell>
          <cell r="DN933" t="b">
            <v>0</v>
          </cell>
          <cell r="DP933" t="b">
            <v>0</v>
          </cell>
          <cell r="DV933">
            <v>0</v>
          </cell>
          <cell r="DX933">
            <v>0</v>
          </cell>
          <cell r="DZ933">
            <v>0</v>
          </cell>
          <cell r="EB933">
            <v>0</v>
          </cell>
          <cell r="ED933">
            <v>0</v>
          </cell>
          <cell r="EF933">
            <v>0</v>
          </cell>
          <cell r="EJ933">
            <v>0</v>
          </cell>
          <cell r="EL933">
            <v>0</v>
          </cell>
          <cell r="EN933">
            <v>0</v>
          </cell>
          <cell r="EP933">
            <v>0</v>
          </cell>
          <cell r="ER933">
            <v>0</v>
          </cell>
          <cell r="ET933">
            <v>0</v>
          </cell>
          <cell r="EX933">
            <v>0</v>
          </cell>
          <cell r="EZ933">
            <v>0</v>
          </cell>
          <cell r="FD933">
            <v>70.611187351468232</v>
          </cell>
          <cell r="FF933">
            <v>97.394741174438948</v>
          </cell>
        </row>
        <row r="934">
          <cell r="A934" t="str">
            <v>GM_DKW0-5</v>
          </cell>
          <cell r="B934" t="str">
            <v>DK-West</v>
          </cell>
          <cell r="G934">
            <v>280.32974225825416</v>
          </cell>
          <cell r="H934">
            <v>386.66171345966092</v>
          </cell>
          <cell r="AK934">
            <v>105.68431283136182</v>
          </cell>
          <cell r="AL934">
            <v>201.0640909990237</v>
          </cell>
          <cell r="AN934">
            <v>0</v>
          </cell>
          <cell r="AO934">
            <v>28.032974225825416</v>
          </cell>
          <cell r="AP934">
            <v>8409.8922677476239</v>
          </cell>
          <cell r="AQ934">
            <v>28.032974225825416</v>
          </cell>
          <cell r="BG934" t="b">
            <v>1</v>
          </cell>
          <cell r="BO934" t="b">
            <v>0</v>
          </cell>
          <cell r="CA934" t="b">
            <v>0</v>
          </cell>
          <cell r="CB934" t="b">
            <v>0</v>
          </cell>
          <cell r="CD934" t="b">
            <v>0</v>
          </cell>
          <cell r="CE934" t="b">
            <v>0</v>
          </cell>
          <cell r="CG934" t="b">
            <v>1</v>
          </cell>
          <cell r="CH934" t="b">
            <v>1</v>
          </cell>
          <cell r="CT934" t="b">
            <v>0</v>
          </cell>
          <cell r="CV934" t="b">
            <v>0</v>
          </cell>
          <cell r="CX934" t="b">
            <v>0</v>
          </cell>
          <cell r="CZ934" t="b">
            <v>0</v>
          </cell>
          <cell r="DB934" t="b">
            <v>0</v>
          </cell>
          <cell r="DD934" t="b">
            <v>0</v>
          </cell>
          <cell r="DF934" t="b">
            <v>0</v>
          </cell>
          <cell r="DH934" t="b">
            <v>0</v>
          </cell>
          <cell r="DJ934" t="b">
            <v>0</v>
          </cell>
          <cell r="DL934" t="b">
            <v>0</v>
          </cell>
          <cell r="DN934" t="b">
            <v>0</v>
          </cell>
          <cell r="DP934" t="b">
            <v>0</v>
          </cell>
          <cell r="DV934">
            <v>0</v>
          </cell>
          <cell r="DX934">
            <v>0</v>
          </cell>
          <cell r="DZ934">
            <v>0</v>
          </cell>
          <cell r="EB934">
            <v>0</v>
          </cell>
          <cell r="ED934">
            <v>0</v>
          </cell>
          <cell r="EF934">
            <v>0</v>
          </cell>
          <cell r="EJ934">
            <v>0</v>
          </cell>
          <cell r="EL934">
            <v>0</v>
          </cell>
          <cell r="EN934">
            <v>0</v>
          </cell>
          <cell r="EP934">
            <v>0</v>
          </cell>
          <cell r="ER934">
            <v>0</v>
          </cell>
          <cell r="ET934">
            <v>0</v>
          </cell>
          <cell r="EX934">
            <v>0</v>
          </cell>
          <cell r="EZ934">
            <v>0</v>
          </cell>
          <cell r="FD934">
            <v>70.082435564563539</v>
          </cell>
          <cell r="FF934">
            <v>96.665428364915229</v>
          </cell>
        </row>
        <row r="935">
          <cell r="A935" t="str">
            <v>GM_DKW0-5</v>
          </cell>
          <cell r="B935" t="str">
            <v>DK-West</v>
          </cell>
          <cell r="G935">
            <v>275.99348932865644</v>
          </cell>
          <cell r="H935">
            <v>380.68067493607788</v>
          </cell>
          <cell r="AK935">
            <v>104.04954547690348</v>
          </cell>
          <cell r="AL935">
            <v>197.95395096676052</v>
          </cell>
          <cell r="AN935">
            <v>0</v>
          </cell>
          <cell r="AO935">
            <v>27.599348932865645</v>
          </cell>
          <cell r="AP935">
            <v>8279.8046798596934</v>
          </cell>
          <cell r="AQ935">
            <v>27.599348932865645</v>
          </cell>
          <cell r="BG935" t="b">
            <v>1</v>
          </cell>
          <cell r="BO935" t="b">
            <v>0</v>
          </cell>
          <cell r="CA935" t="b">
            <v>0</v>
          </cell>
          <cell r="CB935" t="b">
            <v>0</v>
          </cell>
          <cell r="CD935" t="b">
            <v>0</v>
          </cell>
          <cell r="CE935" t="b">
            <v>0</v>
          </cell>
          <cell r="CG935" t="b">
            <v>1</v>
          </cell>
          <cell r="CH935" t="b">
            <v>1</v>
          </cell>
          <cell r="CT935" t="b">
            <v>0</v>
          </cell>
          <cell r="CV935" t="b">
            <v>0</v>
          </cell>
          <cell r="CX935" t="b">
            <v>0</v>
          </cell>
          <cell r="CZ935" t="b">
            <v>0</v>
          </cell>
          <cell r="DB935" t="b">
            <v>0</v>
          </cell>
          <cell r="DD935" t="b">
            <v>0</v>
          </cell>
          <cell r="DF935" t="b">
            <v>0</v>
          </cell>
          <cell r="DH935" t="b">
            <v>0</v>
          </cell>
          <cell r="DJ935" t="b">
            <v>0</v>
          </cell>
          <cell r="DL935" t="b">
            <v>0</v>
          </cell>
          <cell r="DN935" t="b">
            <v>0</v>
          </cell>
          <cell r="DP935" t="b">
            <v>0</v>
          </cell>
          <cell r="DV935">
            <v>0</v>
          </cell>
          <cell r="DX935">
            <v>0</v>
          </cell>
          <cell r="DZ935">
            <v>0</v>
          </cell>
          <cell r="EB935">
            <v>0</v>
          </cell>
          <cell r="ED935">
            <v>0</v>
          </cell>
          <cell r="EF935">
            <v>0</v>
          </cell>
          <cell r="EJ935">
            <v>0</v>
          </cell>
          <cell r="EL935">
            <v>0</v>
          </cell>
          <cell r="EN935">
            <v>0</v>
          </cell>
          <cell r="EP935">
            <v>0</v>
          </cell>
          <cell r="ER935">
            <v>0</v>
          </cell>
          <cell r="ET935">
            <v>0</v>
          </cell>
          <cell r="EX935">
            <v>0</v>
          </cell>
          <cell r="EZ935">
            <v>0</v>
          </cell>
          <cell r="FD935">
            <v>68.998372332164109</v>
          </cell>
          <cell r="FF935">
            <v>95.17016873401947</v>
          </cell>
        </row>
        <row r="936">
          <cell r="A936" t="str">
            <v>GM_DKW0-5</v>
          </cell>
          <cell r="B936" t="str">
            <v>DK-West</v>
          </cell>
          <cell r="G936">
            <v>274.92337057701064</v>
          </cell>
          <cell r="H936">
            <v>379.20464907173886</v>
          </cell>
          <cell r="AK936">
            <v>103.64611070753301</v>
          </cell>
          <cell r="AL936">
            <v>197.18641751730419</v>
          </cell>
          <cell r="AN936">
            <v>0</v>
          </cell>
          <cell r="AO936">
            <v>27.492337057701064</v>
          </cell>
          <cell r="AP936">
            <v>8247.7011173103201</v>
          </cell>
          <cell r="AQ936">
            <v>27.492337057701064</v>
          </cell>
          <cell r="BG936" t="b">
            <v>1</v>
          </cell>
          <cell r="BO936" t="b">
            <v>0</v>
          </cell>
          <cell r="CA936" t="b">
            <v>0</v>
          </cell>
          <cell r="CB936" t="b">
            <v>0</v>
          </cell>
          <cell r="CD936" t="b">
            <v>0</v>
          </cell>
          <cell r="CE936" t="b">
            <v>0</v>
          </cell>
          <cell r="CG936" t="b">
            <v>0</v>
          </cell>
          <cell r="CH936" t="b">
            <v>0</v>
          </cell>
          <cell r="CT936" t="b">
            <v>0</v>
          </cell>
          <cell r="CV936" t="b">
            <v>0</v>
          </cell>
          <cell r="CX936" t="b">
            <v>0</v>
          </cell>
          <cell r="CZ936" t="b">
            <v>0</v>
          </cell>
          <cell r="DB936" t="b">
            <v>0</v>
          </cell>
          <cell r="DD936" t="b">
            <v>0</v>
          </cell>
          <cell r="DF936" t="b">
            <v>0</v>
          </cell>
          <cell r="DH936" t="b">
            <v>0</v>
          </cell>
          <cell r="DJ936" t="b">
            <v>0</v>
          </cell>
          <cell r="DL936" t="b">
            <v>0</v>
          </cell>
          <cell r="DN936" t="b">
            <v>0</v>
          </cell>
          <cell r="DP936" t="b">
            <v>0</v>
          </cell>
          <cell r="DV936">
            <v>0</v>
          </cell>
          <cell r="DX936">
            <v>0</v>
          </cell>
          <cell r="DZ936">
            <v>0</v>
          </cell>
          <cell r="EB936">
            <v>0</v>
          </cell>
          <cell r="ED936">
            <v>0</v>
          </cell>
          <cell r="EF936">
            <v>0</v>
          </cell>
          <cell r="EJ936">
            <v>0</v>
          </cell>
          <cell r="EL936">
            <v>0</v>
          </cell>
          <cell r="EN936">
            <v>0</v>
          </cell>
          <cell r="EP936">
            <v>0</v>
          </cell>
          <cell r="ER936">
            <v>0</v>
          </cell>
          <cell r="ET936">
            <v>0</v>
          </cell>
          <cell r="EX936">
            <v>0</v>
          </cell>
          <cell r="EZ936">
            <v>0</v>
          </cell>
          <cell r="FD936">
            <v>0</v>
          </cell>
          <cell r="FF936">
            <v>0</v>
          </cell>
        </row>
        <row r="937">
          <cell r="A937" t="str">
            <v>GM_DKW0-5</v>
          </cell>
          <cell r="B937" t="str">
            <v>DK-West</v>
          </cell>
          <cell r="G937">
            <v>274.03645842935248</v>
          </cell>
          <cell r="H937">
            <v>377.98132197152069</v>
          </cell>
          <cell r="AK937">
            <v>103.31174482786588</v>
          </cell>
          <cell r="AL937">
            <v>196.55028742519076</v>
          </cell>
          <cell r="AN937">
            <v>0</v>
          </cell>
          <cell r="AO937">
            <v>27.403645842935248</v>
          </cell>
          <cell r="AP937">
            <v>8221.0937528805734</v>
          </cell>
          <cell r="AQ937">
            <v>27.403645842935248</v>
          </cell>
          <cell r="BG937" t="b">
            <v>1</v>
          </cell>
          <cell r="BO937" t="b">
            <v>0</v>
          </cell>
          <cell r="CA937" t="b">
            <v>0</v>
          </cell>
          <cell r="CB937" t="b">
            <v>0</v>
          </cell>
          <cell r="CD937" t="b">
            <v>0</v>
          </cell>
          <cell r="CE937" t="b">
            <v>0</v>
          </cell>
          <cell r="CG937" t="b">
            <v>0</v>
          </cell>
          <cell r="CH937" t="b">
            <v>0</v>
          </cell>
          <cell r="CT937" t="b">
            <v>0</v>
          </cell>
          <cell r="CV937" t="b">
            <v>0</v>
          </cell>
          <cell r="CX937" t="b">
            <v>0</v>
          </cell>
          <cell r="CZ937" t="b">
            <v>0</v>
          </cell>
          <cell r="DB937" t="b">
            <v>0</v>
          </cell>
          <cell r="DD937" t="b">
            <v>0</v>
          </cell>
          <cell r="DF937" t="b">
            <v>0</v>
          </cell>
          <cell r="DH937" t="b">
            <v>0</v>
          </cell>
          <cell r="DJ937" t="b">
            <v>0</v>
          </cell>
          <cell r="DL937" t="b">
            <v>0</v>
          </cell>
          <cell r="DN937" t="b">
            <v>0</v>
          </cell>
          <cell r="DP937" t="b">
            <v>0</v>
          </cell>
          <cell r="DV937">
            <v>0</v>
          </cell>
          <cell r="DX937">
            <v>0</v>
          </cell>
          <cell r="DZ937">
            <v>0</v>
          </cell>
          <cell r="EB937">
            <v>0</v>
          </cell>
          <cell r="ED937">
            <v>0</v>
          </cell>
          <cell r="EF937">
            <v>0</v>
          </cell>
          <cell r="EJ937">
            <v>0</v>
          </cell>
          <cell r="EL937">
            <v>0</v>
          </cell>
          <cell r="EN937">
            <v>0</v>
          </cell>
          <cell r="EP937">
            <v>0</v>
          </cell>
          <cell r="ER937">
            <v>0</v>
          </cell>
          <cell r="ET937">
            <v>0</v>
          </cell>
          <cell r="EX937">
            <v>0</v>
          </cell>
          <cell r="EZ937">
            <v>0</v>
          </cell>
          <cell r="FD937">
            <v>0</v>
          </cell>
          <cell r="FF937">
            <v>0</v>
          </cell>
        </row>
        <row r="938">
          <cell r="A938" t="str">
            <v>GM_DKW0-5</v>
          </cell>
          <cell r="B938" t="str">
            <v>DK-West</v>
          </cell>
          <cell r="G938">
            <v>272.98988016917122</v>
          </cell>
          <cell r="H938">
            <v>376.537765750581</v>
          </cell>
          <cell r="AK938">
            <v>102.91718482377755</v>
          </cell>
          <cell r="AL938">
            <v>195.79963819030215</v>
          </cell>
          <cell r="AN938">
            <v>0</v>
          </cell>
          <cell r="AO938">
            <v>27.298988016917122</v>
          </cell>
          <cell r="AP938">
            <v>8189.6964050751367</v>
          </cell>
          <cell r="AQ938">
            <v>27.298988016917122</v>
          </cell>
          <cell r="BG938" t="b">
            <v>1</v>
          </cell>
          <cell r="BO938" t="b">
            <v>0</v>
          </cell>
          <cell r="CA938" t="b">
            <v>0</v>
          </cell>
          <cell r="CB938" t="b">
            <v>0</v>
          </cell>
          <cell r="CD938" t="b">
            <v>0</v>
          </cell>
          <cell r="CE938" t="b">
            <v>0</v>
          </cell>
          <cell r="CG938" t="b">
            <v>0</v>
          </cell>
          <cell r="CH938" t="b">
            <v>0</v>
          </cell>
          <cell r="CT938" t="b">
            <v>0</v>
          </cell>
          <cell r="CV938" t="b">
            <v>0</v>
          </cell>
          <cell r="CX938" t="b">
            <v>0</v>
          </cell>
          <cell r="CZ938" t="b">
            <v>0</v>
          </cell>
          <cell r="DB938" t="b">
            <v>0</v>
          </cell>
          <cell r="DD938" t="b">
            <v>0</v>
          </cell>
          <cell r="DF938" t="b">
            <v>0</v>
          </cell>
          <cell r="DH938" t="b">
            <v>0</v>
          </cell>
          <cell r="DJ938" t="b">
            <v>0</v>
          </cell>
          <cell r="DL938" t="b">
            <v>0</v>
          </cell>
          <cell r="DN938" t="b">
            <v>0</v>
          </cell>
          <cell r="DP938" t="b">
            <v>0</v>
          </cell>
          <cell r="DV938">
            <v>0</v>
          </cell>
          <cell r="DX938">
            <v>0</v>
          </cell>
          <cell r="DZ938">
            <v>0</v>
          </cell>
          <cell r="EB938">
            <v>0</v>
          </cell>
          <cell r="ED938">
            <v>0</v>
          </cell>
          <cell r="EF938">
            <v>0</v>
          </cell>
          <cell r="EJ938">
            <v>0</v>
          </cell>
          <cell r="EL938">
            <v>0</v>
          </cell>
          <cell r="EN938">
            <v>0</v>
          </cell>
          <cell r="EP938">
            <v>0</v>
          </cell>
          <cell r="ER938">
            <v>0</v>
          </cell>
          <cell r="ET938">
            <v>0</v>
          </cell>
          <cell r="EX938">
            <v>0</v>
          </cell>
          <cell r="EZ938">
            <v>0</v>
          </cell>
          <cell r="FD938">
            <v>0</v>
          </cell>
          <cell r="FF938">
            <v>0</v>
          </cell>
        </row>
        <row r="939">
          <cell r="A939" t="str">
            <v>GM_DKW0-5</v>
          </cell>
          <cell r="B939" t="str">
            <v>DK-West</v>
          </cell>
          <cell r="G939">
            <v>263.32646663241712</v>
          </cell>
          <cell r="H939">
            <v>363.20891949298914</v>
          </cell>
          <cell r="AK939">
            <v>99.274077920421263</v>
          </cell>
          <cell r="AL939">
            <v>188.86863813635435</v>
          </cell>
          <cell r="AN939">
            <v>0</v>
          </cell>
          <cell r="AO939">
            <v>26.332646663241714</v>
          </cell>
          <cell r="AP939">
            <v>7899.7939989725137</v>
          </cell>
          <cell r="AQ939">
            <v>26.332646663241714</v>
          </cell>
          <cell r="BG939" t="b">
            <v>1</v>
          </cell>
          <cell r="BO939" t="b">
            <v>0</v>
          </cell>
          <cell r="CA939" t="b">
            <v>0</v>
          </cell>
          <cell r="CB939" t="b">
            <v>0</v>
          </cell>
          <cell r="CD939" t="b">
            <v>0</v>
          </cell>
          <cell r="CE939" t="b">
            <v>0</v>
          </cell>
          <cell r="CG939" t="b">
            <v>0</v>
          </cell>
          <cell r="CH939" t="b">
            <v>0</v>
          </cell>
          <cell r="CT939" t="b">
            <v>0</v>
          </cell>
          <cell r="CV939" t="b">
            <v>0</v>
          </cell>
          <cell r="CX939" t="b">
            <v>0</v>
          </cell>
          <cell r="CZ939" t="b">
            <v>0</v>
          </cell>
          <cell r="DB939" t="b">
            <v>0</v>
          </cell>
          <cell r="DD939" t="b">
            <v>0</v>
          </cell>
          <cell r="DF939" t="b">
            <v>0</v>
          </cell>
          <cell r="DH939" t="b">
            <v>0</v>
          </cell>
          <cell r="DJ939" t="b">
            <v>0</v>
          </cell>
          <cell r="DL939" t="b">
            <v>0</v>
          </cell>
          <cell r="DN939" t="b">
            <v>0</v>
          </cell>
          <cell r="DP939" t="b">
            <v>0</v>
          </cell>
          <cell r="DV939">
            <v>0</v>
          </cell>
          <cell r="DX939">
            <v>0</v>
          </cell>
          <cell r="DZ939">
            <v>0</v>
          </cell>
          <cell r="EB939">
            <v>0</v>
          </cell>
          <cell r="ED939">
            <v>0</v>
          </cell>
          <cell r="EF939">
            <v>0</v>
          </cell>
          <cell r="EJ939">
            <v>0</v>
          </cell>
          <cell r="EL939">
            <v>0</v>
          </cell>
          <cell r="EN939">
            <v>0</v>
          </cell>
          <cell r="EP939">
            <v>0</v>
          </cell>
          <cell r="ER939">
            <v>0</v>
          </cell>
          <cell r="ET939">
            <v>0</v>
          </cell>
          <cell r="EX939">
            <v>0</v>
          </cell>
          <cell r="EZ939">
            <v>0</v>
          </cell>
          <cell r="FD939">
            <v>0</v>
          </cell>
          <cell r="FF939">
            <v>0</v>
          </cell>
        </row>
        <row r="940">
          <cell r="A940" t="str">
            <v>GM_DKW0-5</v>
          </cell>
          <cell r="B940" t="str">
            <v>DK-West</v>
          </cell>
          <cell r="G940">
            <v>252.17147313840343</v>
          </cell>
          <cell r="H940">
            <v>347.82272157021163</v>
          </cell>
          <cell r="AK940">
            <v>95.068645373178086</v>
          </cell>
          <cell r="AL940">
            <v>180.86781521651005</v>
          </cell>
          <cell r="AN940">
            <v>0</v>
          </cell>
          <cell r="AO940">
            <v>25.217147313840343</v>
          </cell>
          <cell r="AP940">
            <v>7565.1441941521025</v>
          </cell>
          <cell r="AQ940">
            <v>25.217147313840343</v>
          </cell>
          <cell r="BG940" t="b">
            <v>1</v>
          </cell>
          <cell r="BO940" t="b">
            <v>0</v>
          </cell>
          <cell r="CA940" t="b">
            <v>0</v>
          </cell>
          <cell r="CB940" t="b">
            <v>0</v>
          </cell>
          <cell r="CD940" t="b">
            <v>0</v>
          </cell>
          <cell r="CE940" t="b">
            <v>0</v>
          </cell>
          <cell r="CG940" t="b">
            <v>0</v>
          </cell>
          <cell r="CH940" t="b">
            <v>0</v>
          </cell>
          <cell r="CT940" t="b">
            <v>0</v>
          </cell>
          <cell r="CV940" t="b">
            <v>0</v>
          </cell>
          <cell r="CX940" t="b">
            <v>0</v>
          </cell>
          <cell r="CZ940" t="b">
            <v>0</v>
          </cell>
          <cell r="DB940" t="b">
            <v>0</v>
          </cell>
          <cell r="DD940" t="b">
            <v>0</v>
          </cell>
          <cell r="DF940" t="b">
            <v>0</v>
          </cell>
          <cell r="DH940" t="b">
            <v>0</v>
          </cell>
          <cell r="DJ940" t="b">
            <v>0</v>
          </cell>
          <cell r="DL940" t="b">
            <v>0</v>
          </cell>
          <cell r="DN940" t="b">
            <v>0</v>
          </cell>
          <cell r="DP940" t="b">
            <v>0</v>
          </cell>
          <cell r="DV940">
            <v>0</v>
          </cell>
          <cell r="DX940">
            <v>0</v>
          </cell>
          <cell r="DZ940">
            <v>0</v>
          </cell>
          <cell r="EB940">
            <v>0</v>
          </cell>
          <cell r="ED940">
            <v>0</v>
          </cell>
          <cell r="EF940">
            <v>0</v>
          </cell>
          <cell r="EJ940">
            <v>0</v>
          </cell>
          <cell r="EL940">
            <v>0</v>
          </cell>
          <cell r="EN940">
            <v>0</v>
          </cell>
          <cell r="EP940">
            <v>0</v>
          </cell>
          <cell r="ER940">
            <v>0</v>
          </cell>
          <cell r="ET940">
            <v>0</v>
          </cell>
          <cell r="EX940">
            <v>0</v>
          </cell>
          <cell r="EZ940">
            <v>0</v>
          </cell>
          <cell r="FD940">
            <v>0</v>
          </cell>
          <cell r="FF940">
            <v>0</v>
          </cell>
        </row>
        <row r="941">
          <cell r="A941" t="str">
            <v>GM_DKW0-5</v>
          </cell>
          <cell r="B941" t="str">
            <v>DK-West</v>
          </cell>
          <cell r="G941">
            <v>240.78043493727904</v>
          </cell>
          <cell r="H941">
            <v>332.11094474107455</v>
          </cell>
          <cell r="AK941">
            <v>90.774223971354203</v>
          </cell>
          <cell r="AL941">
            <v>172.6976912653588</v>
          </cell>
          <cell r="AN941">
            <v>0</v>
          </cell>
          <cell r="AO941">
            <v>24.078043493727904</v>
          </cell>
          <cell r="AP941">
            <v>7223.4130481183711</v>
          </cell>
          <cell r="AQ941">
            <v>24.078043493727904</v>
          </cell>
          <cell r="BG941" t="b">
            <v>1</v>
          </cell>
          <cell r="BO941" t="b">
            <v>0</v>
          </cell>
          <cell r="CA941" t="b">
            <v>0</v>
          </cell>
          <cell r="CB941" t="b">
            <v>0</v>
          </cell>
          <cell r="CD941" t="b">
            <v>0</v>
          </cell>
          <cell r="CE941" t="b">
            <v>0</v>
          </cell>
          <cell r="CG941" t="b">
            <v>0</v>
          </cell>
          <cell r="CH941" t="b">
            <v>0</v>
          </cell>
          <cell r="CT941" t="b">
            <v>0</v>
          </cell>
          <cell r="CV941" t="b">
            <v>0</v>
          </cell>
          <cell r="CX941" t="b">
            <v>0</v>
          </cell>
          <cell r="CZ941" t="b">
            <v>0</v>
          </cell>
          <cell r="DB941" t="b">
            <v>0</v>
          </cell>
          <cell r="DD941" t="b">
            <v>0</v>
          </cell>
          <cell r="DF941" t="b">
            <v>0</v>
          </cell>
          <cell r="DH941" t="b">
            <v>0</v>
          </cell>
          <cell r="DJ941" t="b">
            <v>0</v>
          </cell>
          <cell r="DL941" t="b">
            <v>0</v>
          </cell>
          <cell r="DN941" t="b">
            <v>0</v>
          </cell>
          <cell r="DP941" t="b">
            <v>0</v>
          </cell>
          <cell r="DV941">
            <v>0</v>
          </cell>
          <cell r="DX941">
            <v>0</v>
          </cell>
          <cell r="DZ941">
            <v>0</v>
          </cell>
          <cell r="EB941">
            <v>0</v>
          </cell>
          <cell r="ED941">
            <v>0</v>
          </cell>
          <cell r="EF941">
            <v>0</v>
          </cell>
          <cell r="EJ941">
            <v>0</v>
          </cell>
          <cell r="EL941">
            <v>0</v>
          </cell>
          <cell r="EN941">
            <v>0</v>
          </cell>
          <cell r="EP941">
            <v>0</v>
          </cell>
          <cell r="ER941">
            <v>0</v>
          </cell>
          <cell r="ET941">
            <v>0</v>
          </cell>
          <cell r="EX941">
            <v>0</v>
          </cell>
          <cell r="EZ941">
            <v>0</v>
          </cell>
          <cell r="FD941">
            <v>0</v>
          </cell>
          <cell r="FF941">
            <v>0</v>
          </cell>
        </row>
        <row r="942">
          <cell r="A942" t="str">
            <v>GM_DKW0-5</v>
          </cell>
          <cell r="B942" t="str">
            <v>DK-West</v>
          </cell>
          <cell r="G942">
            <v>227.02824269069856</v>
          </cell>
          <cell r="H942">
            <v>313.14240371130836</v>
          </cell>
          <cell r="AK942">
            <v>85.589647494393361</v>
          </cell>
          <cell r="AL942">
            <v>162.83404992988036</v>
          </cell>
          <cell r="AN942">
            <v>0</v>
          </cell>
          <cell r="AO942">
            <v>22.702824269069858</v>
          </cell>
          <cell r="AP942">
            <v>6810.8472807209564</v>
          </cell>
          <cell r="AQ942">
            <v>22.702824269069858</v>
          </cell>
          <cell r="BG942" t="b">
            <v>1</v>
          </cell>
          <cell r="BO942" t="b">
            <v>0</v>
          </cell>
          <cell r="CA942" t="b">
            <v>0</v>
          </cell>
          <cell r="CB942" t="b">
            <v>0</v>
          </cell>
          <cell r="CD942" t="b">
            <v>0</v>
          </cell>
          <cell r="CE942" t="b">
            <v>0</v>
          </cell>
          <cell r="CG942" t="b">
            <v>0</v>
          </cell>
          <cell r="CH942" t="b">
            <v>0</v>
          </cell>
          <cell r="CT942" t="b">
            <v>0</v>
          </cell>
          <cell r="CV942" t="b">
            <v>0</v>
          </cell>
          <cell r="CX942" t="b">
            <v>0</v>
          </cell>
          <cell r="CZ942" t="b">
            <v>0</v>
          </cell>
          <cell r="DB942" t="b">
            <v>0</v>
          </cell>
          <cell r="DD942" t="b">
            <v>0</v>
          </cell>
          <cell r="DF942" t="b">
            <v>0</v>
          </cell>
          <cell r="DH942" t="b">
            <v>0</v>
          </cell>
          <cell r="DJ942" t="b">
            <v>0</v>
          </cell>
          <cell r="DL942" t="b">
            <v>0</v>
          </cell>
          <cell r="DN942" t="b">
            <v>0</v>
          </cell>
          <cell r="DP942" t="b">
            <v>0</v>
          </cell>
          <cell r="DV942">
            <v>0</v>
          </cell>
          <cell r="DX942">
            <v>0</v>
          </cell>
          <cell r="DZ942">
            <v>0</v>
          </cell>
          <cell r="EB942">
            <v>0</v>
          </cell>
          <cell r="ED942">
            <v>0</v>
          </cell>
          <cell r="EF942">
            <v>0</v>
          </cell>
          <cell r="EJ942">
            <v>0</v>
          </cell>
          <cell r="EL942">
            <v>0</v>
          </cell>
          <cell r="EN942">
            <v>0</v>
          </cell>
          <cell r="EP942">
            <v>0</v>
          </cell>
          <cell r="ER942">
            <v>0</v>
          </cell>
          <cell r="ET942">
            <v>0</v>
          </cell>
          <cell r="EX942">
            <v>0</v>
          </cell>
          <cell r="EZ942">
            <v>0</v>
          </cell>
          <cell r="FD942">
            <v>0</v>
          </cell>
          <cell r="FF942">
            <v>0</v>
          </cell>
        </row>
        <row r="943">
          <cell r="A943" t="str">
            <v>GM_DKW0-5</v>
          </cell>
          <cell r="B943" t="str">
            <v>DK-West</v>
          </cell>
          <cell r="G943">
            <v>214.53206497699082</v>
          </cell>
          <cell r="H943">
            <v>295.90629651998734</v>
          </cell>
          <cell r="AK943">
            <v>80.878588496325534</v>
          </cell>
          <cell r="AL943">
            <v>153.87127419039342</v>
          </cell>
          <cell r="AN943">
            <v>0</v>
          </cell>
          <cell r="AO943">
            <v>21.453206497699085</v>
          </cell>
          <cell r="AP943">
            <v>6435.9619493097243</v>
          </cell>
          <cell r="AQ943">
            <v>21.453206497699085</v>
          </cell>
          <cell r="BG943" t="b">
            <v>1</v>
          </cell>
          <cell r="BO943" t="b">
            <v>0</v>
          </cell>
          <cell r="CA943" t="b">
            <v>0</v>
          </cell>
          <cell r="CB943" t="b">
            <v>0</v>
          </cell>
          <cell r="CD943" t="b">
            <v>0</v>
          </cell>
          <cell r="CE943" t="b">
            <v>0</v>
          </cell>
          <cell r="CG943" t="b">
            <v>0</v>
          </cell>
          <cell r="CH943" t="b">
            <v>0</v>
          </cell>
          <cell r="CT943" t="b">
            <v>0</v>
          </cell>
          <cell r="CV943" t="b">
            <v>0</v>
          </cell>
          <cell r="CX943" t="b">
            <v>0</v>
          </cell>
          <cell r="CZ943" t="b">
            <v>0</v>
          </cell>
          <cell r="DB943" t="b">
            <v>0</v>
          </cell>
          <cell r="DD943" t="b">
            <v>0</v>
          </cell>
          <cell r="DF943" t="b">
            <v>0</v>
          </cell>
          <cell r="DH943" t="b">
            <v>0</v>
          </cell>
          <cell r="DJ943" t="b">
            <v>0</v>
          </cell>
          <cell r="DL943" t="b">
            <v>0</v>
          </cell>
          <cell r="DN943" t="b">
            <v>0</v>
          </cell>
          <cell r="DP943" t="b">
            <v>0</v>
          </cell>
          <cell r="DV943">
            <v>0</v>
          </cell>
          <cell r="DX943">
            <v>0</v>
          </cell>
          <cell r="DZ943">
            <v>0</v>
          </cell>
          <cell r="EB943">
            <v>0</v>
          </cell>
          <cell r="ED943">
            <v>0</v>
          </cell>
          <cell r="EF943">
            <v>0</v>
          </cell>
          <cell r="EJ943">
            <v>0</v>
          </cell>
          <cell r="EL943">
            <v>0</v>
          </cell>
          <cell r="EN943">
            <v>0</v>
          </cell>
          <cell r="EP943">
            <v>0</v>
          </cell>
          <cell r="ER943">
            <v>0</v>
          </cell>
          <cell r="ET943">
            <v>0</v>
          </cell>
          <cell r="EX943">
            <v>0</v>
          </cell>
          <cell r="EZ943">
            <v>0</v>
          </cell>
          <cell r="FD943">
            <v>0</v>
          </cell>
          <cell r="FF943">
            <v>0</v>
          </cell>
        </row>
        <row r="944">
          <cell r="A944" t="str">
            <v>GM_DKW0-5</v>
          </cell>
          <cell r="B944" t="str">
            <v>DK-West</v>
          </cell>
          <cell r="G944">
            <v>199.1067554710643</v>
          </cell>
          <cell r="H944">
            <v>274.63000754629559</v>
          </cell>
          <cell r="AK944">
            <v>75.063246812591245</v>
          </cell>
          <cell r="AL944">
            <v>142.8076039240737</v>
          </cell>
          <cell r="AN944">
            <v>0</v>
          </cell>
          <cell r="AO944">
            <v>19.910675547106433</v>
          </cell>
          <cell r="AP944">
            <v>5973.2026641319289</v>
          </cell>
          <cell r="AQ944">
            <v>19.910675547106433</v>
          </cell>
          <cell r="BG944" t="b">
            <v>1</v>
          </cell>
          <cell r="BO944" t="b">
            <v>0</v>
          </cell>
          <cell r="CA944" t="b">
            <v>0</v>
          </cell>
          <cell r="CB944" t="b">
            <v>0</v>
          </cell>
          <cell r="CD944" t="b">
            <v>0</v>
          </cell>
          <cell r="CE944" t="b">
            <v>0</v>
          </cell>
          <cell r="CG944" t="b">
            <v>0</v>
          </cell>
          <cell r="CH944" t="b">
            <v>0</v>
          </cell>
          <cell r="CT944" t="b">
            <v>0</v>
          </cell>
          <cell r="CV944" t="b">
            <v>0</v>
          </cell>
          <cell r="CX944" t="b">
            <v>0</v>
          </cell>
          <cell r="CZ944" t="b">
            <v>0</v>
          </cell>
          <cell r="DB944" t="b">
            <v>0</v>
          </cell>
          <cell r="DD944" t="b">
            <v>0</v>
          </cell>
          <cell r="DF944" t="b">
            <v>0</v>
          </cell>
          <cell r="DH944" t="b">
            <v>0</v>
          </cell>
          <cell r="DJ944" t="b">
            <v>0</v>
          </cell>
          <cell r="DL944" t="b">
            <v>0</v>
          </cell>
          <cell r="DN944" t="b">
            <v>0</v>
          </cell>
          <cell r="DP944" t="b">
            <v>0</v>
          </cell>
          <cell r="DV944">
            <v>0</v>
          </cell>
          <cell r="DX944">
            <v>0</v>
          </cell>
          <cell r="DZ944">
            <v>0</v>
          </cell>
          <cell r="EB944">
            <v>0</v>
          </cell>
          <cell r="ED944">
            <v>0</v>
          </cell>
          <cell r="EF944">
            <v>0</v>
          </cell>
          <cell r="EJ944">
            <v>0</v>
          </cell>
          <cell r="EL944">
            <v>0</v>
          </cell>
          <cell r="EN944">
            <v>0</v>
          </cell>
          <cell r="EP944">
            <v>0</v>
          </cell>
          <cell r="ER944">
            <v>0</v>
          </cell>
          <cell r="ET944">
            <v>0</v>
          </cell>
          <cell r="EX944">
            <v>0</v>
          </cell>
          <cell r="EZ944">
            <v>0</v>
          </cell>
          <cell r="FD944">
            <v>0</v>
          </cell>
          <cell r="FF944">
            <v>0</v>
          </cell>
        </row>
        <row r="945">
          <cell r="A945" t="str">
            <v>GM_DKW0-5</v>
          </cell>
          <cell r="B945" t="str">
            <v>DK-West</v>
          </cell>
          <cell r="G945">
            <v>183.89610484484007</v>
          </cell>
          <cell r="H945">
            <v>253.64979978598632</v>
          </cell>
          <cell r="AK945">
            <v>69.3288315265047</v>
          </cell>
          <cell r="AL945">
            <v>131.8978958887129</v>
          </cell>
          <cell r="AN945">
            <v>0</v>
          </cell>
          <cell r="AO945">
            <v>18.389610484484006</v>
          </cell>
          <cell r="AP945">
            <v>5516.8831453452021</v>
          </cell>
          <cell r="AQ945">
            <v>18.389610484484006</v>
          </cell>
          <cell r="BG945" t="b">
            <v>1</v>
          </cell>
          <cell r="BO945" t="b">
            <v>0</v>
          </cell>
          <cell r="CA945" t="b">
            <v>0</v>
          </cell>
          <cell r="CB945" t="b">
            <v>0</v>
          </cell>
          <cell r="CD945" t="b">
            <v>0</v>
          </cell>
          <cell r="CE945" t="b">
            <v>0</v>
          </cell>
          <cell r="CG945" t="b">
            <v>0</v>
          </cell>
          <cell r="CH945" t="b">
            <v>0</v>
          </cell>
          <cell r="CT945" t="b">
            <v>0</v>
          </cell>
          <cell r="CV945" t="b">
            <v>0</v>
          </cell>
          <cell r="CX945" t="b">
            <v>0</v>
          </cell>
          <cell r="CZ945" t="b">
            <v>0</v>
          </cell>
          <cell r="DB945" t="b">
            <v>0</v>
          </cell>
          <cell r="DD945" t="b">
            <v>0</v>
          </cell>
          <cell r="DF945" t="b">
            <v>0</v>
          </cell>
          <cell r="DH945" t="b">
            <v>0</v>
          </cell>
          <cell r="DJ945" t="b">
            <v>0</v>
          </cell>
          <cell r="DL945" t="b">
            <v>0</v>
          </cell>
          <cell r="DN945" t="b">
            <v>0</v>
          </cell>
          <cell r="DP945" t="b">
            <v>0</v>
          </cell>
          <cell r="DV945">
            <v>0</v>
          </cell>
          <cell r="DX945">
            <v>0</v>
          </cell>
          <cell r="DZ945">
            <v>0</v>
          </cell>
          <cell r="EB945">
            <v>0</v>
          </cell>
          <cell r="ED945">
            <v>0</v>
          </cell>
          <cell r="EF945">
            <v>0</v>
          </cell>
          <cell r="EJ945">
            <v>0</v>
          </cell>
          <cell r="EL945">
            <v>0</v>
          </cell>
          <cell r="EN945">
            <v>0</v>
          </cell>
          <cell r="EP945">
            <v>0</v>
          </cell>
          <cell r="ER945">
            <v>0</v>
          </cell>
          <cell r="ET945">
            <v>0</v>
          </cell>
          <cell r="EX945">
            <v>0</v>
          </cell>
          <cell r="EZ945">
            <v>0</v>
          </cell>
          <cell r="FD945">
            <v>0</v>
          </cell>
          <cell r="FF945">
            <v>0</v>
          </cell>
        </row>
        <row r="946">
          <cell r="A946" t="str">
            <v>GM_DKW0-5</v>
          </cell>
          <cell r="B946" t="str">
            <v>DK-West</v>
          </cell>
          <cell r="G946">
            <v>169.82091526246316</v>
          </cell>
          <cell r="H946">
            <v>234.23574518960436</v>
          </cell>
          <cell r="AK946">
            <v>64.022485053948614</v>
          </cell>
          <cell r="AL946">
            <v>121.80258749859428</v>
          </cell>
          <cell r="AN946">
            <v>0</v>
          </cell>
          <cell r="AO946">
            <v>16.982091526246318</v>
          </cell>
          <cell r="AP946">
            <v>5094.6274578738949</v>
          </cell>
          <cell r="AQ946">
            <v>16.982091526246318</v>
          </cell>
          <cell r="BG946" t="b">
            <v>1</v>
          </cell>
          <cell r="BO946" t="b">
            <v>0</v>
          </cell>
          <cell r="CA946" t="b">
            <v>0</v>
          </cell>
          <cell r="CB946" t="b">
            <v>0</v>
          </cell>
          <cell r="CD946" t="b">
            <v>0</v>
          </cell>
          <cell r="CE946" t="b">
            <v>0</v>
          </cell>
          <cell r="CG946" t="b">
            <v>0</v>
          </cell>
          <cell r="CH946" t="b">
            <v>0</v>
          </cell>
          <cell r="CT946" t="b">
            <v>0</v>
          </cell>
          <cell r="CV946" t="b">
            <v>0</v>
          </cell>
          <cell r="CX946" t="b">
            <v>0</v>
          </cell>
          <cell r="CZ946" t="b">
            <v>0</v>
          </cell>
          <cell r="DB946" t="b">
            <v>0</v>
          </cell>
          <cell r="DD946" t="b">
            <v>0</v>
          </cell>
          <cell r="DF946" t="b">
            <v>0</v>
          </cell>
          <cell r="DH946" t="b">
            <v>0</v>
          </cell>
          <cell r="DJ946" t="b">
            <v>0</v>
          </cell>
          <cell r="DL946" t="b">
            <v>0</v>
          </cell>
          <cell r="DN946" t="b">
            <v>0</v>
          </cell>
          <cell r="DP946" t="b">
            <v>0</v>
          </cell>
          <cell r="DV946">
            <v>0</v>
          </cell>
          <cell r="DX946">
            <v>0</v>
          </cell>
          <cell r="DZ946">
            <v>0</v>
          </cell>
          <cell r="EB946">
            <v>0</v>
          </cell>
          <cell r="ED946">
            <v>0</v>
          </cell>
          <cell r="EF946">
            <v>0</v>
          </cell>
          <cell r="EJ946">
            <v>0</v>
          </cell>
          <cell r="EL946">
            <v>0</v>
          </cell>
          <cell r="EN946">
            <v>0</v>
          </cell>
          <cell r="EP946">
            <v>0</v>
          </cell>
          <cell r="ER946">
            <v>0</v>
          </cell>
          <cell r="ET946">
            <v>0</v>
          </cell>
          <cell r="EX946">
            <v>0</v>
          </cell>
          <cell r="EZ946">
            <v>0</v>
          </cell>
          <cell r="FD946">
            <v>0</v>
          </cell>
          <cell r="FF946">
            <v>0</v>
          </cell>
        </row>
        <row r="947">
          <cell r="A947" t="str">
            <v>GM_DKW0-5</v>
          </cell>
          <cell r="B947" t="str">
            <v>DK-West</v>
          </cell>
          <cell r="G947">
            <v>155.31062221192951</v>
          </cell>
          <cell r="H947">
            <v>214.22154787852347</v>
          </cell>
          <cell r="AK947">
            <v>58.552104573897424</v>
          </cell>
          <cell r="AL947">
            <v>111.39520489683221</v>
          </cell>
          <cell r="AN947">
            <v>0</v>
          </cell>
          <cell r="AO947">
            <v>15.531062221192952</v>
          </cell>
          <cell r="AP947">
            <v>4659.3186663578854</v>
          </cell>
          <cell r="AQ947">
            <v>15.531062221192952</v>
          </cell>
          <cell r="BG947" t="b">
            <v>1</v>
          </cell>
          <cell r="BO947" t="b">
            <v>0</v>
          </cell>
          <cell r="CA947" t="b">
            <v>0</v>
          </cell>
          <cell r="CB947" t="b">
            <v>0</v>
          </cell>
          <cell r="CD947" t="b">
            <v>0</v>
          </cell>
          <cell r="CE947" t="b">
            <v>0</v>
          </cell>
          <cell r="CG947" t="b">
            <v>0</v>
          </cell>
          <cell r="CH947" t="b">
            <v>0</v>
          </cell>
          <cell r="CT947" t="b">
            <v>0</v>
          </cell>
          <cell r="CV947" t="b">
            <v>0</v>
          </cell>
          <cell r="CX947" t="b">
            <v>0</v>
          </cell>
          <cell r="CZ947" t="b">
            <v>0</v>
          </cell>
          <cell r="DB947" t="b">
            <v>0</v>
          </cell>
          <cell r="DD947" t="b">
            <v>0</v>
          </cell>
          <cell r="DF947" t="b">
            <v>0</v>
          </cell>
          <cell r="DH947" t="b">
            <v>0</v>
          </cell>
          <cell r="DJ947" t="b">
            <v>0</v>
          </cell>
          <cell r="DL947" t="b">
            <v>0</v>
          </cell>
          <cell r="DN947" t="b">
            <v>0</v>
          </cell>
          <cell r="DP947" t="b">
            <v>0</v>
          </cell>
          <cell r="DV947">
            <v>0</v>
          </cell>
          <cell r="DX947">
            <v>0</v>
          </cell>
          <cell r="DZ947">
            <v>0</v>
          </cell>
          <cell r="EB947">
            <v>0</v>
          </cell>
          <cell r="ED947">
            <v>0</v>
          </cell>
          <cell r="EF947">
            <v>0</v>
          </cell>
          <cell r="EJ947">
            <v>0</v>
          </cell>
          <cell r="EL947">
            <v>0</v>
          </cell>
          <cell r="EN947">
            <v>0</v>
          </cell>
          <cell r="EP947">
            <v>0</v>
          </cell>
          <cell r="ER947">
            <v>0</v>
          </cell>
          <cell r="ET947">
            <v>0</v>
          </cell>
          <cell r="EX947">
            <v>0</v>
          </cell>
          <cell r="EZ947">
            <v>0</v>
          </cell>
          <cell r="FD947">
            <v>0</v>
          </cell>
          <cell r="FF947">
            <v>0</v>
          </cell>
        </row>
        <row r="948">
          <cell r="A948" t="str">
            <v>GM_DKW0-5</v>
          </cell>
          <cell r="B948" t="str">
            <v>DK-West</v>
          </cell>
          <cell r="G948">
            <v>139.84078588376934</v>
          </cell>
          <cell r="H948">
            <v>192.88384259830255</v>
          </cell>
          <cell r="AK948">
            <v>52.719976278181043</v>
          </cell>
          <cell r="AL948">
            <v>100.29959815111732</v>
          </cell>
          <cell r="AN948">
            <v>0</v>
          </cell>
          <cell r="AO948">
            <v>13.984078588376935</v>
          </cell>
          <cell r="AP948">
            <v>4195.2235765130799</v>
          </cell>
          <cell r="AQ948">
            <v>13.984078588376935</v>
          </cell>
          <cell r="BG948" t="b">
            <v>1</v>
          </cell>
          <cell r="BO948" t="b">
            <v>0</v>
          </cell>
          <cell r="CA948" t="b">
            <v>0</v>
          </cell>
          <cell r="CB948" t="b">
            <v>0</v>
          </cell>
          <cell r="CD948" t="b">
            <v>0</v>
          </cell>
          <cell r="CE948" t="b">
            <v>0</v>
          </cell>
          <cell r="CG948" t="b">
            <v>0</v>
          </cell>
          <cell r="CH948" t="b">
            <v>0</v>
          </cell>
          <cell r="CT948" t="b">
            <v>0</v>
          </cell>
          <cell r="CV948" t="b">
            <v>0</v>
          </cell>
          <cell r="CX948" t="b">
            <v>0</v>
          </cell>
          <cell r="CZ948" t="b">
            <v>0</v>
          </cell>
          <cell r="DB948" t="b">
            <v>0</v>
          </cell>
          <cell r="DD948" t="b">
            <v>0</v>
          </cell>
          <cell r="DF948" t="b">
            <v>0</v>
          </cell>
          <cell r="DH948" t="b">
            <v>0</v>
          </cell>
          <cell r="DJ948" t="b">
            <v>0</v>
          </cell>
          <cell r="DL948" t="b">
            <v>0</v>
          </cell>
          <cell r="DN948" t="b">
            <v>0</v>
          </cell>
          <cell r="DP948" t="b">
            <v>0</v>
          </cell>
          <cell r="DV948">
            <v>0</v>
          </cell>
          <cell r="DX948">
            <v>0</v>
          </cell>
          <cell r="DZ948">
            <v>0</v>
          </cell>
          <cell r="EB948">
            <v>0</v>
          </cell>
          <cell r="ED948">
            <v>0</v>
          </cell>
          <cell r="EF948">
            <v>0</v>
          </cell>
          <cell r="EJ948">
            <v>0</v>
          </cell>
          <cell r="EL948">
            <v>0</v>
          </cell>
          <cell r="EN948">
            <v>0</v>
          </cell>
          <cell r="EP948">
            <v>0</v>
          </cell>
          <cell r="ER948">
            <v>0</v>
          </cell>
          <cell r="ET948">
            <v>0</v>
          </cell>
          <cell r="EX948">
            <v>0</v>
          </cell>
          <cell r="EZ948">
            <v>0</v>
          </cell>
          <cell r="FD948">
            <v>0</v>
          </cell>
          <cell r="FF948">
            <v>0</v>
          </cell>
        </row>
        <row r="949">
          <cell r="A949" t="str">
            <v>GM_DKW0-5</v>
          </cell>
          <cell r="B949" t="str">
            <v>DK-West</v>
          </cell>
          <cell r="G949">
            <v>124.37230962535281</v>
          </cell>
          <cell r="H949">
            <v>171.54801327634871</v>
          </cell>
          <cell r="AK949">
            <v>46.888360728758009</v>
          </cell>
          <cell r="AL949">
            <v>89.204966903701347</v>
          </cell>
          <cell r="AN949">
            <v>0</v>
          </cell>
          <cell r="AO949">
            <v>12.437230962535281</v>
          </cell>
          <cell r="AP949">
            <v>3731.1692887605845</v>
          </cell>
          <cell r="AQ949">
            <v>12.437230962535281</v>
          </cell>
          <cell r="BG949" t="b">
            <v>1</v>
          </cell>
          <cell r="BO949" t="b">
            <v>0</v>
          </cell>
          <cell r="CA949" t="b">
            <v>0</v>
          </cell>
          <cell r="CB949" t="b">
            <v>0</v>
          </cell>
          <cell r="CD949" t="b">
            <v>0</v>
          </cell>
          <cell r="CE949" t="b">
            <v>0</v>
          </cell>
          <cell r="CG949" t="b">
            <v>0</v>
          </cell>
          <cell r="CH949" t="b">
            <v>0</v>
          </cell>
          <cell r="CT949" t="b">
            <v>0</v>
          </cell>
          <cell r="CV949" t="b">
            <v>0</v>
          </cell>
          <cell r="CX949" t="b">
            <v>0</v>
          </cell>
          <cell r="CZ949" t="b">
            <v>0</v>
          </cell>
          <cell r="DB949" t="b">
            <v>0</v>
          </cell>
          <cell r="DD949" t="b">
            <v>0</v>
          </cell>
          <cell r="DF949" t="b">
            <v>0</v>
          </cell>
          <cell r="DH949" t="b">
            <v>0</v>
          </cell>
          <cell r="DJ949" t="b">
            <v>0</v>
          </cell>
          <cell r="DL949" t="b">
            <v>0</v>
          </cell>
          <cell r="DN949" t="b">
            <v>0</v>
          </cell>
          <cell r="DP949" t="b">
            <v>0</v>
          </cell>
          <cell r="DV949">
            <v>0</v>
          </cell>
          <cell r="DX949">
            <v>0</v>
          </cell>
          <cell r="DZ949">
            <v>0</v>
          </cell>
          <cell r="EB949">
            <v>0</v>
          </cell>
          <cell r="ED949">
            <v>0</v>
          </cell>
          <cell r="EF949">
            <v>0</v>
          </cell>
          <cell r="EJ949">
            <v>0</v>
          </cell>
          <cell r="EL949">
            <v>0</v>
          </cell>
          <cell r="EN949">
            <v>0</v>
          </cell>
          <cell r="EP949">
            <v>0</v>
          </cell>
          <cell r="ER949">
            <v>0</v>
          </cell>
          <cell r="ET949">
            <v>0</v>
          </cell>
          <cell r="EX949">
            <v>0</v>
          </cell>
          <cell r="EZ949">
            <v>0</v>
          </cell>
          <cell r="FD949">
            <v>0</v>
          </cell>
          <cell r="FF949">
            <v>0</v>
          </cell>
        </row>
        <row r="950">
          <cell r="A950" t="str">
            <v>GM_DKW0-5</v>
          </cell>
          <cell r="B950" t="str">
            <v>DK-West</v>
          </cell>
          <cell r="G950">
            <v>108.22261117026596</v>
          </cell>
          <cell r="H950">
            <v>149.27256713140133</v>
          </cell>
          <cell r="AK950">
            <v>40.799924411190268</v>
          </cell>
          <cell r="AL950">
            <v>77.62173490832869</v>
          </cell>
          <cell r="AN950">
            <v>0</v>
          </cell>
          <cell r="AO950">
            <v>10.822261117026597</v>
          </cell>
          <cell r="AP950">
            <v>3246.6783351079789</v>
          </cell>
          <cell r="AQ950">
            <v>10.822261117026597</v>
          </cell>
          <cell r="BG950" t="b">
            <v>1</v>
          </cell>
          <cell r="BO950" t="b">
            <v>0</v>
          </cell>
          <cell r="CA950" t="b">
            <v>0</v>
          </cell>
          <cell r="CB950" t="b">
            <v>0</v>
          </cell>
          <cell r="CD950" t="b">
            <v>0</v>
          </cell>
          <cell r="CE950" t="b">
            <v>0</v>
          </cell>
          <cell r="CG950" t="b">
            <v>0</v>
          </cell>
          <cell r="CH950" t="b">
            <v>0</v>
          </cell>
          <cell r="CT950" t="b">
            <v>0</v>
          </cell>
          <cell r="CV950" t="b">
            <v>0</v>
          </cell>
          <cell r="CX950" t="b">
            <v>0</v>
          </cell>
          <cell r="CZ950" t="b">
            <v>0</v>
          </cell>
          <cell r="DB950" t="b">
            <v>0</v>
          </cell>
          <cell r="DD950" t="b">
            <v>0</v>
          </cell>
          <cell r="DF950" t="b">
            <v>0</v>
          </cell>
          <cell r="DH950" t="b">
            <v>0</v>
          </cell>
          <cell r="DJ950" t="b">
            <v>0</v>
          </cell>
          <cell r="DL950" t="b">
            <v>0</v>
          </cell>
          <cell r="DN950" t="b">
            <v>0</v>
          </cell>
          <cell r="DP950" t="b">
            <v>0</v>
          </cell>
          <cell r="DV950">
            <v>0</v>
          </cell>
          <cell r="DX950">
            <v>0</v>
          </cell>
          <cell r="DZ950">
            <v>0</v>
          </cell>
          <cell r="EB950">
            <v>0</v>
          </cell>
          <cell r="ED950">
            <v>0</v>
          </cell>
          <cell r="EF950">
            <v>0</v>
          </cell>
          <cell r="EJ950">
            <v>0</v>
          </cell>
          <cell r="EL950">
            <v>0</v>
          </cell>
          <cell r="EN950">
            <v>0</v>
          </cell>
          <cell r="EP950">
            <v>0</v>
          </cell>
          <cell r="ER950">
            <v>0</v>
          </cell>
          <cell r="ET950">
            <v>0</v>
          </cell>
          <cell r="EX950">
            <v>0</v>
          </cell>
          <cell r="EZ950">
            <v>0</v>
          </cell>
          <cell r="FD950">
            <v>0</v>
          </cell>
          <cell r="FF950">
            <v>0</v>
          </cell>
        </row>
        <row r="951">
          <cell r="A951" t="str">
            <v>GM_DKW0-5</v>
          </cell>
          <cell r="B951" t="str">
            <v>DK-West</v>
          </cell>
          <cell r="G951">
            <v>108.12075372682045</v>
          </cell>
          <cell r="H951">
            <v>149.13207410595925</v>
          </cell>
          <cell r="AK951">
            <v>40.761524155011308</v>
          </cell>
          <cell r="AL951">
            <v>77.548678535098816</v>
          </cell>
          <cell r="AN951">
            <v>0</v>
          </cell>
          <cell r="AO951">
            <v>10.812075372682045</v>
          </cell>
          <cell r="AP951">
            <v>3243.6226118046134</v>
          </cell>
          <cell r="AQ951">
            <v>10.812075372682045</v>
          </cell>
          <cell r="BG951" t="b">
            <v>1</v>
          </cell>
          <cell r="BO951" t="b">
            <v>0</v>
          </cell>
          <cell r="CA951" t="b">
            <v>0</v>
          </cell>
          <cell r="CB951" t="b">
            <v>0</v>
          </cell>
          <cell r="CD951" t="b">
            <v>0</v>
          </cell>
          <cell r="CE951" t="b">
            <v>0</v>
          </cell>
          <cell r="CG951" t="b">
            <v>0</v>
          </cell>
          <cell r="CH951" t="b">
            <v>0</v>
          </cell>
          <cell r="CT951" t="b">
            <v>0</v>
          </cell>
          <cell r="CV951" t="b">
            <v>0</v>
          </cell>
          <cell r="CX951" t="b">
            <v>0</v>
          </cell>
          <cell r="CZ951" t="b">
            <v>0</v>
          </cell>
          <cell r="DB951" t="b">
            <v>0</v>
          </cell>
          <cell r="DD951" t="b">
            <v>0</v>
          </cell>
          <cell r="DF951" t="b">
            <v>0</v>
          </cell>
          <cell r="DH951" t="b">
            <v>0</v>
          </cell>
          <cell r="DJ951" t="b">
            <v>0</v>
          </cell>
          <cell r="DL951" t="b">
            <v>0</v>
          </cell>
          <cell r="DN951" t="b">
            <v>0</v>
          </cell>
          <cell r="DP951" t="b">
            <v>0</v>
          </cell>
          <cell r="DV951">
            <v>0</v>
          </cell>
          <cell r="DX951">
            <v>0</v>
          </cell>
          <cell r="DZ951">
            <v>0</v>
          </cell>
          <cell r="EB951">
            <v>0</v>
          </cell>
          <cell r="ED951">
            <v>0</v>
          </cell>
          <cell r="EF951">
            <v>0</v>
          </cell>
          <cell r="EJ951">
            <v>0</v>
          </cell>
          <cell r="EL951">
            <v>0</v>
          </cell>
          <cell r="EN951">
            <v>0</v>
          </cell>
          <cell r="EP951">
            <v>0</v>
          </cell>
          <cell r="ER951">
            <v>0</v>
          </cell>
          <cell r="ET951">
            <v>0</v>
          </cell>
          <cell r="EX951">
            <v>0</v>
          </cell>
          <cell r="EZ951">
            <v>0</v>
          </cell>
          <cell r="FD951">
            <v>0</v>
          </cell>
          <cell r="FF951">
            <v>0</v>
          </cell>
        </row>
        <row r="952">
          <cell r="A952" t="str">
            <v>GM_DKW0-5</v>
          </cell>
          <cell r="B952" t="str">
            <v>DK-West</v>
          </cell>
          <cell r="G952">
            <v>107.92117444020543</v>
          </cell>
          <cell r="H952">
            <v>148.85679233131785</v>
          </cell>
          <cell r="AK952">
            <v>40.68628276395745</v>
          </cell>
          <cell r="AL952">
            <v>77.405532012285292</v>
          </cell>
          <cell r="AN952">
            <v>0</v>
          </cell>
          <cell r="AO952">
            <v>10.792117444020544</v>
          </cell>
          <cell r="AP952">
            <v>3237.6352332061629</v>
          </cell>
          <cell r="AQ952">
            <v>10.792117444020544</v>
          </cell>
          <cell r="BG952" t="b">
            <v>1</v>
          </cell>
          <cell r="BO952" t="b">
            <v>0</v>
          </cell>
          <cell r="CA952" t="b">
            <v>0</v>
          </cell>
          <cell r="CB952" t="b">
            <v>0</v>
          </cell>
          <cell r="CD952" t="b">
            <v>0</v>
          </cell>
          <cell r="CE952" t="b">
            <v>0</v>
          </cell>
          <cell r="CG952" t="b">
            <v>0</v>
          </cell>
          <cell r="CH952" t="b">
            <v>0</v>
          </cell>
          <cell r="CT952" t="b">
            <v>0</v>
          </cell>
          <cell r="CV952" t="b">
            <v>0</v>
          </cell>
          <cell r="CX952" t="b">
            <v>0</v>
          </cell>
          <cell r="CZ952" t="b">
            <v>0</v>
          </cell>
          <cell r="DB952" t="b">
            <v>0</v>
          </cell>
          <cell r="DD952" t="b">
            <v>0</v>
          </cell>
          <cell r="DF952" t="b">
            <v>0</v>
          </cell>
          <cell r="DH952" t="b">
            <v>0</v>
          </cell>
          <cell r="DJ952" t="b">
            <v>0</v>
          </cell>
          <cell r="DL952" t="b">
            <v>0</v>
          </cell>
          <cell r="DN952" t="b">
            <v>0</v>
          </cell>
          <cell r="DP952" t="b">
            <v>0</v>
          </cell>
          <cell r="DV952">
            <v>0</v>
          </cell>
          <cell r="DX952">
            <v>0</v>
          </cell>
          <cell r="DZ952">
            <v>0</v>
          </cell>
          <cell r="EB952">
            <v>0</v>
          </cell>
          <cell r="ED952">
            <v>0</v>
          </cell>
          <cell r="EF952">
            <v>0</v>
          </cell>
          <cell r="EJ952">
            <v>0</v>
          </cell>
          <cell r="EL952">
            <v>0</v>
          </cell>
          <cell r="EN952">
            <v>0</v>
          </cell>
          <cell r="EP952">
            <v>0</v>
          </cell>
          <cell r="ER952">
            <v>0</v>
          </cell>
          <cell r="ET952">
            <v>0</v>
          </cell>
          <cell r="EX952">
            <v>0</v>
          </cell>
          <cell r="EZ952">
            <v>0</v>
          </cell>
          <cell r="FD952">
            <v>0</v>
          </cell>
          <cell r="FF952">
            <v>0</v>
          </cell>
        </row>
        <row r="953">
          <cell r="A953" t="str">
            <v>GM_DKW0-5</v>
          </cell>
          <cell r="B953" t="str">
            <v>DK-West</v>
          </cell>
          <cell r="G953">
            <v>105.82486747473361</v>
          </cell>
          <cell r="H953">
            <v>145.96533444790842</v>
          </cell>
          <cell r="AK953">
            <v>39.895975037974573</v>
          </cell>
          <cell r="AL953">
            <v>75.901973912912382</v>
          </cell>
          <cell r="AN953">
            <v>0</v>
          </cell>
          <cell r="AO953">
            <v>10.582486747473361</v>
          </cell>
          <cell r="AP953">
            <v>3174.7460242420084</v>
          </cell>
          <cell r="AQ953">
            <v>10.582486747473361</v>
          </cell>
          <cell r="BG953" t="b">
            <v>1</v>
          </cell>
          <cell r="BO953" t="b">
            <v>0</v>
          </cell>
          <cell r="CA953" t="b">
            <v>0</v>
          </cell>
          <cell r="CB953" t="b">
            <v>0</v>
          </cell>
          <cell r="CD953" t="b">
            <v>0</v>
          </cell>
          <cell r="CE953" t="b">
            <v>0</v>
          </cell>
          <cell r="CG953" t="b">
            <v>0</v>
          </cell>
          <cell r="CH953" t="b">
            <v>0</v>
          </cell>
          <cell r="CT953" t="b">
            <v>0</v>
          </cell>
          <cell r="CV953" t="b">
            <v>0</v>
          </cell>
          <cell r="CX953" t="b">
            <v>0</v>
          </cell>
          <cell r="CZ953" t="b">
            <v>0</v>
          </cell>
          <cell r="DB953" t="b">
            <v>0</v>
          </cell>
          <cell r="DD953" t="b">
            <v>0</v>
          </cell>
          <cell r="DF953" t="b">
            <v>0</v>
          </cell>
          <cell r="DH953" t="b">
            <v>0</v>
          </cell>
          <cell r="DJ953" t="b">
            <v>0</v>
          </cell>
          <cell r="DL953" t="b">
            <v>0</v>
          </cell>
          <cell r="DN953" t="b">
            <v>0</v>
          </cell>
          <cell r="DP953" t="b">
            <v>0</v>
          </cell>
          <cell r="DV953">
            <v>0</v>
          </cell>
          <cell r="DX953">
            <v>0</v>
          </cell>
          <cell r="DZ953">
            <v>0</v>
          </cell>
          <cell r="EB953">
            <v>0</v>
          </cell>
          <cell r="ED953">
            <v>0</v>
          </cell>
          <cell r="EF953">
            <v>0</v>
          </cell>
          <cell r="EJ953">
            <v>0</v>
          </cell>
          <cell r="EL953">
            <v>0</v>
          </cell>
          <cell r="EN953">
            <v>0</v>
          </cell>
          <cell r="EP953">
            <v>0</v>
          </cell>
          <cell r="ER953">
            <v>0</v>
          </cell>
          <cell r="ET953">
            <v>0</v>
          </cell>
          <cell r="EX953">
            <v>0</v>
          </cell>
          <cell r="EZ953">
            <v>0</v>
          </cell>
          <cell r="FD953">
            <v>0</v>
          </cell>
          <cell r="FF953">
            <v>0</v>
          </cell>
        </row>
        <row r="954">
          <cell r="A954" t="str">
            <v>NyBiogas_DKW_0-5_2008</v>
          </cell>
          <cell r="B954" t="str">
            <v>DK-West</v>
          </cell>
          <cell r="G954">
            <v>0</v>
          </cell>
          <cell r="H954">
            <v>0</v>
          </cell>
          <cell r="AK954">
            <v>0</v>
          </cell>
          <cell r="AL954">
            <v>0</v>
          </cell>
          <cell r="AN954">
            <v>0</v>
          </cell>
          <cell r="AO954">
            <v>0</v>
          </cell>
          <cell r="AP954">
            <v>0</v>
          </cell>
          <cell r="AQ954">
            <v>0</v>
          </cell>
          <cell r="BG954" t="b">
            <v>1</v>
          </cell>
          <cell r="BO954" t="b">
            <v>1</v>
          </cell>
          <cell r="CA954" t="b">
            <v>0</v>
          </cell>
          <cell r="CB954" t="b">
            <v>0</v>
          </cell>
          <cell r="CD954" t="b">
            <v>0</v>
          </cell>
          <cell r="CE954" t="b">
            <v>0</v>
          </cell>
          <cell r="CG954" t="b">
            <v>0</v>
          </cell>
          <cell r="CH954" t="b">
            <v>0</v>
          </cell>
          <cell r="CP954" t="str">
            <v>ECBGAEND</v>
          </cell>
          <cell r="CT954" t="b">
            <v>0</v>
          </cell>
          <cell r="CV954" t="b">
            <v>0</v>
          </cell>
          <cell r="CX954" t="b">
            <v>0</v>
          </cell>
          <cell r="CZ954" t="b">
            <v>0</v>
          </cell>
          <cell r="DB954" t="b">
            <v>0</v>
          </cell>
          <cell r="DD954" t="b">
            <v>0</v>
          </cell>
          <cell r="DF954" t="b">
            <v>0</v>
          </cell>
          <cell r="DH954" t="b">
            <v>0</v>
          </cell>
          <cell r="DJ954" t="b">
            <v>0</v>
          </cell>
          <cell r="DL954" t="b">
            <v>0</v>
          </cell>
          <cell r="DN954" t="b">
            <v>0</v>
          </cell>
          <cell r="DP954" t="b">
            <v>0</v>
          </cell>
          <cell r="DV954">
            <v>0</v>
          </cell>
          <cell r="DX954">
            <v>0</v>
          </cell>
          <cell r="DZ954">
            <v>0</v>
          </cell>
          <cell r="EB954">
            <v>0</v>
          </cell>
          <cell r="ED954">
            <v>0</v>
          </cell>
          <cell r="EF954">
            <v>0</v>
          </cell>
          <cell r="EJ954">
            <v>0</v>
          </cell>
          <cell r="EL954">
            <v>0</v>
          </cell>
          <cell r="EN954">
            <v>0</v>
          </cell>
          <cell r="EP954">
            <v>0</v>
          </cell>
          <cell r="ER954">
            <v>0</v>
          </cell>
          <cell r="ET954">
            <v>0</v>
          </cell>
          <cell r="EX954">
            <v>0</v>
          </cell>
          <cell r="EZ954">
            <v>0</v>
          </cell>
          <cell r="FD954">
            <v>0</v>
          </cell>
          <cell r="FF954">
            <v>0</v>
          </cell>
        </row>
        <row r="955">
          <cell r="A955" t="str">
            <v>NyBiogas_DKW_0-5_2009</v>
          </cell>
          <cell r="B955" t="str">
            <v>DK-West</v>
          </cell>
          <cell r="G955">
            <v>0</v>
          </cell>
          <cell r="H955">
            <v>0</v>
          </cell>
          <cell r="AK955">
            <v>0</v>
          </cell>
          <cell r="AL955">
            <v>0</v>
          </cell>
          <cell r="AN955">
            <v>0</v>
          </cell>
          <cell r="AO955">
            <v>0</v>
          </cell>
          <cell r="AP955">
            <v>0</v>
          </cell>
          <cell r="AQ955">
            <v>0</v>
          </cell>
          <cell r="BG955" t="b">
            <v>1</v>
          </cell>
          <cell r="BO955" t="b">
            <v>1</v>
          </cell>
          <cell r="CA955" t="b">
            <v>0</v>
          </cell>
          <cell r="CB955" t="b">
            <v>0</v>
          </cell>
          <cell r="CD955" t="b">
            <v>0</v>
          </cell>
          <cell r="CE955" t="b">
            <v>0</v>
          </cell>
          <cell r="CG955" t="b">
            <v>0</v>
          </cell>
          <cell r="CH955" t="b">
            <v>0</v>
          </cell>
          <cell r="CP955" t="str">
            <v>ECBGAEND</v>
          </cell>
          <cell r="CT955" t="b">
            <v>0</v>
          </cell>
          <cell r="CV955" t="b">
            <v>0</v>
          </cell>
          <cell r="CX955" t="b">
            <v>0</v>
          </cell>
          <cell r="CZ955" t="b">
            <v>0</v>
          </cell>
          <cell r="DB955" t="b">
            <v>0</v>
          </cell>
          <cell r="DD955" t="b">
            <v>0</v>
          </cell>
          <cell r="DF955" t="b">
            <v>0</v>
          </cell>
          <cell r="DH955" t="b">
            <v>0</v>
          </cell>
          <cell r="DJ955" t="b">
            <v>0</v>
          </cell>
          <cell r="DL955" t="b">
            <v>0</v>
          </cell>
          <cell r="DN955" t="b">
            <v>0</v>
          </cell>
          <cell r="DP955" t="b">
            <v>0</v>
          </cell>
          <cell r="DV955">
            <v>0</v>
          </cell>
          <cell r="DX955">
            <v>0</v>
          </cell>
          <cell r="DZ955">
            <v>0</v>
          </cell>
          <cell r="EB955">
            <v>0</v>
          </cell>
          <cell r="ED955">
            <v>0</v>
          </cell>
          <cell r="EF955">
            <v>0</v>
          </cell>
          <cell r="EJ955">
            <v>0</v>
          </cell>
          <cell r="EL955">
            <v>0</v>
          </cell>
          <cell r="EN955">
            <v>0</v>
          </cell>
          <cell r="EP955">
            <v>0</v>
          </cell>
          <cell r="ER955">
            <v>0</v>
          </cell>
          <cell r="ET955">
            <v>0</v>
          </cell>
          <cell r="EX955">
            <v>0</v>
          </cell>
          <cell r="EZ955">
            <v>0</v>
          </cell>
          <cell r="FD955">
            <v>0</v>
          </cell>
          <cell r="FF955">
            <v>0</v>
          </cell>
        </row>
        <row r="956">
          <cell r="A956" t="str">
            <v>NyBiogas_DKW_0-5_2010</v>
          </cell>
          <cell r="B956" t="str">
            <v>DK-West</v>
          </cell>
          <cell r="G956">
            <v>8.551269471520575</v>
          </cell>
          <cell r="H956">
            <v>9.7728793960235141</v>
          </cell>
          <cell r="AK956">
            <v>2.9929443150322013</v>
          </cell>
          <cell r="AL956">
            <v>3.9091517584094051</v>
          </cell>
          <cell r="AN956">
            <v>0</v>
          </cell>
          <cell r="AO956">
            <v>0.8551269471520575</v>
          </cell>
          <cell r="AP956">
            <v>256.53808414561723</v>
          </cell>
          <cell r="AQ956">
            <v>0.8551269471520575</v>
          </cell>
          <cell r="BG956" t="b">
            <v>1</v>
          </cell>
          <cell r="BO956" t="b">
            <v>1</v>
          </cell>
          <cell r="CA956" t="b">
            <v>1</v>
          </cell>
          <cell r="CB956" t="b">
            <v>1</v>
          </cell>
          <cell r="CD956" t="b">
            <v>0</v>
          </cell>
          <cell r="CE956" t="b">
            <v>0</v>
          </cell>
          <cell r="CG956" t="b">
            <v>0</v>
          </cell>
          <cell r="CH956" t="b">
            <v>0</v>
          </cell>
          <cell r="CP956" t="str">
            <v>ECBGAEND</v>
          </cell>
          <cell r="CT956" t="b">
            <v>1</v>
          </cell>
          <cell r="CV956" t="b">
            <v>1</v>
          </cell>
          <cell r="CX956" t="b">
            <v>1</v>
          </cell>
          <cell r="CZ956" t="b">
            <v>1</v>
          </cell>
          <cell r="DB956" t="b">
            <v>0</v>
          </cell>
          <cell r="DD956" t="b">
            <v>0</v>
          </cell>
          <cell r="DF956" t="b">
            <v>1</v>
          </cell>
          <cell r="DH956" t="b">
            <v>1</v>
          </cell>
          <cell r="DJ956" t="b">
            <v>1</v>
          </cell>
          <cell r="DL956" t="b">
            <v>1</v>
          </cell>
          <cell r="DN956" t="b">
            <v>0</v>
          </cell>
          <cell r="DP956" t="b">
            <v>0</v>
          </cell>
          <cell r="DV956">
            <v>8.551269471520575</v>
          </cell>
          <cell r="DX956">
            <v>8.551269471520575</v>
          </cell>
          <cell r="DZ956">
            <v>8.551269471520575</v>
          </cell>
          <cell r="EB956">
            <v>8.551269471520575</v>
          </cell>
          <cell r="ED956">
            <v>0</v>
          </cell>
          <cell r="EF956">
            <v>0</v>
          </cell>
          <cell r="EJ956">
            <v>9.7728793960235141</v>
          </cell>
          <cell r="EL956">
            <v>9.7728793960235141</v>
          </cell>
          <cell r="EN956">
            <v>9.7728793960235141</v>
          </cell>
          <cell r="EP956">
            <v>9.7728793960235141</v>
          </cell>
          <cell r="ER956">
            <v>0</v>
          </cell>
          <cell r="ET956">
            <v>0</v>
          </cell>
          <cell r="EX956">
            <v>0</v>
          </cell>
          <cell r="EZ956">
            <v>0</v>
          </cell>
          <cell r="FD956">
            <v>0</v>
          </cell>
          <cell r="FF956">
            <v>0</v>
          </cell>
        </row>
        <row r="957">
          <cell r="A957" t="str">
            <v>NyBiogas_DKW_0-5_2011</v>
          </cell>
          <cell r="B957" t="str">
            <v>DK-West</v>
          </cell>
          <cell r="G957">
            <v>1.5359849422562861</v>
          </cell>
          <cell r="H957">
            <v>1.7554113625786127</v>
          </cell>
          <cell r="AK957">
            <v>0.53759472978970013</v>
          </cell>
          <cell r="AL957">
            <v>0.70216454503144499</v>
          </cell>
          <cell r="AN957">
            <v>0</v>
          </cell>
          <cell r="AO957">
            <v>0.15359849422562863</v>
          </cell>
          <cell r="AP957">
            <v>46.079548267688587</v>
          </cell>
          <cell r="AQ957">
            <v>0.15359849422562863</v>
          </cell>
          <cell r="BG957" t="b">
            <v>1</v>
          </cell>
          <cell r="BO957" t="b">
            <v>0</v>
          </cell>
          <cell r="CA957" t="b">
            <v>0</v>
          </cell>
          <cell r="CB957" t="b">
            <v>0</v>
          </cell>
          <cell r="CD957" t="b">
            <v>1</v>
          </cell>
          <cell r="CE957" t="b">
            <v>1</v>
          </cell>
          <cell r="CG957" t="b">
            <v>0</v>
          </cell>
          <cell r="CH957" t="b">
            <v>0</v>
          </cell>
          <cell r="CP957" t="str">
            <v>ECBGAEND</v>
          </cell>
          <cell r="CT957" t="b">
            <v>1</v>
          </cell>
          <cell r="CV957" t="b">
            <v>1</v>
          </cell>
          <cell r="CX957" t="b">
            <v>1</v>
          </cell>
          <cell r="CZ957" t="b">
            <v>1</v>
          </cell>
          <cell r="DB957" t="b">
            <v>0</v>
          </cell>
          <cell r="DD957" t="b">
            <v>0</v>
          </cell>
          <cell r="DF957" t="b">
            <v>1</v>
          </cell>
          <cell r="DH957" t="b">
            <v>1</v>
          </cell>
          <cell r="DJ957" t="b">
            <v>1</v>
          </cell>
          <cell r="DL957" t="b">
            <v>1</v>
          </cell>
          <cell r="DN957" t="b">
            <v>0</v>
          </cell>
          <cell r="DP957" t="b">
            <v>0</v>
          </cell>
          <cell r="DV957">
            <v>0</v>
          </cell>
          <cell r="DX957">
            <v>0</v>
          </cell>
          <cell r="DZ957">
            <v>0</v>
          </cell>
          <cell r="EB957">
            <v>0</v>
          </cell>
          <cell r="ED957">
            <v>0</v>
          </cell>
          <cell r="EF957">
            <v>0</v>
          </cell>
          <cell r="EJ957">
            <v>0</v>
          </cell>
          <cell r="EL957">
            <v>0</v>
          </cell>
          <cell r="EN957">
            <v>0</v>
          </cell>
          <cell r="EP957">
            <v>0</v>
          </cell>
          <cell r="ER957">
            <v>0</v>
          </cell>
          <cell r="ET957">
            <v>0</v>
          </cell>
          <cell r="EX957">
            <v>1.5359849422562861</v>
          </cell>
          <cell r="EZ957">
            <v>1.7554113625786127</v>
          </cell>
          <cell r="FD957">
            <v>0</v>
          </cell>
          <cell r="FF957">
            <v>0</v>
          </cell>
        </row>
        <row r="958">
          <cell r="A958" t="str">
            <v>NyBiogas_DKW_0-5_2012</v>
          </cell>
          <cell r="B958" t="str">
            <v>DK-West</v>
          </cell>
          <cell r="G958">
            <v>0</v>
          </cell>
          <cell r="H958">
            <v>0</v>
          </cell>
          <cell r="AK958">
            <v>0</v>
          </cell>
          <cell r="AL958">
            <v>0</v>
          </cell>
          <cell r="AN958">
            <v>0</v>
          </cell>
          <cell r="AO958">
            <v>0</v>
          </cell>
          <cell r="AP958">
            <v>0</v>
          </cell>
          <cell r="AQ958">
            <v>0</v>
          </cell>
          <cell r="BG958" t="b">
            <v>1</v>
          </cell>
          <cell r="BO958" t="b">
            <v>0</v>
          </cell>
          <cell r="CA958" t="b">
            <v>0</v>
          </cell>
          <cell r="CB958" t="b">
            <v>0</v>
          </cell>
          <cell r="CD958" t="b">
            <v>0</v>
          </cell>
          <cell r="CE958" t="b">
            <v>0</v>
          </cell>
          <cell r="CG958" t="b">
            <v>0</v>
          </cell>
          <cell r="CH958" t="b">
            <v>0</v>
          </cell>
          <cell r="CP958" t="str">
            <v>ECBGAEND</v>
          </cell>
          <cell r="CT958" t="b">
            <v>0</v>
          </cell>
          <cell r="CV958" t="b">
            <v>0</v>
          </cell>
          <cell r="CX958" t="b">
            <v>0</v>
          </cell>
          <cell r="CZ958" t="b">
            <v>0</v>
          </cell>
          <cell r="DB958" t="b">
            <v>0</v>
          </cell>
          <cell r="DD958" t="b">
            <v>0</v>
          </cell>
          <cell r="DF958" t="b">
            <v>0</v>
          </cell>
          <cell r="DH958" t="b">
            <v>0</v>
          </cell>
          <cell r="DJ958" t="b">
            <v>0</v>
          </cell>
          <cell r="DL958" t="b">
            <v>0</v>
          </cell>
          <cell r="DN958" t="b">
            <v>0</v>
          </cell>
          <cell r="DP958" t="b">
            <v>0</v>
          </cell>
          <cell r="DV958">
            <v>0</v>
          </cell>
          <cell r="DX958">
            <v>0</v>
          </cell>
          <cell r="DZ958">
            <v>0</v>
          </cell>
          <cell r="EB958">
            <v>0</v>
          </cell>
          <cell r="ED958">
            <v>0</v>
          </cell>
          <cell r="EF958">
            <v>0</v>
          </cell>
          <cell r="EJ958">
            <v>0</v>
          </cell>
          <cell r="EL958">
            <v>0</v>
          </cell>
          <cell r="EN958">
            <v>0</v>
          </cell>
          <cell r="EP958">
            <v>0</v>
          </cell>
          <cell r="ER958">
            <v>0</v>
          </cell>
          <cell r="ET958">
            <v>0</v>
          </cell>
          <cell r="EX958">
            <v>0</v>
          </cell>
          <cell r="EZ958">
            <v>0</v>
          </cell>
          <cell r="FD958">
            <v>0</v>
          </cell>
          <cell r="FF958">
            <v>0</v>
          </cell>
        </row>
        <row r="959">
          <cell r="A959" t="str">
            <v>NyBiogas_DKW_0-5_2013</v>
          </cell>
          <cell r="B959" t="str">
            <v>DK-West</v>
          </cell>
          <cell r="G959">
            <v>3.2541266199256129</v>
          </cell>
          <cell r="H959">
            <v>3.7190018513435574</v>
          </cell>
          <cell r="AK959">
            <v>1.1389443169739644</v>
          </cell>
          <cell r="AL959">
            <v>1.4876007405374227</v>
          </cell>
          <cell r="AN959">
            <v>0</v>
          </cell>
          <cell r="AO959">
            <v>0.3254126619925613</v>
          </cell>
          <cell r="AP959">
            <v>97.623798597768385</v>
          </cell>
          <cell r="AQ959">
            <v>0.3254126619925613</v>
          </cell>
          <cell r="BG959" t="b">
            <v>1</v>
          </cell>
          <cell r="BO959" t="b">
            <v>0</v>
          </cell>
          <cell r="CA959" t="b">
            <v>0</v>
          </cell>
          <cell r="CB959" t="b">
            <v>0</v>
          </cell>
          <cell r="CD959" t="b">
            <v>1</v>
          </cell>
          <cell r="CE959" t="b">
            <v>1</v>
          </cell>
          <cell r="CG959" t="b">
            <v>0</v>
          </cell>
          <cell r="CH959" t="b">
            <v>0</v>
          </cell>
          <cell r="CP959" t="str">
            <v>ECBGAEND</v>
          </cell>
          <cell r="CT959" t="b">
            <v>1</v>
          </cell>
          <cell r="CV959" t="b">
            <v>1</v>
          </cell>
          <cell r="CX959" t="b">
            <v>1</v>
          </cell>
          <cell r="CZ959" t="b">
            <v>1</v>
          </cell>
          <cell r="DB959" t="b">
            <v>0</v>
          </cell>
          <cell r="DD959" t="b">
            <v>0</v>
          </cell>
          <cell r="DF959" t="b">
            <v>1</v>
          </cell>
          <cell r="DH959" t="b">
            <v>1</v>
          </cell>
          <cell r="DJ959" t="b">
            <v>1</v>
          </cell>
          <cell r="DL959" t="b">
            <v>1</v>
          </cell>
          <cell r="DN959" t="b">
            <v>0</v>
          </cell>
          <cell r="DP959" t="b">
            <v>0</v>
          </cell>
          <cell r="DV959">
            <v>0</v>
          </cell>
          <cell r="DX959">
            <v>0</v>
          </cell>
          <cell r="DZ959">
            <v>0</v>
          </cell>
          <cell r="EB959">
            <v>0</v>
          </cell>
          <cell r="ED959">
            <v>0</v>
          </cell>
          <cell r="EF959">
            <v>0</v>
          </cell>
          <cell r="EJ959">
            <v>0</v>
          </cell>
          <cell r="EL959">
            <v>0</v>
          </cell>
          <cell r="EN959">
            <v>0</v>
          </cell>
          <cell r="EP959">
            <v>0</v>
          </cell>
          <cell r="ER959">
            <v>0</v>
          </cell>
          <cell r="ET959">
            <v>0</v>
          </cell>
          <cell r="EX959">
            <v>3.2541266199256129</v>
          </cell>
          <cell r="EZ959">
            <v>3.7190018513435574</v>
          </cell>
          <cell r="FD959">
            <v>0</v>
          </cell>
          <cell r="FF959">
            <v>0</v>
          </cell>
        </row>
        <row r="960">
          <cell r="A960" t="str">
            <v>NyBiogas_DKW_0-5_2014</v>
          </cell>
          <cell r="B960" t="str">
            <v>DK-West</v>
          </cell>
          <cell r="G960">
            <v>6.0310709764717281</v>
          </cell>
          <cell r="H960">
            <v>6.8926525445391178</v>
          </cell>
          <cell r="AK960">
            <v>2.1108748417651046</v>
          </cell>
          <cell r="AL960">
            <v>2.7570610178156465</v>
          </cell>
          <cell r="AN960">
            <v>0</v>
          </cell>
          <cell r="AO960">
            <v>0.60310709764717285</v>
          </cell>
          <cell r="AP960">
            <v>180.93212929415185</v>
          </cell>
          <cell r="AQ960">
            <v>0.60310709764717285</v>
          </cell>
          <cell r="BG960" t="b">
            <v>1</v>
          </cell>
          <cell r="BO960" t="b">
            <v>0</v>
          </cell>
          <cell r="CA960" t="b">
            <v>0</v>
          </cell>
          <cell r="CB960" t="b">
            <v>0</v>
          </cell>
          <cell r="CD960" t="b">
            <v>0</v>
          </cell>
          <cell r="CE960" t="b">
            <v>0</v>
          </cell>
          <cell r="CG960" t="b">
            <v>1</v>
          </cell>
          <cell r="CH960" t="b">
            <v>1</v>
          </cell>
          <cell r="CP960" t="str">
            <v>ECBGAEND</v>
          </cell>
          <cell r="CT960" t="b">
            <v>1</v>
          </cell>
          <cell r="CV960" t="b">
            <v>1</v>
          </cell>
          <cell r="CX960" t="b">
            <v>1</v>
          </cell>
          <cell r="CZ960" t="b">
            <v>1</v>
          </cell>
          <cell r="DB960" t="b">
            <v>0</v>
          </cell>
          <cell r="DD960" t="b">
            <v>0</v>
          </cell>
          <cell r="DF960" t="b">
            <v>1</v>
          </cell>
          <cell r="DH960" t="b">
            <v>1</v>
          </cell>
          <cell r="DJ960" t="b">
            <v>1</v>
          </cell>
          <cell r="DL960" t="b">
            <v>1</v>
          </cell>
          <cell r="DN960" t="b">
            <v>0</v>
          </cell>
          <cell r="DP960" t="b">
            <v>0</v>
          </cell>
          <cell r="DV960">
            <v>0</v>
          </cell>
          <cell r="DX960">
            <v>0</v>
          </cell>
          <cell r="DZ960">
            <v>0</v>
          </cell>
          <cell r="EB960">
            <v>0</v>
          </cell>
          <cell r="ED960">
            <v>0</v>
          </cell>
          <cell r="EF960">
            <v>0</v>
          </cell>
          <cell r="EJ960">
            <v>0</v>
          </cell>
          <cell r="EL960">
            <v>0</v>
          </cell>
          <cell r="EN960">
            <v>0</v>
          </cell>
          <cell r="EP960">
            <v>0</v>
          </cell>
          <cell r="ER960">
            <v>0</v>
          </cell>
          <cell r="ET960">
            <v>0</v>
          </cell>
          <cell r="EX960">
            <v>0</v>
          </cell>
          <cell r="EZ960">
            <v>0</v>
          </cell>
          <cell r="FD960">
            <v>6.0310709764717281</v>
          </cell>
          <cell r="FF960">
            <v>6.8926525445391178</v>
          </cell>
        </row>
        <row r="961">
          <cell r="A961" t="str">
            <v>NyBiogas_DKW_0-5_2015</v>
          </cell>
          <cell r="B961" t="str">
            <v>DK-West</v>
          </cell>
          <cell r="G961">
            <v>4.1827985839529083</v>
          </cell>
          <cell r="H961">
            <v>4.7803412388033237</v>
          </cell>
          <cell r="AK961">
            <v>1.4639795043835178</v>
          </cell>
          <cell r="AL961">
            <v>1.9121364955213294</v>
          </cell>
          <cell r="AN961">
            <v>0</v>
          </cell>
          <cell r="AO961">
            <v>0.41827985839529086</v>
          </cell>
          <cell r="AP961">
            <v>125.48395751858725</v>
          </cell>
          <cell r="AQ961">
            <v>0.41827985839529086</v>
          </cell>
          <cell r="BG961" t="b">
            <v>1</v>
          </cell>
          <cell r="BO961" t="b">
            <v>0</v>
          </cell>
          <cell r="CA961" t="b">
            <v>0</v>
          </cell>
          <cell r="CB961" t="b">
            <v>0</v>
          </cell>
          <cell r="CD961" t="b">
            <v>0</v>
          </cell>
          <cell r="CE961" t="b">
            <v>0</v>
          </cell>
          <cell r="CG961" t="b">
            <v>1</v>
          </cell>
          <cell r="CH961" t="b">
            <v>1</v>
          </cell>
          <cell r="CP961" t="str">
            <v>ECBGAEND</v>
          </cell>
          <cell r="CT961" t="b">
            <v>1</v>
          </cell>
          <cell r="CV961" t="b">
            <v>1</v>
          </cell>
          <cell r="CX961" t="b">
            <v>1</v>
          </cell>
          <cell r="CZ961" t="b">
            <v>1</v>
          </cell>
          <cell r="DB961" t="b">
            <v>0</v>
          </cell>
          <cell r="DD961" t="b">
            <v>0</v>
          </cell>
          <cell r="DF961" t="b">
            <v>1</v>
          </cell>
          <cell r="DH961" t="b">
            <v>1</v>
          </cell>
          <cell r="DJ961" t="b">
            <v>1</v>
          </cell>
          <cell r="DL961" t="b">
            <v>1</v>
          </cell>
          <cell r="DN961" t="b">
            <v>0</v>
          </cell>
          <cell r="DP961" t="b">
            <v>0</v>
          </cell>
          <cell r="DV961">
            <v>0</v>
          </cell>
          <cell r="DX961">
            <v>0</v>
          </cell>
          <cell r="DZ961">
            <v>0</v>
          </cell>
          <cell r="EB961">
            <v>0</v>
          </cell>
          <cell r="ED961">
            <v>0</v>
          </cell>
          <cell r="EF961">
            <v>0</v>
          </cell>
          <cell r="EJ961">
            <v>0</v>
          </cell>
          <cell r="EL961">
            <v>0</v>
          </cell>
          <cell r="EN961">
            <v>0</v>
          </cell>
          <cell r="EP961">
            <v>0</v>
          </cell>
          <cell r="ER961">
            <v>0</v>
          </cell>
          <cell r="ET961">
            <v>0</v>
          </cell>
          <cell r="EX961">
            <v>0</v>
          </cell>
          <cell r="EZ961">
            <v>0</v>
          </cell>
          <cell r="FD961">
            <v>4.1827985839529083</v>
          </cell>
          <cell r="FF961">
            <v>4.7803412388033237</v>
          </cell>
        </row>
        <row r="962">
          <cell r="A962" t="str">
            <v>NyBiogas_DKW_0-5_2016</v>
          </cell>
          <cell r="B962" t="str">
            <v>DK-West</v>
          </cell>
          <cell r="G962">
            <v>2.1150071476187691</v>
          </cell>
          <cell r="H962">
            <v>2.4171510258500217</v>
          </cell>
          <cell r="AK962">
            <v>0.74025250166656908</v>
          </cell>
          <cell r="AL962">
            <v>0.96686041034000869</v>
          </cell>
          <cell r="AN962">
            <v>0</v>
          </cell>
          <cell r="AO962">
            <v>0.21150071476187693</v>
          </cell>
          <cell r="AP962">
            <v>63.450214428563072</v>
          </cell>
          <cell r="AQ962">
            <v>0.21150071476187693</v>
          </cell>
          <cell r="BG962" t="b">
            <v>1</v>
          </cell>
          <cell r="BO962" t="b">
            <v>0</v>
          </cell>
          <cell r="CA962" t="b">
            <v>0</v>
          </cell>
          <cell r="CB962" t="b">
            <v>0</v>
          </cell>
          <cell r="CD962" t="b">
            <v>0</v>
          </cell>
          <cell r="CE962" t="b">
            <v>0</v>
          </cell>
          <cell r="CG962" t="b">
            <v>1</v>
          </cell>
          <cell r="CH962" t="b">
            <v>1</v>
          </cell>
          <cell r="CP962" t="str">
            <v>ECBGAEND</v>
          </cell>
          <cell r="CT962" t="b">
            <v>0</v>
          </cell>
          <cell r="CV962" t="b">
            <v>1</v>
          </cell>
          <cell r="CX962" t="b">
            <v>1</v>
          </cell>
          <cell r="CZ962" t="b">
            <v>1</v>
          </cell>
          <cell r="DB962" t="b">
            <v>0</v>
          </cell>
          <cell r="DD962" t="b">
            <v>0</v>
          </cell>
          <cell r="DF962" t="b">
            <v>0</v>
          </cell>
          <cell r="DH962" t="b">
            <v>1</v>
          </cell>
          <cell r="DJ962" t="b">
            <v>1</v>
          </cell>
          <cell r="DL962" t="b">
            <v>1</v>
          </cell>
          <cell r="DN962" t="b">
            <v>0</v>
          </cell>
          <cell r="DP962" t="b">
            <v>0</v>
          </cell>
          <cell r="DV962">
            <v>0</v>
          </cell>
          <cell r="DX962">
            <v>0</v>
          </cell>
          <cell r="DZ962">
            <v>0</v>
          </cell>
          <cell r="EB962">
            <v>0</v>
          </cell>
          <cell r="ED962">
            <v>0</v>
          </cell>
          <cell r="EF962">
            <v>0</v>
          </cell>
          <cell r="EJ962">
            <v>0</v>
          </cell>
          <cell r="EL962">
            <v>0</v>
          </cell>
          <cell r="EN962">
            <v>0</v>
          </cell>
          <cell r="EP962">
            <v>0</v>
          </cell>
          <cell r="ER962">
            <v>0</v>
          </cell>
          <cell r="ET962">
            <v>0</v>
          </cell>
          <cell r="EX962">
            <v>0</v>
          </cell>
          <cell r="EZ962">
            <v>0</v>
          </cell>
          <cell r="FD962">
            <v>2.1150071476187691</v>
          </cell>
          <cell r="FF962">
            <v>2.4171510258500217</v>
          </cell>
        </row>
        <row r="963">
          <cell r="A963" t="str">
            <v>NyBiogas_DKW_0-5_2017</v>
          </cell>
          <cell r="B963" t="str">
            <v>DK-West</v>
          </cell>
          <cell r="G963">
            <v>4.3362529295977312</v>
          </cell>
          <cell r="H963">
            <v>4.9557176338259783</v>
          </cell>
          <cell r="AK963">
            <v>1.5176885253592058</v>
          </cell>
          <cell r="AL963">
            <v>1.9822870535303911</v>
          </cell>
          <cell r="AN963">
            <v>0</v>
          </cell>
          <cell r="AO963">
            <v>0.43362529295977315</v>
          </cell>
          <cell r="AP963">
            <v>130.08758788793193</v>
          </cell>
          <cell r="AQ963">
            <v>0.43362529295977315</v>
          </cell>
          <cell r="BG963" t="b">
            <v>1</v>
          </cell>
          <cell r="BO963" t="b">
            <v>0</v>
          </cell>
          <cell r="CA963" t="b">
            <v>0</v>
          </cell>
          <cell r="CB963" t="b">
            <v>0</v>
          </cell>
          <cell r="CD963" t="b">
            <v>0</v>
          </cell>
          <cell r="CE963" t="b">
            <v>0</v>
          </cell>
          <cell r="CG963" t="b">
            <v>1</v>
          </cell>
          <cell r="CH963" t="b">
            <v>1</v>
          </cell>
          <cell r="CP963" t="str">
            <v>ECBGAEND</v>
          </cell>
          <cell r="CT963" t="b">
            <v>0</v>
          </cell>
          <cell r="CV963" t="b">
            <v>1</v>
          </cell>
          <cell r="CX963" t="b">
            <v>1</v>
          </cell>
          <cell r="CZ963" t="b">
            <v>1</v>
          </cell>
          <cell r="DB963" t="b">
            <v>0</v>
          </cell>
          <cell r="DD963" t="b">
            <v>0</v>
          </cell>
          <cell r="DF963" t="b">
            <v>0</v>
          </cell>
          <cell r="DH963" t="b">
            <v>1</v>
          </cell>
          <cell r="DJ963" t="b">
            <v>1</v>
          </cell>
          <cell r="DL963" t="b">
            <v>1</v>
          </cell>
          <cell r="DN963" t="b">
            <v>0</v>
          </cell>
          <cell r="DP963" t="b">
            <v>0</v>
          </cell>
          <cell r="DV963">
            <v>0</v>
          </cell>
          <cell r="DX963">
            <v>0</v>
          </cell>
          <cell r="DZ963">
            <v>0</v>
          </cell>
          <cell r="EB963">
            <v>0</v>
          </cell>
          <cell r="ED963">
            <v>0</v>
          </cell>
          <cell r="EF963">
            <v>0</v>
          </cell>
          <cell r="EJ963">
            <v>0</v>
          </cell>
          <cell r="EL963">
            <v>0</v>
          </cell>
          <cell r="EN963">
            <v>0</v>
          </cell>
          <cell r="EP963">
            <v>0</v>
          </cell>
          <cell r="ER963">
            <v>0</v>
          </cell>
          <cell r="ET963">
            <v>0</v>
          </cell>
          <cell r="EX963">
            <v>0</v>
          </cell>
          <cell r="EZ963">
            <v>0</v>
          </cell>
          <cell r="FD963">
            <v>4.3362529295977312</v>
          </cell>
          <cell r="FF963">
            <v>4.9557176338259783</v>
          </cell>
        </row>
        <row r="964">
          <cell r="A964" t="str">
            <v>NyBiogas_DKW_0-5_2018</v>
          </cell>
          <cell r="B964" t="str">
            <v>DK-West</v>
          </cell>
          <cell r="G964">
            <v>1.070118751645788</v>
          </cell>
          <cell r="H964">
            <v>1.2229928590237578</v>
          </cell>
          <cell r="AK964">
            <v>0.37454156307602576</v>
          </cell>
          <cell r="AL964">
            <v>0.48919714360950306</v>
          </cell>
          <cell r="AN964">
            <v>0</v>
          </cell>
          <cell r="AO964">
            <v>0.1070118751645788</v>
          </cell>
          <cell r="AP964">
            <v>32.103562549373642</v>
          </cell>
          <cell r="AQ964">
            <v>0.1070118751645788</v>
          </cell>
          <cell r="BG964" t="b">
            <v>1</v>
          </cell>
          <cell r="BO964" t="b">
            <v>0</v>
          </cell>
          <cell r="CA964" t="b">
            <v>0</v>
          </cell>
          <cell r="CB964" t="b">
            <v>0</v>
          </cell>
          <cell r="CD964" t="b">
            <v>0</v>
          </cell>
          <cell r="CE964" t="b">
            <v>0</v>
          </cell>
          <cell r="CG964" t="b">
            <v>0</v>
          </cell>
          <cell r="CH964" t="b">
            <v>0</v>
          </cell>
          <cell r="CP964" t="str">
            <v>ECBGAEND</v>
          </cell>
          <cell r="CT964" t="b">
            <v>0</v>
          </cell>
          <cell r="CV964" t="b">
            <v>1</v>
          </cell>
          <cell r="CX964" t="b">
            <v>1</v>
          </cell>
          <cell r="CZ964" t="b">
            <v>1</v>
          </cell>
          <cell r="DB964" t="b">
            <v>0</v>
          </cell>
          <cell r="DD964" t="b">
            <v>0</v>
          </cell>
          <cell r="DF964" t="b">
            <v>0</v>
          </cell>
          <cell r="DH964" t="b">
            <v>1</v>
          </cell>
          <cell r="DJ964" t="b">
            <v>1</v>
          </cell>
          <cell r="DL964" t="b">
            <v>1</v>
          </cell>
          <cell r="DN964" t="b">
            <v>0</v>
          </cell>
          <cell r="DP964" t="b">
            <v>0</v>
          </cell>
          <cell r="DV964">
            <v>0</v>
          </cell>
          <cell r="DX964">
            <v>0</v>
          </cell>
          <cell r="DZ964">
            <v>0</v>
          </cell>
          <cell r="EB964">
            <v>0</v>
          </cell>
          <cell r="ED964">
            <v>0</v>
          </cell>
          <cell r="EF964">
            <v>0</v>
          </cell>
          <cell r="EJ964">
            <v>0</v>
          </cell>
          <cell r="EL964">
            <v>0</v>
          </cell>
          <cell r="EN964">
            <v>0</v>
          </cell>
          <cell r="EP964">
            <v>0</v>
          </cell>
          <cell r="ER964">
            <v>0</v>
          </cell>
          <cell r="ET964">
            <v>0</v>
          </cell>
          <cell r="EX964">
            <v>0</v>
          </cell>
          <cell r="EZ964">
            <v>0</v>
          </cell>
          <cell r="FD964">
            <v>0</v>
          </cell>
          <cell r="FF964">
            <v>0</v>
          </cell>
        </row>
        <row r="965">
          <cell r="A965" t="str">
            <v>NyBiogas_DKW_0-5_2019</v>
          </cell>
          <cell r="B965" t="str">
            <v>DK-West</v>
          </cell>
          <cell r="G965">
            <v>0.88691214765818249</v>
          </cell>
          <cell r="H965">
            <v>1.0136138830379229</v>
          </cell>
          <cell r="AK965">
            <v>0.31041925168036383</v>
          </cell>
          <cell r="AL965">
            <v>0.40544555321516912</v>
          </cell>
          <cell r="AN965">
            <v>0</v>
          </cell>
          <cell r="AO965">
            <v>8.869121476581826E-2</v>
          </cell>
          <cell r="AP965">
            <v>26.607364429745473</v>
          </cell>
          <cell r="AQ965">
            <v>8.869121476581826E-2</v>
          </cell>
          <cell r="BG965" t="b">
            <v>1</v>
          </cell>
          <cell r="BO965" t="b">
            <v>0</v>
          </cell>
          <cell r="CA965" t="b">
            <v>0</v>
          </cell>
          <cell r="CB965" t="b">
            <v>0</v>
          </cell>
          <cell r="CD965" t="b">
            <v>0</v>
          </cell>
          <cell r="CE965" t="b">
            <v>0</v>
          </cell>
          <cell r="CG965" t="b">
            <v>0</v>
          </cell>
          <cell r="CH965" t="b">
            <v>0</v>
          </cell>
          <cell r="CP965" t="str">
            <v>ECBGAEND</v>
          </cell>
          <cell r="CT965" t="b">
            <v>0</v>
          </cell>
          <cell r="CV965" t="b">
            <v>1</v>
          </cell>
          <cell r="CX965" t="b">
            <v>1</v>
          </cell>
          <cell r="CZ965" t="b">
            <v>1</v>
          </cell>
          <cell r="DB965" t="b">
            <v>0</v>
          </cell>
          <cell r="DD965" t="b">
            <v>0</v>
          </cell>
          <cell r="DF965" t="b">
            <v>0</v>
          </cell>
          <cell r="DH965" t="b">
            <v>1</v>
          </cell>
          <cell r="DJ965" t="b">
            <v>1</v>
          </cell>
          <cell r="DL965" t="b">
            <v>1</v>
          </cell>
          <cell r="DN965" t="b">
            <v>0</v>
          </cell>
          <cell r="DP965" t="b">
            <v>0</v>
          </cell>
          <cell r="DV965">
            <v>0</v>
          </cell>
          <cell r="DX965">
            <v>0</v>
          </cell>
          <cell r="DZ965">
            <v>0</v>
          </cell>
          <cell r="EB965">
            <v>0</v>
          </cell>
          <cell r="ED965">
            <v>0</v>
          </cell>
          <cell r="EF965">
            <v>0</v>
          </cell>
          <cell r="EJ965">
            <v>0</v>
          </cell>
          <cell r="EL965">
            <v>0</v>
          </cell>
          <cell r="EN965">
            <v>0</v>
          </cell>
          <cell r="EP965">
            <v>0</v>
          </cell>
          <cell r="ER965">
            <v>0</v>
          </cell>
          <cell r="ET965">
            <v>0</v>
          </cell>
          <cell r="EX965">
            <v>0</v>
          </cell>
          <cell r="EZ965">
            <v>0</v>
          </cell>
          <cell r="FD965">
            <v>0</v>
          </cell>
          <cell r="FF965">
            <v>0</v>
          </cell>
        </row>
        <row r="966">
          <cell r="A966" t="str">
            <v>NyBiogas_DKW_0-5_2020</v>
          </cell>
          <cell r="B966" t="str">
            <v>DK-West</v>
          </cell>
          <cell r="G966">
            <v>1.0465782601812579</v>
          </cell>
          <cell r="H966">
            <v>1.1960894402071518</v>
          </cell>
          <cell r="AK966">
            <v>0.36630239106344026</v>
          </cell>
          <cell r="AL966">
            <v>0.47843577608286064</v>
          </cell>
          <cell r="AN966">
            <v>0</v>
          </cell>
          <cell r="AO966">
            <v>0.10465782601812579</v>
          </cell>
          <cell r="AP966">
            <v>31.397347805437736</v>
          </cell>
          <cell r="AQ966">
            <v>0.10465782601812579</v>
          </cell>
          <cell r="BG966" t="b">
            <v>1</v>
          </cell>
          <cell r="BO966" t="b">
            <v>0</v>
          </cell>
          <cell r="CA966" t="b">
            <v>0</v>
          </cell>
          <cell r="CB966" t="b">
            <v>0</v>
          </cell>
          <cell r="CD966" t="b">
            <v>0</v>
          </cell>
          <cell r="CE966" t="b">
            <v>0</v>
          </cell>
          <cell r="CG966" t="b">
            <v>0</v>
          </cell>
          <cell r="CH966" t="b">
            <v>0</v>
          </cell>
          <cell r="CP966" t="str">
            <v>ECBGAEND</v>
          </cell>
          <cell r="CT966" t="b">
            <v>0</v>
          </cell>
          <cell r="CV966" t="b">
            <v>1</v>
          </cell>
          <cell r="CX966" t="b">
            <v>1</v>
          </cell>
          <cell r="CZ966" t="b">
            <v>1</v>
          </cell>
          <cell r="DB966" t="b">
            <v>0</v>
          </cell>
          <cell r="DD966" t="b">
            <v>0</v>
          </cell>
          <cell r="DF966" t="b">
            <v>0</v>
          </cell>
          <cell r="DH966" t="b">
            <v>1</v>
          </cell>
          <cell r="DJ966" t="b">
            <v>1</v>
          </cell>
          <cell r="DL966" t="b">
            <v>1</v>
          </cell>
          <cell r="DN966" t="b">
            <v>0</v>
          </cell>
          <cell r="DP966" t="b">
            <v>0</v>
          </cell>
          <cell r="DV966">
            <v>0</v>
          </cell>
          <cell r="DX966">
            <v>0</v>
          </cell>
          <cell r="DZ966">
            <v>0</v>
          </cell>
          <cell r="EB966">
            <v>0</v>
          </cell>
          <cell r="ED966">
            <v>0</v>
          </cell>
          <cell r="EF966">
            <v>0</v>
          </cell>
          <cell r="EJ966">
            <v>0</v>
          </cell>
          <cell r="EL966">
            <v>0</v>
          </cell>
          <cell r="EN966">
            <v>0</v>
          </cell>
          <cell r="EP966">
            <v>0</v>
          </cell>
          <cell r="ER966">
            <v>0</v>
          </cell>
          <cell r="ET966">
            <v>0</v>
          </cell>
          <cell r="EX966">
            <v>0</v>
          </cell>
          <cell r="EZ966">
            <v>0</v>
          </cell>
          <cell r="FD966">
            <v>0</v>
          </cell>
          <cell r="FF966">
            <v>0</v>
          </cell>
        </row>
        <row r="967">
          <cell r="A967" t="str">
            <v>NyBiogas_DKW_0-5_2021</v>
          </cell>
          <cell r="B967" t="str">
            <v>DK-West</v>
          </cell>
          <cell r="G967">
            <v>9.6634135367541045</v>
          </cell>
          <cell r="H967">
            <v>11.043901184861834</v>
          </cell>
          <cell r="AK967">
            <v>3.3821947378639363</v>
          </cell>
          <cell r="AL967">
            <v>4.4175604739447332</v>
          </cell>
          <cell r="AN967">
            <v>0</v>
          </cell>
          <cell r="AO967">
            <v>0.96634135367541052</v>
          </cell>
          <cell r="AP967">
            <v>289.90240610262316</v>
          </cell>
          <cell r="AQ967">
            <v>0.96634135367541052</v>
          </cell>
          <cell r="BG967" t="b">
            <v>1</v>
          </cell>
          <cell r="BO967" t="b">
            <v>0</v>
          </cell>
          <cell r="CA967" t="b">
            <v>0</v>
          </cell>
          <cell r="CB967" t="b">
            <v>0</v>
          </cell>
          <cell r="CD967" t="b">
            <v>0</v>
          </cell>
          <cell r="CE967" t="b">
            <v>0</v>
          </cell>
          <cell r="CG967" t="b">
            <v>0</v>
          </cell>
          <cell r="CH967" t="b">
            <v>0</v>
          </cell>
          <cell r="CP967" t="str">
            <v>ECBGAEND</v>
          </cell>
          <cell r="CT967" t="b">
            <v>0</v>
          </cell>
          <cell r="CV967" t="b">
            <v>0</v>
          </cell>
          <cell r="CX967" t="b">
            <v>1</v>
          </cell>
          <cell r="CZ967" t="b">
            <v>1</v>
          </cell>
          <cell r="DB967" t="b">
            <v>0</v>
          </cell>
          <cell r="DD967" t="b">
            <v>0</v>
          </cell>
          <cell r="DF967" t="b">
            <v>0</v>
          </cell>
          <cell r="DH967" t="b">
            <v>0</v>
          </cell>
          <cell r="DJ967" t="b">
            <v>1</v>
          </cell>
          <cell r="DL967" t="b">
            <v>1</v>
          </cell>
          <cell r="DN967" t="b">
            <v>0</v>
          </cell>
          <cell r="DP967" t="b">
            <v>0</v>
          </cell>
          <cell r="DV967">
            <v>0</v>
          </cell>
          <cell r="DX967">
            <v>0</v>
          </cell>
          <cell r="DZ967">
            <v>0</v>
          </cell>
          <cell r="EB967">
            <v>0</v>
          </cell>
          <cell r="ED967">
            <v>0</v>
          </cell>
          <cell r="EF967">
            <v>0</v>
          </cell>
          <cell r="EJ967">
            <v>0</v>
          </cell>
          <cell r="EL967">
            <v>0</v>
          </cell>
          <cell r="EN967">
            <v>0</v>
          </cell>
          <cell r="EP967">
            <v>0</v>
          </cell>
          <cell r="ER967">
            <v>0</v>
          </cell>
          <cell r="ET967">
            <v>0</v>
          </cell>
          <cell r="EX967">
            <v>0</v>
          </cell>
          <cell r="EZ967">
            <v>0</v>
          </cell>
          <cell r="FD967">
            <v>0</v>
          </cell>
          <cell r="FF967">
            <v>0</v>
          </cell>
        </row>
        <row r="968">
          <cell r="A968" t="str">
            <v>NyBiogas_DKW_0-5_2022</v>
          </cell>
          <cell r="B968" t="str">
            <v>DK-West</v>
          </cell>
          <cell r="G968">
            <v>11.154993494013702</v>
          </cell>
          <cell r="H968">
            <v>12.748563993158516</v>
          </cell>
          <cell r="AK968">
            <v>3.9042477229047954</v>
          </cell>
          <cell r="AL968">
            <v>5.0994255972634059</v>
          </cell>
          <cell r="AN968">
            <v>0</v>
          </cell>
          <cell r="AO968">
            <v>1.1154993494013703</v>
          </cell>
          <cell r="AP968">
            <v>334.64980482041108</v>
          </cell>
          <cell r="AQ968">
            <v>1.1154993494013703</v>
          </cell>
          <cell r="BG968" t="b">
            <v>1</v>
          </cell>
          <cell r="BO968" t="b">
            <v>0</v>
          </cell>
          <cell r="CA968" t="b">
            <v>0</v>
          </cell>
          <cell r="CB968" t="b">
            <v>0</v>
          </cell>
          <cell r="CD968" t="b">
            <v>0</v>
          </cell>
          <cell r="CE968" t="b">
            <v>0</v>
          </cell>
          <cell r="CG968" t="b">
            <v>0</v>
          </cell>
          <cell r="CH968" t="b">
            <v>0</v>
          </cell>
          <cell r="CP968" t="str">
            <v>ECBGAEND</v>
          </cell>
          <cell r="CT968" t="b">
            <v>0</v>
          </cell>
          <cell r="CV968" t="b">
            <v>0</v>
          </cell>
          <cell r="CX968" t="b">
            <v>1</v>
          </cell>
          <cell r="CZ968" t="b">
            <v>1</v>
          </cell>
          <cell r="DB968" t="b">
            <v>0</v>
          </cell>
          <cell r="DD968" t="b">
            <v>0</v>
          </cell>
          <cell r="DF968" t="b">
            <v>0</v>
          </cell>
          <cell r="DH968" t="b">
            <v>0</v>
          </cell>
          <cell r="DJ968" t="b">
            <v>1</v>
          </cell>
          <cell r="DL968" t="b">
            <v>1</v>
          </cell>
          <cell r="DN968" t="b">
            <v>0</v>
          </cell>
          <cell r="DP968" t="b">
            <v>0</v>
          </cell>
          <cell r="DV968">
            <v>0</v>
          </cell>
          <cell r="DX968">
            <v>0</v>
          </cell>
          <cell r="DZ968">
            <v>0</v>
          </cell>
          <cell r="EB968">
            <v>0</v>
          </cell>
          <cell r="ED968">
            <v>0</v>
          </cell>
          <cell r="EF968">
            <v>0</v>
          </cell>
          <cell r="EJ968">
            <v>0</v>
          </cell>
          <cell r="EL968">
            <v>0</v>
          </cell>
          <cell r="EN968">
            <v>0</v>
          </cell>
          <cell r="EP968">
            <v>0</v>
          </cell>
          <cell r="ER968">
            <v>0</v>
          </cell>
          <cell r="ET968">
            <v>0</v>
          </cell>
          <cell r="EX968">
            <v>0</v>
          </cell>
          <cell r="EZ968">
            <v>0</v>
          </cell>
          <cell r="FD968">
            <v>0</v>
          </cell>
          <cell r="FF968">
            <v>0</v>
          </cell>
        </row>
        <row r="969">
          <cell r="A969" t="str">
            <v>NyBiogas_DKW_0-5_2023</v>
          </cell>
          <cell r="B969" t="str">
            <v>DK-West</v>
          </cell>
          <cell r="G969">
            <v>11.391038201124388</v>
          </cell>
          <cell r="H969">
            <v>13.018329372713586</v>
          </cell>
          <cell r="AK969">
            <v>3.9868633703935354</v>
          </cell>
          <cell r="AL969">
            <v>5.2073317490854336</v>
          </cell>
          <cell r="AN969">
            <v>0</v>
          </cell>
          <cell r="AO969">
            <v>1.1391038201124388</v>
          </cell>
          <cell r="AP969">
            <v>341.73114603373165</v>
          </cell>
          <cell r="AQ969">
            <v>1.1391038201124388</v>
          </cell>
          <cell r="BG969" t="b">
            <v>1</v>
          </cell>
          <cell r="BO969" t="b">
            <v>0</v>
          </cell>
          <cell r="CA969" t="b">
            <v>0</v>
          </cell>
          <cell r="CB969" t="b">
            <v>0</v>
          </cell>
          <cell r="CD969" t="b">
            <v>0</v>
          </cell>
          <cell r="CE969" t="b">
            <v>0</v>
          </cell>
          <cell r="CG969" t="b">
            <v>0</v>
          </cell>
          <cell r="CH969" t="b">
            <v>0</v>
          </cell>
          <cell r="CP969" t="str">
            <v>ECBGAEND</v>
          </cell>
          <cell r="CT969" t="b">
            <v>0</v>
          </cell>
          <cell r="CV969" t="b">
            <v>0</v>
          </cell>
          <cell r="CX969" t="b">
            <v>1</v>
          </cell>
          <cell r="CZ969" t="b">
            <v>1</v>
          </cell>
          <cell r="DB969" t="b">
            <v>0</v>
          </cell>
          <cell r="DD969" t="b">
            <v>0</v>
          </cell>
          <cell r="DF969" t="b">
            <v>0</v>
          </cell>
          <cell r="DH969" t="b">
            <v>0</v>
          </cell>
          <cell r="DJ969" t="b">
            <v>1</v>
          </cell>
          <cell r="DL969" t="b">
            <v>1</v>
          </cell>
          <cell r="DN969" t="b">
            <v>0</v>
          </cell>
          <cell r="DP969" t="b">
            <v>0</v>
          </cell>
          <cell r="DV969">
            <v>0</v>
          </cell>
          <cell r="DX969">
            <v>0</v>
          </cell>
          <cell r="DZ969">
            <v>0</v>
          </cell>
          <cell r="EB969">
            <v>0</v>
          </cell>
          <cell r="ED969">
            <v>0</v>
          </cell>
          <cell r="EF969">
            <v>0</v>
          </cell>
          <cell r="EJ969">
            <v>0</v>
          </cell>
          <cell r="EL969">
            <v>0</v>
          </cell>
          <cell r="EN969">
            <v>0</v>
          </cell>
          <cell r="EP969">
            <v>0</v>
          </cell>
          <cell r="ER969">
            <v>0</v>
          </cell>
          <cell r="ET969">
            <v>0</v>
          </cell>
          <cell r="EX969">
            <v>0</v>
          </cell>
          <cell r="EZ969">
            <v>0</v>
          </cell>
          <cell r="FD969">
            <v>0</v>
          </cell>
          <cell r="FF969">
            <v>0</v>
          </cell>
        </row>
        <row r="970">
          <cell r="A970" t="str">
            <v>NyBiogas_DKW_0-5_2024</v>
          </cell>
          <cell r="B970" t="str">
            <v>DK-West</v>
          </cell>
          <cell r="G970">
            <v>13.75219224658049</v>
          </cell>
          <cell r="H970">
            <v>15.716791138949132</v>
          </cell>
          <cell r="AK970">
            <v>4.8132672863031711</v>
          </cell>
          <cell r="AL970">
            <v>6.2867164555796524</v>
          </cell>
          <cell r="AN970">
            <v>0</v>
          </cell>
          <cell r="AO970">
            <v>1.375219224658049</v>
          </cell>
          <cell r="AP970">
            <v>412.56576739741473</v>
          </cell>
          <cell r="AQ970">
            <v>1.375219224658049</v>
          </cell>
          <cell r="BG970" t="b">
            <v>1</v>
          </cell>
          <cell r="BO970" t="b">
            <v>0</v>
          </cell>
          <cell r="CA970" t="b">
            <v>0</v>
          </cell>
          <cell r="CB970" t="b">
            <v>0</v>
          </cell>
          <cell r="CD970" t="b">
            <v>0</v>
          </cell>
          <cell r="CE970" t="b">
            <v>0</v>
          </cell>
          <cell r="CG970" t="b">
            <v>0</v>
          </cell>
          <cell r="CH970" t="b">
            <v>0</v>
          </cell>
          <cell r="CP970" t="str">
            <v>ECBGAEND</v>
          </cell>
          <cell r="CT970" t="b">
            <v>0</v>
          </cell>
          <cell r="CV970" t="b">
            <v>0</v>
          </cell>
          <cell r="CX970" t="b">
            <v>1</v>
          </cell>
          <cell r="CZ970" t="b">
            <v>1</v>
          </cell>
          <cell r="DB970" t="b">
            <v>0</v>
          </cell>
          <cell r="DD970" t="b">
            <v>0</v>
          </cell>
          <cell r="DF970" t="b">
            <v>0</v>
          </cell>
          <cell r="DH970" t="b">
            <v>0</v>
          </cell>
          <cell r="DJ970" t="b">
            <v>1</v>
          </cell>
          <cell r="DL970" t="b">
            <v>1</v>
          </cell>
          <cell r="DN970" t="b">
            <v>0</v>
          </cell>
          <cell r="DP970" t="b">
            <v>0</v>
          </cell>
          <cell r="DV970">
            <v>0</v>
          </cell>
          <cell r="DX970">
            <v>0</v>
          </cell>
          <cell r="DZ970">
            <v>0</v>
          </cell>
          <cell r="EB970">
            <v>0</v>
          </cell>
          <cell r="ED970">
            <v>0</v>
          </cell>
          <cell r="EF970">
            <v>0</v>
          </cell>
          <cell r="EJ970">
            <v>0</v>
          </cell>
          <cell r="EL970">
            <v>0</v>
          </cell>
          <cell r="EN970">
            <v>0</v>
          </cell>
          <cell r="EP970">
            <v>0</v>
          </cell>
          <cell r="ER970">
            <v>0</v>
          </cell>
          <cell r="ET970">
            <v>0</v>
          </cell>
          <cell r="EX970">
            <v>0</v>
          </cell>
          <cell r="EZ970">
            <v>0</v>
          </cell>
          <cell r="FD970">
            <v>0</v>
          </cell>
          <cell r="FF970">
            <v>0</v>
          </cell>
        </row>
        <row r="971">
          <cell r="A971" t="str">
            <v>NyBiogas_DKW_0-5_2025</v>
          </cell>
          <cell r="B971" t="str">
            <v>DK-West</v>
          </cell>
          <cell r="G971">
            <v>12.496177713707745</v>
          </cell>
          <cell r="H971">
            <v>14.281345958523136</v>
          </cell>
          <cell r="AK971">
            <v>4.3736621997977103</v>
          </cell>
          <cell r="AL971">
            <v>5.712538383409254</v>
          </cell>
          <cell r="AN971">
            <v>0</v>
          </cell>
          <cell r="AO971">
            <v>1.2496177713707746</v>
          </cell>
          <cell r="AP971">
            <v>374.88533141123236</v>
          </cell>
          <cell r="AQ971">
            <v>1.2496177713707746</v>
          </cell>
          <cell r="BG971" t="b">
            <v>1</v>
          </cell>
          <cell r="BO971" t="b">
            <v>0</v>
          </cell>
          <cell r="CA971" t="b">
            <v>0</v>
          </cell>
          <cell r="CB971" t="b">
            <v>0</v>
          </cell>
          <cell r="CD971" t="b">
            <v>0</v>
          </cell>
          <cell r="CE971" t="b">
            <v>0</v>
          </cell>
          <cell r="CG971" t="b">
            <v>0</v>
          </cell>
          <cell r="CH971" t="b">
            <v>0</v>
          </cell>
          <cell r="CP971" t="str">
            <v>ECBGAEND</v>
          </cell>
          <cell r="CT971" t="b">
            <v>0</v>
          </cell>
          <cell r="CV971" t="b">
            <v>0</v>
          </cell>
          <cell r="CX971" t="b">
            <v>1</v>
          </cell>
          <cell r="CZ971" t="b">
            <v>1</v>
          </cell>
          <cell r="DB971" t="b">
            <v>0</v>
          </cell>
          <cell r="DD971" t="b">
            <v>0</v>
          </cell>
          <cell r="DF971" t="b">
            <v>0</v>
          </cell>
          <cell r="DH971" t="b">
            <v>0</v>
          </cell>
          <cell r="DJ971" t="b">
            <v>1</v>
          </cell>
          <cell r="DL971" t="b">
            <v>1</v>
          </cell>
          <cell r="DN971" t="b">
            <v>0</v>
          </cell>
          <cell r="DP971" t="b">
            <v>0</v>
          </cell>
          <cell r="DV971">
            <v>0</v>
          </cell>
          <cell r="DX971">
            <v>0</v>
          </cell>
          <cell r="DZ971">
            <v>0</v>
          </cell>
          <cell r="EB971">
            <v>0</v>
          </cell>
          <cell r="ED971">
            <v>0</v>
          </cell>
          <cell r="EF971">
            <v>0</v>
          </cell>
          <cell r="EJ971">
            <v>0</v>
          </cell>
          <cell r="EL971">
            <v>0</v>
          </cell>
          <cell r="EN971">
            <v>0</v>
          </cell>
          <cell r="EP971">
            <v>0</v>
          </cell>
          <cell r="ER971">
            <v>0</v>
          </cell>
          <cell r="ET971">
            <v>0</v>
          </cell>
          <cell r="EX971">
            <v>0</v>
          </cell>
          <cell r="EZ971">
            <v>0</v>
          </cell>
          <cell r="FD971">
            <v>0</v>
          </cell>
          <cell r="FF971">
            <v>0</v>
          </cell>
        </row>
        <row r="972">
          <cell r="A972" t="str">
            <v>NyBiogas_DKW_0-5_2026</v>
          </cell>
          <cell r="B972" t="str">
            <v>DK-West</v>
          </cell>
          <cell r="G972">
            <v>15.42530950592651</v>
          </cell>
          <cell r="H972">
            <v>17.628925149630298</v>
          </cell>
          <cell r="AK972">
            <v>5.3988583270742785</v>
          </cell>
          <cell r="AL972">
            <v>7.0515700598521187</v>
          </cell>
          <cell r="AN972">
            <v>0</v>
          </cell>
          <cell r="AO972">
            <v>1.542530950592651</v>
          </cell>
          <cell r="AP972">
            <v>462.75928517779528</v>
          </cell>
          <cell r="AQ972">
            <v>1.542530950592651</v>
          </cell>
          <cell r="BG972" t="b">
            <v>1</v>
          </cell>
          <cell r="BO972" t="b">
            <v>0</v>
          </cell>
          <cell r="CA972" t="b">
            <v>0</v>
          </cell>
          <cell r="CB972" t="b">
            <v>0</v>
          </cell>
          <cell r="CD972" t="b">
            <v>0</v>
          </cell>
          <cell r="CE972" t="b">
            <v>0</v>
          </cell>
          <cell r="CG972" t="b">
            <v>0</v>
          </cell>
          <cell r="CH972" t="b">
            <v>0</v>
          </cell>
          <cell r="CP972" t="str">
            <v>ECBGAEND</v>
          </cell>
          <cell r="CT972" t="b">
            <v>0</v>
          </cell>
          <cell r="CV972" t="b">
            <v>0</v>
          </cell>
          <cell r="CX972" t="b">
            <v>0</v>
          </cell>
          <cell r="CZ972" t="b">
            <v>1</v>
          </cell>
          <cell r="DB972" t="b">
            <v>0</v>
          </cell>
          <cell r="DD972" t="b">
            <v>0</v>
          </cell>
          <cell r="DF972" t="b">
            <v>0</v>
          </cell>
          <cell r="DH972" t="b">
            <v>0</v>
          </cell>
          <cell r="DJ972" t="b">
            <v>0</v>
          </cell>
          <cell r="DL972" t="b">
            <v>1</v>
          </cell>
          <cell r="DN972" t="b">
            <v>0</v>
          </cell>
          <cell r="DP972" t="b">
            <v>0</v>
          </cell>
          <cell r="DV972">
            <v>0</v>
          </cell>
          <cell r="DX972">
            <v>0</v>
          </cell>
          <cell r="DZ972">
            <v>0</v>
          </cell>
          <cell r="EB972">
            <v>0</v>
          </cell>
          <cell r="ED972">
            <v>0</v>
          </cell>
          <cell r="EF972">
            <v>0</v>
          </cell>
          <cell r="EJ972">
            <v>0</v>
          </cell>
          <cell r="EL972">
            <v>0</v>
          </cell>
          <cell r="EN972">
            <v>0</v>
          </cell>
          <cell r="EP972">
            <v>0</v>
          </cell>
          <cell r="ER972">
            <v>0</v>
          </cell>
          <cell r="ET972">
            <v>0</v>
          </cell>
          <cell r="EX972">
            <v>0</v>
          </cell>
          <cell r="EZ972">
            <v>0</v>
          </cell>
          <cell r="FD972">
            <v>0</v>
          </cell>
          <cell r="FF972">
            <v>0</v>
          </cell>
        </row>
        <row r="973">
          <cell r="A973" t="str">
            <v>NyBiogas_DKW_0-5_2027</v>
          </cell>
          <cell r="B973" t="str">
            <v>DK-West</v>
          </cell>
          <cell r="G973">
            <v>15.210650626224243</v>
          </cell>
          <cell r="H973">
            <v>17.38360071568485</v>
          </cell>
          <cell r="AK973">
            <v>5.3237277191784846</v>
          </cell>
          <cell r="AL973">
            <v>6.9534402862739393</v>
          </cell>
          <cell r="AN973">
            <v>0</v>
          </cell>
          <cell r="AO973">
            <v>1.5210650626224245</v>
          </cell>
          <cell r="AP973">
            <v>456.31951878672731</v>
          </cell>
          <cell r="AQ973">
            <v>1.5210650626224245</v>
          </cell>
          <cell r="BG973" t="b">
            <v>1</v>
          </cell>
          <cell r="BO973" t="b">
            <v>0</v>
          </cell>
          <cell r="CA973" t="b">
            <v>0</v>
          </cell>
          <cell r="CB973" t="b">
            <v>0</v>
          </cell>
          <cell r="CD973" t="b">
            <v>0</v>
          </cell>
          <cell r="CE973" t="b">
            <v>0</v>
          </cell>
          <cell r="CG973" t="b">
            <v>0</v>
          </cell>
          <cell r="CH973" t="b">
            <v>0</v>
          </cell>
          <cell r="CP973" t="str">
            <v>ECBGAEND</v>
          </cell>
          <cell r="CT973" t="b">
            <v>0</v>
          </cell>
          <cell r="CV973" t="b">
            <v>0</v>
          </cell>
          <cell r="CX973" t="b">
            <v>0</v>
          </cell>
          <cell r="CZ973" t="b">
            <v>1</v>
          </cell>
          <cell r="DB973" t="b">
            <v>0</v>
          </cell>
          <cell r="DD973" t="b">
            <v>0</v>
          </cell>
          <cell r="DF973" t="b">
            <v>0</v>
          </cell>
          <cell r="DH973" t="b">
            <v>0</v>
          </cell>
          <cell r="DJ973" t="b">
            <v>0</v>
          </cell>
          <cell r="DL973" t="b">
            <v>1</v>
          </cell>
          <cell r="DN973" t="b">
            <v>0</v>
          </cell>
          <cell r="DP973" t="b">
            <v>0</v>
          </cell>
          <cell r="DV973">
            <v>0</v>
          </cell>
          <cell r="DX973">
            <v>0</v>
          </cell>
          <cell r="DZ973">
            <v>0</v>
          </cell>
          <cell r="EB973">
            <v>0</v>
          </cell>
          <cell r="ED973">
            <v>0</v>
          </cell>
          <cell r="EF973">
            <v>0</v>
          </cell>
          <cell r="EJ973">
            <v>0</v>
          </cell>
          <cell r="EL973">
            <v>0</v>
          </cell>
          <cell r="EN973">
            <v>0</v>
          </cell>
          <cell r="EP973">
            <v>0</v>
          </cell>
          <cell r="ER973">
            <v>0</v>
          </cell>
          <cell r="ET973">
            <v>0</v>
          </cell>
          <cell r="EX973">
            <v>0</v>
          </cell>
          <cell r="EZ973">
            <v>0</v>
          </cell>
          <cell r="FD973">
            <v>0</v>
          </cell>
          <cell r="FF973">
            <v>0</v>
          </cell>
        </row>
        <row r="974">
          <cell r="A974" t="str">
            <v>NyBiogas_DKW_0-5_2028</v>
          </cell>
          <cell r="B974" t="str">
            <v>DK-West</v>
          </cell>
          <cell r="G974">
            <v>14.075189582376902</v>
          </cell>
          <cell r="H974">
            <v>16.085930951287889</v>
          </cell>
          <cell r="AK974">
            <v>4.9263163538319157</v>
          </cell>
          <cell r="AL974">
            <v>6.4343723805151543</v>
          </cell>
          <cell r="AN974">
            <v>0</v>
          </cell>
          <cell r="AO974">
            <v>1.4075189582376904</v>
          </cell>
          <cell r="AP974">
            <v>422.25568747130706</v>
          </cell>
          <cell r="AQ974">
            <v>1.4075189582376904</v>
          </cell>
          <cell r="BG974" t="b">
            <v>1</v>
          </cell>
          <cell r="BO974" t="b">
            <v>0</v>
          </cell>
          <cell r="CA974" t="b">
            <v>0</v>
          </cell>
          <cell r="CB974" t="b">
            <v>0</v>
          </cell>
          <cell r="CD974" t="b">
            <v>0</v>
          </cell>
          <cell r="CE974" t="b">
            <v>0</v>
          </cell>
          <cell r="CG974" t="b">
            <v>0</v>
          </cell>
          <cell r="CH974" t="b">
            <v>0</v>
          </cell>
          <cell r="CP974" t="str">
            <v>ECBGAEND</v>
          </cell>
          <cell r="CT974" t="b">
            <v>0</v>
          </cell>
          <cell r="CV974" t="b">
            <v>0</v>
          </cell>
          <cell r="CX974" t="b">
            <v>0</v>
          </cell>
          <cell r="CZ974" t="b">
            <v>1</v>
          </cell>
          <cell r="DB974" t="b">
            <v>0</v>
          </cell>
          <cell r="DD974" t="b">
            <v>0</v>
          </cell>
          <cell r="DF974" t="b">
            <v>0</v>
          </cell>
          <cell r="DH974" t="b">
            <v>0</v>
          </cell>
          <cell r="DJ974" t="b">
            <v>0</v>
          </cell>
          <cell r="DL974" t="b">
            <v>1</v>
          </cell>
          <cell r="DN974" t="b">
            <v>0</v>
          </cell>
          <cell r="DP974" t="b">
            <v>0</v>
          </cell>
          <cell r="DV974">
            <v>0</v>
          </cell>
          <cell r="DX974">
            <v>0</v>
          </cell>
          <cell r="DZ974">
            <v>0</v>
          </cell>
          <cell r="EB974">
            <v>0</v>
          </cell>
          <cell r="ED974">
            <v>0</v>
          </cell>
          <cell r="EF974">
            <v>0</v>
          </cell>
          <cell r="EJ974">
            <v>0</v>
          </cell>
          <cell r="EL974">
            <v>0</v>
          </cell>
          <cell r="EN974">
            <v>0</v>
          </cell>
          <cell r="EP974">
            <v>0</v>
          </cell>
          <cell r="ER974">
            <v>0</v>
          </cell>
          <cell r="ET974">
            <v>0</v>
          </cell>
          <cell r="EX974">
            <v>0</v>
          </cell>
          <cell r="EZ974">
            <v>0</v>
          </cell>
          <cell r="FD974">
            <v>0</v>
          </cell>
          <cell r="FF974">
            <v>0</v>
          </cell>
        </row>
        <row r="975">
          <cell r="A975" t="str">
            <v>NyBiogas_DKW_0-5_2029</v>
          </cell>
          <cell r="B975" t="str">
            <v>DK-West</v>
          </cell>
          <cell r="G975">
            <v>14.510293050533642</v>
          </cell>
          <cell r="H975">
            <v>16.583192057752733</v>
          </cell>
          <cell r="AK975">
            <v>5.0786025676867741</v>
          </cell>
          <cell r="AL975">
            <v>6.6332768231010926</v>
          </cell>
          <cell r="AN975">
            <v>0</v>
          </cell>
          <cell r="AO975">
            <v>1.4510293050533642</v>
          </cell>
          <cell r="AP975">
            <v>435.30879151600925</v>
          </cell>
          <cell r="AQ975">
            <v>1.4510293050533642</v>
          </cell>
          <cell r="BG975" t="b">
            <v>1</v>
          </cell>
          <cell r="BO975" t="b">
            <v>0</v>
          </cell>
          <cell r="CA975" t="b">
            <v>0</v>
          </cell>
          <cell r="CB975" t="b">
            <v>0</v>
          </cell>
          <cell r="CD975" t="b">
            <v>0</v>
          </cell>
          <cell r="CE975" t="b">
            <v>0</v>
          </cell>
          <cell r="CG975" t="b">
            <v>0</v>
          </cell>
          <cell r="CH975" t="b">
            <v>0</v>
          </cell>
          <cell r="CP975" t="str">
            <v>ECBGAEND</v>
          </cell>
          <cell r="CT975" t="b">
            <v>0</v>
          </cell>
          <cell r="CV975" t="b">
            <v>0</v>
          </cell>
          <cell r="CX975" t="b">
            <v>0</v>
          </cell>
          <cell r="CZ975" t="b">
            <v>1</v>
          </cell>
          <cell r="DB975" t="b">
            <v>0</v>
          </cell>
          <cell r="DD975" t="b">
            <v>0</v>
          </cell>
          <cell r="DF975" t="b">
            <v>0</v>
          </cell>
          <cell r="DH975" t="b">
            <v>0</v>
          </cell>
          <cell r="DJ975" t="b">
            <v>0</v>
          </cell>
          <cell r="DL975" t="b">
            <v>1</v>
          </cell>
          <cell r="DN975" t="b">
            <v>0</v>
          </cell>
          <cell r="DP975" t="b">
            <v>0</v>
          </cell>
          <cell r="DV975">
            <v>0</v>
          </cell>
          <cell r="DX975">
            <v>0</v>
          </cell>
          <cell r="DZ975">
            <v>0</v>
          </cell>
          <cell r="EB975">
            <v>0</v>
          </cell>
          <cell r="ED975">
            <v>0</v>
          </cell>
          <cell r="EF975">
            <v>0</v>
          </cell>
          <cell r="EJ975">
            <v>0</v>
          </cell>
          <cell r="EL975">
            <v>0</v>
          </cell>
          <cell r="EN975">
            <v>0</v>
          </cell>
          <cell r="EP975">
            <v>0</v>
          </cell>
          <cell r="ER975">
            <v>0</v>
          </cell>
          <cell r="ET975">
            <v>0</v>
          </cell>
          <cell r="EX975">
            <v>0</v>
          </cell>
          <cell r="EZ975">
            <v>0</v>
          </cell>
          <cell r="FD975">
            <v>0</v>
          </cell>
          <cell r="FF975">
            <v>0</v>
          </cell>
        </row>
        <row r="976">
          <cell r="A976" t="str">
            <v>NyBiogas_DKW_0-5_2030</v>
          </cell>
          <cell r="B976" t="str">
            <v>DK-West</v>
          </cell>
          <cell r="G976">
            <v>15.469836328160183</v>
          </cell>
          <cell r="H976">
            <v>17.679812946468779</v>
          </cell>
          <cell r="AK976">
            <v>5.4144427148560634</v>
          </cell>
          <cell r="AL976">
            <v>7.0719251785875104</v>
          </cell>
          <cell r="AN976">
            <v>0</v>
          </cell>
          <cell r="AO976">
            <v>1.5469836328160183</v>
          </cell>
          <cell r="AP976">
            <v>464.0950898448055</v>
          </cell>
          <cell r="AQ976">
            <v>1.5469836328160183</v>
          </cell>
          <cell r="BG976" t="b">
            <v>1</v>
          </cell>
          <cell r="BO976" t="b">
            <v>0</v>
          </cell>
          <cell r="CA976" t="b">
            <v>0</v>
          </cell>
          <cell r="CB976" t="b">
            <v>0</v>
          </cell>
          <cell r="CD976" t="b">
            <v>0</v>
          </cell>
          <cell r="CE976" t="b">
            <v>0</v>
          </cell>
          <cell r="CG976" t="b">
            <v>0</v>
          </cell>
          <cell r="CH976" t="b">
            <v>0</v>
          </cell>
          <cell r="CP976" t="str">
            <v>ECBGAEND</v>
          </cell>
          <cell r="CT976" t="b">
            <v>0</v>
          </cell>
          <cell r="CV976" t="b">
            <v>0</v>
          </cell>
          <cell r="CX976" t="b">
            <v>0</v>
          </cell>
          <cell r="CZ976" t="b">
            <v>1</v>
          </cell>
          <cell r="DB976" t="b">
            <v>0</v>
          </cell>
          <cell r="DD976" t="b">
            <v>0</v>
          </cell>
          <cell r="DF976" t="b">
            <v>0</v>
          </cell>
          <cell r="DH976" t="b">
            <v>0</v>
          </cell>
          <cell r="DJ976" t="b">
            <v>0</v>
          </cell>
          <cell r="DL976" t="b">
            <v>1</v>
          </cell>
          <cell r="DN976" t="b">
            <v>0</v>
          </cell>
          <cell r="DP976" t="b">
            <v>0</v>
          </cell>
          <cell r="DV976">
            <v>0</v>
          </cell>
          <cell r="DX976">
            <v>0</v>
          </cell>
          <cell r="DZ976">
            <v>0</v>
          </cell>
          <cell r="EB976">
            <v>0</v>
          </cell>
          <cell r="ED976">
            <v>0</v>
          </cell>
          <cell r="EF976">
            <v>0</v>
          </cell>
          <cell r="EJ976">
            <v>0</v>
          </cell>
          <cell r="EL976">
            <v>0</v>
          </cell>
          <cell r="EN976">
            <v>0</v>
          </cell>
          <cell r="EP976">
            <v>0</v>
          </cell>
          <cell r="ER976">
            <v>0</v>
          </cell>
          <cell r="ET976">
            <v>0</v>
          </cell>
          <cell r="EX976">
            <v>0</v>
          </cell>
          <cell r="EZ976">
            <v>0</v>
          </cell>
          <cell r="FD976">
            <v>0</v>
          </cell>
          <cell r="FF976">
            <v>0</v>
          </cell>
        </row>
        <row r="977">
          <cell r="A977" t="str">
            <v>NyBiogas_DKW_0-5_2031</v>
          </cell>
          <cell r="B977" t="str">
            <v>DK-West</v>
          </cell>
          <cell r="G977">
            <v>15.468476258416537</v>
          </cell>
          <cell r="H977">
            <v>17.678258581047469</v>
          </cell>
          <cell r="AK977">
            <v>5.4139666904457879</v>
          </cell>
          <cell r="AL977">
            <v>7.0713034324189872</v>
          </cell>
          <cell r="AN977">
            <v>0</v>
          </cell>
          <cell r="AO977">
            <v>1.5468476258416537</v>
          </cell>
          <cell r="AP977">
            <v>464.05428775249612</v>
          </cell>
          <cell r="AQ977">
            <v>1.5468476258416537</v>
          </cell>
          <cell r="BG977" t="b">
            <v>1</v>
          </cell>
          <cell r="BO977" t="b">
            <v>0</v>
          </cell>
          <cell r="CA977" t="b">
            <v>0</v>
          </cell>
          <cell r="CB977" t="b">
            <v>0</v>
          </cell>
          <cell r="CD977" t="b">
            <v>0</v>
          </cell>
          <cell r="CE977" t="b">
            <v>0</v>
          </cell>
          <cell r="CG977" t="b">
            <v>0</v>
          </cell>
          <cell r="CH977" t="b">
            <v>0</v>
          </cell>
          <cell r="CP977" t="str">
            <v>ECBGAEND</v>
          </cell>
          <cell r="CT977" t="b">
            <v>0</v>
          </cell>
          <cell r="CV977" t="b">
            <v>0</v>
          </cell>
          <cell r="CX977" t="b">
            <v>0</v>
          </cell>
          <cell r="CZ977" t="b">
            <v>0</v>
          </cell>
          <cell r="DB977" t="b">
            <v>0</v>
          </cell>
          <cell r="DD977" t="b">
            <v>0</v>
          </cell>
          <cell r="DF977" t="b">
            <v>0</v>
          </cell>
          <cell r="DH977" t="b">
            <v>0</v>
          </cell>
          <cell r="DJ977" t="b">
            <v>0</v>
          </cell>
          <cell r="DL977" t="b">
            <v>0</v>
          </cell>
          <cell r="DN977" t="b">
            <v>0</v>
          </cell>
          <cell r="DP977" t="b">
            <v>0</v>
          </cell>
          <cell r="DV977">
            <v>0</v>
          </cell>
          <cell r="DX977">
            <v>0</v>
          </cell>
          <cell r="DZ977">
            <v>0</v>
          </cell>
          <cell r="EB977">
            <v>0</v>
          </cell>
          <cell r="ED977">
            <v>0</v>
          </cell>
          <cell r="EF977">
            <v>0</v>
          </cell>
          <cell r="EJ977">
            <v>0</v>
          </cell>
          <cell r="EL977">
            <v>0</v>
          </cell>
          <cell r="EN977">
            <v>0</v>
          </cell>
          <cell r="EP977">
            <v>0</v>
          </cell>
          <cell r="ER977">
            <v>0</v>
          </cell>
          <cell r="ET977">
            <v>0</v>
          </cell>
          <cell r="EX977">
            <v>0</v>
          </cell>
          <cell r="EZ977">
            <v>0</v>
          </cell>
          <cell r="FD977">
            <v>0</v>
          </cell>
          <cell r="FF977">
            <v>0</v>
          </cell>
        </row>
        <row r="978">
          <cell r="A978" t="str">
            <v>NyBiogas_DKW_0-5_2032</v>
          </cell>
          <cell r="B978" t="str">
            <v>DK-West</v>
          </cell>
          <cell r="G978">
            <v>16.149698455086856</v>
          </cell>
          <cell r="H978">
            <v>18.45679823438498</v>
          </cell>
          <cell r="AK978">
            <v>5.6523944592803996</v>
          </cell>
          <cell r="AL978">
            <v>7.3827192937539907</v>
          </cell>
          <cell r="AN978">
            <v>0</v>
          </cell>
          <cell r="AO978">
            <v>1.6149698455086856</v>
          </cell>
          <cell r="AP978">
            <v>484.4909536526057</v>
          </cell>
          <cell r="AQ978">
            <v>1.6149698455086856</v>
          </cell>
          <cell r="BG978" t="b">
            <v>1</v>
          </cell>
          <cell r="BO978" t="b">
            <v>0</v>
          </cell>
          <cell r="CA978" t="b">
            <v>0</v>
          </cell>
          <cell r="CB978" t="b">
            <v>0</v>
          </cell>
          <cell r="CD978" t="b">
            <v>0</v>
          </cell>
          <cell r="CE978" t="b">
            <v>0</v>
          </cell>
          <cell r="CG978" t="b">
            <v>0</v>
          </cell>
          <cell r="CH978" t="b">
            <v>0</v>
          </cell>
          <cell r="CP978" t="str">
            <v>ECBGAEND</v>
          </cell>
          <cell r="CT978" t="b">
            <v>0</v>
          </cell>
          <cell r="CV978" t="b">
            <v>0</v>
          </cell>
          <cell r="CX978" t="b">
            <v>0</v>
          </cell>
          <cell r="CZ978" t="b">
            <v>0</v>
          </cell>
          <cell r="DB978" t="b">
            <v>0</v>
          </cell>
          <cell r="DD978" t="b">
            <v>0</v>
          </cell>
          <cell r="DF978" t="b">
            <v>0</v>
          </cell>
          <cell r="DH978" t="b">
            <v>0</v>
          </cell>
          <cell r="DJ978" t="b">
            <v>0</v>
          </cell>
          <cell r="DL978" t="b">
            <v>0</v>
          </cell>
          <cell r="DN978" t="b">
            <v>0</v>
          </cell>
          <cell r="DP978" t="b">
            <v>0</v>
          </cell>
          <cell r="DV978">
            <v>0</v>
          </cell>
          <cell r="DX978">
            <v>0</v>
          </cell>
          <cell r="DZ978">
            <v>0</v>
          </cell>
          <cell r="EB978">
            <v>0</v>
          </cell>
          <cell r="ED978">
            <v>0</v>
          </cell>
          <cell r="EF978">
            <v>0</v>
          </cell>
          <cell r="EJ978">
            <v>0</v>
          </cell>
          <cell r="EL978">
            <v>0</v>
          </cell>
          <cell r="EN978">
            <v>0</v>
          </cell>
          <cell r="EP978">
            <v>0</v>
          </cell>
          <cell r="ER978">
            <v>0</v>
          </cell>
          <cell r="ET978">
            <v>0</v>
          </cell>
          <cell r="EX978">
            <v>0</v>
          </cell>
          <cell r="EZ978">
            <v>0</v>
          </cell>
          <cell r="FD978">
            <v>0</v>
          </cell>
          <cell r="FF978">
            <v>0</v>
          </cell>
        </row>
        <row r="979">
          <cell r="A979" t="str">
            <v>NyBiogas_DKW_0-5_2033</v>
          </cell>
          <cell r="B979" t="str">
            <v>DK-West</v>
          </cell>
          <cell r="G979">
            <v>0.1018574434455104</v>
          </cell>
          <cell r="H979">
            <v>0.11640850679486903</v>
          </cell>
          <cell r="AK979">
            <v>3.5650105205928637E-2</v>
          </cell>
          <cell r="AL979">
            <v>4.6563402717947601E-2</v>
          </cell>
          <cell r="AN979">
            <v>0</v>
          </cell>
          <cell r="AO979">
            <v>1.0185744344551041E-2</v>
          </cell>
          <cell r="AP979">
            <v>3.0557233033653119</v>
          </cell>
          <cell r="AQ979">
            <v>1.0185744344551041E-2</v>
          </cell>
          <cell r="BG979" t="b">
            <v>1</v>
          </cell>
          <cell r="BO979" t="b">
            <v>0</v>
          </cell>
          <cell r="CA979" t="b">
            <v>0</v>
          </cell>
          <cell r="CB979" t="b">
            <v>0</v>
          </cell>
          <cell r="CD979" t="b">
            <v>0</v>
          </cell>
          <cell r="CE979" t="b">
            <v>0</v>
          </cell>
          <cell r="CG979" t="b">
            <v>0</v>
          </cell>
          <cell r="CH979" t="b">
            <v>0</v>
          </cell>
          <cell r="CP979" t="str">
            <v>ECBGAEND</v>
          </cell>
          <cell r="CT979" t="b">
            <v>0</v>
          </cell>
          <cell r="CV979" t="b">
            <v>0</v>
          </cell>
          <cell r="CX979" t="b">
            <v>0</v>
          </cell>
          <cell r="CZ979" t="b">
            <v>0</v>
          </cell>
          <cell r="DB979" t="b">
            <v>0</v>
          </cell>
          <cell r="DD979" t="b">
            <v>0</v>
          </cell>
          <cell r="DF979" t="b">
            <v>0</v>
          </cell>
          <cell r="DH979" t="b">
            <v>0</v>
          </cell>
          <cell r="DJ979" t="b">
            <v>0</v>
          </cell>
          <cell r="DL979" t="b">
            <v>0</v>
          </cell>
          <cell r="DN979" t="b">
            <v>0</v>
          </cell>
          <cell r="DP979" t="b">
            <v>0</v>
          </cell>
          <cell r="DV979">
            <v>0</v>
          </cell>
          <cell r="DX979">
            <v>0</v>
          </cell>
          <cell r="DZ979">
            <v>0</v>
          </cell>
          <cell r="EB979">
            <v>0</v>
          </cell>
          <cell r="ED979">
            <v>0</v>
          </cell>
          <cell r="EF979">
            <v>0</v>
          </cell>
          <cell r="EJ979">
            <v>0</v>
          </cell>
          <cell r="EL979">
            <v>0</v>
          </cell>
          <cell r="EN979">
            <v>0</v>
          </cell>
          <cell r="EP979">
            <v>0</v>
          </cell>
          <cell r="ER979">
            <v>0</v>
          </cell>
          <cell r="ET979">
            <v>0</v>
          </cell>
          <cell r="EX979">
            <v>0</v>
          </cell>
          <cell r="EZ979">
            <v>0</v>
          </cell>
          <cell r="FD979">
            <v>0</v>
          </cell>
          <cell r="FF979">
            <v>0</v>
          </cell>
        </row>
        <row r="980">
          <cell r="A980" t="str">
            <v>NyBiogas_DKW_0-5_2034</v>
          </cell>
          <cell r="B980" t="str">
            <v>DK-West</v>
          </cell>
          <cell r="G980">
            <v>0.19957928661501684</v>
          </cell>
          <cell r="H980">
            <v>0.22809061327430497</v>
          </cell>
          <cell r="AK980">
            <v>6.9852750315255882E-2</v>
          </cell>
          <cell r="AL980">
            <v>9.1236245309721978E-2</v>
          </cell>
          <cell r="AN980">
            <v>0</v>
          </cell>
          <cell r="AO980">
            <v>1.9957928661501687E-2</v>
          </cell>
          <cell r="AP980">
            <v>5.9873785984505048</v>
          </cell>
          <cell r="AQ980">
            <v>1.9957928661501687E-2</v>
          </cell>
          <cell r="BG980" t="b">
            <v>1</v>
          </cell>
          <cell r="BO980" t="b">
            <v>0</v>
          </cell>
          <cell r="CA980" t="b">
            <v>0</v>
          </cell>
          <cell r="CB980" t="b">
            <v>0</v>
          </cell>
          <cell r="CD980" t="b">
            <v>0</v>
          </cell>
          <cell r="CE980" t="b">
            <v>0</v>
          </cell>
          <cell r="CG980" t="b">
            <v>0</v>
          </cell>
          <cell r="CH980" t="b">
            <v>0</v>
          </cell>
          <cell r="CP980" t="str">
            <v>ECBGAEND</v>
          </cell>
          <cell r="CT980" t="b">
            <v>0</v>
          </cell>
          <cell r="CV980" t="b">
            <v>0</v>
          </cell>
          <cell r="CX980" t="b">
            <v>0</v>
          </cell>
          <cell r="CZ980" t="b">
            <v>0</v>
          </cell>
          <cell r="DB980" t="b">
            <v>0</v>
          </cell>
          <cell r="DD980" t="b">
            <v>0</v>
          </cell>
          <cell r="DF980" t="b">
            <v>0</v>
          </cell>
          <cell r="DH980" t="b">
            <v>0</v>
          </cell>
          <cell r="DJ980" t="b">
            <v>0</v>
          </cell>
          <cell r="DL980" t="b">
            <v>0</v>
          </cell>
          <cell r="DN980" t="b">
            <v>0</v>
          </cell>
          <cell r="DP980" t="b">
            <v>0</v>
          </cell>
          <cell r="DV980">
            <v>0</v>
          </cell>
          <cell r="DX980">
            <v>0</v>
          </cell>
          <cell r="DZ980">
            <v>0</v>
          </cell>
          <cell r="EB980">
            <v>0</v>
          </cell>
          <cell r="ED980">
            <v>0</v>
          </cell>
          <cell r="EF980">
            <v>0</v>
          </cell>
          <cell r="EJ980">
            <v>0</v>
          </cell>
          <cell r="EL980">
            <v>0</v>
          </cell>
          <cell r="EN980">
            <v>0</v>
          </cell>
          <cell r="EP980">
            <v>0</v>
          </cell>
          <cell r="ER980">
            <v>0</v>
          </cell>
          <cell r="ET980">
            <v>0</v>
          </cell>
          <cell r="EX980">
            <v>0</v>
          </cell>
          <cell r="EZ980">
            <v>0</v>
          </cell>
          <cell r="FD980">
            <v>0</v>
          </cell>
          <cell r="FF980">
            <v>0</v>
          </cell>
        </row>
        <row r="981">
          <cell r="A981" t="str">
            <v>NyBiogas_DKW_0-5_2035</v>
          </cell>
          <cell r="B981" t="str">
            <v>DK-West</v>
          </cell>
          <cell r="G981">
            <v>2.0963069654718312</v>
          </cell>
          <cell r="H981">
            <v>2.3957793891106642</v>
          </cell>
          <cell r="AK981">
            <v>0.73370743791514081</v>
          </cell>
          <cell r="AL981">
            <v>0.95831175564426563</v>
          </cell>
          <cell r="AN981">
            <v>0</v>
          </cell>
          <cell r="AO981">
            <v>0.20963069654718314</v>
          </cell>
          <cell r="AP981">
            <v>62.889208964154932</v>
          </cell>
          <cell r="AQ981">
            <v>0.20963069654718314</v>
          </cell>
          <cell r="BG981" t="b">
            <v>1</v>
          </cell>
          <cell r="BO981" t="b">
            <v>0</v>
          </cell>
          <cell r="CA981" t="b">
            <v>0</v>
          </cell>
          <cell r="CB981" t="b">
            <v>0</v>
          </cell>
          <cell r="CD981" t="b">
            <v>0</v>
          </cell>
          <cell r="CE981" t="b">
            <v>0</v>
          </cell>
          <cell r="CG981" t="b">
            <v>0</v>
          </cell>
          <cell r="CH981" t="b">
            <v>0</v>
          </cell>
          <cell r="CP981" t="str">
            <v>ECBGAEND</v>
          </cell>
          <cell r="CT981" t="b">
            <v>0</v>
          </cell>
          <cell r="CV981" t="b">
            <v>0</v>
          </cell>
          <cell r="CX981" t="b">
            <v>0</v>
          </cell>
          <cell r="CZ981" t="b">
            <v>0</v>
          </cell>
          <cell r="DB981" t="b">
            <v>0</v>
          </cell>
          <cell r="DD981" t="b">
            <v>0</v>
          </cell>
          <cell r="DF981" t="b">
            <v>0</v>
          </cell>
          <cell r="DH981" t="b">
            <v>0</v>
          </cell>
          <cell r="DJ981" t="b">
            <v>0</v>
          </cell>
          <cell r="DL981" t="b">
            <v>0</v>
          </cell>
          <cell r="DN981" t="b">
            <v>0</v>
          </cell>
          <cell r="DP981" t="b">
            <v>0</v>
          </cell>
          <cell r="DV981">
            <v>0</v>
          </cell>
          <cell r="DX981">
            <v>0</v>
          </cell>
          <cell r="DZ981">
            <v>0</v>
          </cell>
          <cell r="EB981">
            <v>0</v>
          </cell>
          <cell r="ED981">
            <v>0</v>
          </cell>
          <cell r="EF981">
            <v>0</v>
          </cell>
          <cell r="EJ981">
            <v>0</v>
          </cell>
          <cell r="EL981">
            <v>0</v>
          </cell>
          <cell r="EN981">
            <v>0</v>
          </cell>
          <cell r="EP981">
            <v>0</v>
          </cell>
          <cell r="ER981">
            <v>0</v>
          </cell>
          <cell r="ET981">
            <v>0</v>
          </cell>
          <cell r="EX981">
            <v>0</v>
          </cell>
          <cell r="EZ981">
            <v>0</v>
          </cell>
          <cell r="FD981">
            <v>0</v>
          </cell>
          <cell r="FF981">
            <v>0</v>
          </cell>
        </row>
        <row r="982">
          <cell r="A982" t="str">
            <v>Solvarme_DKW0-5</v>
          </cell>
          <cell r="B982" t="str">
            <v>DK-West</v>
          </cell>
          <cell r="G982">
            <v>0</v>
          </cell>
          <cell r="H982">
            <v>20</v>
          </cell>
          <cell r="N982">
            <v>8.6111111111111107</v>
          </cell>
          <cell r="AK982">
            <v>0</v>
          </cell>
          <cell r="AL982">
            <v>20</v>
          </cell>
          <cell r="AN982">
            <v>0</v>
          </cell>
          <cell r="AO982">
            <v>0</v>
          </cell>
          <cell r="AP982">
            <v>200</v>
          </cell>
          <cell r="AQ982">
            <v>0</v>
          </cell>
          <cell r="BG982" t="b">
            <v>1</v>
          </cell>
          <cell r="BO982" t="b">
            <v>1</v>
          </cell>
          <cell r="CA982" t="b">
            <v>0</v>
          </cell>
          <cell r="CB982" t="b">
            <v>1</v>
          </cell>
          <cell r="CD982" t="b">
            <v>0</v>
          </cell>
          <cell r="CE982" t="b">
            <v>0</v>
          </cell>
          <cell r="CG982" t="b">
            <v>0</v>
          </cell>
          <cell r="CH982" t="b">
            <v>0</v>
          </cell>
          <cell r="CP982" t="str">
            <v>EHSOLSOL</v>
          </cell>
          <cell r="CT982" t="b">
            <v>0</v>
          </cell>
          <cell r="CV982" t="b">
            <v>0</v>
          </cell>
          <cell r="CX982" t="b">
            <v>0</v>
          </cell>
          <cell r="CZ982" t="b">
            <v>0</v>
          </cell>
          <cell r="DB982" t="b">
            <v>0</v>
          </cell>
          <cell r="DD982" t="b">
            <v>0</v>
          </cell>
          <cell r="DF982" t="b">
            <v>0</v>
          </cell>
          <cell r="DH982" t="b">
            <v>0</v>
          </cell>
          <cell r="DJ982" t="b">
            <v>0</v>
          </cell>
          <cell r="DL982" t="b">
            <v>0</v>
          </cell>
          <cell r="DN982" t="b">
            <v>0</v>
          </cell>
          <cell r="DP982" t="b">
            <v>0</v>
          </cell>
          <cell r="DV982">
            <v>0</v>
          </cell>
          <cell r="DX982">
            <v>0</v>
          </cell>
          <cell r="DZ982">
            <v>0</v>
          </cell>
          <cell r="EB982">
            <v>0</v>
          </cell>
          <cell r="ED982">
            <v>0</v>
          </cell>
          <cell r="EF982">
            <v>0</v>
          </cell>
          <cell r="EJ982">
            <v>20</v>
          </cell>
          <cell r="EL982">
            <v>20</v>
          </cell>
          <cell r="EN982">
            <v>20</v>
          </cell>
          <cell r="EP982">
            <v>20</v>
          </cell>
          <cell r="ER982">
            <v>0</v>
          </cell>
          <cell r="ET982">
            <v>0</v>
          </cell>
          <cell r="EX982">
            <v>0</v>
          </cell>
          <cell r="EZ982">
            <v>0</v>
          </cell>
          <cell r="FD982">
            <v>0</v>
          </cell>
          <cell r="FF982">
            <v>0</v>
          </cell>
        </row>
        <row r="983">
          <cell r="A983" t="str">
            <v>Solvarme_DKW0-5</v>
          </cell>
          <cell r="B983" t="str">
            <v>DK-West</v>
          </cell>
          <cell r="G983">
            <v>0</v>
          </cell>
          <cell r="H983">
            <v>20</v>
          </cell>
          <cell r="N983">
            <v>10.611111111111111</v>
          </cell>
          <cell r="AK983">
            <v>0</v>
          </cell>
          <cell r="AL983">
            <v>20</v>
          </cell>
          <cell r="AN983">
            <v>0</v>
          </cell>
          <cell r="AO983">
            <v>0</v>
          </cell>
          <cell r="AP983">
            <v>200</v>
          </cell>
          <cell r="AQ983">
            <v>0</v>
          </cell>
          <cell r="BG983" t="b">
            <v>1</v>
          </cell>
          <cell r="BO983" t="b">
            <v>0</v>
          </cell>
          <cell r="CA983" t="b">
            <v>0</v>
          </cell>
          <cell r="CB983" t="b">
            <v>0</v>
          </cell>
          <cell r="CD983" t="b">
            <v>0</v>
          </cell>
          <cell r="CE983" t="b">
            <v>1</v>
          </cell>
          <cell r="CG983" t="b">
            <v>0</v>
          </cell>
          <cell r="CH983" t="b">
            <v>0</v>
          </cell>
          <cell r="CP983" t="str">
            <v>EHSOLSOL</v>
          </cell>
          <cell r="CT983" t="b">
            <v>0</v>
          </cell>
          <cell r="CV983" t="b">
            <v>0</v>
          </cell>
          <cell r="CX983" t="b">
            <v>0</v>
          </cell>
          <cell r="CZ983" t="b">
            <v>0</v>
          </cell>
          <cell r="DB983" t="b">
            <v>0</v>
          </cell>
          <cell r="DD983" t="b">
            <v>0</v>
          </cell>
          <cell r="DF983" t="b">
            <v>1</v>
          </cell>
          <cell r="DH983" t="b">
            <v>0</v>
          </cell>
          <cell r="DJ983" t="b">
            <v>0</v>
          </cell>
          <cell r="DL983" t="b">
            <v>0</v>
          </cell>
          <cell r="DN983" t="b">
            <v>0</v>
          </cell>
          <cell r="DP983" t="b">
            <v>0</v>
          </cell>
          <cell r="DV983">
            <v>0</v>
          </cell>
          <cell r="DX983">
            <v>0</v>
          </cell>
          <cell r="DZ983">
            <v>0</v>
          </cell>
          <cell r="EB983">
            <v>0</v>
          </cell>
          <cell r="ED983">
            <v>0</v>
          </cell>
          <cell r="EF983">
            <v>0</v>
          </cell>
          <cell r="EJ983">
            <v>0</v>
          </cell>
          <cell r="EL983">
            <v>0</v>
          </cell>
          <cell r="EN983">
            <v>0</v>
          </cell>
          <cell r="EP983">
            <v>0</v>
          </cell>
          <cell r="ER983">
            <v>0</v>
          </cell>
          <cell r="ET983">
            <v>0</v>
          </cell>
          <cell r="EX983">
            <v>0</v>
          </cell>
          <cell r="EZ983">
            <v>20</v>
          </cell>
          <cell r="FD983">
            <v>0</v>
          </cell>
          <cell r="FF983">
            <v>0</v>
          </cell>
        </row>
        <row r="984">
          <cell r="A984" t="str">
            <v>Solvarme_DKW0-5</v>
          </cell>
          <cell r="B984" t="str">
            <v>DK-West</v>
          </cell>
          <cell r="G984">
            <v>0</v>
          </cell>
          <cell r="H984">
            <v>20</v>
          </cell>
          <cell r="N984">
            <v>12.611111111111111</v>
          </cell>
          <cell r="AK984">
            <v>0</v>
          </cell>
          <cell r="AL984">
            <v>20</v>
          </cell>
          <cell r="AN984">
            <v>0</v>
          </cell>
          <cell r="AO984">
            <v>0</v>
          </cell>
          <cell r="AP984">
            <v>200</v>
          </cell>
          <cell r="AQ984">
            <v>0</v>
          </cell>
          <cell r="BG984" t="b">
            <v>1</v>
          </cell>
          <cell r="BO984" t="b">
            <v>0</v>
          </cell>
          <cell r="CA984" t="b">
            <v>0</v>
          </cell>
          <cell r="CB984" t="b">
            <v>0</v>
          </cell>
          <cell r="CD984" t="b">
            <v>0</v>
          </cell>
          <cell r="CE984" t="b">
            <v>0</v>
          </cell>
          <cell r="CG984" t="b">
            <v>0</v>
          </cell>
          <cell r="CH984" t="b">
            <v>1</v>
          </cell>
          <cell r="CP984" t="str">
            <v>EHSOLSOL</v>
          </cell>
          <cell r="CT984" t="b">
            <v>0</v>
          </cell>
          <cell r="CV984" t="b">
            <v>0</v>
          </cell>
          <cell r="CX984" t="b">
            <v>0</v>
          </cell>
          <cell r="CZ984" t="b">
            <v>0</v>
          </cell>
          <cell r="DB984" t="b">
            <v>0</v>
          </cell>
          <cell r="DD984" t="b">
            <v>0</v>
          </cell>
          <cell r="DF984" t="b">
            <v>0</v>
          </cell>
          <cell r="DH984" t="b">
            <v>1</v>
          </cell>
          <cell r="DJ984" t="b">
            <v>0</v>
          </cell>
          <cell r="DL984" t="b">
            <v>0</v>
          </cell>
          <cell r="DN984" t="b">
            <v>0</v>
          </cell>
          <cell r="DP984" t="b">
            <v>0</v>
          </cell>
          <cell r="DV984">
            <v>0</v>
          </cell>
          <cell r="DX984">
            <v>0</v>
          </cell>
          <cell r="DZ984">
            <v>0</v>
          </cell>
          <cell r="EB984">
            <v>0</v>
          </cell>
          <cell r="ED984">
            <v>0</v>
          </cell>
          <cell r="EF984">
            <v>0</v>
          </cell>
          <cell r="EJ984">
            <v>0</v>
          </cell>
          <cell r="EL984">
            <v>0</v>
          </cell>
          <cell r="EN984">
            <v>0</v>
          </cell>
          <cell r="EP984">
            <v>0</v>
          </cell>
          <cell r="ER984">
            <v>0</v>
          </cell>
          <cell r="ET984">
            <v>0</v>
          </cell>
          <cell r="EX984">
            <v>0</v>
          </cell>
          <cell r="EZ984">
            <v>0</v>
          </cell>
          <cell r="FD984">
            <v>0</v>
          </cell>
          <cell r="FF984">
            <v>20</v>
          </cell>
        </row>
        <row r="985">
          <cell r="A985" t="str">
            <v>Solvarme_DKW0-5</v>
          </cell>
          <cell r="B985" t="str">
            <v>DK-West</v>
          </cell>
          <cell r="G985">
            <v>0</v>
          </cell>
          <cell r="H985">
            <v>20</v>
          </cell>
          <cell r="N985">
            <v>14.611111111111111</v>
          </cell>
          <cell r="AK985">
            <v>0</v>
          </cell>
          <cell r="AL985">
            <v>20</v>
          </cell>
          <cell r="AN985">
            <v>0</v>
          </cell>
          <cell r="AO985">
            <v>0</v>
          </cell>
          <cell r="AP985">
            <v>200</v>
          </cell>
          <cell r="AQ985">
            <v>0</v>
          </cell>
          <cell r="BG985" t="b">
            <v>1</v>
          </cell>
          <cell r="BO985" t="b">
            <v>0</v>
          </cell>
          <cell r="CA985" t="b">
            <v>0</v>
          </cell>
          <cell r="CB985" t="b">
            <v>0</v>
          </cell>
          <cell r="CD985" t="b">
            <v>0</v>
          </cell>
          <cell r="CE985" t="b">
            <v>0</v>
          </cell>
          <cell r="CG985" t="b">
            <v>0</v>
          </cell>
          <cell r="CH985" t="b">
            <v>0</v>
          </cell>
          <cell r="CP985" t="str">
            <v>EHSOLSOL</v>
          </cell>
          <cell r="CT985" t="b">
            <v>0</v>
          </cell>
          <cell r="CV985" t="b">
            <v>0</v>
          </cell>
          <cell r="CX985" t="b">
            <v>0</v>
          </cell>
          <cell r="CZ985" t="b">
            <v>0</v>
          </cell>
          <cell r="DB985" t="b">
            <v>0</v>
          </cell>
          <cell r="DD985" t="b">
            <v>0</v>
          </cell>
          <cell r="DF985" t="b">
            <v>0</v>
          </cell>
          <cell r="DH985" t="b">
            <v>0</v>
          </cell>
          <cell r="DJ985" t="b">
            <v>1</v>
          </cell>
          <cell r="DL985" t="b">
            <v>0</v>
          </cell>
          <cell r="DN985" t="b">
            <v>0</v>
          </cell>
          <cell r="DP985" t="b">
            <v>0</v>
          </cell>
          <cell r="DV985">
            <v>0</v>
          </cell>
          <cell r="DX985">
            <v>0</v>
          </cell>
          <cell r="DZ985">
            <v>0</v>
          </cell>
          <cell r="EB985">
            <v>0</v>
          </cell>
          <cell r="ED985">
            <v>0</v>
          </cell>
          <cell r="EF985">
            <v>0</v>
          </cell>
          <cell r="EJ985">
            <v>0</v>
          </cell>
          <cell r="EL985">
            <v>0</v>
          </cell>
          <cell r="EN985">
            <v>0</v>
          </cell>
          <cell r="EP985">
            <v>0</v>
          </cell>
          <cell r="ER985">
            <v>0</v>
          </cell>
          <cell r="ET985">
            <v>0</v>
          </cell>
          <cell r="EX985">
            <v>0</v>
          </cell>
          <cell r="EZ985">
            <v>0</v>
          </cell>
          <cell r="FD985">
            <v>0</v>
          </cell>
          <cell r="FF985">
            <v>0</v>
          </cell>
        </row>
        <row r="986">
          <cell r="A986" t="str">
            <v>Solvarme_DKW0-5</v>
          </cell>
          <cell r="B986" t="str">
            <v>DK-West</v>
          </cell>
          <cell r="G986">
            <v>0</v>
          </cell>
          <cell r="H986">
            <v>20</v>
          </cell>
          <cell r="N986">
            <v>16.611111111111111</v>
          </cell>
          <cell r="AK986">
            <v>0</v>
          </cell>
          <cell r="AL986">
            <v>20</v>
          </cell>
          <cell r="AN986">
            <v>0</v>
          </cell>
          <cell r="AO986">
            <v>0</v>
          </cell>
          <cell r="AP986">
            <v>200</v>
          </cell>
          <cell r="AQ986">
            <v>0</v>
          </cell>
          <cell r="BG986" t="b">
            <v>1</v>
          </cell>
          <cell r="BO986" t="b">
            <v>0</v>
          </cell>
          <cell r="CA986" t="b">
            <v>0</v>
          </cell>
          <cell r="CB986" t="b">
            <v>0</v>
          </cell>
          <cell r="CD986" t="b">
            <v>0</v>
          </cell>
          <cell r="CE986" t="b">
            <v>0</v>
          </cell>
          <cell r="CG986" t="b">
            <v>0</v>
          </cell>
          <cell r="CH986" t="b">
            <v>0</v>
          </cell>
          <cell r="CP986" t="str">
            <v>EHSOLSOL</v>
          </cell>
          <cell r="CT986" t="b">
            <v>0</v>
          </cell>
          <cell r="CV986" t="b">
            <v>0</v>
          </cell>
          <cell r="CX986" t="b">
            <v>0</v>
          </cell>
          <cell r="CZ986" t="b">
            <v>0</v>
          </cell>
          <cell r="DB986" t="b">
            <v>0</v>
          </cell>
          <cell r="DD986" t="b">
            <v>0</v>
          </cell>
          <cell r="DF986" t="b">
            <v>0</v>
          </cell>
          <cell r="DH986" t="b">
            <v>0</v>
          </cell>
          <cell r="DJ986" t="b">
            <v>0</v>
          </cell>
          <cell r="DL986" t="b">
            <v>1</v>
          </cell>
          <cell r="DN986" t="b">
            <v>0</v>
          </cell>
          <cell r="DP986" t="b">
            <v>0</v>
          </cell>
          <cell r="DV986">
            <v>0</v>
          </cell>
          <cell r="DX986">
            <v>0</v>
          </cell>
          <cell r="DZ986">
            <v>0</v>
          </cell>
          <cell r="EB986">
            <v>0</v>
          </cell>
          <cell r="ED986">
            <v>0</v>
          </cell>
          <cell r="EF986">
            <v>0</v>
          </cell>
          <cell r="EJ986">
            <v>0</v>
          </cell>
          <cell r="EL986">
            <v>0</v>
          </cell>
          <cell r="EN986">
            <v>0</v>
          </cell>
          <cell r="EP986">
            <v>0</v>
          </cell>
          <cell r="ER986">
            <v>0</v>
          </cell>
          <cell r="ET986">
            <v>0</v>
          </cell>
          <cell r="EX986">
            <v>0</v>
          </cell>
          <cell r="EZ986">
            <v>0</v>
          </cell>
          <cell r="FD986">
            <v>0</v>
          </cell>
          <cell r="FF986">
            <v>0</v>
          </cell>
        </row>
        <row r="987">
          <cell r="A987" t="str">
            <v>OVV_DKW0-5</v>
          </cell>
          <cell r="B987" t="str">
            <v>DK-West</v>
          </cell>
          <cell r="G987">
            <v>0</v>
          </cell>
          <cell r="H987">
            <v>4</v>
          </cell>
          <cell r="N987">
            <v>18.031535454434586</v>
          </cell>
          <cell r="AK987">
            <v>0</v>
          </cell>
          <cell r="AL987">
            <v>0</v>
          </cell>
          <cell r="AN987">
            <v>0</v>
          </cell>
          <cell r="AO987">
            <v>0</v>
          </cell>
          <cell r="AP987">
            <v>0</v>
          </cell>
          <cell r="AQ987">
            <v>0</v>
          </cell>
          <cell r="BG987" t="b">
            <v>0</v>
          </cell>
          <cell r="BO987" t="b">
            <v>0</v>
          </cell>
          <cell r="CA987" t="b">
            <v>0</v>
          </cell>
          <cell r="CB987" t="b">
            <v>0</v>
          </cell>
          <cell r="CD987" t="b">
            <v>0</v>
          </cell>
          <cell r="CE987" t="b">
            <v>0</v>
          </cell>
          <cell r="CG987" t="b">
            <v>0</v>
          </cell>
          <cell r="CH987" t="b">
            <v>0</v>
          </cell>
          <cell r="CP987">
            <v>0</v>
          </cell>
          <cell r="CT987" t="b">
            <v>0</v>
          </cell>
          <cell r="CV987" t="b">
            <v>0</v>
          </cell>
          <cell r="CX987" t="b">
            <v>0</v>
          </cell>
          <cell r="CZ987" t="b">
            <v>0</v>
          </cell>
          <cell r="DB987" t="b">
            <v>0</v>
          </cell>
          <cell r="DD987" t="b">
            <v>0</v>
          </cell>
          <cell r="DF987" t="b">
            <v>0</v>
          </cell>
          <cell r="DH987" t="b">
            <v>0</v>
          </cell>
          <cell r="DJ987" t="b">
            <v>0</v>
          </cell>
          <cell r="DL987" t="b">
            <v>0</v>
          </cell>
          <cell r="DN987" t="b">
            <v>0</v>
          </cell>
          <cell r="DP987" t="b">
            <v>0</v>
          </cell>
          <cell r="DV987">
            <v>0</v>
          </cell>
          <cell r="DX987">
            <v>0</v>
          </cell>
          <cell r="DZ987">
            <v>0</v>
          </cell>
          <cell r="EB987">
            <v>0</v>
          </cell>
          <cell r="ED987">
            <v>0</v>
          </cell>
          <cell r="EF987">
            <v>0</v>
          </cell>
          <cell r="EJ987">
            <v>0</v>
          </cell>
          <cell r="EL987">
            <v>0</v>
          </cell>
          <cell r="EN987">
            <v>0</v>
          </cell>
          <cell r="EP987">
            <v>0</v>
          </cell>
          <cell r="ER987">
            <v>0</v>
          </cell>
          <cell r="ET987">
            <v>0</v>
          </cell>
          <cell r="EX987">
            <v>0</v>
          </cell>
          <cell r="EZ987">
            <v>0</v>
          </cell>
          <cell r="FD987">
            <v>0</v>
          </cell>
          <cell r="FF987">
            <v>0</v>
          </cell>
        </row>
        <row r="988">
          <cell r="A988" t="str">
            <v>Elkedler_DKW0-5_2013</v>
          </cell>
          <cell r="B988" t="str">
            <v>DK-West</v>
          </cell>
          <cell r="G988">
            <v>-51.5</v>
          </cell>
          <cell r="H988">
            <v>51.5</v>
          </cell>
          <cell r="AK988">
            <v>-51.5</v>
          </cell>
          <cell r="AL988">
            <v>0</v>
          </cell>
          <cell r="AN988">
            <v>0</v>
          </cell>
          <cell r="AO988">
            <v>0</v>
          </cell>
          <cell r="AP988">
            <v>0</v>
          </cell>
          <cell r="AQ988">
            <v>0</v>
          </cell>
          <cell r="BG988" t="b">
            <v>0</v>
          </cell>
          <cell r="BO988" t="b">
            <v>0</v>
          </cell>
          <cell r="CA988" t="b">
            <v>0</v>
          </cell>
          <cell r="CB988" t="b">
            <v>0</v>
          </cell>
          <cell r="CD988" t="b">
            <v>0</v>
          </cell>
          <cell r="CE988" t="b">
            <v>0</v>
          </cell>
          <cell r="CG988" t="b">
            <v>0</v>
          </cell>
          <cell r="CH988" t="b">
            <v>0</v>
          </cell>
          <cell r="CP988">
            <v>0</v>
          </cell>
          <cell r="CT988" t="b">
            <v>0</v>
          </cell>
          <cell r="CV988" t="b">
            <v>0</v>
          </cell>
          <cell r="CX988" t="b">
            <v>0</v>
          </cell>
          <cell r="CZ988" t="b">
            <v>0</v>
          </cell>
          <cell r="DB988" t="b">
            <v>0</v>
          </cell>
          <cell r="DD988" t="b">
            <v>0</v>
          </cell>
          <cell r="DF988" t="b">
            <v>0</v>
          </cell>
          <cell r="DH988" t="b">
            <v>0</v>
          </cell>
          <cell r="DJ988" t="b">
            <v>0</v>
          </cell>
          <cell r="DL988" t="b">
            <v>0</v>
          </cell>
          <cell r="DN988" t="b">
            <v>0</v>
          </cell>
          <cell r="DP988" t="b">
            <v>0</v>
          </cell>
          <cell r="DV988">
            <v>0</v>
          </cell>
          <cell r="DX988">
            <v>0</v>
          </cell>
          <cell r="DZ988">
            <v>0</v>
          </cell>
          <cell r="EB988">
            <v>0</v>
          </cell>
          <cell r="ED988">
            <v>0</v>
          </cell>
          <cell r="EF988">
            <v>0</v>
          </cell>
          <cell r="EJ988">
            <v>0</v>
          </cell>
          <cell r="EL988">
            <v>0</v>
          </cell>
          <cell r="EN988">
            <v>0</v>
          </cell>
          <cell r="EP988">
            <v>0</v>
          </cell>
          <cell r="ER988">
            <v>0</v>
          </cell>
          <cell r="ET988">
            <v>0</v>
          </cell>
          <cell r="EX988">
            <v>0</v>
          </cell>
          <cell r="EZ988">
            <v>0</v>
          </cell>
          <cell r="FD988">
            <v>0</v>
          </cell>
          <cell r="FF988">
            <v>0</v>
          </cell>
        </row>
        <row r="989">
          <cell r="A989" t="str">
            <v>Elkedler_DKW0-5_2014</v>
          </cell>
          <cell r="B989" t="str">
            <v>DK-West</v>
          </cell>
          <cell r="G989">
            <v>-3.5</v>
          </cell>
          <cell r="H989">
            <v>3.5</v>
          </cell>
          <cell r="AK989">
            <v>-3.5</v>
          </cell>
          <cell r="AL989">
            <v>0</v>
          </cell>
          <cell r="AN989">
            <v>0</v>
          </cell>
          <cell r="AO989">
            <v>0</v>
          </cell>
          <cell r="AP989">
            <v>0</v>
          </cell>
          <cell r="AQ989">
            <v>0</v>
          </cell>
          <cell r="BG989" t="b">
            <v>0</v>
          </cell>
          <cell r="BO989" t="b">
            <v>0</v>
          </cell>
          <cell r="CA989" t="b">
            <v>0</v>
          </cell>
          <cell r="CB989" t="b">
            <v>0</v>
          </cell>
          <cell r="CD989" t="b">
            <v>0</v>
          </cell>
          <cell r="CE989" t="b">
            <v>0</v>
          </cell>
          <cell r="CG989" t="b">
            <v>0</v>
          </cell>
          <cell r="CH989" t="b">
            <v>0</v>
          </cell>
          <cell r="CP989">
            <v>0</v>
          </cell>
          <cell r="CT989" t="b">
            <v>0</v>
          </cell>
          <cell r="CV989" t="b">
            <v>0</v>
          </cell>
          <cell r="CX989" t="b">
            <v>0</v>
          </cell>
          <cell r="CZ989" t="b">
            <v>0</v>
          </cell>
          <cell r="DB989" t="b">
            <v>0</v>
          </cell>
          <cell r="DD989" t="b">
            <v>0</v>
          </cell>
          <cell r="DF989" t="b">
            <v>0</v>
          </cell>
          <cell r="DH989" t="b">
            <v>0</v>
          </cell>
          <cell r="DJ989" t="b">
            <v>0</v>
          </cell>
          <cell r="DL989" t="b">
            <v>0</v>
          </cell>
          <cell r="DN989" t="b">
            <v>0</v>
          </cell>
          <cell r="DP989" t="b">
            <v>0</v>
          </cell>
          <cell r="DV989">
            <v>0</v>
          </cell>
          <cell r="DX989">
            <v>0</v>
          </cell>
          <cell r="DZ989">
            <v>0</v>
          </cell>
          <cell r="EB989">
            <v>0</v>
          </cell>
          <cell r="ED989">
            <v>0</v>
          </cell>
          <cell r="EF989">
            <v>0</v>
          </cell>
          <cell r="EJ989">
            <v>0</v>
          </cell>
          <cell r="EL989">
            <v>0</v>
          </cell>
          <cell r="EN989">
            <v>0</v>
          </cell>
          <cell r="EP989">
            <v>0</v>
          </cell>
          <cell r="ER989">
            <v>0</v>
          </cell>
          <cell r="ET989">
            <v>0</v>
          </cell>
          <cell r="EX989">
            <v>0</v>
          </cell>
          <cell r="EZ989">
            <v>0</v>
          </cell>
          <cell r="FD989">
            <v>0</v>
          </cell>
          <cell r="FF989">
            <v>0</v>
          </cell>
        </row>
        <row r="990">
          <cell r="A990" t="str">
            <v>Elkedler_DKW0-5_2015</v>
          </cell>
          <cell r="B990" t="str">
            <v>DK-West</v>
          </cell>
          <cell r="G990">
            <v>-3.5</v>
          </cell>
          <cell r="H990">
            <v>3.5</v>
          </cell>
          <cell r="AK990">
            <v>-3.5</v>
          </cell>
          <cell r="AL990">
            <v>0</v>
          </cell>
          <cell r="AN990">
            <v>0</v>
          </cell>
          <cell r="AO990">
            <v>0</v>
          </cell>
          <cell r="AP990">
            <v>0</v>
          </cell>
          <cell r="AQ990">
            <v>0</v>
          </cell>
          <cell r="BG990" t="b">
            <v>0</v>
          </cell>
          <cell r="BO990" t="b">
            <v>0</v>
          </cell>
          <cell r="CA990" t="b">
            <v>0</v>
          </cell>
          <cell r="CB990" t="b">
            <v>0</v>
          </cell>
          <cell r="CD990" t="b">
            <v>0</v>
          </cell>
          <cell r="CE990" t="b">
            <v>0</v>
          </cell>
          <cell r="CG990" t="b">
            <v>0</v>
          </cell>
          <cell r="CH990" t="b">
            <v>0</v>
          </cell>
          <cell r="CP990">
            <v>0</v>
          </cell>
          <cell r="CT990" t="b">
            <v>0</v>
          </cell>
          <cell r="CV990" t="b">
            <v>0</v>
          </cell>
          <cell r="CX990" t="b">
            <v>0</v>
          </cell>
          <cell r="CZ990" t="b">
            <v>0</v>
          </cell>
          <cell r="DB990" t="b">
            <v>0</v>
          </cell>
          <cell r="DD990" t="b">
            <v>0</v>
          </cell>
          <cell r="DF990" t="b">
            <v>0</v>
          </cell>
          <cell r="DH990" t="b">
            <v>0</v>
          </cell>
          <cell r="DJ990" t="b">
            <v>0</v>
          </cell>
          <cell r="DL990" t="b">
            <v>0</v>
          </cell>
          <cell r="DN990" t="b">
            <v>0</v>
          </cell>
          <cell r="DP990" t="b">
            <v>0</v>
          </cell>
          <cell r="DV990">
            <v>0</v>
          </cell>
          <cell r="DX990">
            <v>0</v>
          </cell>
          <cell r="DZ990">
            <v>0</v>
          </cell>
          <cell r="EB990">
            <v>0</v>
          </cell>
          <cell r="ED990">
            <v>0</v>
          </cell>
          <cell r="EF990">
            <v>0</v>
          </cell>
          <cell r="EJ990">
            <v>0</v>
          </cell>
          <cell r="EL990">
            <v>0</v>
          </cell>
          <cell r="EN990">
            <v>0</v>
          </cell>
          <cell r="EP990">
            <v>0</v>
          </cell>
          <cell r="ER990">
            <v>0</v>
          </cell>
          <cell r="ET990">
            <v>0</v>
          </cell>
          <cell r="EX990">
            <v>0</v>
          </cell>
          <cell r="EZ990">
            <v>0</v>
          </cell>
          <cell r="FD990">
            <v>0</v>
          </cell>
          <cell r="FF990">
            <v>0</v>
          </cell>
        </row>
        <row r="991">
          <cell r="A991" t="str">
            <v>Elkedler_DKW0-5_2016</v>
          </cell>
          <cell r="B991" t="str">
            <v>DK-West</v>
          </cell>
          <cell r="G991">
            <v>-3.5</v>
          </cell>
          <cell r="H991">
            <v>3.5</v>
          </cell>
          <cell r="AK991">
            <v>-3.5</v>
          </cell>
          <cell r="AL991">
            <v>0</v>
          </cell>
          <cell r="AN991">
            <v>0</v>
          </cell>
          <cell r="AO991">
            <v>0</v>
          </cell>
          <cell r="AP991">
            <v>0</v>
          </cell>
          <cell r="AQ991">
            <v>0</v>
          </cell>
          <cell r="BG991" t="b">
            <v>0</v>
          </cell>
          <cell r="BO991" t="b">
            <v>0</v>
          </cell>
          <cell r="CA991" t="b">
            <v>0</v>
          </cell>
          <cell r="CB991" t="b">
            <v>0</v>
          </cell>
          <cell r="CD991" t="b">
            <v>0</v>
          </cell>
          <cell r="CE991" t="b">
            <v>0</v>
          </cell>
          <cell r="CG991" t="b">
            <v>0</v>
          </cell>
          <cell r="CH991" t="b">
            <v>0</v>
          </cell>
          <cell r="CP991">
            <v>0</v>
          </cell>
          <cell r="CT991" t="b">
            <v>0</v>
          </cell>
          <cell r="CV991" t="b">
            <v>0</v>
          </cell>
          <cell r="CX991" t="b">
            <v>0</v>
          </cell>
          <cell r="CZ991" t="b">
            <v>0</v>
          </cell>
          <cell r="DB991" t="b">
            <v>0</v>
          </cell>
          <cell r="DD991" t="b">
            <v>0</v>
          </cell>
          <cell r="DF991" t="b">
            <v>0</v>
          </cell>
          <cell r="DH991" t="b">
            <v>0</v>
          </cell>
          <cell r="DJ991" t="b">
            <v>0</v>
          </cell>
          <cell r="DL991" t="b">
            <v>0</v>
          </cell>
          <cell r="DN991" t="b">
            <v>0</v>
          </cell>
          <cell r="DP991" t="b">
            <v>0</v>
          </cell>
          <cell r="DV991">
            <v>0</v>
          </cell>
          <cell r="DX991">
            <v>0</v>
          </cell>
          <cell r="DZ991">
            <v>0</v>
          </cell>
          <cell r="EB991">
            <v>0</v>
          </cell>
          <cell r="ED991">
            <v>0</v>
          </cell>
          <cell r="EF991">
            <v>0</v>
          </cell>
          <cell r="EJ991">
            <v>0</v>
          </cell>
          <cell r="EL991">
            <v>0</v>
          </cell>
          <cell r="EN991">
            <v>0</v>
          </cell>
          <cell r="EP991">
            <v>0</v>
          </cell>
          <cell r="ER991">
            <v>0</v>
          </cell>
          <cell r="ET991">
            <v>0</v>
          </cell>
          <cell r="EX991">
            <v>0</v>
          </cell>
          <cell r="EZ991">
            <v>0</v>
          </cell>
          <cell r="FD991">
            <v>0</v>
          </cell>
          <cell r="FF991">
            <v>0</v>
          </cell>
        </row>
        <row r="992">
          <cell r="A992" t="str">
            <v>Elkedler_DKW0-5_2017</v>
          </cell>
          <cell r="B992" t="str">
            <v>DK-West</v>
          </cell>
          <cell r="G992">
            <v>-3.5</v>
          </cell>
          <cell r="H992">
            <v>3.5</v>
          </cell>
          <cell r="AK992">
            <v>-3.5</v>
          </cell>
          <cell r="AL992">
            <v>0</v>
          </cell>
          <cell r="AN992">
            <v>0</v>
          </cell>
          <cell r="AO992">
            <v>0</v>
          </cell>
          <cell r="AP992">
            <v>0</v>
          </cell>
          <cell r="AQ992">
            <v>0</v>
          </cell>
          <cell r="BG992" t="b">
            <v>0</v>
          </cell>
          <cell r="BO992" t="b">
            <v>0</v>
          </cell>
          <cell r="CA992" t="b">
            <v>0</v>
          </cell>
          <cell r="CB992" t="b">
            <v>0</v>
          </cell>
          <cell r="CD992" t="b">
            <v>0</v>
          </cell>
          <cell r="CE992" t="b">
            <v>0</v>
          </cell>
          <cell r="CG992" t="b">
            <v>0</v>
          </cell>
          <cell r="CH992" t="b">
            <v>0</v>
          </cell>
          <cell r="CP992">
            <v>0</v>
          </cell>
          <cell r="CT992" t="b">
            <v>0</v>
          </cell>
          <cell r="CV992" t="b">
            <v>0</v>
          </cell>
          <cell r="CX992" t="b">
            <v>0</v>
          </cell>
          <cell r="CZ992" t="b">
            <v>0</v>
          </cell>
          <cell r="DB992" t="b">
            <v>0</v>
          </cell>
          <cell r="DD992" t="b">
            <v>0</v>
          </cell>
          <cell r="DF992" t="b">
            <v>0</v>
          </cell>
          <cell r="DH992" t="b">
            <v>0</v>
          </cell>
          <cell r="DJ992" t="b">
            <v>0</v>
          </cell>
          <cell r="DL992" t="b">
            <v>0</v>
          </cell>
          <cell r="DN992" t="b">
            <v>0</v>
          </cell>
          <cell r="DP992" t="b">
            <v>0</v>
          </cell>
          <cell r="DV992">
            <v>0</v>
          </cell>
          <cell r="DX992">
            <v>0</v>
          </cell>
          <cell r="DZ992">
            <v>0</v>
          </cell>
          <cell r="EB992">
            <v>0</v>
          </cell>
          <cell r="ED992">
            <v>0</v>
          </cell>
          <cell r="EF992">
            <v>0</v>
          </cell>
          <cell r="EJ992">
            <v>0</v>
          </cell>
          <cell r="EL992">
            <v>0</v>
          </cell>
          <cell r="EN992">
            <v>0</v>
          </cell>
          <cell r="EP992">
            <v>0</v>
          </cell>
          <cell r="ER992">
            <v>0</v>
          </cell>
          <cell r="ET992">
            <v>0</v>
          </cell>
          <cell r="EX992">
            <v>0</v>
          </cell>
          <cell r="EZ992">
            <v>0</v>
          </cell>
          <cell r="FD992">
            <v>0</v>
          </cell>
          <cell r="FF992">
            <v>0</v>
          </cell>
        </row>
        <row r="993">
          <cell r="A993" t="str">
            <v>Elkedler_DKW0-5_2018</v>
          </cell>
          <cell r="B993" t="str">
            <v>DK-West</v>
          </cell>
          <cell r="G993">
            <v>-3.5</v>
          </cell>
          <cell r="H993">
            <v>3.5</v>
          </cell>
          <cell r="AK993">
            <v>-3.5</v>
          </cell>
          <cell r="AL993">
            <v>0</v>
          </cell>
          <cell r="AN993">
            <v>0</v>
          </cell>
          <cell r="AO993">
            <v>0</v>
          </cell>
          <cell r="AP993">
            <v>0</v>
          </cell>
          <cell r="AQ993">
            <v>0</v>
          </cell>
          <cell r="BG993" t="b">
            <v>0</v>
          </cell>
          <cell r="BO993" t="b">
            <v>0</v>
          </cell>
          <cell r="CA993" t="b">
            <v>0</v>
          </cell>
          <cell r="CB993" t="b">
            <v>0</v>
          </cell>
          <cell r="CD993" t="b">
            <v>0</v>
          </cell>
          <cell r="CE993" t="b">
            <v>0</v>
          </cell>
          <cell r="CG993" t="b">
            <v>0</v>
          </cell>
          <cell r="CH993" t="b">
            <v>0</v>
          </cell>
          <cell r="CP993">
            <v>0</v>
          </cell>
          <cell r="CT993" t="b">
            <v>0</v>
          </cell>
          <cell r="CV993" t="b">
            <v>0</v>
          </cell>
          <cell r="CX993" t="b">
            <v>0</v>
          </cell>
          <cell r="CZ993" t="b">
            <v>0</v>
          </cell>
          <cell r="DB993" t="b">
            <v>0</v>
          </cell>
          <cell r="DD993" t="b">
            <v>0</v>
          </cell>
          <cell r="DF993" t="b">
            <v>0</v>
          </cell>
          <cell r="DH993" t="b">
            <v>0</v>
          </cell>
          <cell r="DJ993" t="b">
            <v>0</v>
          </cell>
          <cell r="DL993" t="b">
            <v>0</v>
          </cell>
          <cell r="DN993" t="b">
            <v>0</v>
          </cell>
          <cell r="DP993" t="b">
            <v>0</v>
          </cell>
          <cell r="DV993">
            <v>0</v>
          </cell>
          <cell r="DX993">
            <v>0</v>
          </cell>
          <cell r="DZ993">
            <v>0</v>
          </cell>
          <cell r="EB993">
            <v>0</v>
          </cell>
          <cell r="ED993">
            <v>0</v>
          </cell>
          <cell r="EF993">
            <v>0</v>
          </cell>
          <cell r="EJ993">
            <v>0</v>
          </cell>
          <cell r="EL993">
            <v>0</v>
          </cell>
          <cell r="EN993">
            <v>0</v>
          </cell>
          <cell r="EP993">
            <v>0</v>
          </cell>
          <cell r="ER993">
            <v>0</v>
          </cell>
          <cell r="ET993">
            <v>0</v>
          </cell>
          <cell r="EX993">
            <v>0</v>
          </cell>
          <cell r="EZ993">
            <v>0</v>
          </cell>
          <cell r="FD993">
            <v>0</v>
          </cell>
          <cell r="FF993">
            <v>0</v>
          </cell>
        </row>
        <row r="994">
          <cell r="A994" t="str">
            <v>Elkedler_DKW0-5_2019</v>
          </cell>
          <cell r="B994" t="str">
            <v>DK-West</v>
          </cell>
          <cell r="G994">
            <v>-3.5</v>
          </cell>
          <cell r="H994">
            <v>3.5</v>
          </cell>
          <cell r="AK994">
            <v>-3.5</v>
          </cell>
          <cell r="AL994">
            <v>0</v>
          </cell>
          <cell r="AN994">
            <v>0</v>
          </cell>
          <cell r="AO994">
            <v>0</v>
          </cell>
          <cell r="AP994">
            <v>0</v>
          </cell>
          <cell r="AQ994">
            <v>0</v>
          </cell>
          <cell r="BG994" t="b">
            <v>0</v>
          </cell>
          <cell r="BO994" t="b">
            <v>0</v>
          </cell>
          <cell r="CA994" t="b">
            <v>0</v>
          </cell>
          <cell r="CB994" t="b">
            <v>0</v>
          </cell>
          <cell r="CD994" t="b">
            <v>0</v>
          </cell>
          <cell r="CE994" t="b">
            <v>0</v>
          </cell>
          <cell r="CG994" t="b">
            <v>0</v>
          </cell>
          <cell r="CH994" t="b">
            <v>0</v>
          </cell>
          <cell r="CP994">
            <v>0</v>
          </cell>
          <cell r="CT994" t="b">
            <v>0</v>
          </cell>
          <cell r="CV994" t="b">
            <v>0</v>
          </cell>
          <cell r="CX994" t="b">
            <v>0</v>
          </cell>
          <cell r="CZ994" t="b">
            <v>0</v>
          </cell>
          <cell r="DB994" t="b">
            <v>0</v>
          </cell>
          <cell r="DD994" t="b">
            <v>0</v>
          </cell>
          <cell r="DF994" t="b">
            <v>0</v>
          </cell>
          <cell r="DH994" t="b">
            <v>0</v>
          </cell>
          <cell r="DJ994" t="b">
            <v>0</v>
          </cell>
          <cell r="DL994" t="b">
            <v>0</v>
          </cell>
          <cell r="DN994" t="b">
            <v>0</v>
          </cell>
          <cell r="DP994" t="b">
            <v>0</v>
          </cell>
          <cell r="DV994">
            <v>0</v>
          </cell>
          <cell r="DX994">
            <v>0</v>
          </cell>
          <cell r="DZ994">
            <v>0</v>
          </cell>
          <cell r="EB994">
            <v>0</v>
          </cell>
          <cell r="ED994">
            <v>0</v>
          </cell>
          <cell r="EF994">
            <v>0</v>
          </cell>
          <cell r="EJ994">
            <v>0</v>
          </cell>
          <cell r="EL994">
            <v>0</v>
          </cell>
          <cell r="EN994">
            <v>0</v>
          </cell>
          <cell r="EP994">
            <v>0</v>
          </cell>
          <cell r="ER994">
            <v>0</v>
          </cell>
          <cell r="ET994">
            <v>0</v>
          </cell>
          <cell r="EX994">
            <v>0</v>
          </cell>
          <cell r="EZ994">
            <v>0</v>
          </cell>
          <cell r="FD994">
            <v>0</v>
          </cell>
          <cell r="FF994">
            <v>0</v>
          </cell>
        </row>
        <row r="995">
          <cell r="A995" t="str">
            <v>Elkedler_DKW0-5_2020</v>
          </cell>
          <cell r="B995" t="str">
            <v>DK-West</v>
          </cell>
          <cell r="G995">
            <v>-3.5</v>
          </cell>
          <cell r="H995">
            <v>3.5</v>
          </cell>
          <cell r="AK995">
            <v>-3.5</v>
          </cell>
          <cell r="AL995">
            <v>0</v>
          </cell>
          <cell r="AN995">
            <v>0</v>
          </cell>
          <cell r="AO995">
            <v>0</v>
          </cell>
          <cell r="AP995">
            <v>0</v>
          </cell>
          <cell r="AQ995">
            <v>0</v>
          </cell>
          <cell r="BG995" t="b">
            <v>0</v>
          </cell>
          <cell r="BO995" t="b">
            <v>0</v>
          </cell>
          <cell r="CA995" t="b">
            <v>0</v>
          </cell>
          <cell r="CB995" t="b">
            <v>0</v>
          </cell>
          <cell r="CD995" t="b">
            <v>0</v>
          </cell>
          <cell r="CE995" t="b">
            <v>0</v>
          </cell>
          <cell r="CG995" t="b">
            <v>0</v>
          </cell>
          <cell r="CH995" t="b">
            <v>0</v>
          </cell>
          <cell r="CP995">
            <v>0</v>
          </cell>
          <cell r="CT995" t="b">
            <v>0</v>
          </cell>
          <cell r="CV995" t="b">
            <v>0</v>
          </cell>
          <cell r="CX995" t="b">
            <v>0</v>
          </cell>
          <cell r="CZ995" t="b">
            <v>0</v>
          </cell>
          <cell r="DB995" t="b">
            <v>0</v>
          </cell>
          <cell r="DD995" t="b">
            <v>0</v>
          </cell>
          <cell r="DF995" t="b">
            <v>0</v>
          </cell>
          <cell r="DH995" t="b">
            <v>0</v>
          </cell>
          <cell r="DJ995" t="b">
            <v>0</v>
          </cell>
          <cell r="DL995" t="b">
            <v>0</v>
          </cell>
          <cell r="DN995" t="b">
            <v>0</v>
          </cell>
          <cell r="DP995" t="b">
            <v>0</v>
          </cell>
          <cell r="DV995">
            <v>0</v>
          </cell>
          <cell r="DX995">
            <v>0</v>
          </cell>
          <cell r="DZ995">
            <v>0</v>
          </cell>
          <cell r="EB995">
            <v>0</v>
          </cell>
          <cell r="ED995">
            <v>0</v>
          </cell>
          <cell r="EF995">
            <v>0</v>
          </cell>
          <cell r="EJ995">
            <v>0</v>
          </cell>
          <cell r="EL995">
            <v>0</v>
          </cell>
          <cell r="EN995">
            <v>0</v>
          </cell>
          <cell r="EP995">
            <v>0</v>
          </cell>
          <cell r="ER995">
            <v>0</v>
          </cell>
          <cell r="ET995">
            <v>0</v>
          </cell>
          <cell r="EX995">
            <v>0</v>
          </cell>
          <cell r="EZ995">
            <v>0</v>
          </cell>
          <cell r="FD995">
            <v>0</v>
          </cell>
          <cell r="FF995">
            <v>0</v>
          </cell>
        </row>
        <row r="996">
          <cell r="A996" t="str">
            <v>VarmelagerDKW0-5</v>
          </cell>
          <cell r="B996" t="str">
            <v>DK-West</v>
          </cell>
          <cell r="G996">
            <v>0</v>
          </cell>
          <cell r="H996">
            <v>450</v>
          </cell>
          <cell r="AK996">
            <v>0</v>
          </cell>
          <cell r="AL996">
            <v>0</v>
          </cell>
          <cell r="AN996">
            <v>0</v>
          </cell>
          <cell r="AO996">
            <v>0</v>
          </cell>
          <cell r="AP996">
            <v>0</v>
          </cell>
          <cell r="AQ996">
            <v>0</v>
          </cell>
          <cell r="BG996" t="b">
            <v>0</v>
          </cell>
          <cell r="BO996" t="b">
            <v>0</v>
          </cell>
          <cell r="CA996" t="b">
            <v>0</v>
          </cell>
          <cell r="CB996" t="b">
            <v>0</v>
          </cell>
          <cell r="CD996" t="b">
            <v>0</v>
          </cell>
          <cell r="CE996" t="b">
            <v>0</v>
          </cell>
          <cell r="CG996" t="b">
            <v>0</v>
          </cell>
          <cell r="CH996" t="b">
            <v>0</v>
          </cell>
          <cell r="CP996">
            <v>0</v>
          </cell>
          <cell r="CT996" t="b">
            <v>0</v>
          </cell>
          <cell r="CV996" t="b">
            <v>0</v>
          </cell>
          <cell r="CX996" t="b">
            <v>0</v>
          </cell>
          <cell r="CZ996" t="b">
            <v>0</v>
          </cell>
          <cell r="DB996" t="b">
            <v>0</v>
          </cell>
          <cell r="DD996" t="b">
            <v>0</v>
          </cell>
          <cell r="DF996" t="b">
            <v>0</v>
          </cell>
          <cell r="DH996" t="b">
            <v>0</v>
          </cell>
          <cell r="DJ996" t="b">
            <v>0</v>
          </cell>
          <cell r="DL996" t="b">
            <v>0</v>
          </cell>
          <cell r="DN996" t="b">
            <v>0</v>
          </cell>
          <cell r="DP996" t="b">
            <v>0</v>
          </cell>
          <cell r="DV996">
            <v>0</v>
          </cell>
          <cell r="DX996">
            <v>0</v>
          </cell>
          <cell r="DZ996">
            <v>0</v>
          </cell>
          <cell r="EB996">
            <v>0</v>
          </cell>
          <cell r="ED996">
            <v>0</v>
          </cell>
          <cell r="EF996">
            <v>0</v>
          </cell>
          <cell r="EJ996">
            <v>0</v>
          </cell>
          <cell r="EL996">
            <v>0</v>
          </cell>
          <cell r="EN996">
            <v>0</v>
          </cell>
          <cell r="EP996">
            <v>0</v>
          </cell>
          <cell r="ER996">
            <v>0</v>
          </cell>
          <cell r="ET996">
            <v>0</v>
          </cell>
          <cell r="EX996">
            <v>0</v>
          </cell>
          <cell r="EZ996">
            <v>0</v>
          </cell>
          <cell r="FD996">
            <v>0</v>
          </cell>
          <cell r="FF996">
            <v>0</v>
          </cell>
        </row>
        <row r="997">
          <cell r="A997" t="str">
            <v>Solvarme_DKW0</v>
          </cell>
          <cell r="B997" t="str">
            <v>DK-West</v>
          </cell>
          <cell r="G997">
            <v>0</v>
          </cell>
          <cell r="H997">
            <v>5</v>
          </cell>
          <cell r="N997">
            <v>3.0555555555555554</v>
          </cell>
          <cell r="AK997">
            <v>0</v>
          </cell>
          <cell r="AL997">
            <v>5</v>
          </cell>
          <cell r="AN997">
            <v>0</v>
          </cell>
          <cell r="AO997">
            <v>0</v>
          </cell>
          <cell r="AP997">
            <v>50</v>
          </cell>
          <cell r="AQ997">
            <v>0</v>
          </cell>
          <cell r="BG997" t="b">
            <v>1</v>
          </cell>
          <cell r="BO997" t="b">
            <v>1</v>
          </cell>
          <cell r="CA997" t="b">
            <v>0</v>
          </cell>
          <cell r="CB997" t="b">
            <v>1</v>
          </cell>
          <cell r="CD997" t="b">
            <v>0</v>
          </cell>
          <cell r="CE997" t="b">
            <v>0</v>
          </cell>
          <cell r="CG997" t="b">
            <v>0</v>
          </cell>
          <cell r="CH997" t="b">
            <v>0</v>
          </cell>
          <cell r="CP997" t="str">
            <v>EHSOLSOL</v>
          </cell>
          <cell r="CT997" t="b">
            <v>0</v>
          </cell>
          <cell r="CV997" t="b">
            <v>0</v>
          </cell>
          <cell r="CX997" t="b">
            <v>0</v>
          </cell>
          <cell r="CZ997" t="b">
            <v>0</v>
          </cell>
          <cell r="DB997" t="b">
            <v>0</v>
          </cell>
          <cell r="DD997" t="b">
            <v>0</v>
          </cell>
          <cell r="DF997" t="b">
            <v>0</v>
          </cell>
          <cell r="DH997" t="b">
            <v>0</v>
          </cell>
          <cell r="DJ997" t="b">
            <v>0</v>
          </cell>
          <cell r="DL997" t="b">
            <v>0</v>
          </cell>
          <cell r="DN997" t="b">
            <v>0</v>
          </cell>
          <cell r="DP997" t="b">
            <v>0</v>
          </cell>
          <cell r="DV997">
            <v>0</v>
          </cell>
          <cell r="DX997">
            <v>0</v>
          </cell>
          <cell r="DZ997">
            <v>0</v>
          </cell>
          <cell r="EB997">
            <v>0</v>
          </cell>
          <cell r="ED997">
            <v>0</v>
          </cell>
          <cell r="EF997">
            <v>0</v>
          </cell>
          <cell r="EJ997">
            <v>5</v>
          </cell>
          <cell r="EL997">
            <v>5</v>
          </cell>
          <cell r="EN997">
            <v>5</v>
          </cell>
          <cell r="EP997">
            <v>5</v>
          </cell>
          <cell r="ER997">
            <v>0</v>
          </cell>
          <cell r="ET997">
            <v>0</v>
          </cell>
          <cell r="EX997">
            <v>0</v>
          </cell>
          <cell r="EZ997">
            <v>0</v>
          </cell>
          <cell r="FD997">
            <v>0</v>
          </cell>
          <cell r="FF997">
            <v>0</v>
          </cell>
        </row>
        <row r="998">
          <cell r="A998" t="str">
            <v>Solvarme_DKW0</v>
          </cell>
          <cell r="B998" t="str">
            <v>DK-West</v>
          </cell>
          <cell r="G998">
            <v>0</v>
          </cell>
          <cell r="H998">
            <v>5</v>
          </cell>
          <cell r="N998">
            <v>3.6555555555555554</v>
          </cell>
          <cell r="AK998">
            <v>0</v>
          </cell>
          <cell r="AL998">
            <v>5</v>
          </cell>
          <cell r="AN998">
            <v>0</v>
          </cell>
          <cell r="AO998">
            <v>0</v>
          </cell>
          <cell r="AP998">
            <v>50</v>
          </cell>
          <cell r="AQ998">
            <v>0</v>
          </cell>
          <cell r="BG998" t="b">
            <v>1</v>
          </cell>
          <cell r="BO998" t="b">
            <v>0</v>
          </cell>
          <cell r="CA998" t="b">
            <v>0</v>
          </cell>
          <cell r="CB998" t="b">
            <v>0</v>
          </cell>
          <cell r="CD998" t="b">
            <v>0</v>
          </cell>
          <cell r="CE998" t="b">
            <v>1</v>
          </cell>
          <cell r="CG998" t="b">
            <v>0</v>
          </cell>
          <cell r="CH998" t="b">
            <v>0</v>
          </cell>
          <cell r="CP998" t="str">
            <v>EHSOLSOL</v>
          </cell>
          <cell r="CT998" t="b">
            <v>0</v>
          </cell>
          <cell r="CV998" t="b">
            <v>0</v>
          </cell>
          <cell r="CX998" t="b">
            <v>0</v>
          </cell>
          <cell r="CZ998" t="b">
            <v>0</v>
          </cell>
          <cell r="DB998" t="b">
            <v>0</v>
          </cell>
          <cell r="DD998" t="b">
            <v>0</v>
          </cell>
          <cell r="DF998" t="b">
            <v>1</v>
          </cell>
          <cell r="DH998" t="b">
            <v>0</v>
          </cell>
          <cell r="DJ998" t="b">
            <v>0</v>
          </cell>
          <cell r="DL998" t="b">
            <v>0</v>
          </cell>
          <cell r="DN998" t="b">
            <v>0</v>
          </cell>
          <cell r="DP998" t="b">
            <v>0</v>
          </cell>
          <cell r="DV998">
            <v>0</v>
          </cell>
          <cell r="DX998">
            <v>0</v>
          </cell>
          <cell r="DZ998">
            <v>0</v>
          </cell>
          <cell r="EB998">
            <v>0</v>
          </cell>
          <cell r="ED998">
            <v>0</v>
          </cell>
          <cell r="EF998">
            <v>0</v>
          </cell>
          <cell r="EJ998">
            <v>0</v>
          </cell>
          <cell r="EL998">
            <v>0</v>
          </cell>
          <cell r="EN998">
            <v>0</v>
          </cell>
          <cell r="EP998">
            <v>0</v>
          </cell>
          <cell r="ER998">
            <v>0</v>
          </cell>
          <cell r="ET998">
            <v>0</v>
          </cell>
          <cell r="EX998">
            <v>0</v>
          </cell>
          <cell r="EZ998">
            <v>5</v>
          </cell>
          <cell r="FD998">
            <v>0</v>
          </cell>
          <cell r="FF998">
            <v>0</v>
          </cell>
        </row>
        <row r="999">
          <cell r="A999" t="str">
            <v>Solvarme_DKW0</v>
          </cell>
          <cell r="B999" t="str">
            <v>DK-West</v>
          </cell>
          <cell r="G999">
            <v>0</v>
          </cell>
          <cell r="H999">
            <v>5</v>
          </cell>
          <cell r="N999">
            <v>4.2555555555555555</v>
          </cell>
          <cell r="AK999">
            <v>0</v>
          </cell>
          <cell r="AL999">
            <v>5</v>
          </cell>
          <cell r="AN999">
            <v>0</v>
          </cell>
          <cell r="AO999">
            <v>0</v>
          </cell>
          <cell r="AP999">
            <v>50</v>
          </cell>
          <cell r="AQ999">
            <v>0</v>
          </cell>
          <cell r="BG999" t="b">
            <v>1</v>
          </cell>
          <cell r="BO999" t="b">
            <v>0</v>
          </cell>
          <cell r="CA999" t="b">
            <v>0</v>
          </cell>
          <cell r="CB999" t="b">
            <v>0</v>
          </cell>
          <cell r="CD999" t="b">
            <v>0</v>
          </cell>
          <cell r="CE999" t="b">
            <v>0</v>
          </cell>
          <cell r="CG999" t="b">
            <v>0</v>
          </cell>
          <cell r="CH999" t="b">
            <v>1</v>
          </cell>
          <cell r="CP999" t="str">
            <v>EHSOLSOL</v>
          </cell>
          <cell r="CT999" t="b">
            <v>0</v>
          </cell>
          <cell r="CV999" t="b">
            <v>0</v>
          </cell>
          <cell r="CX999" t="b">
            <v>0</v>
          </cell>
          <cell r="CZ999" t="b">
            <v>0</v>
          </cell>
          <cell r="DB999" t="b">
            <v>0</v>
          </cell>
          <cell r="DD999" t="b">
            <v>0</v>
          </cell>
          <cell r="DF999" t="b">
            <v>0</v>
          </cell>
          <cell r="DH999" t="b">
            <v>1</v>
          </cell>
          <cell r="DJ999" t="b">
            <v>0</v>
          </cell>
          <cell r="DL999" t="b">
            <v>0</v>
          </cell>
          <cell r="DN999" t="b">
            <v>0</v>
          </cell>
          <cell r="DP999" t="b">
            <v>0</v>
          </cell>
          <cell r="DV999">
            <v>0</v>
          </cell>
          <cell r="DX999">
            <v>0</v>
          </cell>
          <cell r="DZ999">
            <v>0</v>
          </cell>
          <cell r="EB999">
            <v>0</v>
          </cell>
          <cell r="ED999">
            <v>0</v>
          </cell>
          <cell r="EF999">
            <v>0</v>
          </cell>
          <cell r="EJ999">
            <v>0</v>
          </cell>
          <cell r="EL999">
            <v>0</v>
          </cell>
          <cell r="EN999">
            <v>0</v>
          </cell>
          <cell r="EP999">
            <v>0</v>
          </cell>
          <cell r="ER999">
            <v>0</v>
          </cell>
          <cell r="ET999">
            <v>0</v>
          </cell>
          <cell r="EX999">
            <v>0</v>
          </cell>
          <cell r="EZ999">
            <v>0</v>
          </cell>
          <cell r="FD999">
            <v>0</v>
          </cell>
          <cell r="FF999">
            <v>5</v>
          </cell>
        </row>
        <row r="1000">
          <cell r="A1000" t="str">
            <v>Solvarme_DKW0</v>
          </cell>
          <cell r="B1000" t="str">
            <v>DK-West</v>
          </cell>
          <cell r="G1000">
            <v>0</v>
          </cell>
          <cell r="H1000">
            <v>5</v>
          </cell>
          <cell r="N1000">
            <v>4.8555555555555552</v>
          </cell>
          <cell r="AK1000">
            <v>0</v>
          </cell>
          <cell r="AL1000">
            <v>5</v>
          </cell>
          <cell r="AN1000">
            <v>0</v>
          </cell>
          <cell r="AO1000">
            <v>0</v>
          </cell>
          <cell r="AP1000">
            <v>50</v>
          </cell>
          <cell r="AQ1000">
            <v>0</v>
          </cell>
          <cell r="BG1000" t="b">
            <v>1</v>
          </cell>
          <cell r="BO1000" t="b">
            <v>0</v>
          </cell>
          <cell r="CA1000" t="b">
            <v>0</v>
          </cell>
          <cell r="CB1000" t="b">
            <v>0</v>
          </cell>
          <cell r="CD1000" t="b">
            <v>0</v>
          </cell>
          <cell r="CE1000" t="b">
            <v>0</v>
          </cell>
          <cell r="CG1000" t="b">
            <v>0</v>
          </cell>
          <cell r="CH1000" t="b">
            <v>0</v>
          </cell>
          <cell r="CP1000" t="str">
            <v>EHSOLSOL</v>
          </cell>
          <cell r="CT1000" t="b">
            <v>0</v>
          </cell>
          <cell r="CV1000" t="b">
            <v>0</v>
          </cell>
          <cell r="CX1000" t="b">
            <v>0</v>
          </cell>
          <cell r="CZ1000" t="b">
            <v>0</v>
          </cell>
          <cell r="DB1000" t="b">
            <v>0</v>
          </cell>
          <cell r="DD1000" t="b">
            <v>0</v>
          </cell>
          <cell r="DF1000" t="b">
            <v>0</v>
          </cell>
          <cell r="DH1000" t="b">
            <v>0</v>
          </cell>
          <cell r="DJ1000" t="b">
            <v>1</v>
          </cell>
          <cell r="DL1000" t="b">
            <v>0</v>
          </cell>
          <cell r="DN1000" t="b">
            <v>0</v>
          </cell>
          <cell r="DP1000" t="b">
            <v>0</v>
          </cell>
          <cell r="DV1000">
            <v>0</v>
          </cell>
          <cell r="DX1000">
            <v>0</v>
          </cell>
          <cell r="DZ1000">
            <v>0</v>
          </cell>
          <cell r="EB1000">
            <v>0</v>
          </cell>
          <cell r="ED1000">
            <v>0</v>
          </cell>
          <cell r="EF1000">
            <v>0</v>
          </cell>
          <cell r="EJ1000">
            <v>0</v>
          </cell>
          <cell r="EL1000">
            <v>0</v>
          </cell>
          <cell r="EN1000">
            <v>0</v>
          </cell>
          <cell r="EP1000">
            <v>0</v>
          </cell>
          <cell r="ER1000">
            <v>0</v>
          </cell>
          <cell r="ET1000">
            <v>0</v>
          </cell>
          <cell r="EX1000">
            <v>0</v>
          </cell>
          <cell r="EZ1000">
            <v>0</v>
          </cell>
          <cell r="FD1000">
            <v>0</v>
          </cell>
          <cell r="FF1000">
            <v>0</v>
          </cell>
        </row>
        <row r="1001">
          <cell r="A1001" t="str">
            <v>Solvarme_DKW0</v>
          </cell>
          <cell r="B1001" t="str">
            <v>DK-West</v>
          </cell>
          <cell r="G1001">
            <v>0</v>
          </cell>
          <cell r="H1001">
            <v>5</v>
          </cell>
          <cell r="N1001">
            <v>5.4555555555555548</v>
          </cell>
          <cell r="AK1001">
            <v>0</v>
          </cell>
          <cell r="AL1001">
            <v>5</v>
          </cell>
          <cell r="AN1001">
            <v>0</v>
          </cell>
          <cell r="AO1001">
            <v>0</v>
          </cell>
          <cell r="AP1001">
            <v>50</v>
          </cell>
          <cell r="AQ1001">
            <v>0</v>
          </cell>
          <cell r="BG1001" t="b">
            <v>1</v>
          </cell>
          <cell r="BO1001" t="b">
            <v>0</v>
          </cell>
          <cell r="CA1001" t="b">
            <v>0</v>
          </cell>
          <cell r="CB1001" t="b">
            <v>0</v>
          </cell>
          <cell r="CD1001" t="b">
            <v>0</v>
          </cell>
          <cell r="CE1001" t="b">
            <v>0</v>
          </cell>
          <cell r="CG1001" t="b">
            <v>0</v>
          </cell>
          <cell r="CH1001" t="b">
            <v>0</v>
          </cell>
          <cell r="CP1001" t="str">
            <v>EHSOLSOL</v>
          </cell>
          <cell r="CT1001" t="b">
            <v>0</v>
          </cell>
          <cell r="CV1001" t="b">
            <v>0</v>
          </cell>
          <cell r="CX1001" t="b">
            <v>0</v>
          </cell>
          <cell r="CZ1001" t="b">
            <v>0</v>
          </cell>
          <cell r="DB1001" t="b">
            <v>0</v>
          </cell>
          <cell r="DD1001" t="b">
            <v>0</v>
          </cell>
          <cell r="DF1001" t="b">
            <v>0</v>
          </cell>
          <cell r="DH1001" t="b">
            <v>0</v>
          </cell>
          <cell r="DJ1001" t="b">
            <v>0</v>
          </cell>
          <cell r="DL1001" t="b">
            <v>1</v>
          </cell>
          <cell r="DN1001" t="b">
            <v>0</v>
          </cell>
          <cell r="DP1001" t="b">
            <v>0</v>
          </cell>
          <cell r="DV1001">
            <v>0</v>
          </cell>
          <cell r="DX1001">
            <v>0</v>
          </cell>
          <cell r="DZ1001">
            <v>0</v>
          </cell>
          <cell r="EB1001">
            <v>0</v>
          </cell>
          <cell r="ED1001">
            <v>0</v>
          </cell>
          <cell r="EF1001">
            <v>0</v>
          </cell>
          <cell r="EJ1001">
            <v>0</v>
          </cell>
          <cell r="EL1001">
            <v>0</v>
          </cell>
          <cell r="EN1001">
            <v>0</v>
          </cell>
          <cell r="EP1001">
            <v>0</v>
          </cell>
          <cell r="ER1001">
            <v>0</v>
          </cell>
          <cell r="ET1001">
            <v>0</v>
          </cell>
          <cell r="EX1001">
            <v>0</v>
          </cell>
          <cell r="EZ1001">
            <v>0</v>
          </cell>
          <cell r="FD1001">
            <v>0</v>
          </cell>
          <cell r="FF1001">
            <v>0</v>
          </cell>
        </row>
        <row r="1002">
          <cell r="A1002" t="str">
            <v>Kedler_DKW0_AF</v>
          </cell>
          <cell r="B1002" t="str">
            <v>DK-West</v>
          </cell>
          <cell r="G1002">
            <v>0</v>
          </cell>
          <cell r="H1002">
            <v>20</v>
          </cell>
          <cell r="AK1002">
            <v>0</v>
          </cell>
          <cell r="AL1002">
            <v>15.52</v>
          </cell>
          <cell r="AN1002">
            <v>0</v>
          </cell>
          <cell r="AO1002">
            <v>3.96</v>
          </cell>
          <cell r="AP1002">
            <v>0</v>
          </cell>
          <cell r="AQ1002">
            <v>1.4000000000000001</v>
          </cell>
          <cell r="BG1002" t="b">
            <v>1</v>
          </cell>
          <cell r="BO1002" t="b">
            <v>1</v>
          </cell>
          <cell r="CA1002" t="b">
            <v>0</v>
          </cell>
          <cell r="CB1002" t="b">
            <v>1</v>
          </cell>
          <cell r="CD1002" t="b">
            <v>0</v>
          </cell>
          <cell r="CE1002" t="b">
            <v>0</v>
          </cell>
          <cell r="CG1002" t="b">
            <v>0</v>
          </cell>
          <cell r="CH1002" t="b">
            <v>0</v>
          </cell>
          <cell r="CP1002" t="str">
            <v>EHWSTBOD</v>
          </cell>
          <cell r="CT1002" t="b">
            <v>0</v>
          </cell>
          <cell r="CV1002" t="b">
            <v>0</v>
          </cell>
          <cell r="CX1002" t="b">
            <v>0</v>
          </cell>
          <cell r="CZ1002" t="b">
            <v>0</v>
          </cell>
          <cell r="DB1002" t="b">
            <v>0</v>
          </cell>
          <cell r="DD1002" t="b">
            <v>0</v>
          </cell>
          <cell r="DF1002" t="b">
            <v>1</v>
          </cell>
          <cell r="DH1002" t="b">
            <v>1</v>
          </cell>
          <cell r="DJ1002" t="b">
            <v>1</v>
          </cell>
          <cell r="DL1002" t="b">
            <v>1</v>
          </cell>
          <cell r="DN1002" t="b">
            <v>0</v>
          </cell>
          <cell r="DP1002" t="b">
            <v>0</v>
          </cell>
          <cell r="DV1002">
            <v>0</v>
          </cell>
          <cell r="DX1002">
            <v>0</v>
          </cell>
          <cell r="DZ1002">
            <v>0</v>
          </cell>
          <cell r="EB1002">
            <v>0</v>
          </cell>
          <cell r="ED1002">
            <v>0</v>
          </cell>
          <cell r="EF1002">
            <v>0</v>
          </cell>
          <cell r="EJ1002">
            <v>20</v>
          </cell>
          <cell r="EL1002">
            <v>20</v>
          </cell>
          <cell r="EN1002">
            <v>20</v>
          </cell>
          <cell r="EP1002">
            <v>20</v>
          </cell>
          <cell r="ER1002">
            <v>0</v>
          </cell>
          <cell r="ET1002">
            <v>0</v>
          </cell>
          <cell r="EX1002">
            <v>0</v>
          </cell>
          <cell r="EZ1002">
            <v>0</v>
          </cell>
          <cell r="FD1002">
            <v>0</v>
          </cell>
          <cell r="FF1002">
            <v>0</v>
          </cell>
        </row>
        <row r="1003">
          <cell r="A1003" t="str">
            <v>Kedler_DKW0_BIO</v>
          </cell>
          <cell r="B1003" t="str">
            <v>DK-West</v>
          </cell>
          <cell r="G1003">
            <v>0</v>
          </cell>
          <cell r="H1003">
            <v>577</v>
          </cell>
          <cell r="AK1003">
            <v>0</v>
          </cell>
          <cell r="AL1003">
            <v>546.99599999999998</v>
          </cell>
          <cell r="AN1003">
            <v>0</v>
          </cell>
          <cell r="AO1003">
            <v>8.402274000000002</v>
          </cell>
          <cell r="AP1003">
            <v>15780.95</v>
          </cell>
          <cell r="AQ1003">
            <v>28.85</v>
          </cell>
          <cell r="BG1003" t="b">
            <v>1</v>
          </cell>
          <cell r="BO1003" t="b">
            <v>1</v>
          </cell>
          <cell r="CA1003" t="b">
            <v>0</v>
          </cell>
          <cell r="CB1003" t="b">
            <v>1</v>
          </cell>
          <cell r="CD1003" t="b">
            <v>0</v>
          </cell>
          <cell r="CE1003" t="b">
            <v>0</v>
          </cell>
          <cell r="CG1003" t="b">
            <v>0</v>
          </cell>
          <cell r="CH1003" t="b">
            <v>0</v>
          </cell>
          <cell r="CP1003" t="str">
            <v>EHWOOBOD</v>
          </cell>
          <cell r="CT1003" t="b">
            <v>0</v>
          </cell>
          <cell r="CV1003" t="b">
            <v>0</v>
          </cell>
          <cell r="CX1003" t="b">
            <v>0</v>
          </cell>
          <cell r="CZ1003" t="b">
            <v>0</v>
          </cell>
          <cell r="DB1003" t="b">
            <v>0</v>
          </cell>
          <cell r="DD1003" t="b">
            <v>0</v>
          </cell>
          <cell r="DF1003" t="b">
            <v>1</v>
          </cell>
          <cell r="DH1003" t="b">
            <v>1</v>
          </cell>
          <cell r="DJ1003" t="b">
            <v>1</v>
          </cell>
          <cell r="DL1003" t="b">
            <v>1</v>
          </cell>
          <cell r="DN1003" t="b">
            <v>0</v>
          </cell>
          <cell r="DP1003" t="b">
            <v>0</v>
          </cell>
          <cell r="DV1003">
            <v>0</v>
          </cell>
          <cell r="DX1003">
            <v>0</v>
          </cell>
          <cell r="DZ1003">
            <v>0</v>
          </cell>
          <cell r="EB1003">
            <v>0</v>
          </cell>
          <cell r="ED1003">
            <v>0</v>
          </cell>
          <cell r="EF1003">
            <v>0</v>
          </cell>
          <cell r="EJ1003">
            <v>577</v>
          </cell>
          <cell r="EL1003">
            <v>577</v>
          </cell>
          <cell r="EN1003">
            <v>577</v>
          </cell>
          <cell r="EP1003">
            <v>577</v>
          </cell>
          <cell r="ER1003">
            <v>0</v>
          </cell>
          <cell r="ET1003">
            <v>0</v>
          </cell>
          <cell r="EX1003">
            <v>0</v>
          </cell>
          <cell r="EZ1003">
            <v>0</v>
          </cell>
          <cell r="FD1003">
            <v>0</v>
          </cell>
          <cell r="FF1003">
            <v>0</v>
          </cell>
        </row>
        <row r="1004">
          <cell r="A1004" t="str">
            <v>Kedler_DKW0_NG</v>
          </cell>
          <cell r="B1004" t="str">
            <v>DK-West</v>
          </cell>
          <cell r="G1004">
            <v>0</v>
          </cell>
          <cell r="H1004">
            <v>518</v>
          </cell>
          <cell r="AK1004">
            <v>0</v>
          </cell>
          <cell r="AL1004">
            <v>518</v>
          </cell>
          <cell r="AN1004">
            <v>0</v>
          </cell>
          <cell r="AO1004">
            <v>0</v>
          </cell>
          <cell r="AP1004">
            <v>5939.7333333333336</v>
          </cell>
          <cell r="AQ1004">
            <v>0</v>
          </cell>
          <cell r="BG1004" t="b">
            <v>1</v>
          </cell>
          <cell r="BO1004" t="b">
            <v>0</v>
          </cell>
          <cell r="CA1004" t="b">
            <v>0</v>
          </cell>
          <cell r="CB1004" t="b">
            <v>0</v>
          </cell>
          <cell r="CD1004" t="b">
            <v>0</v>
          </cell>
          <cell r="CE1004" t="b">
            <v>0</v>
          </cell>
          <cell r="CG1004" t="b">
            <v>0</v>
          </cell>
          <cell r="CH1004" t="b">
            <v>0</v>
          </cell>
          <cell r="CP1004" t="str">
            <v>EHGASBOD</v>
          </cell>
          <cell r="CT1004" t="b">
            <v>0</v>
          </cell>
          <cell r="CV1004" t="b">
            <v>0</v>
          </cell>
          <cell r="CX1004" t="b">
            <v>0</v>
          </cell>
          <cell r="CZ1004" t="b">
            <v>0</v>
          </cell>
          <cell r="DB1004" t="b">
            <v>0</v>
          </cell>
          <cell r="DD1004" t="b">
            <v>0</v>
          </cell>
          <cell r="DF1004" t="b">
            <v>0</v>
          </cell>
          <cell r="DH1004" t="b">
            <v>0</v>
          </cell>
          <cell r="DJ1004" t="b">
            <v>0</v>
          </cell>
          <cell r="DL1004" t="b">
            <v>0</v>
          </cell>
          <cell r="DN1004" t="b">
            <v>0</v>
          </cell>
          <cell r="DP1004" t="b">
            <v>0</v>
          </cell>
          <cell r="DV1004">
            <v>0</v>
          </cell>
          <cell r="DX1004">
            <v>0</v>
          </cell>
          <cell r="DZ1004">
            <v>0</v>
          </cell>
          <cell r="EB1004">
            <v>0</v>
          </cell>
          <cell r="ED1004">
            <v>0</v>
          </cell>
          <cell r="EF1004">
            <v>0</v>
          </cell>
          <cell r="EJ1004">
            <v>0</v>
          </cell>
          <cell r="EL1004">
            <v>0</v>
          </cell>
          <cell r="EN1004">
            <v>0</v>
          </cell>
          <cell r="EP1004">
            <v>0</v>
          </cell>
          <cell r="ER1004">
            <v>0</v>
          </cell>
          <cell r="ET1004">
            <v>0</v>
          </cell>
          <cell r="EX1004">
            <v>0</v>
          </cell>
          <cell r="EZ1004">
            <v>0</v>
          </cell>
          <cell r="FD1004">
            <v>0</v>
          </cell>
          <cell r="FF1004">
            <v>0</v>
          </cell>
        </row>
        <row r="1005">
          <cell r="A1005" t="str">
            <v>Kedler_DKW0_NG</v>
          </cell>
          <cell r="B1005" t="str">
            <v>DK-West</v>
          </cell>
          <cell r="G1005">
            <v>0</v>
          </cell>
          <cell r="H1005">
            <v>518</v>
          </cell>
          <cell r="AK1005">
            <v>0</v>
          </cell>
          <cell r="AL1005">
            <v>518</v>
          </cell>
          <cell r="AN1005">
            <v>0</v>
          </cell>
          <cell r="AO1005">
            <v>0</v>
          </cell>
          <cell r="AP1005">
            <v>5939.7333333333336</v>
          </cell>
          <cell r="AQ1005">
            <v>0</v>
          </cell>
          <cell r="BG1005" t="b">
            <v>1</v>
          </cell>
          <cell r="BO1005" t="b">
            <v>0</v>
          </cell>
          <cell r="CA1005" t="b">
            <v>0</v>
          </cell>
          <cell r="CB1005" t="b">
            <v>0</v>
          </cell>
          <cell r="CD1005" t="b">
            <v>0</v>
          </cell>
          <cell r="CE1005" t="b">
            <v>0</v>
          </cell>
          <cell r="CG1005" t="b">
            <v>0</v>
          </cell>
          <cell r="CH1005" t="b">
            <v>0</v>
          </cell>
          <cell r="CP1005" t="str">
            <v>EHGASBOD</v>
          </cell>
          <cell r="CT1005" t="b">
            <v>0</v>
          </cell>
          <cell r="CV1005" t="b">
            <v>0</v>
          </cell>
          <cell r="CX1005" t="b">
            <v>0</v>
          </cell>
          <cell r="CZ1005" t="b">
            <v>0</v>
          </cell>
          <cell r="DB1005" t="b">
            <v>0</v>
          </cell>
          <cell r="DD1005" t="b">
            <v>0</v>
          </cell>
          <cell r="DF1005" t="b">
            <v>0</v>
          </cell>
          <cell r="DH1005" t="b">
            <v>0</v>
          </cell>
          <cell r="DJ1005" t="b">
            <v>0</v>
          </cell>
          <cell r="DL1005" t="b">
            <v>0</v>
          </cell>
          <cell r="DN1005" t="b">
            <v>0</v>
          </cell>
          <cell r="DP1005" t="b">
            <v>0</v>
          </cell>
          <cell r="DV1005">
            <v>0</v>
          </cell>
          <cell r="DX1005">
            <v>0</v>
          </cell>
          <cell r="DZ1005">
            <v>0</v>
          </cell>
          <cell r="EB1005">
            <v>0</v>
          </cell>
          <cell r="ED1005">
            <v>0</v>
          </cell>
          <cell r="EF1005">
            <v>0</v>
          </cell>
          <cell r="EJ1005">
            <v>0</v>
          </cell>
          <cell r="EL1005">
            <v>0</v>
          </cell>
          <cell r="EN1005">
            <v>0</v>
          </cell>
          <cell r="EP1005">
            <v>0</v>
          </cell>
          <cell r="ER1005">
            <v>0</v>
          </cell>
          <cell r="ET1005">
            <v>0</v>
          </cell>
          <cell r="EX1005">
            <v>0</v>
          </cell>
          <cell r="EZ1005">
            <v>0</v>
          </cell>
          <cell r="FD1005">
            <v>0</v>
          </cell>
          <cell r="FF1005">
            <v>0</v>
          </cell>
        </row>
        <row r="1006">
          <cell r="A1006" t="str">
            <v>Kedler_DKW0_NG</v>
          </cell>
          <cell r="B1006" t="str">
            <v>DK-West</v>
          </cell>
          <cell r="G1006">
            <v>0</v>
          </cell>
          <cell r="H1006">
            <v>518</v>
          </cell>
          <cell r="AK1006">
            <v>0</v>
          </cell>
          <cell r="AL1006">
            <v>518</v>
          </cell>
          <cell r="AN1006">
            <v>0</v>
          </cell>
          <cell r="AO1006">
            <v>0</v>
          </cell>
          <cell r="AP1006">
            <v>5939.7333333333336</v>
          </cell>
          <cell r="AQ1006">
            <v>0</v>
          </cell>
          <cell r="BG1006" t="b">
            <v>1</v>
          </cell>
          <cell r="BO1006" t="b">
            <v>1</v>
          </cell>
          <cell r="CA1006" t="b">
            <v>0</v>
          </cell>
          <cell r="CB1006" t="b">
            <v>1</v>
          </cell>
          <cell r="CD1006" t="b">
            <v>0</v>
          </cell>
          <cell r="CE1006" t="b">
            <v>0</v>
          </cell>
          <cell r="CG1006" t="b">
            <v>0</v>
          </cell>
          <cell r="CH1006" t="b">
            <v>0</v>
          </cell>
          <cell r="CP1006" t="str">
            <v>EHGASBOD</v>
          </cell>
          <cell r="CT1006" t="b">
            <v>0</v>
          </cell>
          <cell r="CV1006" t="b">
            <v>0</v>
          </cell>
          <cell r="CX1006" t="b">
            <v>0</v>
          </cell>
          <cell r="CZ1006" t="b">
            <v>0</v>
          </cell>
          <cell r="DB1006" t="b">
            <v>0</v>
          </cell>
          <cell r="DD1006" t="b">
            <v>0</v>
          </cell>
          <cell r="DF1006" t="b">
            <v>1</v>
          </cell>
          <cell r="DH1006" t="b">
            <v>1</v>
          </cell>
          <cell r="DJ1006" t="b">
            <v>1</v>
          </cell>
          <cell r="DL1006" t="b">
            <v>1</v>
          </cell>
          <cell r="DN1006" t="b">
            <v>0</v>
          </cell>
          <cell r="DP1006" t="b">
            <v>0</v>
          </cell>
          <cell r="DV1006">
            <v>0</v>
          </cell>
          <cell r="DX1006">
            <v>0</v>
          </cell>
          <cell r="DZ1006">
            <v>0</v>
          </cell>
          <cell r="EB1006">
            <v>0</v>
          </cell>
          <cell r="ED1006">
            <v>0</v>
          </cell>
          <cell r="EF1006">
            <v>0</v>
          </cell>
          <cell r="EJ1006">
            <v>518</v>
          </cell>
          <cell r="EL1006">
            <v>518</v>
          </cell>
          <cell r="EN1006">
            <v>518</v>
          </cell>
          <cell r="EP1006">
            <v>518</v>
          </cell>
          <cell r="ER1006">
            <v>0</v>
          </cell>
          <cell r="ET1006">
            <v>0</v>
          </cell>
          <cell r="EX1006">
            <v>0</v>
          </cell>
          <cell r="EZ1006">
            <v>0</v>
          </cell>
          <cell r="FD1006">
            <v>0</v>
          </cell>
          <cell r="FF1006">
            <v>0</v>
          </cell>
        </row>
        <row r="1007">
          <cell r="A1007" t="str">
            <v>OVV_DKW0</v>
          </cell>
          <cell r="B1007" t="str">
            <v>DK-West</v>
          </cell>
          <cell r="G1007">
            <v>0</v>
          </cell>
          <cell r="H1007">
            <v>40</v>
          </cell>
          <cell r="N1007">
            <v>158.04110486533841</v>
          </cell>
          <cell r="AK1007">
            <v>0</v>
          </cell>
          <cell r="AL1007">
            <v>0</v>
          </cell>
          <cell r="AN1007">
            <v>0</v>
          </cell>
          <cell r="AO1007">
            <v>0</v>
          </cell>
          <cell r="AP1007">
            <v>0</v>
          </cell>
          <cell r="AQ1007">
            <v>0</v>
          </cell>
          <cell r="BG1007" t="b">
            <v>0</v>
          </cell>
          <cell r="BO1007" t="b">
            <v>0</v>
          </cell>
          <cell r="CA1007" t="b">
            <v>0</v>
          </cell>
          <cell r="CB1007" t="b">
            <v>0</v>
          </cell>
          <cell r="CD1007" t="b">
            <v>0</v>
          </cell>
          <cell r="CE1007" t="b">
            <v>0</v>
          </cell>
          <cell r="CG1007" t="b">
            <v>0</v>
          </cell>
          <cell r="CH1007" t="b">
            <v>0</v>
          </cell>
          <cell r="CP1007">
            <v>0</v>
          </cell>
          <cell r="CT1007" t="b">
            <v>0</v>
          </cell>
          <cell r="CV1007" t="b">
            <v>0</v>
          </cell>
          <cell r="CX1007" t="b">
            <v>0</v>
          </cell>
          <cell r="CZ1007" t="b">
            <v>0</v>
          </cell>
          <cell r="DB1007" t="b">
            <v>0</v>
          </cell>
          <cell r="DD1007" t="b">
            <v>0</v>
          </cell>
          <cell r="DF1007" t="b">
            <v>0</v>
          </cell>
          <cell r="DH1007" t="b">
            <v>0</v>
          </cell>
          <cell r="DJ1007" t="b">
            <v>0</v>
          </cell>
          <cell r="DL1007" t="b">
            <v>0</v>
          </cell>
          <cell r="DN1007" t="b">
            <v>0</v>
          </cell>
          <cell r="DP1007" t="b">
            <v>0</v>
          </cell>
          <cell r="DV1007">
            <v>0</v>
          </cell>
          <cell r="DX1007">
            <v>0</v>
          </cell>
          <cell r="DZ1007">
            <v>0</v>
          </cell>
          <cell r="EB1007">
            <v>0</v>
          </cell>
          <cell r="ED1007">
            <v>0</v>
          </cell>
          <cell r="EF1007">
            <v>0</v>
          </cell>
          <cell r="EJ1007">
            <v>0</v>
          </cell>
          <cell r="EL1007">
            <v>0</v>
          </cell>
          <cell r="EN1007">
            <v>0</v>
          </cell>
          <cell r="EP1007">
            <v>0</v>
          </cell>
          <cell r="ER1007">
            <v>0</v>
          </cell>
          <cell r="ET1007">
            <v>0</v>
          </cell>
          <cell r="EX1007">
            <v>0</v>
          </cell>
          <cell r="EZ1007">
            <v>0</v>
          </cell>
          <cell r="FD1007">
            <v>0</v>
          </cell>
          <cell r="FF1007">
            <v>0</v>
          </cell>
        </row>
        <row r="1008">
          <cell r="A1008" t="str">
            <v>Elkedler_DKW0_2013</v>
          </cell>
          <cell r="B1008" t="str">
            <v>DK-West</v>
          </cell>
          <cell r="G1008">
            <v>0</v>
          </cell>
          <cell r="H1008">
            <v>0</v>
          </cell>
          <cell r="AK1008">
            <v>0</v>
          </cell>
          <cell r="AL1008">
            <v>0</v>
          </cell>
          <cell r="AN1008">
            <v>0</v>
          </cell>
          <cell r="AO1008">
            <v>0</v>
          </cell>
          <cell r="AP1008">
            <v>0</v>
          </cell>
          <cell r="AQ1008">
            <v>0</v>
          </cell>
          <cell r="BG1008" t="b">
            <v>0</v>
          </cell>
          <cell r="BO1008" t="b">
            <v>0</v>
          </cell>
          <cell r="CA1008" t="b">
            <v>0</v>
          </cell>
          <cell r="CB1008" t="b">
            <v>0</v>
          </cell>
          <cell r="CD1008" t="b">
            <v>0</v>
          </cell>
          <cell r="CE1008" t="b">
            <v>0</v>
          </cell>
          <cell r="CG1008" t="b">
            <v>0</v>
          </cell>
          <cell r="CH1008" t="b">
            <v>0</v>
          </cell>
          <cell r="CP1008">
            <v>0</v>
          </cell>
          <cell r="CT1008" t="b">
            <v>0</v>
          </cell>
          <cell r="CV1008" t="b">
            <v>0</v>
          </cell>
          <cell r="CX1008" t="b">
            <v>0</v>
          </cell>
          <cell r="CZ1008" t="b">
            <v>0</v>
          </cell>
          <cell r="DB1008" t="b">
            <v>0</v>
          </cell>
          <cell r="DD1008" t="b">
            <v>0</v>
          </cell>
          <cell r="DF1008" t="b">
            <v>0</v>
          </cell>
          <cell r="DH1008" t="b">
            <v>0</v>
          </cell>
          <cell r="DJ1008" t="b">
            <v>0</v>
          </cell>
          <cell r="DL1008" t="b">
            <v>0</v>
          </cell>
          <cell r="DN1008" t="b">
            <v>0</v>
          </cell>
          <cell r="DP1008" t="b">
            <v>0</v>
          </cell>
          <cell r="DV1008">
            <v>0</v>
          </cell>
          <cell r="DX1008">
            <v>0</v>
          </cell>
          <cell r="DZ1008">
            <v>0</v>
          </cell>
          <cell r="EB1008">
            <v>0</v>
          </cell>
          <cell r="ED1008">
            <v>0</v>
          </cell>
          <cell r="EF1008">
            <v>0</v>
          </cell>
          <cell r="EJ1008">
            <v>0</v>
          </cell>
          <cell r="EL1008">
            <v>0</v>
          </cell>
          <cell r="EN1008">
            <v>0</v>
          </cell>
          <cell r="EP1008">
            <v>0</v>
          </cell>
          <cell r="ER1008">
            <v>0</v>
          </cell>
          <cell r="ET1008">
            <v>0</v>
          </cell>
          <cell r="EX1008">
            <v>0</v>
          </cell>
          <cell r="EZ1008">
            <v>0</v>
          </cell>
          <cell r="FD1008">
            <v>0</v>
          </cell>
          <cell r="FF1008">
            <v>0</v>
          </cell>
        </row>
        <row r="1009">
          <cell r="A1009" t="str">
            <v>Elkedler_DKW0_2014</v>
          </cell>
          <cell r="B1009" t="str">
            <v>DK-West</v>
          </cell>
          <cell r="G1009">
            <v>-3.5</v>
          </cell>
          <cell r="H1009">
            <v>3.5</v>
          </cell>
          <cell r="AK1009">
            <v>-3.5</v>
          </cell>
          <cell r="AL1009">
            <v>0</v>
          </cell>
          <cell r="AN1009">
            <v>0</v>
          </cell>
          <cell r="AO1009">
            <v>0</v>
          </cell>
          <cell r="AP1009">
            <v>0</v>
          </cell>
          <cell r="AQ1009">
            <v>0</v>
          </cell>
          <cell r="BG1009" t="b">
            <v>0</v>
          </cell>
          <cell r="BO1009" t="b">
            <v>0</v>
          </cell>
          <cell r="CA1009" t="b">
            <v>0</v>
          </cell>
          <cell r="CB1009" t="b">
            <v>0</v>
          </cell>
          <cell r="CD1009" t="b">
            <v>0</v>
          </cell>
          <cell r="CE1009" t="b">
            <v>0</v>
          </cell>
          <cell r="CG1009" t="b">
            <v>0</v>
          </cell>
          <cell r="CH1009" t="b">
            <v>0</v>
          </cell>
          <cell r="CP1009">
            <v>0</v>
          </cell>
          <cell r="CT1009" t="b">
            <v>0</v>
          </cell>
          <cell r="CV1009" t="b">
            <v>0</v>
          </cell>
          <cell r="CX1009" t="b">
            <v>0</v>
          </cell>
          <cell r="CZ1009" t="b">
            <v>0</v>
          </cell>
          <cell r="DB1009" t="b">
            <v>0</v>
          </cell>
          <cell r="DD1009" t="b">
            <v>0</v>
          </cell>
          <cell r="DF1009" t="b">
            <v>0</v>
          </cell>
          <cell r="DH1009" t="b">
            <v>0</v>
          </cell>
          <cell r="DJ1009" t="b">
            <v>0</v>
          </cell>
          <cell r="DL1009" t="b">
            <v>0</v>
          </cell>
          <cell r="DN1009" t="b">
            <v>0</v>
          </cell>
          <cell r="DP1009" t="b">
            <v>0</v>
          </cell>
          <cell r="DV1009">
            <v>0</v>
          </cell>
          <cell r="DX1009">
            <v>0</v>
          </cell>
          <cell r="DZ1009">
            <v>0</v>
          </cell>
          <cell r="EB1009">
            <v>0</v>
          </cell>
          <cell r="ED1009">
            <v>0</v>
          </cell>
          <cell r="EF1009">
            <v>0</v>
          </cell>
          <cell r="EJ1009">
            <v>0</v>
          </cell>
          <cell r="EL1009">
            <v>0</v>
          </cell>
          <cell r="EN1009">
            <v>0</v>
          </cell>
          <cell r="EP1009">
            <v>0</v>
          </cell>
          <cell r="ER1009">
            <v>0</v>
          </cell>
          <cell r="ET1009">
            <v>0</v>
          </cell>
          <cell r="EX1009">
            <v>0</v>
          </cell>
          <cell r="EZ1009">
            <v>0</v>
          </cell>
          <cell r="FD1009">
            <v>0</v>
          </cell>
          <cell r="FF1009">
            <v>0</v>
          </cell>
        </row>
        <row r="1010">
          <cell r="A1010" t="str">
            <v>Elkedler_DKW0_2015</v>
          </cell>
          <cell r="B1010" t="str">
            <v>DK-West</v>
          </cell>
          <cell r="G1010">
            <v>-3.5</v>
          </cell>
          <cell r="H1010">
            <v>3.5</v>
          </cell>
          <cell r="AK1010">
            <v>-3.5</v>
          </cell>
          <cell r="AL1010">
            <v>0</v>
          </cell>
          <cell r="AN1010">
            <v>0</v>
          </cell>
          <cell r="AO1010">
            <v>0</v>
          </cell>
          <cell r="AP1010">
            <v>0</v>
          </cell>
          <cell r="AQ1010">
            <v>0</v>
          </cell>
          <cell r="BG1010" t="b">
            <v>0</v>
          </cell>
          <cell r="BO1010" t="b">
            <v>0</v>
          </cell>
          <cell r="CA1010" t="b">
            <v>0</v>
          </cell>
          <cell r="CB1010" t="b">
            <v>0</v>
          </cell>
          <cell r="CD1010" t="b">
            <v>0</v>
          </cell>
          <cell r="CE1010" t="b">
            <v>0</v>
          </cell>
          <cell r="CG1010" t="b">
            <v>0</v>
          </cell>
          <cell r="CH1010" t="b">
            <v>0</v>
          </cell>
          <cell r="CP1010">
            <v>0</v>
          </cell>
          <cell r="CT1010" t="b">
            <v>0</v>
          </cell>
          <cell r="CV1010" t="b">
            <v>0</v>
          </cell>
          <cell r="CX1010" t="b">
            <v>0</v>
          </cell>
          <cell r="CZ1010" t="b">
            <v>0</v>
          </cell>
          <cell r="DB1010" t="b">
            <v>0</v>
          </cell>
          <cell r="DD1010" t="b">
            <v>0</v>
          </cell>
          <cell r="DF1010" t="b">
            <v>0</v>
          </cell>
          <cell r="DH1010" t="b">
            <v>0</v>
          </cell>
          <cell r="DJ1010" t="b">
            <v>0</v>
          </cell>
          <cell r="DL1010" t="b">
            <v>0</v>
          </cell>
          <cell r="DN1010" t="b">
            <v>0</v>
          </cell>
          <cell r="DP1010" t="b">
            <v>0</v>
          </cell>
          <cell r="DV1010">
            <v>0</v>
          </cell>
          <cell r="DX1010">
            <v>0</v>
          </cell>
          <cell r="DZ1010">
            <v>0</v>
          </cell>
          <cell r="EB1010">
            <v>0</v>
          </cell>
          <cell r="ED1010">
            <v>0</v>
          </cell>
          <cell r="EF1010">
            <v>0</v>
          </cell>
          <cell r="EJ1010">
            <v>0</v>
          </cell>
          <cell r="EL1010">
            <v>0</v>
          </cell>
          <cell r="EN1010">
            <v>0</v>
          </cell>
          <cell r="EP1010">
            <v>0</v>
          </cell>
          <cell r="ER1010">
            <v>0</v>
          </cell>
          <cell r="ET1010">
            <v>0</v>
          </cell>
          <cell r="EX1010">
            <v>0</v>
          </cell>
          <cell r="EZ1010">
            <v>0</v>
          </cell>
          <cell r="FD1010">
            <v>0</v>
          </cell>
          <cell r="FF1010">
            <v>0</v>
          </cell>
        </row>
        <row r="1011">
          <cell r="A1011" t="str">
            <v>Elkedler_DKW0_2016</v>
          </cell>
          <cell r="B1011" t="str">
            <v>DK-West</v>
          </cell>
          <cell r="G1011">
            <v>-3.5</v>
          </cell>
          <cell r="H1011">
            <v>3.5</v>
          </cell>
          <cell r="AK1011">
            <v>-3.5</v>
          </cell>
          <cell r="AL1011">
            <v>0</v>
          </cell>
          <cell r="AN1011">
            <v>0</v>
          </cell>
          <cell r="AO1011">
            <v>0</v>
          </cell>
          <cell r="AP1011">
            <v>0</v>
          </cell>
          <cell r="AQ1011">
            <v>0</v>
          </cell>
          <cell r="BG1011" t="b">
            <v>0</v>
          </cell>
          <cell r="BO1011" t="b">
            <v>0</v>
          </cell>
          <cell r="CA1011" t="b">
            <v>0</v>
          </cell>
          <cell r="CB1011" t="b">
            <v>0</v>
          </cell>
          <cell r="CD1011" t="b">
            <v>0</v>
          </cell>
          <cell r="CE1011" t="b">
            <v>0</v>
          </cell>
          <cell r="CG1011" t="b">
            <v>0</v>
          </cell>
          <cell r="CH1011" t="b">
            <v>0</v>
          </cell>
          <cell r="CP1011">
            <v>0</v>
          </cell>
          <cell r="CT1011" t="b">
            <v>0</v>
          </cell>
          <cell r="CV1011" t="b">
            <v>0</v>
          </cell>
          <cell r="CX1011" t="b">
            <v>0</v>
          </cell>
          <cell r="CZ1011" t="b">
            <v>0</v>
          </cell>
          <cell r="DB1011" t="b">
            <v>0</v>
          </cell>
          <cell r="DD1011" t="b">
            <v>0</v>
          </cell>
          <cell r="DF1011" t="b">
            <v>0</v>
          </cell>
          <cell r="DH1011" t="b">
            <v>0</v>
          </cell>
          <cell r="DJ1011" t="b">
            <v>0</v>
          </cell>
          <cell r="DL1011" t="b">
            <v>0</v>
          </cell>
          <cell r="DN1011" t="b">
            <v>0</v>
          </cell>
          <cell r="DP1011" t="b">
            <v>0</v>
          </cell>
          <cell r="DV1011">
            <v>0</v>
          </cell>
          <cell r="DX1011">
            <v>0</v>
          </cell>
          <cell r="DZ1011">
            <v>0</v>
          </cell>
          <cell r="EB1011">
            <v>0</v>
          </cell>
          <cell r="ED1011">
            <v>0</v>
          </cell>
          <cell r="EF1011">
            <v>0</v>
          </cell>
          <cell r="EJ1011">
            <v>0</v>
          </cell>
          <cell r="EL1011">
            <v>0</v>
          </cell>
          <cell r="EN1011">
            <v>0</v>
          </cell>
          <cell r="EP1011">
            <v>0</v>
          </cell>
          <cell r="ER1011">
            <v>0</v>
          </cell>
          <cell r="ET1011">
            <v>0</v>
          </cell>
          <cell r="EX1011">
            <v>0</v>
          </cell>
          <cell r="EZ1011">
            <v>0</v>
          </cell>
          <cell r="FD1011">
            <v>0</v>
          </cell>
          <cell r="FF1011">
            <v>0</v>
          </cell>
        </row>
        <row r="1012">
          <cell r="A1012" t="str">
            <v>Elkedler_DKW0_2017</v>
          </cell>
          <cell r="B1012" t="str">
            <v>DK-West</v>
          </cell>
          <cell r="G1012">
            <v>-3.5</v>
          </cell>
          <cell r="H1012">
            <v>3.5</v>
          </cell>
          <cell r="AK1012">
            <v>-3.5</v>
          </cell>
          <cell r="AL1012">
            <v>0</v>
          </cell>
          <cell r="AN1012">
            <v>0</v>
          </cell>
          <cell r="AO1012">
            <v>0</v>
          </cell>
          <cell r="AP1012">
            <v>0</v>
          </cell>
          <cell r="AQ1012">
            <v>0</v>
          </cell>
          <cell r="BG1012" t="b">
            <v>0</v>
          </cell>
          <cell r="BO1012" t="b">
            <v>0</v>
          </cell>
          <cell r="CA1012" t="b">
            <v>0</v>
          </cell>
          <cell r="CB1012" t="b">
            <v>0</v>
          </cell>
          <cell r="CD1012" t="b">
            <v>0</v>
          </cell>
          <cell r="CE1012" t="b">
            <v>0</v>
          </cell>
          <cell r="CG1012" t="b">
            <v>0</v>
          </cell>
          <cell r="CH1012" t="b">
            <v>0</v>
          </cell>
          <cell r="CP1012">
            <v>0</v>
          </cell>
          <cell r="CT1012" t="b">
            <v>0</v>
          </cell>
          <cell r="CV1012" t="b">
            <v>0</v>
          </cell>
          <cell r="CX1012" t="b">
            <v>0</v>
          </cell>
          <cell r="CZ1012" t="b">
            <v>0</v>
          </cell>
          <cell r="DB1012" t="b">
            <v>0</v>
          </cell>
          <cell r="DD1012" t="b">
            <v>0</v>
          </cell>
          <cell r="DF1012" t="b">
            <v>0</v>
          </cell>
          <cell r="DH1012" t="b">
            <v>0</v>
          </cell>
          <cell r="DJ1012" t="b">
            <v>0</v>
          </cell>
          <cell r="DL1012" t="b">
            <v>0</v>
          </cell>
          <cell r="DN1012" t="b">
            <v>0</v>
          </cell>
          <cell r="DP1012" t="b">
            <v>0</v>
          </cell>
          <cell r="DV1012">
            <v>0</v>
          </cell>
          <cell r="DX1012">
            <v>0</v>
          </cell>
          <cell r="DZ1012">
            <v>0</v>
          </cell>
          <cell r="EB1012">
            <v>0</v>
          </cell>
          <cell r="ED1012">
            <v>0</v>
          </cell>
          <cell r="EF1012">
            <v>0</v>
          </cell>
          <cell r="EJ1012">
            <v>0</v>
          </cell>
          <cell r="EL1012">
            <v>0</v>
          </cell>
          <cell r="EN1012">
            <v>0</v>
          </cell>
          <cell r="EP1012">
            <v>0</v>
          </cell>
          <cell r="ER1012">
            <v>0</v>
          </cell>
          <cell r="ET1012">
            <v>0</v>
          </cell>
          <cell r="EX1012">
            <v>0</v>
          </cell>
          <cell r="EZ1012">
            <v>0</v>
          </cell>
          <cell r="FD1012">
            <v>0</v>
          </cell>
          <cell r="FF1012">
            <v>0</v>
          </cell>
        </row>
        <row r="1013">
          <cell r="A1013" t="str">
            <v>Elkedler_DKW0_2018</v>
          </cell>
          <cell r="B1013" t="str">
            <v>DK-West</v>
          </cell>
          <cell r="G1013">
            <v>-3.5</v>
          </cell>
          <cell r="H1013">
            <v>3.5</v>
          </cell>
          <cell r="AK1013">
            <v>-3.5</v>
          </cell>
          <cell r="AL1013">
            <v>0</v>
          </cell>
          <cell r="AN1013">
            <v>0</v>
          </cell>
          <cell r="AO1013">
            <v>0</v>
          </cell>
          <cell r="AP1013">
            <v>0</v>
          </cell>
          <cell r="AQ1013">
            <v>0</v>
          </cell>
          <cell r="BG1013" t="b">
            <v>0</v>
          </cell>
          <cell r="BO1013" t="b">
            <v>0</v>
          </cell>
          <cell r="CA1013" t="b">
            <v>0</v>
          </cell>
          <cell r="CB1013" t="b">
            <v>0</v>
          </cell>
          <cell r="CD1013" t="b">
            <v>0</v>
          </cell>
          <cell r="CE1013" t="b">
            <v>0</v>
          </cell>
          <cell r="CG1013" t="b">
            <v>0</v>
          </cell>
          <cell r="CH1013" t="b">
            <v>0</v>
          </cell>
          <cell r="CP1013">
            <v>0</v>
          </cell>
          <cell r="CT1013" t="b">
            <v>0</v>
          </cell>
          <cell r="CV1013" t="b">
            <v>0</v>
          </cell>
          <cell r="CX1013" t="b">
            <v>0</v>
          </cell>
          <cell r="CZ1013" t="b">
            <v>0</v>
          </cell>
          <cell r="DB1013" t="b">
            <v>0</v>
          </cell>
          <cell r="DD1013" t="b">
            <v>0</v>
          </cell>
          <cell r="DF1013" t="b">
            <v>0</v>
          </cell>
          <cell r="DH1013" t="b">
            <v>0</v>
          </cell>
          <cell r="DJ1013" t="b">
            <v>0</v>
          </cell>
          <cell r="DL1013" t="b">
            <v>0</v>
          </cell>
          <cell r="DN1013" t="b">
            <v>0</v>
          </cell>
          <cell r="DP1013" t="b">
            <v>0</v>
          </cell>
          <cell r="DV1013">
            <v>0</v>
          </cell>
          <cell r="DX1013">
            <v>0</v>
          </cell>
          <cell r="DZ1013">
            <v>0</v>
          </cell>
          <cell r="EB1013">
            <v>0</v>
          </cell>
          <cell r="ED1013">
            <v>0</v>
          </cell>
          <cell r="EF1013">
            <v>0</v>
          </cell>
          <cell r="EJ1013">
            <v>0</v>
          </cell>
          <cell r="EL1013">
            <v>0</v>
          </cell>
          <cell r="EN1013">
            <v>0</v>
          </cell>
          <cell r="EP1013">
            <v>0</v>
          </cell>
          <cell r="ER1013">
            <v>0</v>
          </cell>
          <cell r="ET1013">
            <v>0</v>
          </cell>
          <cell r="EX1013">
            <v>0</v>
          </cell>
          <cell r="EZ1013">
            <v>0</v>
          </cell>
          <cell r="FD1013">
            <v>0</v>
          </cell>
          <cell r="FF1013">
            <v>0</v>
          </cell>
        </row>
        <row r="1014">
          <cell r="A1014" t="str">
            <v>Elkedler_DKW0_2019</v>
          </cell>
          <cell r="B1014" t="str">
            <v>DK-West</v>
          </cell>
          <cell r="G1014">
            <v>-3.5</v>
          </cell>
          <cell r="H1014">
            <v>3.5</v>
          </cell>
          <cell r="AK1014">
            <v>-3.5</v>
          </cell>
          <cell r="AL1014">
            <v>0</v>
          </cell>
          <cell r="AN1014">
            <v>0</v>
          </cell>
          <cell r="AO1014">
            <v>0</v>
          </cell>
          <cell r="AP1014">
            <v>0</v>
          </cell>
          <cell r="AQ1014">
            <v>0</v>
          </cell>
          <cell r="BG1014" t="b">
            <v>0</v>
          </cell>
          <cell r="BO1014" t="b">
            <v>0</v>
          </cell>
          <cell r="CA1014" t="b">
            <v>0</v>
          </cell>
          <cell r="CB1014" t="b">
            <v>0</v>
          </cell>
          <cell r="CD1014" t="b">
            <v>0</v>
          </cell>
          <cell r="CE1014" t="b">
            <v>0</v>
          </cell>
          <cell r="CG1014" t="b">
            <v>0</v>
          </cell>
          <cell r="CH1014" t="b">
            <v>0</v>
          </cell>
          <cell r="CP1014">
            <v>0</v>
          </cell>
          <cell r="CT1014" t="b">
            <v>0</v>
          </cell>
          <cell r="CV1014" t="b">
            <v>0</v>
          </cell>
          <cell r="CX1014" t="b">
            <v>0</v>
          </cell>
          <cell r="CZ1014" t="b">
            <v>0</v>
          </cell>
          <cell r="DB1014" t="b">
            <v>0</v>
          </cell>
          <cell r="DD1014" t="b">
            <v>0</v>
          </cell>
          <cell r="DF1014" t="b">
            <v>0</v>
          </cell>
          <cell r="DH1014" t="b">
            <v>0</v>
          </cell>
          <cell r="DJ1014" t="b">
            <v>0</v>
          </cell>
          <cell r="DL1014" t="b">
            <v>0</v>
          </cell>
          <cell r="DN1014" t="b">
            <v>0</v>
          </cell>
          <cell r="DP1014" t="b">
            <v>0</v>
          </cell>
          <cell r="DV1014">
            <v>0</v>
          </cell>
          <cell r="DX1014">
            <v>0</v>
          </cell>
          <cell r="DZ1014">
            <v>0</v>
          </cell>
          <cell r="EB1014">
            <v>0</v>
          </cell>
          <cell r="ED1014">
            <v>0</v>
          </cell>
          <cell r="EF1014">
            <v>0</v>
          </cell>
          <cell r="EJ1014">
            <v>0</v>
          </cell>
          <cell r="EL1014">
            <v>0</v>
          </cell>
          <cell r="EN1014">
            <v>0</v>
          </cell>
          <cell r="EP1014">
            <v>0</v>
          </cell>
          <cell r="ER1014">
            <v>0</v>
          </cell>
          <cell r="ET1014">
            <v>0</v>
          </cell>
          <cell r="EX1014">
            <v>0</v>
          </cell>
          <cell r="EZ1014">
            <v>0</v>
          </cell>
          <cell r="FD1014">
            <v>0</v>
          </cell>
          <cell r="FF1014">
            <v>0</v>
          </cell>
        </row>
        <row r="1015">
          <cell r="A1015" t="str">
            <v>Elkedler_DKW0_2020</v>
          </cell>
          <cell r="B1015" t="str">
            <v>DK-West</v>
          </cell>
          <cell r="G1015">
            <v>-3.5</v>
          </cell>
          <cell r="H1015">
            <v>3.5</v>
          </cell>
          <cell r="AK1015">
            <v>-3.5</v>
          </cell>
          <cell r="AL1015">
            <v>0</v>
          </cell>
          <cell r="AN1015">
            <v>0</v>
          </cell>
          <cell r="AO1015">
            <v>0</v>
          </cell>
          <cell r="AP1015">
            <v>0</v>
          </cell>
          <cell r="AQ1015">
            <v>0</v>
          </cell>
          <cell r="BG1015" t="b">
            <v>0</v>
          </cell>
          <cell r="BO1015" t="b">
            <v>0</v>
          </cell>
          <cell r="CA1015" t="b">
            <v>0</v>
          </cell>
          <cell r="CB1015" t="b">
            <v>0</v>
          </cell>
          <cell r="CD1015" t="b">
            <v>0</v>
          </cell>
          <cell r="CE1015" t="b">
            <v>0</v>
          </cell>
          <cell r="CG1015" t="b">
            <v>0</v>
          </cell>
          <cell r="CH1015" t="b">
            <v>0</v>
          </cell>
          <cell r="CP1015">
            <v>0</v>
          </cell>
          <cell r="CT1015" t="b">
            <v>0</v>
          </cell>
          <cell r="CV1015" t="b">
            <v>0</v>
          </cell>
          <cell r="CX1015" t="b">
            <v>0</v>
          </cell>
          <cell r="CZ1015" t="b">
            <v>0</v>
          </cell>
          <cell r="DB1015" t="b">
            <v>0</v>
          </cell>
          <cell r="DD1015" t="b">
            <v>0</v>
          </cell>
          <cell r="DF1015" t="b">
            <v>0</v>
          </cell>
          <cell r="DH1015" t="b">
            <v>0</v>
          </cell>
          <cell r="DJ1015" t="b">
            <v>0</v>
          </cell>
          <cell r="DL1015" t="b">
            <v>0</v>
          </cell>
          <cell r="DN1015" t="b">
            <v>0</v>
          </cell>
          <cell r="DP1015" t="b">
            <v>0</v>
          </cell>
          <cell r="DV1015">
            <v>0</v>
          </cell>
          <cell r="DX1015">
            <v>0</v>
          </cell>
          <cell r="DZ1015">
            <v>0</v>
          </cell>
          <cell r="EB1015">
            <v>0</v>
          </cell>
          <cell r="ED1015">
            <v>0</v>
          </cell>
          <cell r="EF1015">
            <v>0</v>
          </cell>
          <cell r="EJ1015">
            <v>0</v>
          </cell>
          <cell r="EL1015">
            <v>0</v>
          </cell>
          <cell r="EN1015">
            <v>0</v>
          </cell>
          <cell r="EP1015">
            <v>0</v>
          </cell>
          <cell r="ER1015">
            <v>0</v>
          </cell>
          <cell r="ET1015">
            <v>0</v>
          </cell>
          <cell r="EX1015">
            <v>0</v>
          </cell>
          <cell r="EZ1015">
            <v>0</v>
          </cell>
          <cell r="FD1015">
            <v>0</v>
          </cell>
          <cell r="FF1015">
            <v>0</v>
          </cell>
        </row>
        <row r="1016">
          <cell r="A1016" t="str">
            <v>HydroDK-West</v>
          </cell>
          <cell r="B1016" t="str">
            <v>DK-West</v>
          </cell>
          <cell r="G1016">
            <v>10</v>
          </cell>
          <cell r="H1016">
            <v>0</v>
          </cell>
          <cell r="N1016">
            <v>19.633333333333336</v>
          </cell>
          <cell r="AK1016">
            <v>10</v>
          </cell>
          <cell r="AL1016">
            <v>0</v>
          </cell>
          <cell r="AN1016">
            <v>0</v>
          </cell>
          <cell r="AO1016">
            <v>0.5</v>
          </cell>
          <cell r="AP1016">
            <v>350</v>
          </cell>
          <cell r="AQ1016">
            <v>0</v>
          </cell>
          <cell r="BG1016" t="b">
            <v>1</v>
          </cell>
          <cell r="BO1016" t="b">
            <v>1</v>
          </cell>
          <cell r="CA1016" t="b">
            <v>1</v>
          </cell>
          <cell r="CB1016" t="b">
            <v>0</v>
          </cell>
          <cell r="CD1016" t="b">
            <v>0</v>
          </cell>
          <cell r="CE1016" t="b">
            <v>0</v>
          </cell>
          <cell r="CG1016" t="b">
            <v>0</v>
          </cell>
          <cell r="CH1016" t="b">
            <v>0</v>
          </cell>
          <cell r="CP1016" t="str">
            <v>ERHYDDAM</v>
          </cell>
          <cell r="CT1016" t="b">
            <v>1</v>
          </cell>
          <cell r="CV1016" t="b">
            <v>1</v>
          </cell>
          <cell r="CX1016" t="b">
            <v>1</v>
          </cell>
          <cell r="CZ1016" t="b">
            <v>1</v>
          </cell>
          <cell r="DB1016" t="b">
            <v>0</v>
          </cell>
          <cell r="DD1016" t="b">
            <v>0</v>
          </cell>
          <cell r="DF1016" t="b">
            <v>0</v>
          </cell>
          <cell r="DH1016" t="b">
            <v>0</v>
          </cell>
          <cell r="DJ1016" t="b">
            <v>0</v>
          </cell>
          <cell r="DL1016" t="b">
            <v>0</v>
          </cell>
          <cell r="DN1016" t="b">
            <v>0</v>
          </cell>
          <cell r="DP1016" t="b">
            <v>0</v>
          </cell>
          <cell r="DV1016">
            <v>10</v>
          </cell>
          <cell r="DX1016">
            <v>10</v>
          </cell>
          <cell r="DZ1016">
            <v>10</v>
          </cell>
          <cell r="EB1016">
            <v>10</v>
          </cell>
          <cell r="ED1016">
            <v>0</v>
          </cell>
          <cell r="EF1016">
            <v>0</v>
          </cell>
          <cell r="EJ1016">
            <v>0</v>
          </cell>
          <cell r="EL1016">
            <v>0</v>
          </cell>
          <cell r="EN1016">
            <v>0</v>
          </cell>
          <cell r="EP1016">
            <v>0</v>
          </cell>
          <cell r="ER1016">
            <v>0</v>
          </cell>
          <cell r="ET1016">
            <v>0</v>
          </cell>
          <cell r="EX1016">
            <v>0</v>
          </cell>
          <cell r="EZ1016">
            <v>0</v>
          </cell>
          <cell r="FD1016">
            <v>0</v>
          </cell>
          <cell r="FF1016">
            <v>0</v>
          </cell>
        </row>
        <row r="1017">
          <cell r="A1017" t="str">
            <v>IndustryCHP_DKW_2000</v>
          </cell>
          <cell r="B1017" t="str">
            <v>DK-West</v>
          </cell>
          <cell r="G1017">
            <v>333.34200071822852</v>
          </cell>
          <cell r="H1017">
            <v>0</v>
          </cell>
          <cell r="N1017">
            <v>1580.2413699999997</v>
          </cell>
          <cell r="AK1017">
            <v>333.34200071822852</v>
          </cell>
          <cell r="AL1017">
            <v>0</v>
          </cell>
          <cell r="AN1017">
            <v>0</v>
          </cell>
          <cell r="AO1017">
            <v>0</v>
          </cell>
          <cell r="AP1017">
            <v>0</v>
          </cell>
          <cell r="AQ1017">
            <v>0</v>
          </cell>
          <cell r="BG1017" t="b">
            <v>0</v>
          </cell>
          <cell r="BO1017" t="b">
            <v>0</v>
          </cell>
          <cell r="CA1017" t="b">
            <v>0</v>
          </cell>
          <cell r="CB1017" t="b">
            <v>0</v>
          </cell>
          <cell r="CD1017" t="b">
            <v>0</v>
          </cell>
          <cell r="CE1017" t="b">
            <v>0</v>
          </cell>
          <cell r="CG1017" t="b">
            <v>0</v>
          </cell>
          <cell r="CH1017" t="b">
            <v>0</v>
          </cell>
          <cell r="CP1017">
            <v>0</v>
          </cell>
          <cell r="CT1017" t="b">
            <v>0</v>
          </cell>
          <cell r="CV1017" t="b">
            <v>0</v>
          </cell>
          <cell r="CX1017" t="b">
            <v>0</v>
          </cell>
          <cell r="CZ1017" t="b">
            <v>0</v>
          </cell>
          <cell r="DB1017" t="b">
            <v>0</v>
          </cell>
          <cell r="DD1017" t="b">
            <v>0</v>
          </cell>
          <cell r="DF1017" t="b">
            <v>0</v>
          </cell>
          <cell r="DH1017" t="b">
            <v>0</v>
          </cell>
          <cell r="DJ1017" t="b">
            <v>0</v>
          </cell>
          <cell r="DL1017" t="b">
            <v>0</v>
          </cell>
          <cell r="DN1017" t="b">
            <v>0</v>
          </cell>
          <cell r="DP1017" t="b">
            <v>0</v>
          </cell>
          <cell r="DV1017">
            <v>0</v>
          </cell>
          <cell r="DX1017">
            <v>0</v>
          </cell>
          <cell r="DZ1017">
            <v>0</v>
          </cell>
          <cell r="EB1017">
            <v>0</v>
          </cell>
          <cell r="ED1017">
            <v>0</v>
          </cell>
          <cell r="EF1017">
            <v>0</v>
          </cell>
          <cell r="EJ1017">
            <v>0</v>
          </cell>
          <cell r="EL1017">
            <v>0</v>
          </cell>
          <cell r="EN1017">
            <v>0</v>
          </cell>
          <cell r="EP1017">
            <v>0</v>
          </cell>
          <cell r="ER1017">
            <v>0</v>
          </cell>
          <cell r="ET1017">
            <v>0</v>
          </cell>
          <cell r="EX1017">
            <v>0</v>
          </cell>
          <cell r="EZ1017">
            <v>0</v>
          </cell>
          <cell r="FD1017">
            <v>0</v>
          </cell>
          <cell r="FF1017">
            <v>0</v>
          </cell>
        </row>
        <row r="1018">
          <cell r="A1018" t="str">
            <v>IndustryCHP_DKW_2001</v>
          </cell>
          <cell r="B1018" t="str">
            <v>DK-West</v>
          </cell>
          <cell r="G1018">
            <v>343.62200076784939</v>
          </cell>
          <cell r="H1018">
            <v>0</v>
          </cell>
          <cell r="N1018">
            <v>1366.9965114000004</v>
          </cell>
          <cell r="AK1018">
            <v>343.62200076784939</v>
          </cell>
          <cell r="AL1018">
            <v>0</v>
          </cell>
          <cell r="AN1018">
            <v>0</v>
          </cell>
          <cell r="AO1018">
            <v>0</v>
          </cell>
          <cell r="AP1018">
            <v>0</v>
          </cell>
          <cell r="AQ1018">
            <v>0</v>
          </cell>
          <cell r="BG1018" t="b">
            <v>0</v>
          </cell>
          <cell r="BO1018" t="b">
            <v>0</v>
          </cell>
          <cell r="CA1018" t="b">
            <v>0</v>
          </cell>
          <cell r="CB1018" t="b">
            <v>0</v>
          </cell>
          <cell r="CD1018" t="b">
            <v>0</v>
          </cell>
          <cell r="CE1018" t="b">
            <v>0</v>
          </cell>
          <cell r="CG1018" t="b">
            <v>0</v>
          </cell>
          <cell r="CH1018" t="b">
            <v>0</v>
          </cell>
          <cell r="CP1018">
            <v>0</v>
          </cell>
          <cell r="CT1018" t="b">
            <v>0</v>
          </cell>
          <cell r="CV1018" t="b">
            <v>0</v>
          </cell>
          <cell r="CX1018" t="b">
            <v>0</v>
          </cell>
          <cell r="CZ1018" t="b">
            <v>0</v>
          </cell>
          <cell r="DB1018" t="b">
            <v>0</v>
          </cell>
          <cell r="DD1018" t="b">
            <v>0</v>
          </cell>
          <cell r="DF1018" t="b">
            <v>0</v>
          </cell>
          <cell r="DH1018" t="b">
            <v>0</v>
          </cell>
          <cell r="DJ1018" t="b">
            <v>0</v>
          </cell>
          <cell r="DL1018" t="b">
            <v>0</v>
          </cell>
          <cell r="DN1018" t="b">
            <v>0</v>
          </cell>
          <cell r="DP1018" t="b">
            <v>0</v>
          </cell>
          <cell r="DV1018">
            <v>0</v>
          </cell>
          <cell r="DX1018">
            <v>0</v>
          </cell>
          <cell r="DZ1018">
            <v>0</v>
          </cell>
          <cell r="EB1018">
            <v>0</v>
          </cell>
          <cell r="ED1018">
            <v>0</v>
          </cell>
          <cell r="EF1018">
            <v>0</v>
          </cell>
          <cell r="EJ1018">
            <v>0</v>
          </cell>
          <cell r="EL1018">
            <v>0</v>
          </cell>
          <cell r="EN1018">
            <v>0</v>
          </cell>
          <cell r="EP1018">
            <v>0</v>
          </cell>
          <cell r="ER1018">
            <v>0</v>
          </cell>
          <cell r="ET1018">
            <v>0</v>
          </cell>
          <cell r="EX1018">
            <v>0</v>
          </cell>
          <cell r="EZ1018">
            <v>0</v>
          </cell>
          <cell r="FD1018">
            <v>0</v>
          </cell>
          <cell r="FF1018">
            <v>0</v>
          </cell>
        </row>
        <row r="1019">
          <cell r="A1019" t="str">
            <v>IndustryCHP_DKW_2002</v>
          </cell>
          <cell r="B1019" t="str">
            <v>DK-West</v>
          </cell>
          <cell r="G1019">
            <v>341.89100075419992</v>
          </cell>
          <cell r="H1019">
            <v>0</v>
          </cell>
          <cell r="N1019">
            <v>1282.9573169999992</v>
          </cell>
          <cell r="AK1019">
            <v>341.89100075419992</v>
          </cell>
          <cell r="AL1019">
            <v>0</v>
          </cell>
          <cell r="AN1019">
            <v>0</v>
          </cell>
          <cell r="AO1019">
            <v>0</v>
          </cell>
          <cell r="AP1019">
            <v>0</v>
          </cell>
          <cell r="AQ1019">
            <v>0</v>
          </cell>
          <cell r="BG1019" t="b">
            <v>0</v>
          </cell>
          <cell r="BO1019" t="b">
            <v>0</v>
          </cell>
          <cell r="CA1019" t="b">
            <v>0</v>
          </cell>
          <cell r="CB1019" t="b">
            <v>0</v>
          </cell>
          <cell r="CD1019" t="b">
            <v>0</v>
          </cell>
          <cell r="CE1019" t="b">
            <v>0</v>
          </cell>
          <cell r="CG1019" t="b">
            <v>0</v>
          </cell>
          <cell r="CH1019" t="b">
            <v>0</v>
          </cell>
          <cell r="CP1019">
            <v>0</v>
          </cell>
          <cell r="CT1019" t="b">
            <v>0</v>
          </cell>
          <cell r="CV1019" t="b">
            <v>0</v>
          </cell>
          <cell r="CX1019" t="b">
            <v>0</v>
          </cell>
          <cell r="CZ1019" t="b">
            <v>0</v>
          </cell>
          <cell r="DB1019" t="b">
            <v>0</v>
          </cell>
          <cell r="DD1019" t="b">
            <v>0</v>
          </cell>
          <cell r="DF1019" t="b">
            <v>0</v>
          </cell>
          <cell r="DH1019" t="b">
            <v>0</v>
          </cell>
          <cell r="DJ1019" t="b">
            <v>0</v>
          </cell>
          <cell r="DL1019" t="b">
            <v>0</v>
          </cell>
          <cell r="DN1019" t="b">
            <v>0</v>
          </cell>
          <cell r="DP1019" t="b">
            <v>0</v>
          </cell>
          <cell r="DV1019">
            <v>0</v>
          </cell>
          <cell r="DX1019">
            <v>0</v>
          </cell>
          <cell r="DZ1019">
            <v>0</v>
          </cell>
          <cell r="EB1019">
            <v>0</v>
          </cell>
          <cell r="ED1019">
            <v>0</v>
          </cell>
          <cell r="EF1019">
            <v>0</v>
          </cell>
          <cell r="EJ1019">
            <v>0</v>
          </cell>
          <cell r="EL1019">
            <v>0</v>
          </cell>
          <cell r="EN1019">
            <v>0</v>
          </cell>
          <cell r="EP1019">
            <v>0</v>
          </cell>
          <cell r="ER1019">
            <v>0</v>
          </cell>
          <cell r="ET1019">
            <v>0</v>
          </cell>
          <cell r="EX1019">
            <v>0</v>
          </cell>
          <cell r="EZ1019">
            <v>0</v>
          </cell>
          <cell r="FD1019">
            <v>0</v>
          </cell>
          <cell r="FF1019">
            <v>0</v>
          </cell>
        </row>
        <row r="1020">
          <cell r="A1020" t="str">
            <v>IndustryCHP_DKW_2003</v>
          </cell>
          <cell r="B1020" t="str">
            <v>DK-West</v>
          </cell>
          <cell r="G1020">
            <v>348.87500077113509</v>
          </cell>
          <cell r="H1020">
            <v>0</v>
          </cell>
          <cell r="N1020">
            <v>1222.6046070000002</v>
          </cell>
          <cell r="AK1020">
            <v>348.87500077113509</v>
          </cell>
          <cell r="AL1020">
            <v>0</v>
          </cell>
          <cell r="AN1020">
            <v>0</v>
          </cell>
          <cell r="AO1020">
            <v>0</v>
          </cell>
          <cell r="AP1020">
            <v>0</v>
          </cell>
          <cell r="AQ1020">
            <v>0</v>
          </cell>
          <cell r="BG1020" t="b">
            <v>0</v>
          </cell>
          <cell r="BO1020" t="b">
            <v>0</v>
          </cell>
          <cell r="CA1020" t="b">
            <v>0</v>
          </cell>
          <cell r="CB1020" t="b">
            <v>0</v>
          </cell>
          <cell r="CD1020" t="b">
            <v>0</v>
          </cell>
          <cell r="CE1020" t="b">
            <v>0</v>
          </cell>
          <cell r="CG1020" t="b">
            <v>0</v>
          </cell>
          <cell r="CH1020" t="b">
            <v>0</v>
          </cell>
          <cell r="CP1020">
            <v>0</v>
          </cell>
          <cell r="CT1020" t="b">
            <v>0</v>
          </cell>
          <cell r="CV1020" t="b">
            <v>0</v>
          </cell>
          <cell r="CX1020" t="b">
            <v>0</v>
          </cell>
          <cell r="CZ1020" t="b">
            <v>0</v>
          </cell>
          <cell r="DB1020" t="b">
            <v>0</v>
          </cell>
          <cell r="DD1020" t="b">
            <v>0</v>
          </cell>
          <cell r="DF1020" t="b">
            <v>0</v>
          </cell>
          <cell r="DH1020" t="b">
            <v>0</v>
          </cell>
          <cell r="DJ1020" t="b">
            <v>0</v>
          </cell>
          <cell r="DL1020" t="b">
            <v>0</v>
          </cell>
          <cell r="DN1020" t="b">
            <v>0</v>
          </cell>
          <cell r="DP1020" t="b">
            <v>0</v>
          </cell>
          <cell r="DV1020">
            <v>0</v>
          </cell>
          <cell r="DX1020">
            <v>0</v>
          </cell>
          <cell r="DZ1020">
            <v>0</v>
          </cell>
          <cell r="EB1020">
            <v>0</v>
          </cell>
          <cell r="ED1020">
            <v>0</v>
          </cell>
          <cell r="EF1020">
            <v>0</v>
          </cell>
          <cell r="EJ1020">
            <v>0</v>
          </cell>
          <cell r="EL1020">
            <v>0</v>
          </cell>
          <cell r="EN1020">
            <v>0</v>
          </cell>
          <cell r="EP1020">
            <v>0</v>
          </cell>
          <cell r="ER1020">
            <v>0</v>
          </cell>
          <cell r="ET1020">
            <v>0</v>
          </cell>
          <cell r="EX1020">
            <v>0</v>
          </cell>
          <cell r="EZ1020">
            <v>0</v>
          </cell>
          <cell r="FD1020">
            <v>0</v>
          </cell>
          <cell r="FF1020">
            <v>0</v>
          </cell>
        </row>
        <row r="1021">
          <cell r="A1021" t="str">
            <v>IndustryCHP_DKW_2004</v>
          </cell>
          <cell r="B1021" t="str">
            <v>DK-West</v>
          </cell>
          <cell r="G1021">
            <v>348.18800077680498</v>
          </cell>
          <cell r="H1021">
            <v>0</v>
          </cell>
          <cell r="N1021">
            <v>1247.00955245</v>
          </cell>
          <cell r="AK1021">
            <v>348.18800077680498</v>
          </cell>
          <cell r="AL1021">
            <v>0</v>
          </cell>
          <cell r="AN1021">
            <v>0</v>
          </cell>
          <cell r="AO1021">
            <v>0</v>
          </cell>
          <cell r="AP1021">
            <v>0</v>
          </cell>
          <cell r="AQ1021">
            <v>0</v>
          </cell>
          <cell r="BG1021" t="b">
            <v>0</v>
          </cell>
          <cell r="BO1021" t="b">
            <v>0</v>
          </cell>
          <cell r="CA1021" t="b">
            <v>0</v>
          </cell>
          <cell r="CB1021" t="b">
            <v>0</v>
          </cell>
          <cell r="CD1021" t="b">
            <v>0</v>
          </cell>
          <cell r="CE1021" t="b">
            <v>0</v>
          </cell>
          <cell r="CG1021" t="b">
            <v>0</v>
          </cell>
          <cell r="CH1021" t="b">
            <v>0</v>
          </cell>
          <cell r="CP1021">
            <v>0</v>
          </cell>
          <cell r="CT1021" t="b">
            <v>0</v>
          </cell>
          <cell r="CV1021" t="b">
            <v>0</v>
          </cell>
          <cell r="CX1021" t="b">
            <v>0</v>
          </cell>
          <cell r="CZ1021" t="b">
            <v>0</v>
          </cell>
          <cell r="DB1021" t="b">
            <v>0</v>
          </cell>
          <cell r="DD1021" t="b">
            <v>0</v>
          </cell>
          <cell r="DF1021" t="b">
            <v>0</v>
          </cell>
          <cell r="DH1021" t="b">
            <v>0</v>
          </cell>
          <cell r="DJ1021" t="b">
            <v>0</v>
          </cell>
          <cell r="DL1021" t="b">
            <v>0</v>
          </cell>
          <cell r="DN1021" t="b">
            <v>0</v>
          </cell>
          <cell r="DP1021" t="b">
            <v>0</v>
          </cell>
          <cell r="DV1021">
            <v>0</v>
          </cell>
          <cell r="DX1021">
            <v>0</v>
          </cell>
          <cell r="DZ1021">
            <v>0</v>
          </cell>
          <cell r="EB1021">
            <v>0</v>
          </cell>
          <cell r="ED1021">
            <v>0</v>
          </cell>
          <cell r="EF1021">
            <v>0</v>
          </cell>
          <cell r="EJ1021">
            <v>0</v>
          </cell>
          <cell r="EL1021">
            <v>0</v>
          </cell>
          <cell r="EN1021">
            <v>0</v>
          </cell>
          <cell r="EP1021">
            <v>0</v>
          </cell>
          <cell r="ER1021">
            <v>0</v>
          </cell>
          <cell r="ET1021">
            <v>0</v>
          </cell>
          <cell r="EX1021">
            <v>0</v>
          </cell>
          <cell r="EZ1021">
            <v>0</v>
          </cell>
          <cell r="FD1021">
            <v>0</v>
          </cell>
          <cell r="FF1021">
            <v>0</v>
          </cell>
        </row>
        <row r="1022">
          <cell r="A1022" t="str">
            <v>IndustryCHP_DKW_2005</v>
          </cell>
          <cell r="B1022" t="str">
            <v>DK-West</v>
          </cell>
          <cell r="G1022">
            <v>349.19400071911514</v>
          </cell>
          <cell r="H1022">
            <v>0</v>
          </cell>
          <cell r="N1022">
            <v>892.82853423262702</v>
          </cell>
          <cell r="AK1022">
            <v>349.19400071911514</v>
          </cell>
          <cell r="AL1022">
            <v>0</v>
          </cell>
          <cell r="AN1022">
            <v>0</v>
          </cell>
          <cell r="AO1022">
            <v>0</v>
          </cell>
          <cell r="AP1022">
            <v>0</v>
          </cell>
          <cell r="AQ1022">
            <v>0</v>
          </cell>
          <cell r="BG1022" t="b">
            <v>0</v>
          </cell>
          <cell r="BO1022" t="b">
            <v>0</v>
          </cell>
          <cell r="CA1022" t="b">
            <v>0</v>
          </cell>
          <cell r="CB1022" t="b">
            <v>0</v>
          </cell>
          <cell r="CD1022" t="b">
            <v>0</v>
          </cell>
          <cell r="CE1022" t="b">
            <v>0</v>
          </cell>
          <cell r="CG1022" t="b">
            <v>0</v>
          </cell>
          <cell r="CH1022" t="b">
            <v>0</v>
          </cell>
          <cell r="CP1022">
            <v>0</v>
          </cell>
          <cell r="CT1022" t="b">
            <v>0</v>
          </cell>
          <cell r="CV1022" t="b">
            <v>0</v>
          </cell>
          <cell r="CX1022" t="b">
            <v>0</v>
          </cell>
          <cell r="CZ1022" t="b">
            <v>0</v>
          </cell>
          <cell r="DB1022" t="b">
            <v>0</v>
          </cell>
          <cell r="DD1022" t="b">
            <v>0</v>
          </cell>
          <cell r="DF1022" t="b">
            <v>0</v>
          </cell>
          <cell r="DH1022" t="b">
            <v>0</v>
          </cell>
          <cell r="DJ1022" t="b">
            <v>0</v>
          </cell>
          <cell r="DL1022" t="b">
            <v>0</v>
          </cell>
          <cell r="DN1022" t="b">
            <v>0</v>
          </cell>
          <cell r="DP1022" t="b">
            <v>0</v>
          </cell>
          <cell r="DV1022">
            <v>0</v>
          </cell>
          <cell r="DX1022">
            <v>0</v>
          </cell>
          <cell r="DZ1022">
            <v>0</v>
          </cell>
          <cell r="EB1022">
            <v>0</v>
          </cell>
          <cell r="ED1022">
            <v>0</v>
          </cell>
          <cell r="EF1022">
            <v>0</v>
          </cell>
          <cell r="EJ1022">
            <v>0</v>
          </cell>
          <cell r="EL1022">
            <v>0</v>
          </cell>
          <cell r="EN1022">
            <v>0</v>
          </cell>
          <cell r="EP1022">
            <v>0</v>
          </cell>
          <cell r="ER1022">
            <v>0</v>
          </cell>
          <cell r="ET1022">
            <v>0</v>
          </cell>
          <cell r="EX1022">
            <v>0</v>
          </cell>
          <cell r="EZ1022">
            <v>0</v>
          </cell>
          <cell r="FD1022">
            <v>0</v>
          </cell>
          <cell r="FF1022">
            <v>0</v>
          </cell>
        </row>
        <row r="1023">
          <cell r="A1023" t="str">
            <v>IndustryCHP_DKW_2006</v>
          </cell>
          <cell r="B1023" t="str">
            <v>DK-West</v>
          </cell>
          <cell r="G1023">
            <v>330.70200072508305</v>
          </cell>
          <cell r="H1023">
            <v>0</v>
          </cell>
          <cell r="N1023">
            <v>738.79681314140555</v>
          </cell>
          <cell r="AK1023">
            <v>330.70200072508305</v>
          </cell>
          <cell r="AL1023">
            <v>0</v>
          </cell>
          <cell r="AN1023">
            <v>0</v>
          </cell>
          <cell r="AO1023">
            <v>0</v>
          </cell>
          <cell r="AP1023">
            <v>0</v>
          </cell>
          <cell r="AQ1023">
            <v>0</v>
          </cell>
          <cell r="BG1023" t="b">
            <v>0</v>
          </cell>
          <cell r="BO1023" t="b">
            <v>0</v>
          </cell>
          <cell r="CA1023" t="b">
            <v>0</v>
          </cell>
          <cell r="CB1023" t="b">
            <v>0</v>
          </cell>
          <cell r="CD1023" t="b">
            <v>0</v>
          </cell>
          <cell r="CE1023" t="b">
            <v>0</v>
          </cell>
          <cell r="CG1023" t="b">
            <v>0</v>
          </cell>
          <cell r="CH1023" t="b">
            <v>0</v>
          </cell>
          <cell r="CP1023">
            <v>0</v>
          </cell>
          <cell r="CT1023" t="b">
            <v>0</v>
          </cell>
          <cell r="CV1023" t="b">
            <v>0</v>
          </cell>
          <cell r="CX1023" t="b">
            <v>0</v>
          </cell>
          <cell r="CZ1023" t="b">
            <v>0</v>
          </cell>
          <cell r="DB1023" t="b">
            <v>0</v>
          </cell>
          <cell r="DD1023" t="b">
            <v>0</v>
          </cell>
          <cell r="DF1023" t="b">
            <v>0</v>
          </cell>
          <cell r="DH1023" t="b">
            <v>0</v>
          </cell>
          <cell r="DJ1023" t="b">
            <v>0</v>
          </cell>
          <cell r="DL1023" t="b">
            <v>0</v>
          </cell>
          <cell r="DN1023" t="b">
            <v>0</v>
          </cell>
          <cell r="DP1023" t="b">
            <v>0</v>
          </cell>
          <cell r="DV1023">
            <v>0</v>
          </cell>
          <cell r="DX1023">
            <v>0</v>
          </cell>
          <cell r="DZ1023">
            <v>0</v>
          </cell>
          <cell r="EB1023">
            <v>0</v>
          </cell>
          <cell r="ED1023">
            <v>0</v>
          </cell>
          <cell r="EF1023">
            <v>0</v>
          </cell>
          <cell r="EJ1023">
            <v>0</v>
          </cell>
          <cell r="EL1023">
            <v>0</v>
          </cell>
          <cell r="EN1023">
            <v>0</v>
          </cell>
          <cell r="EP1023">
            <v>0</v>
          </cell>
          <cell r="ER1023">
            <v>0</v>
          </cell>
          <cell r="ET1023">
            <v>0</v>
          </cell>
          <cell r="EX1023">
            <v>0</v>
          </cell>
          <cell r="EZ1023">
            <v>0</v>
          </cell>
          <cell r="FD1023">
            <v>0</v>
          </cell>
          <cell r="FF1023">
            <v>0</v>
          </cell>
        </row>
        <row r="1024">
          <cell r="A1024" t="str">
            <v>IndustryCHP_DKW_2007</v>
          </cell>
          <cell r="B1024" t="str">
            <v>DK-West</v>
          </cell>
          <cell r="G1024">
            <v>330.70200072508305</v>
          </cell>
          <cell r="H1024">
            <v>0</v>
          </cell>
          <cell r="N1024">
            <v>642.37310000000002</v>
          </cell>
          <cell r="AK1024">
            <v>330.70200072508305</v>
          </cell>
          <cell r="AL1024">
            <v>0</v>
          </cell>
          <cell r="AN1024">
            <v>0</v>
          </cell>
          <cell r="AO1024">
            <v>0</v>
          </cell>
          <cell r="AP1024">
            <v>0</v>
          </cell>
          <cell r="AQ1024">
            <v>0</v>
          </cell>
          <cell r="BG1024" t="b">
            <v>0</v>
          </cell>
          <cell r="BO1024" t="b">
            <v>0</v>
          </cell>
          <cell r="CA1024" t="b">
            <v>0</v>
          </cell>
          <cell r="CB1024" t="b">
            <v>0</v>
          </cell>
          <cell r="CD1024" t="b">
            <v>0</v>
          </cell>
          <cell r="CE1024" t="b">
            <v>0</v>
          </cell>
          <cell r="CG1024" t="b">
            <v>0</v>
          </cell>
          <cell r="CH1024" t="b">
            <v>0</v>
          </cell>
          <cell r="CP1024">
            <v>0</v>
          </cell>
          <cell r="CT1024" t="b">
            <v>0</v>
          </cell>
          <cell r="CV1024" t="b">
            <v>0</v>
          </cell>
          <cell r="CX1024" t="b">
            <v>0</v>
          </cell>
          <cell r="CZ1024" t="b">
            <v>0</v>
          </cell>
          <cell r="DB1024" t="b">
            <v>0</v>
          </cell>
          <cell r="DD1024" t="b">
            <v>0</v>
          </cell>
          <cell r="DF1024" t="b">
            <v>0</v>
          </cell>
          <cell r="DH1024" t="b">
            <v>0</v>
          </cell>
          <cell r="DJ1024" t="b">
            <v>0</v>
          </cell>
          <cell r="DL1024" t="b">
            <v>0</v>
          </cell>
          <cell r="DN1024" t="b">
            <v>0</v>
          </cell>
          <cell r="DP1024" t="b">
            <v>0</v>
          </cell>
          <cell r="DV1024">
            <v>0</v>
          </cell>
          <cell r="DX1024">
            <v>0</v>
          </cell>
          <cell r="DZ1024">
            <v>0</v>
          </cell>
          <cell r="EB1024">
            <v>0</v>
          </cell>
          <cell r="ED1024">
            <v>0</v>
          </cell>
          <cell r="EF1024">
            <v>0</v>
          </cell>
          <cell r="EJ1024">
            <v>0</v>
          </cell>
          <cell r="EL1024">
            <v>0</v>
          </cell>
          <cell r="EN1024">
            <v>0</v>
          </cell>
          <cell r="EP1024">
            <v>0</v>
          </cell>
          <cell r="ER1024">
            <v>0</v>
          </cell>
          <cell r="ET1024">
            <v>0</v>
          </cell>
          <cell r="EX1024">
            <v>0</v>
          </cell>
          <cell r="EZ1024">
            <v>0</v>
          </cell>
          <cell r="FD1024">
            <v>0</v>
          </cell>
          <cell r="FF1024">
            <v>0</v>
          </cell>
        </row>
        <row r="1025">
          <cell r="A1025" t="str">
            <v>IndustryCHP_DKW_2008</v>
          </cell>
          <cell r="B1025" t="str">
            <v>DK-West</v>
          </cell>
          <cell r="G1025">
            <v>330.70200072508305</v>
          </cell>
          <cell r="H1025">
            <v>0</v>
          </cell>
          <cell r="N1025">
            <v>575.33336445069972</v>
          </cell>
          <cell r="AK1025">
            <v>330.70200072508305</v>
          </cell>
          <cell r="AL1025">
            <v>0</v>
          </cell>
          <cell r="AN1025">
            <v>0</v>
          </cell>
          <cell r="AO1025">
            <v>0</v>
          </cell>
          <cell r="AP1025">
            <v>0</v>
          </cell>
          <cell r="AQ1025">
            <v>0</v>
          </cell>
          <cell r="BG1025" t="b">
            <v>0</v>
          </cell>
          <cell r="BO1025" t="b">
            <v>0</v>
          </cell>
          <cell r="CA1025" t="b">
            <v>0</v>
          </cell>
          <cell r="CB1025" t="b">
            <v>0</v>
          </cell>
          <cell r="CD1025" t="b">
            <v>0</v>
          </cell>
          <cell r="CE1025" t="b">
            <v>0</v>
          </cell>
          <cell r="CG1025" t="b">
            <v>0</v>
          </cell>
          <cell r="CH1025" t="b">
            <v>0</v>
          </cell>
          <cell r="CP1025">
            <v>0</v>
          </cell>
          <cell r="CT1025" t="b">
            <v>0</v>
          </cell>
          <cell r="CV1025" t="b">
            <v>0</v>
          </cell>
          <cell r="CX1025" t="b">
            <v>0</v>
          </cell>
          <cell r="CZ1025" t="b">
            <v>0</v>
          </cell>
          <cell r="DB1025" t="b">
            <v>0</v>
          </cell>
          <cell r="DD1025" t="b">
            <v>0</v>
          </cell>
          <cell r="DF1025" t="b">
            <v>0</v>
          </cell>
          <cell r="DH1025" t="b">
            <v>0</v>
          </cell>
          <cell r="DJ1025" t="b">
            <v>0</v>
          </cell>
          <cell r="DL1025" t="b">
            <v>0</v>
          </cell>
          <cell r="DN1025" t="b">
            <v>0</v>
          </cell>
          <cell r="DP1025" t="b">
            <v>0</v>
          </cell>
          <cell r="DV1025">
            <v>0</v>
          </cell>
          <cell r="DX1025">
            <v>0</v>
          </cell>
          <cell r="DZ1025">
            <v>0</v>
          </cell>
          <cell r="EB1025">
            <v>0</v>
          </cell>
          <cell r="ED1025">
            <v>0</v>
          </cell>
          <cell r="EF1025">
            <v>0</v>
          </cell>
          <cell r="EJ1025">
            <v>0</v>
          </cell>
          <cell r="EL1025">
            <v>0</v>
          </cell>
          <cell r="EN1025">
            <v>0</v>
          </cell>
          <cell r="EP1025">
            <v>0</v>
          </cell>
          <cell r="ER1025">
            <v>0</v>
          </cell>
          <cell r="ET1025">
            <v>0</v>
          </cell>
          <cell r="EX1025">
            <v>0</v>
          </cell>
          <cell r="EZ1025">
            <v>0</v>
          </cell>
          <cell r="FD1025">
            <v>0</v>
          </cell>
          <cell r="FF1025">
            <v>0</v>
          </cell>
        </row>
        <row r="1026">
          <cell r="A1026" t="str">
            <v>IndustryCHP_DKW_2009</v>
          </cell>
          <cell r="B1026" t="str">
            <v>DK-West</v>
          </cell>
          <cell r="G1026">
            <v>330.70200072508305</v>
          </cell>
          <cell r="H1026">
            <v>0</v>
          </cell>
          <cell r="N1026">
            <v>567.86064052914503</v>
          </cell>
          <cell r="AK1026">
            <v>330.70200072508305</v>
          </cell>
          <cell r="AL1026">
            <v>0</v>
          </cell>
          <cell r="AN1026">
            <v>0</v>
          </cell>
          <cell r="AO1026">
            <v>0</v>
          </cell>
          <cell r="AP1026">
            <v>0</v>
          </cell>
          <cell r="AQ1026">
            <v>0</v>
          </cell>
          <cell r="BG1026" t="b">
            <v>0</v>
          </cell>
          <cell r="BO1026" t="b">
            <v>0</v>
          </cell>
          <cell r="CA1026" t="b">
            <v>0</v>
          </cell>
          <cell r="CB1026" t="b">
            <v>0</v>
          </cell>
          <cell r="CD1026" t="b">
            <v>0</v>
          </cell>
          <cell r="CE1026" t="b">
            <v>0</v>
          </cell>
          <cell r="CG1026" t="b">
            <v>0</v>
          </cell>
          <cell r="CH1026" t="b">
            <v>0</v>
          </cell>
          <cell r="CP1026">
            <v>0</v>
          </cell>
          <cell r="CT1026" t="b">
            <v>0</v>
          </cell>
          <cell r="CV1026" t="b">
            <v>0</v>
          </cell>
          <cell r="CX1026" t="b">
            <v>0</v>
          </cell>
          <cell r="CZ1026" t="b">
            <v>0</v>
          </cell>
          <cell r="DB1026" t="b">
            <v>0</v>
          </cell>
          <cell r="DD1026" t="b">
            <v>0</v>
          </cell>
          <cell r="DF1026" t="b">
            <v>0</v>
          </cell>
          <cell r="DH1026" t="b">
            <v>0</v>
          </cell>
          <cell r="DJ1026" t="b">
            <v>0</v>
          </cell>
          <cell r="DL1026" t="b">
            <v>0</v>
          </cell>
          <cell r="DN1026" t="b">
            <v>0</v>
          </cell>
          <cell r="DP1026" t="b">
            <v>0</v>
          </cell>
          <cell r="DV1026">
            <v>0</v>
          </cell>
          <cell r="DX1026">
            <v>0</v>
          </cell>
          <cell r="DZ1026">
            <v>0</v>
          </cell>
          <cell r="EB1026">
            <v>0</v>
          </cell>
          <cell r="ED1026">
            <v>0</v>
          </cell>
          <cell r="EF1026">
            <v>0</v>
          </cell>
          <cell r="EJ1026">
            <v>0</v>
          </cell>
          <cell r="EL1026">
            <v>0</v>
          </cell>
          <cell r="EN1026">
            <v>0</v>
          </cell>
          <cell r="EP1026">
            <v>0</v>
          </cell>
          <cell r="ER1026">
            <v>0</v>
          </cell>
          <cell r="ET1026">
            <v>0</v>
          </cell>
          <cell r="EX1026">
            <v>0</v>
          </cell>
          <cell r="EZ1026">
            <v>0</v>
          </cell>
          <cell r="FD1026">
            <v>0</v>
          </cell>
          <cell r="FF1026">
            <v>0</v>
          </cell>
        </row>
        <row r="1027">
          <cell r="A1027" t="str">
            <v>IndustryCHP_DKW_2010</v>
          </cell>
          <cell r="B1027" t="str">
            <v>DK-West</v>
          </cell>
          <cell r="G1027">
            <v>370</v>
          </cell>
          <cell r="H1027">
            <v>0</v>
          </cell>
          <cell r="N1027">
            <v>571.03575164025597</v>
          </cell>
          <cell r="AK1027">
            <v>370</v>
          </cell>
          <cell r="AL1027">
            <v>0</v>
          </cell>
          <cell r="AN1027">
            <v>0</v>
          </cell>
          <cell r="AO1027">
            <v>0</v>
          </cell>
          <cell r="AP1027">
            <v>0</v>
          </cell>
          <cell r="AQ1027">
            <v>0</v>
          </cell>
          <cell r="BG1027" t="b">
            <v>0</v>
          </cell>
          <cell r="BO1027" t="b">
            <v>0</v>
          </cell>
          <cell r="CA1027" t="b">
            <v>0</v>
          </cell>
          <cell r="CB1027" t="b">
            <v>0</v>
          </cell>
          <cell r="CD1027" t="b">
            <v>0</v>
          </cell>
          <cell r="CE1027" t="b">
            <v>0</v>
          </cell>
          <cell r="CG1027" t="b">
            <v>0</v>
          </cell>
          <cell r="CH1027" t="b">
            <v>0</v>
          </cell>
          <cell r="CP1027">
            <v>0</v>
          </cell>
          <cell r="CT1027" t="b">
            <v>0</v>
          </cell>
          <cell r="CV1027" t="b">
            <v>0</v>
          </cell>
          <cell r="CX1027" t="b">
            <v>0</v>
          </cell>
          <cell r="CZ1027" t="b">
            <v>0</v>
          </cell>
          <cell r="DB1027" t="b">
            <v>0</v>
          </cell>
          <cell r="DD1027" t="b">
            <v>0</v>
          </cell>
          <cell r="DF1027" t="b">
            <v>0</v>
          </cell>
          <cell r="DH1027" t="b">
            <v>0</v>
          </cell>
          <cell r="DJ1027" t="b">
            <v>0</v>
          </cell>
          <cell r="DL1027" t="b">
            <v>0</v>
          </cell>
          <cell r="DN1027" t="b">
            <v>0</v>
          </cell>
          <cell r="DP1027" t="b">
            <v>0</v>
          </cell>
          <cell r="DV1027">
            <v>0</v>
          </cell>
          <cell r="DX1027">
            <v>0</v>
          </cell>
          <cell r="DZ1027">
            <v>0</v>
          </cell>
          <cell r="EB1027">
            <v>0</v>
          </cell>
          <cell r="ED1027">
            <v>0</v>
          </cell>
          <cell r="EF1027">
            <v>0</v>
          </cell>
          <cell r="EJ1027">
            <v>0</v>
          </cell>
          <cell r="EL1027">
            <v>0</v>
          </cell>
          <cell r="EN1027">
            <v>0</v>
          </cell>
          <cell r="EP1027">
            <v>0</v>
          </cell>
          <cell r="ER1027">
            <v>0</v>
          </cell>
          <cell r="ET1027">
            <v>0</v>
          </cell>
          <cell r="EX1027">
            <v>0</v>
          </cell>
          <cell r="EZ1027">
            <v>0</v>
          </cell>
          <cell r="FD1027">
            <v>0</v>
          </cell>
          <cell r="FF1027">
            <v>0</v>
          </cell>
        </row>
        <row r="1028">
          <cell r="A1028" t="str">
            <v>IndustryCHP_DKW_2011</v>
          </cell>
          <cell r="B1028" t="str">
            <v>DK-West</v>
          </cell>
          <cell r="G1028">
            <v>323</v>
          </cell>
          <cell r="H1028">
            <v>0</v>
          </cell>
          <cell r="N1028">
            <v>597.06916986028216</v>
          </cell>
          <cell r="AK1028">
            <v>323</v>
          </cell>
          <cell r="AL1028">
            <v>0</v>
          </cell>
          <cell r="AN1028">
            <v>0</v>
          </cell>
          <cell r="AO1028">
            <v>0</v>
          </cell>
          <cell r="AP1028">
            <v>0</v>
          </cell>
          <cell r="AQ1028">
            <v>0</v>
          </cell>
          <cell r="BG1028" t="b">
            <v>0</v>
          </cell>
          <cell r="BO1028" t="b">
            <v>0</v>
          </cell>
          <cell r="CA1028" t="b">
            <v>0</v>
          </cell>
          <cell r="CB1028" t="b">
            <v>0</v>
          </cell>
          <cell r="CD1028" t="b">
            <v>0</v>
          </cell>
          <cell r="CE1028" t="b">
            <v>0</v>
          </cell>
          <cell r="CG1028" t="b">
            <v>0</v>
          </cell>
          <cell r="CH1028" t="b">
            <v>0</v>
          </cell>
          <cell r="CP1028">
            <v>0</v>
          </cell>
          <cell r="CT1028" t="b">
            <v>0</v>
          </cell>
          <cell r="CV1028" t="b">
            <v>0</v>
          </cell>
          <cell r="CX1028" t="b">
            <v>0</v>
          </cell>
          <cell r="CZ1028" t="b">
            <v>0</v>
          </cell>
          <cell r="DB1028" t="b">
            <v>0</v>
          </cell>
          <cell r="DD1028" t="b">
            <v>0</v>
          </cell>
          <cell r="DF1028" t="b">
            <v>0</v>
          </cell>
          <cell r="DH1028" t="b">
            <v>0</v>
          </cell>
          <cell r="DJ1028" t="b">
            <v>0</v>
          </cell>
          <cell r="DL1028" t="b">
            <v>0</v>
          </cell>
          <cell r="DN1028" t="b">
            <v>0</v>
          </cell>
          <cell r="DP1028" t="b">
            <v>0</v>
          </cell>
          <cell r="DV1028">
            <v>0</v>
          </cell>
          <cell r="DX1028">
            <v>0</v>
          </cell>
          <cell r="DZ1028">
            <v>0</v>
          </cell>
          <cell r="EB1028">
            <v>0</v>
          </cell>
          <cell r="ED1028">
            <v>0</v>
          </cell>
          <cell r="EF1028">
            <v>0</v>
          </cell>
          <cell r="EJ1028">
            <v>0</v>
          </cell>
          <cell r="EL1028">
            <v>0</v>
          </cell>
          <cell r="EN1028">
            <v>0</v>
          </cell>
          <cell r="EP1028">
            <v>0</v>
          </cell>
          <cell r="ER1028">
            <v>0</v>
          </cell>
          <cell r="ET1028">
            <v>0</v>
          </cell>
          <cell r="EX1028">
            <v>0</v>
          </cell>
          <cell r="EZ1028">
            <v>0</v>
          </cell>
          <cell r="FD1028">
            <v>0</v>
          </cell>
          <cell r="FF1028">
            <v>0</v>
          </cell>
        </row>
        <row r="1029">
          <cell r="A1029" t="str">
            <v>IndustryCHP_DKW_2012</v>
          </cell>
          <cell r="B1029" t="str">
            <v>DK-West</v>
          </cell>
          <cell r="G1029">
            <v>0</v>
          </cell>
          <cell r="H1029">
            <v>0</v>
          </cell>
          <cell r="N1029">
            <v>0</v>
          </cell>
          <cell r="AK1029">
            <v>0</v>
          </cell>
          <cell r="AL1029">
            <v>0</v>
          </cell>
          <cell r="AN1029">
            <v>0</v>
          </cell>
          <cell r="AO1029">
            <v>0</v>
          </cell>
          <cell r="AP1029">
            <v>0</v>
          </cell>
          <cell r="AQ1029">
            <v>0</v>
          </cell>
          <cell r="BG1029" t="b">
            <v>0</v>
          </cell>
          <cell r="BO1029" t="b">
            <v>0</v>
          </cell>
          <cell r="CA1029" t="b">
            <v>0</v>
          </cell>
          <cell r="CB1029" t="b">
            <v>0</v>
          </cell>
          <cell r="CD1029" t="b">
            <v>0</v>
          </cell>
          <cell r="CE1029" t="b">
            <v>0</v>
          </cell>
          <cell r="CG1029" t="b">
            <v>0</v>
          </cell>
          <cell r="CH1029" t="b">
            <v>0</v>
          </cell>
          <cell r="CP1029">
            <v>0</v>
          </cell>
          <cell r="CT1029" t="b">
            <v>0</v>
          </cell>
          <cell r="CV1029" t="b">
            <v>0</v>
          </cell>
          <cell r="CX1029" t="b">
            <v>0</v>
          </cell>
          <cell r="CZ1029" t="b">
            <v>0</v>
          </cell>
          <cell r="DB1029" t="b">
            <v>0</v>
          </cell>
          <cell r="DD1029" t="b">
            <v>0</v>
          </cell>
          <cell r="DF1029" t="b">
            <v>0</v>
          </cell>
          <cell r="DH1029" t="b">
            <v>0</v>
          </cell>
          <cell r="DJ1029" t="b">
            <v>0</v>
          </cell>
          <cell r="DL1029" t="b">
            <v>0</v>
          </cell>
          <cell r="DN1029" t="b">
            <v>0</v>
          </cell>
          <cell r="DP1029" t="b">
            <v>0</v>
          </cell>
          <cell r="DV1029">
            <v>0</v>
          </cell>
          <cell r="DX1029">
            <v>0</v>
          </cell>
          <cell r="DZ1029">
            <v>0</v>
          </cell>
          <cell r="EB1029">
            <v>0</v>
          </cell>
          <cell r="ED1029">
            <v>0</v>
          </cell>
          <cell r="EF1029">
            <v>0</v>
          </cell>
          <cell r="EJ1029">
            <v>0</v>
          </cell>
          <cell r="EL1029">
            <v>0</v>
          </cell>
          <cell r="EN1029">
            <v>0</v>
          </cell>
          <cell r="EP1029">
            <v>0</v>
          </cell>
          <cell r="ER1029">
            <v>0</v>
          </cell>
          <cell r="ET1029">
            <v>0</v>
          </cell>
          <cell r="EX1029">
            <v>0</v>
          </cell>
          <cell r="EZ1029">
            <v>0</v>
          </cell>
          <cell r="FD1029">
            <v>0</v>
          </cell>
          <cell r="FF1029">
            <v>0</v>
          </cell>
        </row>
        <row r="1030">
          <cell r="A1030" t="str">
            <v>IndustryCHP_DKW_2013</v>
          </cell>
          <cell r="B1030" t="str">
            <v>DK-West</v>
          </cell>
          <cell r="G1030">
            <v>0.64710877956994328</v>
          </cell>
          <cell r="H1030">
            <v>0</v>
          </cell>
          <cell r="N1030">
            <v>13.866616705070214</v>
          </cell>
          <cell r="AK1030">
            <v>0.64710877956994328</v>
          </cell>
          <cell r="AL1030">
            <v>0</v>
          </cell>
          <cell r="AN1030">
            <v>0</v>
          </cell>
          <cell r="AO1030">
            <v>0</v>
          </cell>
          <cell r="AP1030">
            <v>0</v>
          </cell>
          <cell r="AQ1030">
            <v>0</v>
          </cell>
          <cell r="BG1030" t="b">
            <v>0</v>
          </cell>
          <cell r="BO1030" t="b">
            <v>0</v>
          </cell>
          <cell r="CA1030" t="b">
            <v>0</v>
          </cell>
          <cell r="CB1030" t="b">
            <v>0</v>
          </cell>
          <cell r="CD1030" t="b">
            <v>0</v>
          </cell>
          <cell r="CE1030" t="b">
            <v>0</v>
          </cell>
          <cell r="CG1030" t="b">
            <v>0</v>
          </cell>
          <cell r="CH1030" t="b">
            <v>0</v>
          </cell>
          <cell r="CP1030">
            <v>0</v>
          </cell>
          <cell r="CT1030" t="b">
            <v>0</v>
          </cell>
          <cell r="CV1030" t="b">
            <v>0</v>
          </cell>
          <cell r="CX1030" t="b">
            <v>0</v>
          </cell>
          <cell r="CZ1030" t="b">
            <v>0</v>
          </cell>
          <cell r="DB1030" t="b">
            <v>0</v>
          </cell>
          <cell r="DD1030" t="b">
            <v>0</v>
          </cell>
          <cell r="DF1030" t="b">
            <v>0</v>
          </cell>
          <cell r="DH1030" t="b">
            <v>0</v>
          </cell>
          <cell r="DJ1030" t="b">
            <v>0</v>
          </cell>
          <cell r="DL1030" t="b">
            <v>0</v>
          </cell>
          <cell r="DN1030" t="b">
            <v>0</v>
          </cell>
          <cell r="DP1030" t="b">
            <v>0</v>
          </cell>
          <cell r="DV1030">
            <v>0</v>
          </cell>
          <cell r="DX1030">
            <v>0</v>
          </cell>
          <cell r="DZ1030">
            <v>0</v>
          </cell>
          <cell r="EB1030">
            <v>0</v>
          </cell>
          <cell r="ED1030">
            <v>0</v>
          </cell>
          <cell r="EF1030">
            <v>0</v>
          </cell>
          <cell r="EJ1030">
            <v>0</v>
          </cell>
          <cell r="EL1030">
            <v>0</v>
          </cell>
          <cell r="EN1030">
            <v>0</v>
          </cell>
          <cell r="EP1030">
            <v>0</v>
          </cell>
          <cell r="ER1030">
            <v>0</v>
          </cell>
          <cell r="ET1030">
            <v>0</v>
          </cell>
          <cell r="EX1030">
            <v>0</v>
          </cell>
          <cell r="EZ1030">
            <v>0</v>
          </cell>
          <cell r="FD1030">
            <v>0</v>
          </cell>
          <cell r="FF1030">
            <v>0</v>
          </cell>
        </row>
        <row r="1031">
          <cell r="A1031" t="str">
            <v>IndustryCHP_DKW_2014</v>
          </cell>
          <cell r="B1031" t="str">
            <v>DK-West</v>
          </cell>
          <cell r="G1031">
            <v>0.61340740740740474</v>
          </cell>
          <cell r="H1031">
            <v>0</v>
          </cell>
          <cell r="N1031">
            <v>13.144444444444389</v>
          </cell>
          <cell r="AK1031">
            <v>0.61340740740740474</v>
          </cell>
          <cell r="AL1031">
            <v>0</v>
          </cell>
          <cell r="AN1031">
            <v>0</v>
          </cell>
          <cell r="AO1031">
            <v>0</v>
          </cell>
          <cell r="AP1031">
            <v>0</v>
          </cell>
          <cell r="AQ1031">
            <v>0</v>
          </cell>
          <cell r="BG1031" t="b">
            <v>0</v>
          </cell>
          <cell r="BO1031" t="b">
            <v>0</v>
          </cell>
          <cell r="CA1031" t="b">
            <v>0</v>
          </cell>
          <cell r="CB1031" t="b">
            <v>0</v>
          </cell>
          <cell r="CD1031" t="b">
            <v>0</v>
          </cell>
          <cell r="CE1031" t="b">
            <v>0</v>
          </cell>
          <cell r="CG1031" t="b">
            <v>0</v>
          </cell>
          <cell r="CH1031" t="b">
            <v>0</v>
          </cell>
          <cell r="CP1031">
            <v>0</v>
          </cell>
          <cell r="CT1031" t="b">
            <v>0</v>
          </cell>
          <cell r="CV1031" t="b">
            <v>0</v>
          </cell>
          <cell r="CX1031" t="b">
            <v>0</v>
          </cell>
          <cell r="CZ1031" t="b">
            <v>0</v>
          </cell>
          <cell r="DB1031" t="b">
            <v>0</v>
          </cell>
          <cell r="DD1031" t="b">
            <v>0</v>
          </cell>
          <cell r="DF1031" t="b">
            <v>0</v>
          </cell>
          <cell r="DH1031" t="b">
            <v>0</v>
          </cell>
          <cell r="DJ1031" t="b">
            <v>0</v>
          </cell>
          <cell r="DL1031" t="b">
            <v>0</v>
          </cell>
          <cell r="DN1031" t="b">
            <v>0</v>
          </cell>
          <cell r="DP1031" t="b">
            <v>0</v>
          </cell>
          <cell r="DV1031">
            <v>0</v>
          </cell>
          <cell r="DX1031">
            <v>0</v>
          </cell>
          <cell r="DZ1031">
            <v>0</v>
          </cell>
          <cell r="EB1031">
            <v>0</v>
          </cell>
          <cell r="ED1031">
            <v>0</v>
          </cell>
          <cell r="EF1031">
            <v>0</v>
          </cell>
          <cell r="EJ1031">
            <v>0</v>
          </cell>
          <cell r="EL1031">
            <v>0</v>
          </cell>
          <cell r="EN1031">
            <v>0</v>
          </cell>
          <cell r="EP1031">
            <v>0</v>
          </cell>
          <cell r="ER1031">
            <v>0</v>
          </cell>
          <cell r="ET1031">
            <v>0</v>
          </cell>
          <cell r="EX1031">
            <v>0</v>
          </cell>
          <cell r="EZ1031">
            <v>0</v>
          </cell>
          <cell r="FD1031">
            <v>0</v>
          </cell>
          <cell r="FF1031">
            <v>0</v>
          </cell>
        </row>
        <row r="1032">
          <cell r="A1032" t="str">
            <v>IndustryCHP_DKW_2015</v>
          </cell>
          <cell r="B1032" t="str">
            <v>DK-West</v>
          </cell>
          <cell r="G1032">
            <v>0.66059259259259306</v>
          </cell>
          <cell r="H1032">
            <v>0</v>
          </cell>
          <cell r="N1032">
            <v>14.155555555555566</v>
          </cell>
          <cell r="AK1032">
            <v>0.66059259259259306</v>
          </cell>
          <cell r="AL1032">
            <v>0</v>
          </cell>
          <cell r="AN1032">
            <v>0</v>
          </cell>
          <cell r="AO1032">
            <v>0</v>
          </cell>
          <cell r="AP1032">
            <v>0</v>
          </cell>
          <cell r="AQ1032">
            <v>0</v>
          </cell>
          <cell r="BG1032" t="b">
            <v>0</v>
          </cell>
          <cell r="BO1032" t="b">
            <v>0</v>
          </cell>
          <cell r="CA1032" t="b">
            <v>0</v>
          </cell>
          <cell r="CB1032" t="b">
            <v>0</v>
          </cell>
          <cell r="CD1032" t="b">
            <v>0</v>
          </cell>
          <cell r="CE1032" t="b">
            <v>0</v>
          </cell>
          <cell r="CG1032" t="b">
            <v>0</v>
          </cell>
          <cell r="CH1032" t="b">
            <v>0</v>
          </cell>
          <cell r="CP1032">
            <v>0</v>
          </cell>
          <cell r="CT1032" t="b">
            <v>0</v>
          </cell>
          <cell r="CV1032" t="b">
            <v>0</v>
          </cell>
          <cell r="CX1032" t="b">
            <v>0</v>
          </cell>
          <cell r="CZ1032" t="b">
            <v>0</v>
          </cell>
          <cell r="DB1032" t="b">
            <v>0</v>
          </cell>
          <cell r="DD1032" t="b">
            <v>0</v>
          </cell>
          <cell r="DF1032" t="b">
            <v>0</v>
          </cell>
          <cell r="DH1032" t="b">
            <v>0</v>
          </cell>
          <cell r="DJ1032" t="b">
            <v>0</v>
          </cell>
          <cell r="DL1032" t="b">
            <v>0</v>
          </cell>
          <cell r="DN1032" t="b">
            <v>0</v>
          </cell>
          <cell r="DP1032" t="b">
            <v>0</v>
          </cell>
          <cell r="DV1032">
            <v>0</v>
          </cell>
          <cell r="DX1032">
            <v>0</v>
          </cell>
          <cell r="DZ1032">
            <v>0</v>
          </cell>
          <cell r="EB1032">
            <v>0</v>
          </cell>
          <cell r="ED1032">
            <v>0</v>
          </cell>
          <cell r="EF1032">
            <v>0</v>
          </cell>
          <cell r="EJ1032">
            <v>0</v>
          </cell>
          <cell r="EL1032">
            <v>0</v>
          </cell>
          <cell r="EN1032">
            <v>0</v>
          </cell>
          <cell r="EP1032">
            <v>0</v>
          </cell>
          <cell r="ER1032">
            <v>0</v>
          </cell>
          <cell r="ET1032">
            <v>0</v>
          </cell>
          <cell r="EX1032">
            <v>0</v>
          </cell>
          <cell r="EZ1032">
            <v>0</v>
          </cell>
          <cell r="FD1032">
            <v>0</v>
          </cell>
          <cell r="FF1032">
            <v>0</v>
          </cell>
        </row>
        <row r="1033">
          <cell r="A1033" t="str">
            <v>IndustryCHP_DKW_2016</v>
          </cell>
          <cell r="B1033" t="str">
            <v>DK-West</v>
          </cell>
          <cell r="G1033">
            <v>0.70777777777778661</v>
          </cell>
          <cell r="H1033">
            <v>0</v>
          </cell>
          <cell r="N1033">
            <v>15.166666666666856</v>
          </cell>
          <cell r="AK1033">
            <v>0.70777777777778661</v>
          </cell>
          <cell r="AL1033">
            <v>0</v>
          </cell>
          <cell r="AN1033">
            <v>0</v>
          </cell>
          <cell r="AO1033">
            <v>0</v>
          </cell>
          <cell r="AP1033">
            <v>0</v>
          </cell>
          <cell r="AQ1033">
            <v>0</v>
          </cell>
          <cell r="BG1033" t="b">
            <v>0</v>
          </cell>
          <cell r="BO1033" t="b">
            <v>0</v>
          </cell>
          <cell r="CA1033" t="b">
            <v>0</v>
          </cell>
          <cell r="CB1033" t="b">
            <v>0</v>
          </cell>
          <cell r="CD1033" t="b">
            <v>0</v>
          </cell>
          <cell r="CE1033" t="b">
            <v>0</v>
          </cell>
          <cell r="CG1033" t="b">
            <v>0</v>
          </cell>
          <cell r="CH1033" t="b">
            <v>0</v>
          </cell>
          <cell r="CP1033">
            <v>0</v>
          </cell>
          <cell r="CT1033" t="b">
            <v>0</v>
          </cell>
          <cell r="CV1033" t="b">
            <v>0</v>
          </cell>
          <cell r="CX1033" t="b">
            <v>0</v>
          </cell>
          <cell r="CZ1033" t="b">
            <v>0</v>
          </cell>
          <cell r="DB1033" t="b">
            <v>0</v>
          </cell>
          <cell r="DD1033" t="b">
            <v>0</v>
          </cell>
          <cell r="DF1033" t="b">
            <v>0</v>
          </cell>
          <cell r="DH1033" t="b">
            <v>0</v>
          </cell>
          <cell r="DJ1033" t="b">
            <v>0</v>
          </cell>
          <cell r="DL1033" t="b">
            <v>0</v>
          </cell>
          <cell r="DN1033" t="b">
            <v>0</v>
          </cell>
          <cell r="DP1033" t="b">
            <v>0</v>
          </cell>
          <cell r="DV1033">
            <v>0</v>
          </cell>
          <cell r="DX1033">
            <v>0</v>
          </cell>
          <cell r="DZ1033">
            <v>0</v>
          </cell>
          <cell r="EB1033">
            <v>0</v>
          </cell>
          <cell r="ED1033">
            <v>0</v>
          </cell>
          <cell r="EF1033">
            <v>0</v>
          </cell>
          <cell r="EJ1033">
            <v>0</v>
          </cell>
          <cell r="EL1033">
            <v>0</v>
          </cell>
          <cell r="EN1033">
            <v>0</v>
          </cell>
          <cell r="EP1033">
            <v>0</v>
          </cell>
          <cell r="ER1033">
            <v>0</v>
          </cell>
          <cell r="ET1033">
            <v>0</v>
          </cell>
          <cell r="EX1033">
            <v>0</v>
          </cell>
          <cell r="EZ1033">
            <v>0</v>
          </cell>
          <cell r="FD1033">
            <v>0</v>
          </cell>
          <cell r="FF1033">
            <v>0</v>
          </cell>
        </row>
        <row r="1034">
          <cell r="A1034" t="str">
            <v>IndustryCHP_DKW_2017</v>
          </cell>
          <cell r="B1034" t="str">
            <v>DK-West</v>
          </cell>
          <cell r="G1034">
            <v>0.80214814814814184</v>
          </cell>
          <cell r="H1034">
            <v>0</v>
          </cell>
          <cell r="N1034">
            <v>17.188888888888755</v>
          </cell>
          <cell r="AK1034">
            <v>0.80214814814814184</v>
          </cell>
          <cell r="AL1034">
            <v>0</v>
          </cell>
          <cell r="AN1034">
            <v>0</v>
          </cell>
          <cell r="AO1034">
            <v>0</v>
          </cell>
          <cell r="AP1034">
            <v>0</v>
          </cell>
          <cell r="AQ1034">
            <v>0</v>
          </cell>
          <cell r="BG1034" t="b">
            <v>0</v>
          </cell>
          <cell r="BO1034" t="b">
            <v>0</v>
          </cell>
          <cell r="CA1034" t="b">
            <v>0</v>
          </cell>
          <cell r="CB1034" t="b">
            <v>0</v>
          </cell>
          <cell r="CD1034" t="b">
            <v>0</v>
          </cell>
          <cell r="CE1034" t="b">
            <v>0</v>
          </cell>
          <cell r="CG1034" t="b">
            <v>0</v>
          </cell>
          <cell r="CH1034" t="b">
            <v>0</v>
          </cell>
          <cell r="CP1034">
            <v>0</v>
          </cell>
          <cell r="CT1034" t="b">
            <v>0</v>
          </cell>
          <cell r="CV1034" t="b">
            <v>0</v>
          </cell>
          <cell r="CX1034" t="b">
            <v>0</v>
          </cell>
          <cell r="CZ1034" t="b">
            <v>0</v>
          </cell>
          <cell r="DB1034" t="b">
            <v>0</v>
          </cell>
          <cell r="DD1034" t="b">
            <v>0</v>
          </cell>
          <cell r="DF1034" t="b">
            <v>0</v>
          </cell>
          <cell r="DH1034" t="b">
            <v>0</v>
          </cell>
          <cell r="DJ1034" t="b">
            <v>0</v>
          </cell>
          <cell r="DL1034" t="b">
            <v>0</v>
          </cell>
          <cell r="DN1034" t="b">
            <v>0</v>
          </cell>
          <cell r="DP1034" t="b">
            <v>0</v>
          </cell>
          <cell r="DV1034">
            <v>0</v>
          </cell>
          <cell r="DX1034">
            <v>0</v>
          </cell>
          <cell r="DZ1034">
            <v>0</v>
          </cell>
          <cell r="EB1034">
            <v>0</v>
          </cell>
          <cell r="ED1034">
            <v>0</v>
          </cell>
          <cell r="EF1034">
            <v>0</v>
          </cell>
          <cell r="EJ1034">
            <v>0</v>
          </cell>
          <cell r="EL1034">
            <v>0</v>
          </cell>
          <cell r="EN1034">
            <v>0</v>
          </cell>
          <cell r="EP1034">
            <v>0</v>
          </cell>
          <cell r="ER1034">
            <v>0</v>
          </cell>
          <cell r="ET1034">
            <v>0</v>
          </cell>
          <cell r="EX1034">
            <v>0</v>
          </cell>
          <cell r="EZ1034">
            <v>0</v>
          </cell>
          <cell r="FD1034">
            <v>0</v>
          </cell>
          <cell r="FF1034">
            <v>0</v>
          </cell>
        </row>
        <row r="1035">
          <cell r="A1035" t="str">
            <v>IndustryCHP_DKW_2018</v>
          </cell>
          <cell r="B1035" t="str">
            <v>DK-West</v>
          </cell>
          <cell r="G1035">
            <v>0.75496296296295884</v>
          </cell>
          <cell r="H1035">
            <v>0</v>
          </cell>
          <cell r="N1035">
            <v>16.177777777777692</v>
          </cell>
          <cell r="AK1035">
            <v>0.75496296296295884</v>
          </cell>
          <cell r="AL1035">
            <v>0</v>
          </cell>
          <cell r="AN1035">
            <v>0</v>
          </cell>
          <cell r="AO1035">
            <v>0</v>
          </cell>
          <cell r="AP1035">
            <v>0</v>
          </cell>
          <cell r="AQ1035">
            <v>0</v>
          </cell>
          <cell r="BG1035" t="b">
            <v>0</v>
          </cell>
          <cell r="BO1035" t="b">
            <v>0</v>
          </cell>
          <cell r="CA1035" t="b">
            <v>0</v>
          </cell>
          <cell r="CB1035" t="b">
            <v>0</v>
          </cell>
          <cell r="CD1035" t="b">
            <v>0</v>
          </cell>
          <cell r="CE1035" t="b">
            <v>0</v>
          </cell>
          <cell r="CG1035" t="b">
            <v>0</v>
          </cell>
          <cell r="CH1035" t="b">
            <v>0</v>
          </cell>
          <cell r="CP1035">
            <v>0</v>
          </cell>
          <cell r="CT1035" t="b">
            <v>0</v>
          </cell>
          <cell r="CV1035" t="b">
            <v>0</v>
          </cell>
          <cell r="CX1035" t="b">
            <v>0</v>
          </cell>
          <cell r="CZ1035" t="b">
            <v>0</v>
          </cell>
          <cell r="DB1035" t="b">
            <v>0</v>
          </cell>
          <cell r="DD1035" t="b">
            <v>0</v>
          </cell>
          <cell r="DF1035" t="b">
            <v>0</v>
          </cell>
          <cell r="DH1035" t="b">
            <v>0</v>
          </cell>
          <cell r="DJ1035" t="b">
            <v>0</v>
          </cell>
          <cell r="DL1035" t="b">
            <v>0</v>
          </cell>
          <cell r="DN1035" t="b">
            <v>0</v>
          </cell>
          <cell r="DP1035" t="b">
            <v>0</v>
          </cell>
          <cell r="DV1035">
            <v>0</v>
          </cell>
          <cell r="DX1035">
            <v>0</v>
          </cell>
          <cell r="DZ1035">
            <v>0</v>
          </cell>
          <cell r="EB1035">
            <v>0</v>
          </cell>
          <cell r="ED1035">
            <v>0</v>
          </cell>
          <cell r="EF1035">
            <v>0</v>
          </cell>
          <cell r="EJ1035">
            <v>0</v>
          </cell>
          <cell r="EL1035">
            <v>0</v>
          </cell>
          <cell r="EN1035">
            <v>0</v>
          </cell>
          <cell r="EP1035">
            <v>0</v>
          </cell>
          <cell r="ER1035">
            <v>0</v>
          </cell>
          <cell r="ET1035">
            <v>0</v>
          </cell>
          <cell r="EX1035">
            <v>0</v>
          </cell>
          <cell r="EZ1035">
            <v>0</v>
          </cell>
          <cell r="FD1035">
            <v>0</v>
          </cell>
          <cell r="FF1035">
            <v>0</v>
          </cell>
        </row>
        <row r="1036">
          <cell r="A1036" t="str">
            <v>IndustryCHP_DKW_2019</v>
          </cell>
          <cell r="B1036" t="str">
            <v>DK-West</v>
          </cell>
          <cell r="G1036">
            <v>0.51903703703703885</v>
          </cell>
          <cell r="H1036">
            <v>0</v>
          </cell>
          <cell r="N1036">
            <v>11.122222222222263</v>
          </cell>
          <cell r="AK1036">
            <v>0.51903703703703885</v>
          </cell>
          <cell r="AL1036">
            <v>0</v>
          </cell>
          <cell r="AN1036">
            <v>0</v>
          </cell>
          <cell r="AO1036">
            <v>0</v>
          </cell>
          <cell r="AP1036">
            <v>0</v>
          </cell>
          <cell r="AQ1036">
            <v>0</v>
          </cell>
          <cell r="BG1036" t="b">
            <v>0</v>
          </cell>
          <cell r="BO1036" t="b">
            <v>0</v>
          </cell>
          <cell r="CA1036" t="b">
            <v>0</v>
          </cell>
          <cell r="CB1036" t="b">
            <v>0</v>
          </cell>
          <cell r="CD1036" t="b">
            <v>0</v>
          </cell>
          <cell r="CE1036" t="b">
            <v>0</v>
          </cell>
          <cell r="CG1036" t="b">
            <v>0</v>
          </cell>
          <cell r="CH1036" t="b">
            <v>0</v>
          </cell>
          <cell r="CP1036">
            <v>0</v>
          </cell>
          <cell r="CT1036" t="b">
            <v>0</v>
          </cell>
          <cell r="CV1036" t="b">
            <v>0</v>
          </cell>
          <cell r="CX1036" t="b">
            <v>0</v>
          </cell>
          <cell r="CZ1036" t="b">
            <v>0</v>
          </cell>
          <cell r="DB1036" t="b">
            <v>0</v>
          </cell>
          <cell r="DD1036" t="b">
            <v>0</v>
          </cell>
          <cell r="DF1036" t="b">
            <v>0</v>
          </cell>
          <cell r="DH1036" t="b">
            <v>0</v>
          </cell>
          <cell r="DJ1036" t="b">
            <v>0</v>
          </cell>
          <cell r="DL1036" t="b">
            <v>0</v>
          </cell>
          <cell r="DN1036" t="b">
            <v>0</v>
          </cell>
          <cell r="DP1036" t="b">
            <v>0</v>
          </cell>
          <cell r="DV1036">
            <v>0</v>
          </cell>
          <cell r="DX1036">
            <v>0</v>
          </cell>
          <cell r="DZ1036">
            <v>0</v>
          </cell>
          <cell r="EB1036">
            <v>0</v>
          </cell>
          <cell r="ED1036">
            <v>0</v>
          </cell>
          <cell r="EF1036">
            <v>0</v>
          </cell>
          <cell r="EJ1036">
            <v>0</v>
          </cell>
          <cell r="EL1036">
            <v>0</v>
          </cell>
          <cell r="EN1036">
            <v>0</v>
          </cell>
          <cell r="EP1036">
            <v>0</v>
          </cell>
          <cell r="ER1036">
            <v>0</v>
          </cell>
          <cell r="ET1036">
            <v>0</v>
          </cell>
          <cell r="EX1036">
            <v>0</v>
          </cell>
          <cell r="EZ1036">
            <v>0</v>
          </cell>
          <cell r="FD1036">
            <v>0</v>
          </cell>
          <cell r="FF1036">
            <v>0</v>
          </cell>
        </row>
        <row r="1037">
          <cell r="A1037" t="str">
            <v>IndustryCHP_DKW_2020</v>
          </cell>
          <cell r="B1037" t="str">
            <v>DK-West</v>
          </cell>
          <cell r="G1037">
            <v>0.75496296296295884</v>
          </cell>
          <cell r="H1037">
            <v>0</v>
          </cell>
          <cell r="N1037">
            <v>16.177777777777692</v>
          </cell>
          <cell r="AK1037">
            <v>0.75496296296295884</v>
          </cell>
          <cell r="AL1037">
            <v>0</v>
          </cell>
          <cell r="AN1037">
            <v>0</v>
          </cell>
          <cell r="AO1037">
            <v>0</v>
          </cell>
          <cell r="AP1037">
            <v>0</v>
          </cell>
          <cell r="AQ1037">
            <v>0</v>
          </cell>
          <cell r="BG1037" t="b">
            <v>0</v>
          </cell>
          <cell r="BO1037" t="b">
            <v>0</v>
          </cell>
          <cell r="CA1037" t="b">
            <v>0</v>
          </cell>
          <cell r="CB1037" t="b">
            <v>0</v>
          </cell>
          <cell r="CD1037" t="b">
            <v>0</v>
          </cell>
          <cell r="CE1037" t="b">
            <v>0</v>
          </cell>
          <cell r="CG1037" t="b">
            <v>0</v>
          </cell>
          <cell r="CH1037" t="b">
            <v>0</v>
          </cell>
          <cell r="CP1037">
            <v>0</v>
          </cell>
          <cell r="CT1037" t="b">
            <v>0</v>
          </cell>
          <cell r="CV1037" t="b">
            <v>0</v>
          </cell>
          <cell r="CX1037" t="b">
            <v>0</v>
          </cell>
          <cell r="CZ1037" t="b">
            <v>0</v>
          </cell>
          <cell r="DB1037" t="b">
            <v>0</v>
          </cell>
          <cell r="DD1037" t="b">
            <v>0</v>
          </cell>
          <cell r="DF1037" t="b">
            <v>0</v>
          </cell>
          <cell r="DH1037" t="b">
            <v>0</v>
          </cell>
          <cell r="DJ1037" t="b">
            <v>0</v>
          </cell>
          <cell r="DL1037" t="b">
            <v>0</v>
          </cell>
          <cell r="DN1037" t="b">
            <v>0</v>
          </cell>
          <cell r="DP1037" t="b">
            <v>0</v>
          </cell>
          <cell r="DV1037">
            <v>0</v>
          </cell>
          <cell r="DX1037">
            <v>0</v>
          </cell>
          <cell r="DZ1037">
            <v>0</v>
          </cell>
          <cell r="EB1037">
            <v>0</v>
          </cell>
          <cell r="ED1037">
            <v>0</v>
          </cell>
          <cell r="EF1037">
            <v>0</v>
          </cell>
          <cell r="EJ1037">
            <v>0</v>
          </cell>
          <cell r="EL1037">
            <v>0</v>
          </cell>
          <cell r="EN1037">
            <v>0</v>
          </cell>
          <cell r="EP1037">
            <v>0</v>
          </cell>
          <cell r="ER1037">
            <v>0</v>
          </cell>
          <cell r="ET1037">
            <v>0</v>
          </cell>
          <cell r="EX1037">
            <v>0</v>
          </cell>
          <cell r="EZ1037">
            <v>0</v>
          </cell>
          <cell r="FD1037">
            <v>0</v>
          </cell>
          <cell r="FF1037">
            <v>0</v>
          </cell>
        </row>
        <row r="1038">
          <cell r="A1038" t="str">
            <v>IndustryCHP_DKW_2021</v>
          </cell>
          <cell r="B1038" t="str">
            <v>DK-West</v>
          </cell>
          <cell r="G1038">
            <v>0.70777777777778128</v>
          </cell>
          <cell r="H1038">
            <v>0</v>
          </cell>
          <cell r="N1038">
            <v>15.166666666666742</v>
          </cell>
          <cell r="AK1038">
            <v>0.70777777777778128</v>
          </cell>
          <cell r="AL1038">
            <v>0</v>
          </cell>
          <cell r="AN1038">
            <v>0</v>
          </cell>
          <cell r="AO1038">
            <v>0</v>
          </cell>
          <cell r="AP1038">
            <v>0</v>
          </cell>
          <cell r="AQ1038">
            <v>0</v>
          </cell>
          <cell r="BG1038" t="b">
            <v>0</v>
          </cell>
          <cell r="BO1038" t="b">
            <v>0</v>
          </cell>
          <cell r="CA1038" t="b">
            <v>0</v>
          </cell>
          <cell r="CB1038" t="b">
            <v>0</v>
          </cell>
          <cell r="CD1038" t="b">
            <v>0</v>
          </cell>
          <cell r="CE1038" t="b">
            <v>0</v>
          </cell>
          <cell r="CG1038" t="b">
            <v>0</v>
          </cell>
          <cell r="CH1038" t="b">
            <v>0</v>
          </cell>
          <cell r="CP1038">
            <v>0</v>
          </cell>
          <cell r="CT1038" t="b">
            <v>0</v>
          </cell>
          <cell r="CV1038" t="b">
            <v>0</v>
          </cell>
          <cell r="CX1038" t="b">
            <v>0</v>
          </cell>
          <cell r="CZ1038" t="b">
            <v>0</v>
          </cell>
          <cell r="DB1038" t="b">
            <v>0</v>
          </cell>
          <cell r="DD1038" t="b">
            <v>0</v>
          </cell>
          <cell r="DF1038" t="b">
            <v>0</v>
          </cell>
          <cell r="DH1038" t="b">
            <v>0</v>
          </cell>
          <cell r="DJ1038" t="b">
            <v>0</v>
          </cell>
          <cell r="DL1038" t="b">
            <v>0</v>
          </cell>
          <cell r="DN1038" t="b">
            <v>0</v>
          </cell>
          <cell r="DP1038" t="b">
            <v>0</v>
          </cell>
          <cell r="DV1038">
            <v>0</v>
          </cell>
          <cell r="DX1038">
            <v>0</v>
          </cell>
          <cell r="DZ1038">
            <v>0</v>
          </cell>
          <cell r="EB1038">
            <v>0</v>
          </cell>
          <cell r="ED1038">
            <v>0</v>
          </cell>
          <cell r="EF1038">
            <v>0</v>
          </cell>
          <cell r="EJ1038">
            <v>0</v>
          </cell>
          <cell r="EL1038">
            <v>0</v>
          </cell>
          <cell r="EN1038">
            <v>0</v>
          </cell>
          <cell r="EP1038">
            <v>0</v>
          </cell>
          <cell r="ER1038">
            <v>0</v>
          </cell>
          <cell r="ET1038">
            <v>0</v>
          </cell>
          <cell r="EX1038">
            <v>0</v>
          </cell>
          <cell r="EZ1038">
            <v>0</v>
          </cell>
          <cell r="FD1038">
            <v>0</v>
          </cell>
          <cell r="FF1038">
            <v>0</v>
          </cell>
        </row>
        <row r="1039">
          <cell r="A1039" t="str">
            <v>IndustryCHP_DKW_2022</v>
          </cell>
          <cell r="B1039" t="str">
            <v>DK-West</v>
          </cell>
          <cell r="G1039">
            <v>0.70777777777777073</v>
          </cell>
          <cell r="H1039">
            <v>0</v>
          </cell>
          <cell r="N1039">
            <v>15.166666666666515</v>
          </cell>
          <cell r="AK1039">
            <v>0.70777777777777073</v>
          </cell>
          <cell r="AL1039">
            <v>0</v>
          </cell>
          <cell r="AN1039">
            <v>0</v>
          </cell>
          <cell r="AO1039">
            <v>0</v>
          </cell>
          <cell r="AP1039">
            <v>0</v>
          </cell>
          <cell r="AQ1039">
            <v>0</v>
          </cell>
          <cell r="BG1039" t="b">
            <v>0</v>
          </cell>
          <cell r="BO1039" t="b">
            <v>0</v>
          </cell>
          <cell r="CA1039" t="b">
            <v>0</v>
          </cell>
          <cell r="CB1039" t="b">
            <v>0</v>
          </cell>
          <cell r="CD1039" t="b">
            <v>0</v>
          </cell>
          <cell r="CE1039" t="b">
            <v>0</v>
          </cell>
          <cell r="CG1039" t="b">
            <v>0</v>
          </cell>
          <cell r="CH1039" t="b">
            <v>0</v>
          </cell>
          <cell r="CP1039">
            <v>0</v>
          </cell>
          <cell r="CT1039" t="b">
            <v>0</v>
          </cell>
          <cell r="CV1039" t="b">
            <v>0</v>
          </cell>
          <cell r="CX1039" t="b">
            <v>0</v>
          </cell>
          <cell r="CZ1039" t="b">
            <v>0</v>
          </cell>
          <cell r="DB1039" t="b">
            <v>0</v>
          </cell>
          <cell r="DD1039" t="b">
            <v>0</v>
          </cell>
          <cell r="DF1039" t="b">
            <v>0</v>
          </cell>
          <cell r="DH1039" t="b">
            <v>0</v>
          </cell>
          <cell r="DJ1039" t="b">
            <v>0</v>
          </cell>
          <cell r="DL1039" t="b">
            <v>0</v>
          </cell>
          <cell r="DN1039" t="b">
            <v>0</v>
          </cell>
          <cell r="DP1039" t="b">
            <v>0</v>
          </cell>
          <cell r="DV1039">
            <v>0</v>
          </cell>
          <cell r="DX1039">
            <v>0</v>
          </cell>
          <cell r="DZ1039">
            <v>0</v>
          </cell>
          <cell r="EB1039">
            <v>0</v>
          </cell>
          <cell r="ED1039">
            <v>0</v>
          </cell>
          <cell r="EF1039">
            <v>0</v>
          </cell>
          <cell r="EJ1039">
            <v>0</v>
          </cell>
          <cell r="EL1039">
            <v>0</v>
          </cell>
          <cell r="EN1039">
            <v>0</v>
          </cell>
          <cell r="EP1039">
            <v>0</v>
          </cell>
          <cell r="ER1039">
            <v>0</v>
          </cell>
          <cell r="ET1039">
            <v>0</v>
          </cell>
          <cell r="EX1039">
            <v>0</v>
          </cell>
          <cell r="EZ1039">
            <v>0</v>
          </cell>
          <cell r="FD1039">
            <v>0</v>
          </cell>
          <cell r="FF1039">
            <v>0</v>
          </cell>
        </row>
        <row r="1040">
          <cell r="A1040" t="str">
            <v>IndustryCHP_DKW_2023</v>
          </cell>
          <cell r="B1040" t="str">
            <v>DK-West</v>
          </cell>
          <cell r="G1040">
            <v>0.70777777777778128</v>
          </cell>
          <cell r="H1040">
            <v>0</v>
          </cell>
          <cell r="N1040">
            <v>15.166666666666742</v>
          </cell>
          <cell r="AK1040">
            <v>0.70777777777778128</v>
          </cell>
          <cell r="AL1040">
            <v>0</v>
          </cell>
          <cell r="AN1040">
            <v>0</v>
          </cell>
          <cell r="AO1040">
            <v>0</v>
          </cell>
          <cell r="AP1040">
            <v>0</v>
          </cell>
          <cell r="AQ1040">
            <v>0</v>
          </cell>
          <cell r="BG1040" t="b">
            <v>0</v>
          </cell>
          <cell r="BO1040" t="b">
            <v>0</v>
          </cell>
          <cell r="CA1040" t="b">
            <v>0</v>
          </cell>
          <cell r="CB1040" t="b">
            <v>0</v>
          </cell>
          <cell r="CD1040" t="b">
            <v>0</v>
          </cell>
          <cell r="CE1040" t="b">
            <v>0</v>
          </cell>
          <cell r="CG1040" t="b">
            <v>0</v>
          </cell>
          <cell r="CH1040" t="b">
            <v>0</v>
          </cell>
          <cell r="CP1040">
            <v>0</v>
          </cell>
          <cell r="CT1040" t="b">
            <v>0</v>
          </cell>
          <cell r="CV1040" t="b">
            <v>0</v>
          </cell>
          <cell r="CX1040" t="b">
            <v>0</v>
          </cell>
          <cell r="CZ1040" t="b">
            <v>0</v>
          </cell>
          <cell r="DB1040" t="b">
            <v>0</v>
          </cell>
          <cell r="DD1040" t="b">
            <v>0</v>
          </cell>
          <cell r="DF1040" t="b">
            <v>0</v>
          </cell>
          <cell r="DH1040" t="b">
            <v>0</v>
          </cell>
          <cell r="DJ1040" t="b">
            <v>0</v>
          </cell>
          <cell r="DL1040" t="b">
            <v>0</v>
          </cell>
          <cell r="DN1040" t="b">
            <v>0</v>
          </cell>
          <cell r="DP1040" t="b">
            <v>0</v>
          </cell>
          <cell r="DV1040">
            <v>0</v>
          </cell>
          <cell r="DX1040">
            <v>0</v>
          </cell>
          <cell r="DZ1040">
            <v>0</v>
          </cell>
          <cell r="EB1040">
            <v>0</v>
          </cell>
          <cell r="ED1040">
            <v>0</v>
          </cell>
          <cell r="EF1040">
            <v>0</v>
          </cell>
          <cell r="EJ1040">
            <v>0</v>
          </cell>
          <cell r="EL1040">
            <v>0</v>
          </cell>
          <cell r="EN1040">
            <v>0</v>
          </cell>
          <cell r="EP1040">
            <v>0</v>
          </cell>
          <cell r="ER1040">
            <v>0</v>
          </cell>
          <cell r="ET1040">
            <v>0</v>
          </cell>
          <cell r="EX1040">
            <v>0</v>
          </cell>
          <cell r="EZ1040">
            <v>0</v>
          </cell>
          <cell r="FD1040">
            <v>0</v>
          </cell>
          <cell r="FF1040">
            <v>0</v>
          </cell>
        </row>
        <row r="1041">
          <cell r="A1041" t="str">
            <v>IndustryCHP_DKW_2024</v>
          </cell>
          <cell r="B1041" t="str">
            <v>DK-West</v>
          </cell>
          <cell r="G1041">
            <v>0.70777777777778128</v>
          </cell>
          <cell r="H1041">
            <v>0</v>
          </cell>
          <cell r="N1041">
            <v>15.166666666666742</v>
          </cell>
          <cell r="AK1041">
            <v>0.70777777777778128</v>
          </cell>
          <cell r="AL1041">
            <v>0</v>
          </cell>
          <cell r="AN1041">
            <v>0</v>
          </cell>
          <cell r="AO1041">
            <v>0</v>
          </cell>
          <cell r="AP1041">
            <v>0</v>
          </cell>
          <cell r="AQ1041">
            <v>0</v>
          </cell>
          <cell r="BG1041" t="b">
            <v>0</v>
          </cell>
          <cell r="BO1041" t="b">
            <v>0</v>
          </cell>
          <cell r="CA1041" t="b">
            <v>0</v>
          </cell>
          <cell r="CB1041" t="b">
            <v>0</v>
          </cell>
          <cell r="CD1041" t="b">
            <v>0</v>
          </cell>
          <cell r="CE1041" t="b">
            <v>0</v>
          </cell>
          <cell r="CG1041" t="b">
            <v>0</v>
          </cell>
          <cell r="CH1041" t="b">
            <v>0</v>
          </cell>
          <cell r="CP1041">
            <v>0</v>
          </cell>
          <cell r="CT1041" t="b">
            <v>0</v>
          </cell>
          <cell r="CV1041" t="b">
            <v>0</v>
          </cell>
          <cell r="CX1041" t="b">
            <v>0</v>
          </cell>
          <cell r="CZ1041" t="b">
            <v>0</v>
          </cell>
          <cell r="DB1041" t="b">
            <v>0</v>
          </cell>
          <cell r="DD1041" t="b">
            <v>0</v>
          </cell>
          <cell r="DF1041" t="b">
            <v>0</v>
          </cell>
          <cell r="DH1041" t="b">
            <v>0</v>
          </cell>
          <cell r="DJ1041" t="b">
            <v>0</v>
          </cell>
          <cell r="DL1041" t="b">
            <v>0</v>
          </cell>
          <cell r="DN1041" t="b">
            <v>0</v>
          </cell>
          <cell r="DP1041" t="b">
            <v>0</v>
          </cell>
          <cell r="DV1041">
            <v>0</v>
          </cell>
          <cell r="DX1041">
            <v>0</v>
          </cell>
          <cell r="DZ1041">
            <v>0</v>
          </cell>
          <cell r="EB1041">
            <v>0</v>
          </cell>
          <cell r="ED1041">
            <v>0</v>
          </cell>
          <cell r="EF1041">
            <v>0</v>
          </cell>
          <cell r="EJ1041">
            <v>0</v>
          </cell>
          <cell r="EL1041">
            <v>0</v>
          </cell>
          <cell r="EN1041">
            <v>0</v>
          </cell>
          <cell r="EP1041">
            <v>0</v>
          </cell>
          <cell r="ER1041">
            <v>0</v>
          </cell>
          <cell r="ET1041">
            <v>0</v>
          </cell>
          <cell r="EX1041">
            <v>0</v>
          </cell>
          <cell r="EZ1041">
            <v>0</v>
          </cell>
          <cell r="FD1041">
            <v>0</v>
          </cell>
          <cell r="FF1041">
            <v>0</v>
          </cell>
        </row>
        <row r="1042">
          <cell r="A1042" t="str">
            <v>IndustryCHP_DKW_2025</v>
          </cell>
          <cell r="B1042" t="str">
            <v>DK-West</v>
          </cell>
          <cell r="G1042">
            <v>0.70777777777777073</v>
          </cell>
          <cell r="H1042">
            <v>0</v>
          </cell>
          <cell r="N1042">
            <v>15.166666666666515</v>
          </cell>
          <cell r="AK1042">
            <v>0.70777777777777073</v>
          </cell>
          <cell r="AL1042">
            <v>0</v>
          </cell>
          <cell r="AN1042">
            <v>0</v>
          </cell>
          <cell r="AO1042">
            <v>0</v>
          </cell>
          <cell r="AP1042">
            <v>0</v>
          </cell>
          <cell r="AQ1042">
            <v>0</v>
          </cell>
          <cell r="BG1042" t="b">
            <v>0</v>
          </cell>
          <cell r="BO1042" t="b">
            <v>0</v>
          </cell>
          <cell r="CA1042" t="b">
            <v>0</v>
          </cell>
          <cell r="CB1042" t="b">
            <v>0</v>
          </cell>
          <cell r="CD1042" t="b">
            <v>0</v>
          </cell>
          <cell r="CE1042" t="b">
            <v>0</v>
          </cell>
          <cell r="CG1042" t="b">
            <v>0</v>
          </cell>
          <cell r="CH1042" t="b">
            <v>0</v>
          </cell>
          <cell r="CP1042">
            <v>0</v>
          </cell>
          <cell r="CT1042" t="b">
            <v>0</v>
          </cell>
          <cell r="CV1042" t="b">
            <v>0</v>
          </cell>
          <cell r="CX1042" t="b">
            <v>0</v>
          </cell>
          <cell r="CZ1042" t="b">
            <v>0</v>
          </cell>
          <cell r="DB1042" t="b">
            <v>0</v>
          </cell>
          <cell r="DD1042" t="b">
            <v>0</v>
          </cell>
          <cell r="DF1042" t="b">
            <v>0</v>
          </cell>
          <cell r="DH1042" t="b">
            <v>0</v>
          </cell>
          <cell r="DJ1042" t="b">
            <v>0</v>
          </cell>
          <cell r="DL1042" t="b">
            <v>0</v>
          </cell>
          <cell r="DN1042" t="b">
            <v>0</v>
          </cell>
          <cell r="DP1042" t="b">
            <v>0</v>
          </cell>
          <cell r="DV1042">
            <v>0</v>
          </cell>
          <cell r="DX1042">
            <v>0</v>
          </cell>
          <cell r="DZ1042">
            <v>0</v>
          </cell>
          <cell r="EB1042">
            <v>0</v>
          </cell>
          <cell r="ED1042">
            <v>0</v>
          </cell>
          <cell r="EF1042">
            <v>0</v>
          </cell>
          <cell r="EJ1042">
            <v>0</v>
          </cell>
          <cell r="EL1042">
            <v>0</v>
          </cell>
          <cell r="EN1042">
            <v>0</v>
          </cell>
          <cell r="EP1042">
            <v>0</v>
          </cell>
          <cell r="ER1042">
            <v>0</v>
          </cell>
          <cell r="ET1042">
            <v>0</v>
          </cell>
          <cell r="EX1042">
            <v>0</v>
          </cell>
          <cell r="EZ1042">
            <v>0</v>
          </cell>
          <cell r="FD1042">
            <v>0</v>
          </cell>
          <cell r="FF1042">
            <v>0</v>
          </cell>
        </row>
        <row r="1043">
          <cell r="A1043" t="str">
            <v>IndustryCHP_DKW_2026</v>
          </cell>
          <cell r="B1043" t="str">
            <v>DK-West</v>
          </cell>
          <cell r="G1043">
            <v>0.70777777777778661</v>
          </cell>
          <cell r="H1043">
            <v>0</v>
          </cell>
          <cell r="N1043">
            <v>15.166666666666856</v>
          </cell>
          <cell r="AK1043">
            <v>0.70777777777778661</v>
          </cell>
          <cell r="AL1043">
            <v>0</v>
          </cell>
          <cell r="AN1043">
            <v>0</v>
          </cell>
          <cell r="AO1043">
            <v>0</v>
          </cell>
          <cell r="AP1043">
            <v>0</v>
          </cell>
          <cell r="AQ1043">
            <v>0</v>
          </cell>
          <cell r="BG1043" t="b">
            <v>0</v>
          </cell>
          <cell r="BO1043" t="b">
            <v>0</v>
          </cell>
          <cell r="CA1043" t="b">
            <v>0</v>
          </cell>
          <cell r="CB1043" t="b">
            <v>0</v>
          </cell>
          <cell r="CD1043" t="b">
            <v>0</v>
          </cell>
          <cell r="CE1043" t="b">
            <v>0</v>
          </cell>
          <cell r="CG1043" t="b">
            <v>0</v>
          </cell>
          <cell r="CH1043" t="b">
            <v>0</v>
          </cell>
          <cell r="CP1043">
            <v>0</v>
          </cell>
          <cell r="CT1043" t="b">
            <v>0</v>
          </cell>
          <cell r="CV1043" t="b">
            <v>0</v>
          </cell>
          <cell r="CX1043" t="b">
            <v>0</v>
          </cell>
          <cell r="CZ1043" t="b">
            <v>0</v>
          </cell>
          <cell r="DB1043" t="b">
            <v>0</v>
          </cell>
          <cell r="DD1043" t="b">
            <v>0</v>
          </cell>
          <cell r="DF1043" t="b">
            <v>0</v>
          </cell>
          <cell r="DH1043" t="b">
            <v>0</v>
          </cell>
          <cell r="DJ1043" t="b">
            <v>0</v>
          </cell>
          <cell r="DL1043" t="b">
            <v>0</v>
          </cell>
          <cell r="DN1043" t="b">
            <v>0</v>
          </cell>
          <cell r="DP1043" t="b">
            <v>0</v>
          </cell>
          <cell r="DV1043">
            <v>0</v>
          </cell>
          <cell r="DX1043">
            <v>0</v>
          </cell>
          <cell r="DZ1043">
            <v>0</v>
          </cell>
          <cell r="EB1043">
            <v>0</v>
          </cell>
          <cell r="ED1043">
            <v>0</v>
          </cell>
          <cell r="EF1043">
            <v>0</v>
          </cell>
          <cell r="EJ1043">
            <v>0</v>
          </cell>
          <cell r="EL1043">
            <v>0</v>
          </cell>
          <cell r="EN1043">
            <v>0</v>
          </cell>
          <cell r="EP1043">
            <v>0</v>
          </cell>
          <cell r="ER1043">
            <v>0</v>
          </cell>
          <cell r="ET1043">
            <v>0</v>
          </cell>
          <cell r="EX1043">
            <v>0</v>
          </cell>
          <cell r="EZ1043">
            <v>0</v>
          </cell>
          <cell r="FD1043">
            <v>0</v>
          </cell>
          <cell r="FF1043">
            <v>0</v>
          </cell>
        </row>
        <row r="1044">
          <cell r="A1044" t="str">
            <v>IndustryCHP_DKW_2027</v>
          </cell>
          <cell r="B1044" t="str">
            <v>DK-West</v>
          </cell>
          <cell r="G1044">
            <v>0.70777777777777595</v>
          </cell>
          <cell r="H1044">
            <v>0</v>
          </cell>
          <cell r="N1044">
            <v>15.166666666666629</v>
          </cell>
          <cell r="AK1044">
            <v>0.70777777777777595</v>
          </cell>
          <cell r="AL1044">
            <v>0</v>
          </cell>
          <cell r="AN1044">
            <v>0</v>
          </cell>
          <cell r="AO1044">
            <v>0</v>
          </cell>
          <cell r="AP1044">
            <v>0</v>
          </cell>
          <cell r="AQ1044">
            <v>0</v>
          </cell>
          <cell r="BG1044" t="b">
            <v>0</v>
          </cell>
          <cell r="BO1044" t="b">
            <v>0</v>
          </cell>
          <cell r="CA1044" t="b">
            <v>0</v>
          </cell>
          <cell r="CB1044" t="b">
            <v>0</v>
          </cell>
          <cell r="CD1044" t="b">
            <v>0</v>
          </cell>
          <cell r="CE1044" t="b">
            <v>0</v>
          </cell>
          <cell r="CG1044" t="b">
            <v>0</v>
          </cell>
          <cell r="CH1044" t="b">
            <v>0</v>
          </cell>
          <cell r="CP1044">
            <v>0</v>
          </cell>
          <cell r="CT1044" t="b">
            <v>0</v>
          </cell>
          <cell r="CV1044" t="b">
            <v>0</v>
          </cell>
          <cell r="CX1044" t="b">
            <v>0</v>
          </cell>
          <cell r="CZ1044" t="b">
            <v>0</v>
          </cell>
          <cell r="DB1044" t="b">
            <v>0</v>
          </cell>
          <cell r="DD1044" t="b">
            <v>0</v>
          </cell>
          <cell r="DF1044" t="b">
            <v>0</v>
          </cell>
          <cell r="DH1044" t="b">
            <v>0</v>
          </cell>
          <cell r="DJ1044" t="b">
            <v>0</v>
          </cell>
          <cell r="DL1044" t="b">
            <v>0</v>
          </cell>
          <cell r="DN1044" t="b">
            <v>0</v>
          </cell>
          <cell r="DP1044" t="b">
            <v>0</v>
          </cell>
          <cell r="DV1044">
            <v>0</v>
          </cell>
          <cell r="DX1044">
            <v>0</v>
          </cell>
          <cell r="DZ1044">
            <v>0</v>
          </cell>
          <cell r="EB1044">
            <v>0</v>
          </cell>
          <cell r="ED1044">
            <v>0</v>
          </cell>
          <cell r="EF1044">
            <v>0</v>
          </cell>
          <cell r="EJ1044">
            <v>0</v>
          </cell>
          <cell r="EL1044">
            <v>0</v>
          </cell>
          <cell r="EN1044">
            <v>0</v>
          </cell>
          <cell r="EP1044">
            <v>0</v>
          </cell>
          <cell r="ER1044">
            <v>0</v>
          </cell>
          <cell r="ET1044">
            <v>0</v>
          </cell>
          <cell r="EX1044">
            <v>0</v>
          </cell>
          <cell r="EZ1044">
            <v>0</v>
          </cell>
          <cell r="FD1044">
            <v>0</v>
          </cell>
          <cell r="FF1044">
            <v>0</v>
          </cell>
        </row>
        <row r="1045">
          <cell r="A1045" t="str">
            <v>IndustryCHP_DKW_2028</v>
          </cell>
          <cell r="B1045" t="str">
            <v>DK-West</v>
          </cell>
          <cell r="G1045">
            <v>0.70777777777777595</v>
          </cell>
          <cell r="H1045">
            <v>0</v>
          </cell>
          <cell r="N1045">
            <v>15.166666666666629</v>
          </cell>
          <cell r="AK1045">
            <v>0.70777777777777595</v>
          </cell>
          <cell r="AL1045">
            <v>0</v>
          </cell>
          <cell r="AN1045">
            <v>0</v>
          </cell>
          <cell r="AO1045">
            <v>0</v>
          </cell>
          <cell r="AP1045">
            <v>0</v>
          </cell>
          <cell r="AQ1045">
            <v>0</v>
          </cell>
          <cell r="BG1045" t="b">
            <v>0</v>
          </cell>
          <cell r="BO1045" t="b">
            <v>0</v>
          </cell>
          <cell r="CA1045" t="b">
            <v>0</v>
          </cell>
          <cell r="CB1045" t="b">
            <v>0</v>
          </cell>
          <cell r="CD1045" t="b">
            <v>0</v>
          </cell>
          <cell r="CE1045" t="b">
            <v>0</v>
          </cell>
          <cell r="CG1045" t="b">
            <v>0</v>
          </cell>
          <cell r="CH1045" t="b">
            <v>0</v>
          </cell>
          <cell r="CP1045">
            <v>0</v>
          </cell>
          <cell r="CT1045" t="b">
            <v>0</v>
          </cell>
          <cell r="CV1045" t="b">
            <v>0</v>
          </cell>
          <cell r="CX1045" t="b">
            <v>0</v>
          </cell>
          <cell r="CZ1045" t="b">
            <v>0</v>
          </cell>
          <cell r="DB1045" t="b">
            <v>0</v>
          </cell>
          <cell r="DD1045" t="b">
            <v>0</v>
          </cell>
          <cell r="DF1045" t="b">
            <v>0</v>
          </cell>
          <cell r="DH1045" t="b">
            <v>0</v>
          </cell>
          <cell r="DJ1045" t="b">
            <v>0</v>
          </cell>
          <cell r="DL1045" t="b">
            <v>0</v>
          </cell>
          <cell r="DN1045" t="b">
            <v>0</v>
          </cell>
          <cell r="DP1045" t="b">
            <v>0</v>
          </cell>
          <cell r="DV1045">
            <v>0</v>
          </cell>
          <cell r="DX1045">
            <v>0</v>
          </cell>
          <cell r="DZ1045">
            <v>0</v>
          </cell>
          <cell r="EB1045">
            <v>0</v>
          </cell>
          <cell r="ED1045">
            <v>0</v>
          </cell>
          <cell r="EF1045">
            <v>0</v>
          </cell>
          <cell r="EJ1045">
            <v>0</v>
          </cell>
          <cell r="EL1045">
            <v>0</v>
          </cell>
          <cell r="EN1045">
            <v>0</v>
          </cell>
          <cell r="EP1045">
            <v>0</v>
          </cell>
          <cell r="ER1045">
            <v>0</v>
          </cell>
          <cell r="ET1045">
            <v>0</v>
          </cell>
          <cell r="EX1045">
            <v>0</v>
          </cell>
          <cell r="EZ1045">
            <v>0</v>
          </cell>
          <cell r="FD1045">
            <v>0</v>
          </cell>
          <cell r="FF1045">
            <v>0</v>
          </cell>
        </row>
        <row r="1046">
          <cell r="A1046" t="str">
            <v>IndustryCHP_DKW_2029</v>
          </cell>
          <cell r="B1046" t="str">
            <v>DK-West</v>
          </cell>
          <cell r="G1046">
            <v>0.7077777777777654</v>
          </cell>
          <cell r="H1046">
            <v>0</v>
          </cell>
          <cell r="N1046">
            <v>15.166666666666401</v>
          </cell>
          <cell r="AK1046">
            <v>0.7077777777777654</v>
          </cell>
          <cell r="AL1046">
            <v>0</v>
          </cell>
          <cell r="AN1046">
            <v>0</v>
          </cell>
          <cell r="AO1046">
            <v>0</v>
          </cell>
          <cell r="AP1046">
            <v>0</v>
          </cell>
          <cell r="AQ1046">
            <v>0</v>
          </cell>
          <cell r="BG1046" t="b">
            <v>0</v>
          </cell>
          <cell r="BO1046" t="b">
            <v>0</v>
          </cell>
          <cell r="CA1046" t="b">
            <v>0</v>
          </cell>
          <cell r="CB1046" t="b">
            <v>0</v>
          </cell>
          <cell r="CD1046" t="b">
            <v>0</v>
          </cell>
          <cell r="CE1046" t="b">
            <v>0</v>
          </cell>
          <cell r="CG1046" t="b">
            <v>0</v>
          </cell>
          <cell r="CH1046" t="b">
            <v>0</v>
          </cell>
          <cell r="CP1046">
            <v>0</v>
          </cell>
          <cell r="CT1046" t="b">
            <v>0</v>
          </cell>
          <cell r="CV1046" t="b">
            <v>0</v>
          </cell>
          <cell r="CX1046" t="b">
            <v>0</v>
          </cell>
          <cell r="CZ1046" t="b">
            <v>0</v>
          </cell>
          <cell r="DB1046" t="b">
            <v>0</v>
          </cell>
          <cell r="DD1046" t="b">
            <v>0</v>
          </cell>
          <cell r="DF1046" t="b">
            <v>0</v>
          </cell>
          <cell r="DH1046" t="b">
            <v>0</v>
          </cell>
          <cell r="DJ1046" t="b">
            <v>0</v>
          </cell>
          <cell r="DL1046" t="b">
            <v>0</v>
          </cell>
          <cell r="DN1046" t="b">
            <v>0</v>
          </cell>
          <cell r="DP1046" t="b">
            <v>0</v>
          </cell>
          <cell r="DV1046">
            <v>0</v>
          </cell>
          <cell r="DX1046">
            <v>0</v>
          </cell>
          <cell r="DZ1046">
            <v>0</v>
          </cell>
          <cell r="EB1046">
            <v>0</v>
          </cell>
          <cell r="ED1046">
            <v>0</v>
          </cell>
          <cell r="EF1046">
            <v>0</v>
          </cell>
          <cell r="EJ1046">
            <v>0</v>
          </cell>
          <cell r="EL1046">
            <v>0</v>
          </cell>
          <cell r="EN1046">
            <v>0</v>
          </cell>
          <cell r="EP1046">
            <v>0</v>
          </cell>
          <cell r="ER1046">
            <v>0</v>
          </cell>
          <cell r="ET1046">
            <v>0</v>
          </cell>
          <cell r="EX1046">
            <v>0</v>
          </cell>
          <cell r="EZ1046">
            <v>0</v>
          </cell>
          <cell r="FD1046">
            <v>0</v>
          </cell>
          <cell r="FF1046">
            <v>0</v>
          </cell>
        </row>
        <row r="1047">
          <cell r="A1047" t="str">
            <v>IndustryCHP_DKW_2030</v>
          </cell>
          <cell r="B1047" t="str">
            <v>DK-West</v>
          </cell>
          <cell r="G1047">
            <v>0.70777777777779194</v>
          </cell>
          <cell r="H1047">
            <v>0</v>
          </cell>
          <cell r="N1047">
            <v>15.16666666666697</v>
          </cell>
          <cell r="AK1047">
            <v>0.70777777777779194</v>
          </cell>
          <cell r="AL1047">
            <v>0</v>
          </cell>
          <cell r="AN1047">
            <v>0</v>
          </cell>
          <cell r="AO1047">
            <v>0</v>
          </cell>
          <cell r="AP1047">
            <v>0</v>
          </cell>
          <cell r="AQ1047">
            <v>0</v>
          </cell>
          <cell r="BG1047" t="b">
            <v>0</v>
          </cell>
          <cell r="BO1047" t="b">
            <v>0</v>
          </cell>
          <cell r="CA1047" t="b">
            <v>0</v>
          </cell>
          <cell r="CB1047" t="b">
            <v>0</v>
          </cell>
          <cell r="CD1047" t="b">
            <v>0</v>
          </cell>
          <cell r="CE1047" t="b">
            <v>0</v>
          </cell>
          <cell r="CG1047" t="b">
            <v>0</v>
          </cell>
          <cell r="CH1047" t="b">
            <v>0</v>
          </cell>
          <cell r="CP1047">
            <v>0</v>
          </cell>
          <cell r="CT1047" t="b">
            <v>0</v>
          </cell>
          <cell r="CV1047" t="b">
            <v>0</v>
          </cell>
          <cell r="CX1047" t="b">
            <v>0</v>
          </cell>
          <cell r="CZ1047" t="b">
            <v>0</v>
          </cell>
          <cell r="DB1047" t="b">
            <v>0</v>
          </cell>
          <cell r="DD1047" t="b">
            <v>0</v>
          </cell>
          <cell r="DF1047" t="b">
            <v>0</v>
          </cell>
          <cell r="DH1047" t="b">
            <v>0</v>
          </cell>
          <cell r="DJ1047" t="b">
            <v>0</v>
          </cell>
          <cell r="DL1047" t="b">
            <v>0</v>
          </cell>
          <cell r="DN1047" t="b">
            <v>0</v>
          </cell>
          <cell r="DP1047" t="b">
            <v>0</v>
          </cell>
          <cell r="DV1047">
            <v>0</v>
          </cell>
          <cell r="DX1047">
            <v>0</v>
          </cell>
          <cell r="DZ1047">
            <v>0</v>
          </cell>
          <cell r="EB1047">
            <v>0</v>
          </cell>
          <cell r="ED1047">
            <v>0</v>
          </cell>
          <cell r="EF1047">
            <v>0</v>
          </cell>
          <cell r="EJ1047">
            <v>0</v>
          </cell>
          <cell r="EL1047">
            <v>0</v>
          </cell>
          <cell r="EN1047">
            <v>0</v>
          </cell>
          <cell r="EP1047">
            <v>0</v>
          </cell>
          <cell r="ER1047">
            <v>0</v>
          </cell>
          <cell r="ET1047">
            <v>0</v>
          </cell>
          <cell r="EX1047">
            <v>0</v>
          </cell>
          <cell r="EZ1047">
            <v>0</v>
          </cell>
          <cell r="FD1047">
            <v>0</v>
          </cell>
          <cell r="FF1047">
            <v>0</v>
          </cell>
        </row>
        <row r="1048">
          <cell r="A1048" t="str">
            <v>IndustryCHP_DKW_2031</v>
          </cell>
          <cell r="B1048" t="str">
            <v>DK-West</v>
          </cell>
          <cell r="G1048">
            <v>0.70777777777777595</v>
          </cell>
          <cell r="H1048">
            <v>0</v>
          </cell>
          <cell r="N1048">
            <v>15.166666666666629</v>
          </cell>
          <cell r="AK1048">
            <v>0.70777777777777595</v>
          </cell>
          <cell r="AL1048">
            <v>0</v>
          </cell>
          <cell r="AN1048">
            <v>0</v>
          </cell>
          <cell r="AO1048">
            <v>0</v>
          </cell>
          <cell r="AP1048">
            <v>0</v>
          </cell>
          <cell r="AQ1048">
            <v>0</v>
          </cell>
          <cell r="BG1048" t="b">
            <v>0</v>
          </cell>
          <cell r="BO1048" t="b">
            <v>0</v>
          </cell>
          <cell r="CA1048" t="b">
            <v>0</v>
          </cell>
          <cell r="CB1048" t="b">
            <v>0</v>
          </cell>
          <cell r="CD1048" t="b">
            <v>0</v>
          </cell>
          <cell r="CE1048" t="b">
            <v>0</v>
          </cell>
          <cell r="CG1048" t="b">
            <v>0</v>
          </cell>
          <cell r="CH1048" t="b">
            <v>0</v>
          </cell>
          <cell r="CP1048">
            <v>0</v>
          </cell>
          <cell r="CT1048" t="b">
            <v>0</v>
          </cell>
          <cell r="CV1048" t="b">
            <v>0</v>
          </cell>
          <cell r="CX1048" t="b">
            <v>0</v>
          </cell>
          <cell r="CZ1048" t="b">
            <v>0</v>
          </cell>
          <cell r="DB1048" t="b">
            <v>0</v>
          </cell>
          <cell r="DD1048" t="b">
            <v>0</v>
          </cell>
          <cell r="DF1048" t="b">
            <v>0</v>
          </cell>
          <cell r="DH1048" t="b">
            <v>0</v>
          </cell>
          <cell r="DJ1048" t="b">
            <v>0</v>
          </cell>
          <cell r="DL1048" t="b">
            <v>0</v>
          </cell>
          <cell r="DN1048" t="b">
            <v>0</v>
          </cell>
          <cell r="DP1048" t="b">
            <v>0</v>
          </cell>
          <cell r="DV1048">
            <v>0</v>
          </cell>
          <cell r="DX1048">
            <v>0</v>
          </cell>
          <cell r="DZ1048">
            <v>0</v>
          </cell>
          <cell r="EB1048">
            <v>0</v>
          </cell>
          <cell r="ED1048">
            <v>0</v>
          </cell>
          <cell r="EF1048">
            <v>0</v>
          </cell>
          <cell r="EJ1048">
            <v>0</v>
          </cell>
          <cell r="EL1048">
            <v>0</v>
          </cell>
          <cell r="EN1048">
            <v>0</v>
          </cell>
          <cell r="EP1048">
            <v>0</v>
          </cell>
          <cell r="ER1048">
            <v>0</v>
          </cell>
          <cell r="ET1048">
            <v>0</v>
          </cell>
          <cell r="EX1048">
            <v>0</v>
          </cell>
          <cell r="EZ1048">
            <v>0</v>
          </cell>
          <cell r="FD1048">
            <v>0</v>
          </cell>
          <cell r="FF1048">
            <v>0</v>
          </cell>
        </row>
        <row r="1049">
          <cell r="A1049" t="str">
            <v>IndustryCHP_DKW_2032</v>
          </cell>
          <cell r="B1049" t="str">
            <v>DK-West</v>
          </cell>
          <cell r="G1049">
            <v>0.7077777777777654</v>
          </cell>
          <cell r="H1049">
            <v>0</v>
          </cell>
          <cell r="N1049">
            <v>15.166666666666401</v>
          </cell>
          <cell r="AK1049">
            <v>0.7077777777777654</v>
          </cell>
          <cell r="AL1049">
            <v>0</v>
          </cell>
          <cell r="AN1049">
            <v>0</v>
          </cell>
          <cell r="AO1049">
            <v>0</v>
          </cell>
          <cell r="AP1049">
            <v>0</v>
          </cell>
          <cell r="AQ1049">
            <v>0</v>
          </cell>
          <cell r="BG1049" t="b">
            <v>0</v>
          </cell>
          <cell r="BO1049" t="b">
            <v>0</v>
          </cell>
          <cell r="CA1049" t="b">
            <v>0</v>
          </cell>
          <cell r="CB1049" t="b">
            <v>0</v>
          </cell>
          <cell r="CD1049" t="b">
            <v>0</v>
          </cell>
          <cell r="CE1049" t="b">
            <v>0</v>
          </cell>
          <cell r="CG1049" t="b">
            <v>0</v>
          </cell>
          <cell r="CH1049" t="b">
            <v>0</v>
          </cell>
          <cell r="CP1049">
            <v>0</v>
          </cell>
          <cell r="CT1049" t="b">
            <v>0</v>
          </cell>
          <cell r="CV1049" t="b">
            <v>0</v>
          </cell>
          <cell r="CX1049" t="b">
            <v>0</v>
          </cell>
          <cell r="CZ1049" t="b">
            <v>0</v>
          </cell>
          <cell r="DB1049" t="b">
            <v>0</v>
          </cell>
          <cell r="DD1049" t="b">
            <v>0</v>
          </cell>
          <cell r="DF1049" t="b">
            <v>0</v>
          </cell>
          <cell r="DH1049" t="b">
            <v>0</v>
          </cell>
          <cell r="DJ1049" t="b">
            <v>0</v>
          </cell>
          <cell r="DL1049" t="b">
            <v>0</v>
          </cell>
          <cell r="DN1049" t="b">
            <v>0</v>
          </cell>
          <cell r="DP1049" t="b">
            <v>0</v>
          </cell>
          <cell r="DV1049">
            <v>0</v>
          </cell>
          <cell r="DX1049">
            <v>0</v>
          </cell>
          <cell r="DZ1049">
            <v>0</v>
          </cell>
          <cell r="EB1049">
            <v>0</v>
          </cell>
          <cell r="ED1049">
            <v>0</v>
          </cell>
          <cell r="EF1049">
            <v>0</v>
          </cell>
          <cell r="EJ1049">
            <v>0</v>
          </cell>
          <cell r="EL1049">
            <v>0</v>
          </cell>
          <cell r="EN1049">
            <v>0</v>
          </cell>
          <cell r="EP1049">
            <v>0</v>
          </cell>
          <cell r="ER1049">
            <v>0</v>
          </cell>
          <cell r="ET1049">
            <v>0</v>
          </cell>
          <cell r="EX1049">
            <v>0</v>
          </cell>
          <cell r="EZ1049">
            <v>0</v>
          </cell>
          <cell r="FD1049">
            <v>0</v>
          </cell>
          <cell r="FF1049">
            <v>0</v>
          </cell>
        </row>
        <row r="1050">
          <cell r="A1050" t="str">
            <v>IndustryCHP_DKW_2033</v>
          </cell>
          <cell r="B1050" t="str">
            <v>DK-West</v>
          </cell>
          <cell r="G1050">
            <v>9.4370370370365872E-2</v>
          </cell>
          <cell r="H1050">
            <v>0</v>
          </cell>
          <cell r="N1050">
            <v>2.0222222222221262</v>
          </cell>
          <cell r="AK1050">
            <v>9.4370370370365872E-2</v>
          </cell>
          <cell r="AL1050">
            <v>0</v>
          </cell>
          <cell r="AN1050">
            <v>0</v>
          </cell>
          <cell r="AO1050">
            <v>0</v>
          </cell>
          <cell r="AP1050">
            <v>0</v>
          </cell>
          <cell r="AQ1050">
            <v>0</v>
          </cell>
          <cell r="BG1050" t="b">
            <v>0</v>
          </cell>
          <cell r="BO1050" t="b">
            <v>0</v>
          </cell>
          <cell r="CA1050" t="b">
            <v>0</v>
          </cell>
          <cell r="CB1050" t="b">
            <v>0</v>
          </cell>
          <cell r="CD1050" t="b">
            <v>0</v>
          </cell>
          <cell r="CE1050" t="b">
            <v>0</v>
          </cell>
          <cell r="CG1050" t="b">
            <v>0</v>
          </cell>
          <cell r="CH1050" t="b">
            <v>0</v>
          </cell>
          <cell r="CP1050">
            <v>0</v>
          </cell>
          <cell r="CT1050" t="b">
            <v>0</v>
          </cell>
          <cell r="CV1050" t="b">
            <v>0</v>
          </cell>
          <cell r="CX1050" t="b">
            <v>0</v>
          </cell>
          <cell r="CZ1050" t="b">
            <v>0</v>
          </cell>
          <cell r="DB1050" t="b">
            <v>0</v>
          </cell>
          <cell r="DD1050" t="b">
            <v>0</v>
          </cell>
          <cell r="DF1050" t="b">
            <v>0</v>
          </cell>
          <cell r="DH1050" t="b">
            <v>0</v>
          </cell>
          <cell r="DJ1050" t="b">
            <v>0</v>
          </cell>
          <cell r="DL1050" t="b">
            <v>0</v>
          </cell>
          <cell r="DN1050" t="b">
            <v>0</v>
          </cell>
          <cell r="DP1050" t="b">
            <v>0</v>
          </cell>
          <cell r="DV1050">
            <v>0</v>
          </cell>
          <cell r="DX1050">
            <v>0</v>
          </cell>
          <cell r="DZ1050">
            <v>0</v>
          </cell>
          <cell r="EB1050">
            <v>0</v>
          </cell>
          <cell r="ED1050">
            <v>0</v>
          </cell>
          <cell r="EF1050">
            <v>0</v>
          </cell>
          <cell r="EJ1050">
            <v>0</v>
          </cell>
          <cell r="EL1050">
            <v>0</v>
          </cell>
          <cell r="EN1050">
            <v>0</v>
          </cell>
          <cell r="EP1050">
            <v>0</v>
          </cell>
          <cell r="ER1050">
            <v>0</v>
          </cell>
          <cell r="ET1050">
            <v>0</v>
          </cell>
          <cell r="EX1050">
            <v>0</v>
          </cell>
          <cell r="EZ1050">
            <v>0</v>
          </cell>
          <cell r="FD1050">
            <v>0</v>
          </cell>
          <cell r="FF1050">
            <v>0</v>
          </cell>
        </row>
        <row r="1051">
          <cell r="A1051" t="str">
            <v>IndustryCHP_DKW_2034</v>
          </cell>
          <cell r="B1051" t="str">
            <v>DK-West</v>
          </cell>
          <cell r="G1051">
            <v>0</v>
          </cell>
          <cell r="H1051">
            <v>0</v>
          </cell>
          <cell r="N1051">
            <v>0</v>
          </cell>
          <cell r="AK1051">
            <v>0</v>
          </cell>
          <cell r="AL1051">
            <v>0</v>
          </cell>
          <cell r="AN1051">
            <v>0</v>
          </cell>
          <cell r="AO1051">
            <v>0</v>
          </cell>
          <cell r="AP1051">
            <v>0</v>
          </cell>
          <cell r="AQ1051">
            <v>0</v>
          </cell>
          <cell r="BG1051" t="b">
            <v>0</v>
          </cell>
          <cell r="BO1051" t="b">
            <v>0</v>
          </cell>
          <cell r="CA1051" t="b">
            <v>0</v>
          </cell>
          <cell r="CB1051" t="b">
            <v>0</v>
          </cell>
          <cell r="CD1051" t="b">
            <v>0</v>
          </cell>
          <cell r="CE1051" t="b">
            <v>0</v>
          </cell>
          <cell r="CG1051" t="b">
            <v>0</v>
          </cell>
          <cell r="CH1051" t="b">
            <v>0</v>
          </cell>
          <cell r="CP1051">
            <v>0</v>
          </cell>
          <cell r="CT1051" t="b">
            <v>0</v>
          </cell>
          <cell r="CV1051" t="b">
            <v>0</v>
          </cell>
          <cell r="CX1051" t="b">
            <v>0</v>
          </cell>
          <cell r="CZ1051" t="b">
            <v>0</v>
          </cell>
          <cell r="DB1051" t="b">
            <v>0</v>
          </cell>
          <cell r="DD1051" t="b">
            <v>0</v>
          </cell>
          <cell r="DF1051" t="b">
            <v>0</v>
          </cell>
          <cell r="DH1051" t="b">
            <v>0</v>
          </cell>
          <cell r="DJ1051" t="b">
            <v>0</v>
          </cell>
          <cell r="DL1051" t="b">
            <v>0</v>
          </cell>
          <cell r="DN1051" t="b">
            <v>0</v>
          </cell>
          <cell r="DP1051" t="b">
            <v>0</v>
          </cell>
          <cell r="DV1051">
            <v>0</v>
          </cell>
          <cell r="DX1051">
            <v>0</v>
          </cell>
          <cell r="DZ1051">
            <v>0</v>
          </cell>
          <cell r="EB1051">
            <v>0</v>
          </cell>
          <cell r="ED1051">
            <v>0</v>
          </cell>
          <cell r="EF1051">
            <v>0</v>
          </cell>
          <cell r="EJ1051">
            <v>0</v>
          </cell>
          <cell r="EL1051">
            <v>0</v>
          </cell>
          <cell r="EN1051">
            <v>0</v>
          </cell>
          <cell r="EP1051">
            <v>0</v>
          </cell>
          <cell r="ER1051">
            <v>0</v>
          </cell>
          <cell r="ET1051">
            <v>0</v>
          </cell>
          <cell r="EX1051">
            <v>0</v>
          </cell>
          <cell r="EZ1051">
            <v>0</v>
          </cell>
          <cell r="FD1051">
            <v>0</v>
          </cell>
          <cell r="FF1051">
            <v>0</v>
          </cell>
        </row>
        <row r="1052">
          <cell r="A1052" t="str">
            <v>IndustryCHP_DKW_2035</v>
          </cell>
          <cell r="B1052" t="str">
            <v>DK-West</v>
          </cell>
          <cell r="G1052">
            <v>0</v>
          </cell>
          <cell r="H1052">
            <v>0</v>
          </cell>
          <cell r="N1052">
            <v>0</v>
          </cell>
          <cell r="AK1052">
            <v>0</v>
          </cell>
          <cell r="AL1052">
            <v>0</v>
          </cell>
          <cell r="AN1052">
            <v>0</v>
          </cell>
          <cell r="AO1052">
            <v>0</v>
          </cell>
          <cell r="AP1052">
            <v>0</v>
          </cell>
          <cell r="AQ1052">
            <v>0</v>
          </cell>
          <cell r="BG1052" t="b">
            <v>0</v>
          </cell>
          <cell r="BO1052" t="b">
            <v>0</v>
          </cell>
          <cell r="CA1052" t="b">
            <v>0</v>
          </cell>
          <cell r="CB1052" t="b">
            <v>0</v>
          </cell>
          <cell r="CD1052" t="b">
            <v>0</v>
          </cell>
          <cell r="CE1052" t="b">
            <v>0</v>
          </cell>
          <cell r="CG1052" t="b">
            <v>0</v>
          </cell>
          <cell r="CH1052" t="b">
            <v>0</v>
          </cell>
          <cell r="CP1052">
            <v>0</v>
          </cell>
          <cell r="CT1052" t="b">
            <v>0</v>
          </cell>
          <cell r="CV1052" t="b">
            <v>0</v>
          </cell>
          <cell r="CX1052" t="b">
            <v>0</v>
          </cell>
          <cell r="CZ1052" t="b">
            <v>0</v>
          </cell>
          <cell r="DB1052" t="b">
            <v>0</v>
          </cell>
          <cell r="DD1052" t="b">
            <v>0</v>
          </cell>
          <cell r="DF1052" t="b">
            <v>0</v>
          </cell>
          <cell r="DH1052" t="b">
            <v>0</v>
          </cell>
          <cell r="DJ1052" t="b">
            <v>0</v>
          </cell>
          <cell r="DL1052" t="b">
            <v>0</v>
          </cell>
          <cell r="DN1052" t="b">
            <v>0</v>
          </cell>
          <cell r="DP1052" t="b">
            <v>0</v>
          </cell>
          <cell r="DV1052">
            <v>0</v>
          </cell>
          <cell r="DX1052">
            <v>0</v>
          </cell>
          <cell r="DZ1052">
            <v>0</v>
          </cell>
          <cell r="EB1052">
            <v>0</v>
          </cell>
          <cell r="ED1052">
            <v>0</v>
          </cell>
          <cell r="EF1052">
            <v>0</v>
          </cell>
          <cell r="EJ1052">
            <v>0</v>
          </cell>
          <cell r="EL1052">
            <v>0</v>
          </cell>
          <cell r="EN1052">
            <v>0</v>
          </cell>
          <cell r="EP1052">
            <v>0</v>
          </cell>
          <cell r="ER1052">
            <v>0</v>
          </cell>
          <cell r="ET1052">
            <v>0</v>
          </cell>
          <cell r="EX1052">
            <v>0</v>
          </cell>
          <cell r="EZ1052">
            <v>0</v>
          </cell>
          <cell r="FD1052">
            <v>0</v>
          </cell>
          <cell r="FF1052">
            <v>0</v>
          </cell>
        </row>
        <row r="1053">
          <cell r="A1053" t="str">
            <v>Solceller_DKW_2009-2011</v>
          </cell>
          <cell r="B1053" t="str">
            <v>DK-West</v>
          </cell>
          <cell r="G1053">
            <v>3.125</v>
          </cell>
          <cell r="H1053">
            <v>0</v>
          </cell>
          <cell r="N1053">
            <v>2.5</v>
          </cell>
          <cell r="AK1053">
            <v>3.125</v>
          </cell>
          <cell r="AL1053">
            <v>0</v>
          </cell>
          <cell r="AN1053">
            <v>0</v>
          </cell>
          <cell r="AO1053">
            <v>0.78125</v>
          </cell>
          <cell r="AP1053">
            <v>0</v>
          </cell>
          <cell r="AQ1053">
            <v>0</v>
          </cell>
          <cell r="BG1053" t="b">
            <v>1</v>
          </cell>
          <cell r="BO1053" t="b">
            <v>1</v>
          </cell>
          <cell r="CA1053" t="b">
            <v>1</v>
          </cell>
          <cell r="CB1053" t="b">
            <v>0</v>
          </cell>
          <cell r="CD1053" t="b">
            <v>0</v>
          </cell>
          <cell r="CE1053" t="b">
            <v>0</v>
          </cell>
          <cell r="CG1053" t="b">
            <v>0</v>
          </cell>
          <cell r="CH1053" t="b">
            <v>0</v>
          </cell>
          <cell r="CP1053" t="str">
            <v>ERSOLPVO</v>
          </cell>
          <cell r="CT1053" t="b">
            <v>1</v>
          </cell>
          <cell r="CV1053" t="b">
            <v>1</v>
          </cell>
          <cell r="CX1053" t="b">
            <v>1</v>
          </cell>
          <cell r="CZ1053" t="b">
            <v>1</v>
          </cell>
          <cell r="DB1053" t="b">
            <v>0</v>
          </cell>
          <cell r="DD1053" t="b">
            <v>0</v>
          </cell>
          <cell r="DF1053" t="b">
            <v>0</v>
          </cell>
          <cell r="DH1053" t="b">
            <v>0</v>
          </cell>
          <cell r="DJ1053" t="b">
            <v>0</v>
          </cell>
          <cell r="DL1053" t="b">
            <v>0</v>
          </cell>
          <cell r="DN1053" t="b">
            <v>0</v>
          </cell>
          <cell r="DP1053" t="b">
            <v>0</v>
          </cell>
          <cell r="DV1053">
            <v>3.125</v>
          </cell>
          <cell r="DX1053">
            <v>3.125</v>
          </cell>
          <cell r="DZ1053">
            <v>3.125</v>
          </cell>
          <cell r="EB1053">
            <v>3.125</v>
          </cell>
          <cell r="ED1053">
            <v>0</v>
          </cell>
          <cell r="EF1053">
            <v>0</v>
          </cell>
          <cell r="EJ1053">
            <v>0</v>
          </cell>
          <cell r="EL1053">
            <v>0</v>
          </cell>
          <cell r="EN1053">
            <v>0</v>
          </cell>
          <cell r="EP1053">
            <v>0</v>
          </cell>
          <cell r="ER1053">
            <v>0</v>
          </cell>
          <cell r="ET1053">
            <v>0</v>
          </cell>
          <cell r="EX1053">
            <v>0</v>
          </cell>
          <cell r="EZ1053">
            <v>0</v>
          </cell>
          <cell r="FD1053">
            <v>0</v>
          </cell>
          <cell r="FF1053">
            <v>0</v>
          </cell>
        </row>
        <row r="1054">
          <cell r="A1054" t="str">
            <v>Solceller_DKW_2012</v>
          </cell>
          <cell r="B1054" t="str">
            <v>DK-West</v>
          </cell>
          <cell r="G1054">
            <v>129</v>
          </cell>
          <cell r="H1054">
            <v>0</v>
          </cell>
          <cell r="N1054">
            <v>109.64999999999999</v>
          </cell>
          <cell r="AK1054">
            <v>129</v>
          </cell>
          <cell r="AL1054">
            <v>0</v>
          </cell>
          <cell r="AN1054">
            <v>0</v>
          </cell>
          <cell r="AO1054">
            <v>32.25</v>
          </cell>
          <cell r="AP1054">
            <v>0</v>
          </cell>
          <cell r="AQ1054">
            <v>0</v>
          </cell>
          <cell r="BG1054" t="b">
            <v>1</v>
          </cell>
          <cell r="BO1054" t="b">
            <v>0</v>
          </cell>
          <cell r="CA1054" t="b">
            <v>0</v>
          </cell>
          <cell r="CB1054" t="b">
            <v>0</v>
          </cell>
          <cell r="CD1054" t="b">
            <v>1</v>
          </cell>
          <cell r="CE1054" t="b">
            <v>0</v>
          </cell>
          <cell r="CG1054" t="b">
            <v>0</v>
          </cell>
          <cell r="CH1054" t="b">
            <v>0</v>
          </cell>
          <cell r="CP1054" t="str">
            <v>ERSOLPVO</v>
          </cell>
          <cell r="CT1054" t="b">
            <v>1</v>
          </cell>
          <cell r="CV1054" t="b">
            <v>1</v>
          </cell>
          <cell r="CX1054" t="b">
            <v>1</v>
          </cell>
          <cell r="CZ1054" t="b">
            <v>1</v>
          </cell>
          <cell r="DB1054" t="b">
            <v>0</v>
          </cell>
          <cell r="DD1054" t="b">
            <v>0</v>
          </cell>
          <cell r="DF1054" t="b">
            <v>0</v>
          </cell>
          <cell r="DH1054" t="b">
            <v>0</v>
          </cell>
          <cell r="DJ1054" t="b">
            <v>0</v>
          </cell>
          <cell r="DL1054" t="b">
            <v>0</v>
          </cell>
          <cell r="DN1054" t="b">
            <v>0</v>
          </cell>
          <cell r="DP1054" t="b">
            <v>0</v>
          </cell>
          <cell r="DV1054">
            <v>0</v>
          </cell>
          <cell r="DX1054">
            <v>0</v>
          </cell>
          <cell r="DZ1054">
            <v>0</v>
          </cell>
          <cell r="EB1054">
            <v>0</v>
          </cell>
          <cell r="ED1054">
            <v>0</v>
          </cell>
          <cell r="EF1054">
            <v>0</v>
          </cell>
          <cell r="EJ1054">
            <v>0</v>
          </cell>
          <cell r="EL1054">
            <v>0</v>
          </cell>
          <cell r="EN1054">
            <v>0</v>
          </cell>
          <cell r="EP1054">
            <v>0</v>
          </cell>
          <cell r="ER1054">
            <v>0</v>
          </cell>
          <cell r="ET1054">
            <v>0</v>
          </cell>
          <cell r="EX1054">
            <v>129</v>
          </cell>
          <cell r="EZ1054">
            <v>0</v>
          </cell>
          <cell r="FD1054">
            <v>0</v>
          </cell>
          <cell r="FF1054">
            <v>0</v>
          </cell>
        </row>
        <row r="1055">
          <cell r="A1055" t="str">
            <v>Solceller_DKW_2013</v>
          </cell>
          <cell r="B1055" t="str">
            <v>DK-West</v>
          </cell>
          <cell r="G1055">
            <v>129</v>
          </cell>
          <cell r="H1055">
            <v>0</v>
          </cell>
          <cell r="N1055">
            <v>109.64999999999999</v>
          </cell>
          <cell r="AK1055">
            <v>129</v>
          </cell>
          <cell r="AL1055">
            <v>0</v>
          </cell>
          <cell r="AN1055">
            <v>0</v>
          </cell>
          <cell r="AO1055">
            <v>32.25</v>
          </cell>
          <cell r="AP1055">
            <v>0</v>
          </cell>
          <cell r="AQ1055">
            <v>0</v>
          </cell>
          <cell r="BG1055" t="b">
            <v>1</v>
          </cell>
          <cell r="BO1055" t="b">
            <v>0</v>
          </cell>
          <cell r="CA1055" t="b">
            <v>0</v>
          </cell>
          <cell r="CB1055" t="b">
            <v>0</v>
          </cell>
          <cell r="CD1055" t="b">
            <v>1</v>
          </cell>
          <cell r="CE1055" t="b">
            <v>0</v>
          </cell>
          <cell r="CG1055" t="b">
            <v>0</v>
          </cell>
          <cell r="CH1055" t="b">
            <v>0</v>
          </cell>
          <cell r="CP1055" t="str">
            <v>ERSOLPVO</v>
          </cell>
          <cell r="CT1055" t="b">
            <v>1</v>
          </cell>
          <cell r="CV1055" t="b">
            <v>1</v>
          </cell>
          <cell r="CX1055" t="b">
            <v>1</v>
          </cell>
          <cell r="CZ1055" t="b">
            <v>1</v>
          </cell>
          <cell r="DB1055" t="b">
            <v>0</v>
          </cell>
          <cell r="DD1055" t="b">
            <v>0</v>
          </cell>
          <cell r="DF1055" t="b">
            <v>0</v>
          </cell>
          <cell r="DH1055" t="b">
            <v>0</v>
          </cell>
          <cell r="DJ1055" t="b">
            <v>0</v>
          </cell>
          <cell r="DL1055" t="b">
            <v>0</v>
          </cell>
          <cell r="DN1055" t="b">
            <v>0</v>
          </cell>
          <cell r="DP1055" t="b">
            <v>0</v>
          </cell>
          <cell r="DV1055">
            <v>0</v>
          </cell>
          <cell r="DX1055">
            <v>0</v>
          </cell>
          <cell r="DZ1055">
            <v>0</v>
          </cell>
          <cell r="EB1055">
            <v>0</v>
          </cell>
          <cell r="ED1055">
            <v>0</v>
          </cell>
          <cell r="EF1055">
            <v>0</v>
          </cell>
          <cell r="EJ1055">
            <v>0</v>
          </cell>
          <cell r="EL1055">
            <v>0</v>
          </cell>
          <cell r="EN1055">
            <v>0</v>
          </cell>
          <cell r="EP1055">
            <v>0</v>
          </cell>
          <cell r="ER1055">
            <v>0</v>
          </cell>
          <cell r="ET1055">
            <v>0</v>
          </cell>
          <cell r="EX1055">
            <v>129</v>
          </cell>
          <cell r="EZ1055">
            <v>0</v>
          </cell>
          <cell r="FD1055">
            <v>0</v>
          </cell>
          <cell r="FF1055">
            <v>0</v>
          </cell>
        </row>
        <row r="1056">
          <cell r="A1056" t="str">
            <v>Solceller_DKW_2014</v>
          </cell>
          <cell r="B1056" t="str">
            <v>DK-West</v>
          </cell>
          <cell r="G1056">
            <v>42</v>
          </cell>
          <cell r="H1056">
            <v>0</v>
          </cell>
          <cell r="N1056">
            <v>35.699999999999996</v>
          </cell>
          <cell r="AK1056">
            <v>42</v>
          </cell>
          <cell r="AL1056">
            <v>0</v>
          </cell>
          <cell r="AN1056">
            <v>0</v>
          </cell>
          <cell r="AO1056">
            <v>10.5</v>
          </cell>
          <cell r="AP1056">
            <v>0</v>
          </cell>
          <cell r="AQ1056">
            <v>0</v>
          </cell>
          <cell r="BG1056" t="b">
            <v>1</v>
          </cell>
          <cell r="BO1056" t="b">
            <v>0</v>
          </cell>
          <cell r="CA1056" t="b">
            <v>0</v>
          </cell>
          <cell r="CB1056" t="b">
            <v>0</v>
          </cell>
          <cell r="CD1056" t="b">
            <v>0</v>
          </cell>
          <cell r="CE1056" t="b">
            <v>0</v>
          </cell>
          <cell r="CG1056" t="b">
            <v>1</v>
          </cell>
          <cell r="CH1056" t="b">
            <v>0</v>
          </cell>
          <cell r="CP1056" t="str">
            <v>ERSOLPVO</v>
          </cell>
          <cell r="CT1056" t="b">
            <v>1</v>
          </cell>
          <cell r="CV1056" t="b">
            <v>1</v>
          </cell>
          <cell r="CX1056" t="b">
            <v>1</v>
          </cell>
          <cell r="CZ1056" t="b">
            <v>1</v>
          </cell>
          <cell r="DB1056" t="b">
            <v>0</v>
          </cell>
          <cell r="DD1056" t="b">
            <v>0</v>
          </cell>
          <cell r="DF1056" t="b">
            <v>0</v>
          </cell>
          <cell r="DH1056" t="b">
            <v>0</v>
          </cell>
          <cell r="DJ1056" t="b">
            <v>0</v>
          </cell>
          <cell r="DL1056" t="b">
            <v>0</v>
          </cell>
          <cell r="DN1056" t="b">
            <v>0</v>
          </cell>
          <cell r="DP1056" t="b">
            <v>0</v>
          </cell>
          <cell r="DV1056">
            <v>0</v>
          </cell>
          <cell r="DX1056">
            <v>0</v>
          </cell>
          <cell r="DZ1056">
            <v>0</v>
          </cell>
          <cell r="EB1056">
            <v>0</v>
          </cell>
          <cell r="ED1056">
            <v>0</v>
          </cell>
          <cell r="EF1056">
            <v>0</v>
          </cell>
          <cell r="EJ1056">
            <v>0</v>
          </cell>
          <cell r="EL1056">
            <v>0</v>
          </cell>
          <cell r="EN1056">
            <v>0</v>
          </cell>
          <cell r="EP1056">
            <v>0</v>
          </cell>
          <cell r="ER1056">
            <v>0</v>
          </cell>
          <cell r="ET1056">
            <v>0</v>
          </cell>
          <cell r="EX1056">
            <v>0</v>
          </cell>
          <cell r="EZ1056">
            <v>0</v>
          </cell>
          <cell r="FD1056">
            <v>42</v>
          </cell>
          <cell r="FF1056">
            <v>0</v>
          </cell>
        </row>
        <row r="1057">
          <cell r="A1057" t="str">
            <v>Solceller_DKW_2015</v>
          </cell>
          <cell r="B1057" t="str">
            <v>DK-West</v>
          </cell>
          <cell r="G1057">
            <v>39</v>
          </cell>
          <cell r="H1057">
            <v>0</v>
          </cell>
          <cell r="N1057">
            <v>33.15</v>
          </cell>
          <cell r="AK1057">
            <v>39</v>
          </cell>
          <cell r="AL1057">
            <v>0</v>
          </cell>
          <cell r="AN1057">
            <v>0</v>
          </cell>
          <cell r="AO1057">
            <v>9.75</v>
          </cell>
          <cell r="AP1057">
            <v>0</v>
          </cell>
          <cell r="AQ1057">
            <v>0</v>
          </cell>
          <cell r="BG1057" t="b">
            <v>1</v>
          </cell>
          <cell r="BO1057" t="b">
            <v>0</v>
          </cell>
          <cell r="CA1057" t="b">
            <v>0</v>
          </cell>
          <cell r="CB1057" t="b">
            <v>0</v>
          </cell>
          <cell r="CD1057" t="b">
            <v>0</v>
          </cell>
          <cell r="CE1057" t="b">
            <v>0</v>
          </cell>
          <cell r="CG1057" t="b">
            <v>1</v>
          </cell>
          <cell r="CH1057" t="b">
            <v>0</v>
          </cell>
          <cell r="CP1057" t="str">
            <v>ERSOLPVO</v>
          </cell>
          <cell r="CT1057" t="b">
            <v>1</v>
          </cell>
          <cell r="CV1057" t="b">
            <v>1</v>
          </cell>
          <cell r="CX1057" t="b">
            <v>1</v>
          </cell>
          <cell r="CZ1057" t="b">
            <v>1</v>
          </cell>
          <cell r="DB1057" t="b">
            <v>0</v>
          </cell>
          <cell r="DD1057" t="b">
            <v>0</v>
          </cell>
          <cell r="DF1057" t="b">
            <v>0</v>
          </cell>
          <cell r="DH1057" t="b">
            <v>0</v>
          </cell>
          <cell r="DJ1057" t="b">
            <v>0</v>
          </cell>
          <cell r="DL1057" t="b">
            <v>0</v>
          </cell>
          <cell r="DN1057" t="b">
            <v>0</v>
          </cell>
          <cell r="DP1057" t="b">
            <v>0</v>
          </cell>
          <cell r="DV1057">
            <v>0</v>
          </cell>
          <cell r="DX1057">
            <v>0</v>
          </cell>
          <cell r="DZ1057">
            <v>0</v>
          </cell>
          <cell r="EB1057">
            <v>0</v>
          </cell>
          <cell r="ED1057">
            <v>0</v>
          </cell>
          <cell r="EF1057">
            <v>0</v>
          </cell>
          <cell r="EJ1057">
            <v>0</v>
          </cell>
          <cell r="EL1057">
            <v>0</v>
          </cell>
          <cell r="EN1057">
            <v>0</v>
          </cell>
          <cell r="EP1057">
            <v>0</v>
          </cell>
          <cell r="ER1057">
            <v>0</v>
          </cell>
          <cell r="ET1057">
            <v>0</v>
          </cell>
          <cell r="EX1057">
            <v>0</v>
          </cell>
          <cell r="EZ1057">
            <v>0</v>
          </cell>
          <cell r="FD1057">
            <v>39</v>
          </cell>
          <cell r="FF1057">
            <v>0</v>
          </cell>
        </row>
        <row r="1058">
          <cell r="A1058" t="str">
            <v>Solceller_DKW_2016</v>
          </cell>
          <cell r="B1058" t="str">
            <v>DK-West</v>
          </cell>
          <cell r="G1058">
            <v>41.4</v>
          </cell>
          <cell r="H1058">
            <v>0</v>
          </cell>
          <cell r="N1058">
            <v>35.189999999999984</v>
          </cell>
          <cell r="AK1058">
            <v>41.4</v>
          </cell>
          <cell r="AL1058">
            <v>0</v>
          </cell>
          <cell r="AN1058">
            <v>0</v>
          </cell>
          <cell r="AO1058">
            <v>10.35</v>
          </cell>
          <cell r="AP1058">
            <v>0</v>
          </cell>
          <cell r="AQ1058">
            <v>0</v>
          </cell>
          <cell r="BG1058" t="b">
            <v>1</v>
          </cell>
          <cell r="BO1058" t="b">
            <v>0</v>
          </cell>
          <cell r="CA1058" t="b">
            <v>0</v>
          </cell>
          <cell r="CB1058" t="b">
            <v>0</v>
          </cell>
          <cell r="CD1058" t="b">
            <v>0</v>
          </cell>
          <cell r="CE1058" t="b">
            <v>0</v>
          </cell>
          <cell r="CG1058" t="b">
            <v>1</v>
          </cell>
          <cell r="CH1058" t="b">
            <v>0</v>
          </cell>
          <cell r="CP1058" t="str">
            <v>ERSOLPVO</v>
          </cell>
          <cell r="CT1058" t="b">
            <v>0</v>
          </cell>
          <cell r="CV1058" t="b">
            <v>1</v>
          </cell>
          <cell r="CX1058" t="b">
            <v>1</v>
          </cell>
          <cell r="CZ1058" t="b">
            <v>1</v>
          </cell>
          <cell r="DB1058" t="b">
            <v>0</v>
          </cell>
          <cell r="DD1058" t="b">
            <v>0</v>
          </cell>
          <cell r="DF1058" t="b">
            <v>0</v>
          </cell>
          <cell r="DH1058" t="b">
            <v>0</v>
          </cell>
          <cell r="DJ1058" t="b">
            <v>0</v>
          </cell>
          <cell r="DL1058" t="b">
            <v>0</v>
          </cell>
          <cell r="DN1058" t="b">
            <v>0</v>
          </cell>
          <cell r="DP1058" t="b">
            <v>0</v>
          </cell>
          <cell r="DV1058">
            <v>0</v>
          </cell>
          <cell r="DX1058">
            <v>0</v>
          </cell>
          <cell r="DZ1058">
            <v>0</v>
          </cell>
          <cell r="EB1058">
            <v>0</v>
          </cell>
          <cell r="ED1058">
            <v>0</v>
          </cell>
          <cell r="EF1058">
            <v>0</v>
          </cell>
          <cell r="EJ1058">
            <v>0</v>
          </cell>
          <cell r="EL1058">
            <v>0</v>
          </cell>
          <cell r="EN1058">
            <v>0</v>
          </cell>
          <cell r="EP1058">
            <v>0</v>
          </cell>
          <cell r="ER1058">
            <v>0</v>
          </cell>
          <cell r="ET1058">
            <v>0</v>
          </cell>
          <cell r="EX1058">
            <v>0</v>
          </cell>
          <cell r="EZ1058">
            <v>0</v>
          </cell>
          <cell r="FD1058">
            <v>41.4</v>
          </cell>
          <cell r="FF1058">
            <v>0</v>
          </cell>
        </row>
        <row r="1059">
          <cell r="A1059" t="str">
            <v>Solceller_DKW_2017</v>
          </cell>
          <cell r="B1059" t="str">
            <v>DK-West</v>
          </cell>
          <cell r="G1059">
            <v>38.4</v>
          </cell>
          <cell r="H1059">
            <v>0</v>
          </cell>
          <cell r="N1059">
            <v>32.639999999999986</v>
          </cell>
          <cell r="AK1059">
            <v>38.4</v>
          </cell>
          <cell r="AL1059">
            <v>0</v>
          </cell>
          <cell r="AN1059">
            <v>0</v>
          </cell>
          <cell r="AO1059">
            <v>9.6</v>
          </cell>
          <cell r="AP1059">
            <v>0</v>
          </cell>
          <cell r="AQ1059">
            <v>0</v>
          </cell>
          <cell r="BG1059" t="b">
            <v>1</v>
          </cell>
          <cell r="BO1059" t="b">
            <v>0</v>
          </cell>
          <cell r="CA1059" t="b">
            <v>0</v>
          </cell>
          <cell r="CB1059" t="b">
            <v>0</v>
          </cell>
          <cell r="CD1059" t="b">
            <v>0</v>
          </cell>
          <cell r="CE1059" t="b">
            <v>0</v>
          </cell>
          <cell r="CG1059" t="b">
            <v>1</v>
          </cell>
          <cell r="CH1059" t="b">
            <v>0</v>
          </cell>
          <cell r="CP1059" t="str">
            <v>ERSOLPVO</v>
          </cell>
          <cell r="CT1059" t="b">
            <v>0</v>
          </cell>
          <cell r="CV1059" t="b">
            <v>1</v>
          </cell>
          <cell r="CX1059" t="b">
            <v>1</v>
          </cell>
          <cell r="CZ1059" t="b">
            <v>1</v>
          </cell>
          <cell r="DB1059" t="b">
            <v>0</v>
          </cell>
          <cell r="DD1059" t="b">
            <v>0</v>
          </cell>
          <cell r="DF1059" t="b">
            <v>0</v>
          </cell>
          <cell r="DH1059" t="b">
            <v>0</v>
          </cell>
          <cell r="DJ1059" t="b">
            <v>0</v>
          </cell>
          <cell r="DL1059" t="b">
            <v>0</v>
          </cell>
          <cell r="DN1059" t="b">
            <v>0</v>
          </cell>
          <cell r="DP1059" t="b">
            <v>0</v>
          </cell>
          <cell r="DV1059">
            <v>0</v>
          </cell>
          <cell r="DX1059">
            <v>0</v>
          </cell>
          <cell r="DZ1059">
            <v>0</v>
          </cell>
          <cell r="EB1059">
            <v>0</v>
          </cell>
          <cell r="ED1059">
            <v>0</v>
          </cell>
          <cell r="EF1059">
            <v>0</v>
          </cell>
          <cell r="EJ1059">
            <v>0</v>
          </cell>
          <cell r="EL1059">
            <v>0</v>
          </cell>
          <cell r="EN1059">
            <v>0</v>
          </cell>
          <cell r="EP1059">
            <v>0</v>
          </cell>
          <cell r="ER1059">
            <v>0</v>
          </cell>
          <cell r="ET1059">
            <v>0</v>
          </cell>
          <cell r="EX1059">
            <v>0</v>
          </cell>
          <cell r="EZ1059">
            <v>0</v>
          </cell>
          <cell r="FD1059">
            <v>38.4</v>
          </cell>
          <cell r="FF1059">
            <v>0</v>
          </cell>
        </row>
        <row r="1060">
          <cell r="A1060" t="str">
            <v>Solceller_DKW_2018</v>
          </cell>
          <cell r="B1060" t="str">
            <v>DK-West</v>
          </cell>
          <cell r="G1060">
            <v>38.4</v>
          </cell>
          <cell r="H1060">
            <v>0</v>
          </cell>
          <cell r="N1060">
            <v>32.64000000000005</v>
          </cell>
          <cell r="AK1060">
            <v>38.4</v>
          </cell>
          <cell r="AL1060">
            <v>0</v>
          </cell>
          <cell r="AN1060">
            <v>0</v>
          </cell>
          <cell r="AO1060">
            <v>9.6</v>
          </cell>
          <cell r="AP1060">
            <v>0</v>
          </cell>
          <cell r="AQ1060">
            <v>0</v>
          </cell>
          <cell r="BG1060" t="b">
            <v>1</v>
          </cell>
          <cell r="BO1060" t="b">
            <v>0</v>
          </cell>
          <cell r="CA1060" t="b">
            <v>0</v>
          </cell>
          <cell r="CB1060" t="b">
            <v>0</v>
          </cell>
          <cell r="CD1060" t="b">
            <v>0</v>
          </cell>
          <cell r="CE1060" t="b">
            <v>0</v>
          </cell>
          <cell r="CG1060" t="b">
            <v>0</v>
          </cell>
          <cell r="CH1060" t="b">
            <v>0</v>
          </cell>
          <cell r="CP1060" t="str">
            <v>ERSOLPVO</v>
          </cell>
          <cell r="CT1060" t="b">
            <v>0</v>
          </cell>
          <cell r="CV1060" t="b">
            <v>1</v>
          </cell>
          <cell r="CX1060" t="b">
            <v>1</v>
          </cell>
          <cell r="CZ1060" t="b">
            <v>1</v>
          </cell>
          <cell r="DB1060" t="b">
            <v>0</v>
          </cell>
          <cell r="DD1060" t="b">
            <v>0</v>
          </cell>
          <cell r="DF1060" t="b">
            <v>0</v>
          </cell>
          <cell r="DH1060" t="b">
            <v>0</v>
          </cell>
          <cell r="DJ1060" t="b">
            <v>0</v>
          </cell>
          <cell r="DL1060" t="b">
            <v>0</v>
          </cell>
          <cell r="DN1060" t="b">
            <v>0</v>
          </cell>
          <cell r="DP1060" t="b">
            <v>0</v>
          </cell>
          <cell r="DV1060">
            <v>0</v>
          </cell>
          <cell r="DX1060">
            <v>0</v>
          </cell>
          <cell r="DZ1060">
            <v>0</v>
          </cell>
          <cell r="EB1060">
            <v>0</v>
          </cell>
          <cell r="ED1060">
            <v>0</v>
          </cell>
          <cell r="EF1060">
            <v>0</v>
          </cell>
          <cell r="EJ1060">
            <v>0</v>
          </cell>
          <cell r="EL1060">
            <v>0</v>
          </cell>
          <cell r="EN1060">
            <v>0</v>
          </cell>
          <cell r="EP1060">
            <v>0</v>
          </cell>
          <cell r="ER1060">
            <v>0</v>
          </cell>
          <cell r="ET1060">
            <v>0</v>
          </cell>
          <cell r="EX1060">
            <v>0</v>
          </cell>
          <cell r="EZ1060">
            <v>0</v>
          </cell>
          <cell r="FD1060">
            <v>0</v>
          </cell>
          <cell r="FF1060">
            <v>0</v>
          </cell>
        </row>
        <row r="1061">
          <cell r="A1061" t="str">
            <v>Solceller_DKW_2019</v>
          </cell>
          <cell r="B1061" t="str">
            <v>DK-West</v>
          </cell>
          <cell r="G1061">
            <v>38.4</v>
          </cell>
          <cell r="H1061">
            <v>0</v>
          </cell>
          <cell r="N1061">
            <v>32.639999999999986</v>
          </cell>
          <cell r="AK1061">
            <v>38.4</v>
          </cell>
          <cell r="AL1061">
            <v>0</v>
          </cell>
          <cell r="AN1061">
            <v>0</v>
          </cell>
          <cell r="AO1061">
            <v>9.6</v>
          </cell>
          <cell r="AP1061">
            <v>0</v>
          </cell>
          <cell r="AQ1061">
            <v>0</v>
          </cell>
          <cell r="BG1061" t="b">
            <v>1</v>
          </cell>
          <cell r="BO1061" t="b">
            <v>0</v>
          </cell>
          <cell r="CA1061" t="b">
            <v>0</v>
          </cell>
          <cell r="CB1061" t="b">
            <v>0</v>
          </cell>
          <cell r="CD1061" t="b">
            <v>0</v>
          </cell>
          <cell r="CE1061" t="b">
            <v>0</v>
          </cell>
          <cell r="CG1061" t="b">
            <v>0</v>
          </cell>
          <cell r="CH1061" t="b">
            <v>0</v>
          </cell>
          <cell r="CP1061" t="str">
            <v>ERSOLPVO</v>
          </cell>
          <cell r="CT1061" t="b">
            <v>0</v>
          </cell>
          <cell r="CV1061" t="b">
            <v>1</v>
          </cell>
          <cell r="CX1061" t="b">
            <v>1</v>
          </cell>
          <cell r="CZ1061" t="b">
            <v>1</v>
          </cell>
          <cell r="DB1061" t="b">
            <v>0</v>
          </cell>
          <cell r="DD1061" t="b">
            <v>0</v>
          </cell>
          <cell r="DF1061" t="b">
            <v>0</v>
          </cell>
          <cell r="DH1061" t="b">
            <v>0</v>
          </cell>
          <cell r="DJ1061" t="b">
            <v>0</v>
          </cell>
          <cell r="DL1061" t="b">
            <v>0</v>
          </cell>
          <cell r="DN1061" t="b">
            <v>0</v>
          </cell>
          <cell r="DP1061" t="b">
            <v>0</v>
          </cell>
          <cell r="DV1061">
            <v>0</v>
          </cell>
          <cell r="DX1061">
            <v>0</v>
          </cell>
          <cell r="DZ1061">
            <v>0</v>
          </cell>
          <cell r="EB1061">
            <v>0</v>
          </cell>
          <cell r="ED1061">
            <v>0</v>
          </cell>
          <cell r="EF1061">
            <v>0</v>
          </cell>
          <cell r="EJ1061">
            <v>0</v>
          </cell>
          <cell r="EL1061">
            <v>0</v>
          </cell>
          <cell r="EN1061">
            <v>0</v>
          </cell>
          <cell r="EP1061">
            <v>0</v>
          </cell>
          <cell r="ER1061">
            <v>0</v>
          </cell>
          <cell r="ET1061">
            <v>0</v>
          </cell>
          <cell r="EX1061">
            <v>0</v>
          </cell>
          <cell r="EZ1061">
            <v>0</v>
          </cell>
          <cell r="FD1061">
            <v>0</v>
          </cell>
          <cell r="FF1061">
            <v>0</v>
          </cell>
        </row>
        <row r="1062">
          <cell r="A1062" t="str">
            <v>Solceller_DKW_2020</v>
          </cell>
          <cell r="B1062" t="str">
            <v>DK-West</v>
          </cell>
          <cell r="G1062">
            <v>39.6</v>
          </cell>
          <cell r="H1062">
            <v>0</v>
          </cell>
          <cell r="N1062">
            <v>33.660000000000011</v>
          </cell>
          <cell r="AK1062">
            <v>39.6</v>
          </cell>
          <cell r="AL1062">
            <v>0</v>
          </cell>
          <cell r="AN1062">
            <v>0</v>
          </cell>
          <cell r="AO1062">
            <v>9.9</v>
          </cell>
          <cell r="AP1062">
            <v>0</v>
          </cell>
          <cell r="AQ1062">
            <v>0</v>
          </cell>
          <cell r="BG1062" t="b">
            <v>1</v>
          </cell>
          <cell r="BO1062" t="b">
            <v>0</v>
          </cell>
          <cell r="CA1062" t="b">
            <v>0</v>
          </cell>
          <cell r="CB1062" t="b">
            <v>0</v>
          </cell>
          <cell r="CD1062" t="b">
            <v>0</v>
          </cell>
          <cell r="CE1062" t="b">
            <v>0</v>
          </cell>
          <cell r="CG1062" t="b">
            <v>0</v>
          </cell>
          <cell r="CH1062" t="b">
            <v>0</v>
          </cell>
          <cell r="CP1062" t="str">
            <v>ERSOLPVO</v>
          </cell>
          <cell r="CT1062" t="b">
            <v>0</v>
          </cell>
          <cell r="CV1062" t="b">
            <v>1</v>
          </cell>
          <cell r="CX1062" t="b">
            <v>1</v>
          </cell>
          <cell r="CZ1062" t="b">
            <v>1</v>
          </cell>
          <cell r="DB1062" t="b">
            <v>0</v>
          </cell>
          <cell r="DD1062" t="b">
            <v>0</v>
          </cell>
          <cell r="DF1062" t="b">
            <v>0</v>
          </cell>
          <cell r="DH1062" t="b">
            <v>0</v>
          </cell>
          <cell r="DJ1062" t="b">
            <v>0</v>
          </cell>
          <cell r="DL1062" t="b">
            <v>0</v>
          </cell>
          <cell r="DN1062" t="b">
            <v>0</v>
          </cell>
          <cell r="DP1062" t="b">
            <v>0</v>
          </cell>
          <cell r="DV1062">
            <v>0</v>
          </cell>
          <cell r="DX1062">
            <v>0</v>
          </cell>
          <cell r="DZ1062">
            <v>0</v>
          </cell>
          <cell r="EB1062">
            <v>0</v>
          </cell>
          <cell r="ED1062">
            <v>0</v>
          </cell>
          <cell r="EF1062">
            <v>0</v>
          </cell>
          <cell r="EJ1062">
            <v>0</v>
          </cell>
          <cell r="EL1062">
            <v>0</v>
          </cell>
          <cell r="EN1062">
            <v>0</v>
          </cell>
          <cell r="EP1062">
            <v>0</v>
          </cell>
          <cell r="ER1062">
            <v>0</v>
          </cell>
          <cell r="ET1062">
            <v>0</v>
          </cell>
          <cell r="EX1062">
            <v>0</v>
          </cell>
          <cell r="EZ1062">
            <v>0</v>
          </cell>
          <cell r="FD1062">
            <v>0</v>
          </cell>
          <cell r="FF1062">
            <v>0</v>
          </cell>
        </row>
        <row r="1063">
          <cell r="A1063" t="str">
            <v>Solceller_DKW_2021</v>
          </cell>
          <cell r="B1063" t="str">
            <v>DK-West</v>
          </cell>
          <cell r="G1063">
            <v>39.6</v>
          </cell>
          <cell r="H1063">
            <v>0</v>
          </cell>
          <cell r="N1063">
            <v>33.659999999999947</v>
          </cell>
          <cell r="AK1063">
            <v>39.6</v>
          </cell>
          <cell r="AL1063">
            <v>0</v>
          </cell>
          <cell r="AN1063">
            <v>0</v>
          </cell>
          <cell r="AO1063">
            <v>9.9</v>
          </cell>
          <cell r="AP1063">
            <v>0</v>
          </cell>
          <cell r="AQ1063">
            <v>0</v>
          </cell>
          <cell r="BG1063" t="b">
            <v>1</v>
          </cell>
          <cell r="BO1063" t="b">
            <v>0</v>
          </cell>
          <cell r="CA1063" t="b">
            <v>0</v>
          </cell>
          <cell r="CB1063" t="b">
            <v>0</v>
          </cell>
          <cell r="CD1063" t="b">
            <v>0</v>
          </cell>
          <cell r="CE1063" t="b">
            <v>0</v>
          </cell>
          <cell r="CG1063" t="b">
            <v>0</v>
          </cell>
          <cell r="CH1063" t="b">
            <v>0</v>
          </cell>
          <cell r="CP1063" t="str">
            <v>ERSOLPVO</v>
          </cell>
          <cell r="CT1063" t="b">
            <v>0</v>
          </cell>
          <cell r="CV1063" t="b">
            <v>0</v>
          </cell>
          <cell r="CX1063" t="b">
            <v>1</v>
          </cell>
          <cell r="CZ1063" t="b">
            <v>1</v>
          </cell>
          <cell r="DB1063" t="b">
            <v>0</v>
          </cell>
          <cell r="DD1063" t="b">
            <v>0</v>
          </cell>
          <cell r="DF1063" t="b">
            <v>0</v>
          </cell>
          <cell r="DH1063" t="b">
            <v>0</v>
          </cell>
          <cell r="DJ1063" t="b">
            <v>0</v>
          </cell>
          <cell r="DL1063" t="b">
            <v>0</v>
          </cell>
          <cell r="DN1063" t="b">
            <v>0</v>
          </cell>
          <cell r="DP1063" t="b">
            <v>0</v>
          </cell>
          <cell r="DV1063">
            <v>0</v>
          </cell>
          <cell r="DX1063">
            <v>0</v>
          </cell>
          <cell r="DZ1063">
            <v>0</v>
          </cell>
          <cell r="EB1063">
            <v>0</v>
          </cell>
          <cell r="ED1063">
            <v>0</v>
          </cell>
          <cell r="EF1063">
            <v>0</v>
          </cell>
          <cell r="EJ1063">
            <v>0</v>
          </cell>
          <cell r="EL1063">
            <v>0</v>
          </cell>
          <cell r="EN1063">
            <v>0</v>
          </cell>
          <cell r="EP1063">
            <v>0</v>
          </cell>
          <cell r="ER1063">
            <v>0</v>
          </cell>
          <cell r="ET1063">
            <v>0</v>
          </cell>
          <cell r="EX1063">
            <v>0</v>
          </cell>
          <cell r="EZ1063">
            <v>0</v>
          </cell>
          <cell r="FD1063">
            <v>0</v>
          </cell>
          <cell r="FF1063">
            <v>0</v>
          </cell>
        </row>
        <row r="1064">
          <cell r="A1064" t="str">
            <v>Solceller_DKW_2022</v>
          </cell>
          <cell r="B1064" t="str">
            <v>DK-West</v>
          </cell>
          <cell r="G1064">
            <v>39</v>
          </cell>
          <cell r="H1064">
            <v>0</v>
          </cell>
          <cell r="N1064">
            <v>33.15</v>
          </cell>
          <cell r="AK1064">
            <v>39</v>
          </cell>
          <cell r="AL1064">
            <v>0</v>
          </cell>
          <cell r="AN1064">
            <v>0</v>
          </cell>
          <cell r="AO1064">
            <v>9.75</v>
          </cell>
          <cell r="AP1064">
            <v>0</v>
          </cell>
          <cell r="AQ1064">
            <v>0</v>
          </cell>
          <cell r="BG1064" t="b">
            <v>1</v>
          </cell>
          <cell r="BO1064" t="b">
            <v>0</v>
          </cell>
          <cell r="CA1064" t="b">
            <v>0</v>
          </cell>
          <cell r="CB1064" t="b">
            <v>0</v>
          </cell>
          <cell r="CD1064" t="b">
            <v>0</v>
          </cell>
          <cell r="CE1064" t="b">
            <v>0</v>
          </cell>
          <cell r="CG1064" t="b">
            <v>0</v>
          </cell>
          <cell r="CH1064" t="b">
            <v>0</v>
          </cell>
          <cell r="CP1064" t="str">
            <v>ERSOLPVO</v>
          </cell>
          <cell r="CT1064" t="b">
            <v>0</v>
          </cell>
          <cell r="CV1064" t="b">
            <v>0</v>
          </cell>
          <cell r="CX1064" t="b">
            <v>1</v>
          </cell>
          <cell r="CZ1064" t="b">
            <v>1</v>
          </cell>
          <cell r="DB1064" t="b">
            <v>0</v>
          </cell>
          <cell r="DD1064" t="b">
            <v>0</v>
          </cell>
          <cell r="DF1064" t="b">
            <v>0</v>
          </cell>
          <cell r="DH1064" t="b">
            <v>0</v>
          </cell>
          <cell r="DJ1064" t="b">
            <v>0</v>
          </cell>
          <cell r="DL1064" t="b">
            <v>0</v>
          </cell>
          <cell r="DN1064" t="b">
            <v>0</v>
          </cell>
          <cell r="DP1064" t="b">
            <v>0</v>
          </cell>
          <cell r="DV1064">
            <v>0</v>
          </cell>
          <cell r="DX1064">
            <v>0</v>
          </cell>
          <cell r="DZ1064">
            <v>0</v>
          </cell>
          <cell r="EB1064">
            <v>0</v>
          </cell>
          <cell r="ED1064">
            <v>0</v>
          </cell>
          <cell r="EF1064">
            <v>0</v>
          </cell>
          <cell r="EJ1064">
            <v>0</v>
          </cell>
          <cell r="EL1064">
            <v>0</v>
          </cell>
          <cell r="EN1064">
            <v>0</v>
          </cell>
          <cell r="EP1064">
            <v>0</v>
          </cell>
          <cell r="ER1064">
            <v>0</v>
          </cell>
          <cell r="ET1064">
            <v>0</v>
          </cell>
          <cell r="EX1064">
            <v>0</v>
          </cell>
          <cell r="EZ1064">
            <v>0</v>
          </cell>
          <cell r="FD1064">
            <v>0</v>
          </cell>
          <cell r="FF1064">
            <v>0</v>
          </cell>
        </row>
        <row r="1065">
          <cell r="A1065" t="str">
            <v>Solceller_DKW_2023</v>
          </cell>
          <cell r="B1065" t="str">
            <v>DK-West</v>
          </cell>
          <cell r="G1065">
            <v>39</v>
          </cell>
          <cell r="H1065">
            <v>0</v>
          </cell>
          <cell r="N1065">
            <v>33.15</v>
          </cell>
          <cell r="AK1065">
            <v>39</v>
          </cell>
          <cell r="AL1065">
            <v>0</v>
          </cell>
          <cell r="AN1065">
            <v>0</v>
          </cell>
          <cell r="AO1065">
            <v>9.75</v>
          </cell>
          <cell r="AP1065">
            <v>0</v>
          </cell>
          <cell r="AQ1065">
            <v>0</v>
          </cell>
          <cell r="BG1065" t="b">
            <v>1</v>
          </cell>
          <cell r="BO1065" t="b">
            <v>0</v>
          </cell>
          <cell r="CA1065" t="b">
            <v>0</v>
          </cell>
          <cell r="CB1065" t="b">
            <v>0</v>
          </cell>
          <cell r="CD1065" t="b">
            <v>0</v>
          </cell>
          <cell r="CE1065" t="b">
            <v>0</v>
          </cell>
          <cell r="CG1065" t="b">
            <v>0</v>
          </cell>
          <cell r="CH1065" t="b">
            <v>0</v>
          </cell>
          <cell r="CP1065" t="str">
            <v>ERSOLPVO</v>
          </cell>
          <cell r="CT1065" t="b">
            <v>0</v>
          </cell>
          <cell r="CV1065" t="b">
            <v>0</v>
          </cell>
          <cell r="CX1065" t="b">
            <v>1</v>
          </cell>
          <cell r="CZ1065" t="b">
            <v>1</v>
          </cell>
          <cell r="DB1065" t="b">
            <v>0</v>
          </cell>
          <cell r="DD1065" t="b">
            <v>0</v>
          </cell>
          <cell r="DF1065" t="b">
            <v>0</v>
          </cell>
          <cell r="DH1065" t="b">
            <v>0</v>
          </cell>
          <cell r="DJ1065" t="b">
            <v>0</v>
          </cell>
          <cell r="DL1065" t="b">
            <v>0</v>
          </cell>
          <cell r="DN1065" t="b">
            <v>0</v>
          </cell>
          <cell r="DP1065" t="b">
            <v>0</v>
          </cell>
          <cell r="DV1065">
            <v>0</v>
          </cell>
          <cell r="DX1065">
            <v>0</v>
          </cell>
          <cell r="DZ1065">
            <v>0</v>
          </cell>
          <cell r="EB1065">
            <v>0</v>
          </cell>
          <cell r="ED1065">
            <v>0</v>
          </cell>
          <cell r="EF1065">
            <v>0</v>
          </cell>
          <cell r="EJ1065">
            <v>0</v>
          </cell>
          <cell r="EL1065">
            <v>0</v>
          </cell>
          <cell r="EN1065">
            <v>0</v>
          </cell>
          <cell r="EP1065">
            <v>0</v>
          </cell>
          <cell r="ER1065">
            <v>0</v>
          </cell>
          <cell r="ET1065">
            <v>0</v>
          </cell>
          <cell r="EX1065">
            <v>0</v>
          </cell>
          <cell r="EZ1065">
            <v>0</v>
          </cell>
          <cell r="FD1065">
            <v>0</v>
          </cell>
          <cell r="FF1065">
            <v>0</v>
          </cell>
        </row>
        <row r="1066">
          <cell r="A1066" t="str">
            <v>Solceller_DKW_2024</v>
          </cell>
          <cell r="B1066" t="str">
            <v>DK-West</v>
          </cell>
          <cell r="G1066">
            <v>39</v>
          </cell>
          <cell r="H1066">
            <v>0</v>
          </cell>
          <cell r="N1066">
            <v>33.15</v>
          </cell>
          <cell r="AK1066">
            <v>39</v>
          </cell>
          <cell r="AL1066">
            <v>0</v>
          </cell>
          <cell r="AN1066">
            <v>0</v>
          </cell>
          <cell r="AO1066">
            <v>9.75</v>
          </cell>
          <cell r="AP1066">
            <v>0</v>
          </cell>
          <cell r="AQ1066">
            <v>0</v>
          </cell>
          <cell r="BG1066" t="b">
            <v>1</v>
          </cell>
          <cell r="BO1066" t="b">
            <v>0</v>
          </cell>
          <cell r="CA1066" t="b">
            <v>0</v>
          </cell>
          <cell r="CB1066" t="b">
            <v>0</v>
          </cell>
          <cell r="CD1066" t="b">
            <v>0</v>
          </cell>
          <cell r="CE1066" t="b">
            <v>0</v>
          </cell>
          <cell r="CG1066" t="b">
            <v>0</v>
          </cell>
          <cell r="CH1066" t="b">
            <v>0</v>
          </cell>
          <cell r="CP1066" t="str">
            <v>ERSOLPVO</v>
          </cell>
          <cell r="CT1066" t="b">
            <v>0</v>
          </cell>
          <cell r="CV1066" t="b">
            <v>0</v>
          </cell>
          <cell r="CX1066" t="b">
            <v>1</v>
          </cell>
          <cell r="CZ1066" t="b">
            <v>1</v>
          </cell>
          <cell r="DB1066" t="b">
            <v>0</v>
          </cell>
          <cell r="DD1066" t="b">
            <v>0</v>
          </cell>
          <cell r="DF1066" t="b">
            <v>0</v>
          </cell>
          <cell r="DH1066" t="b">
            <v>0</v>
          </cell>
          <cell r="DJ1066" t="b">
            <v>0</v>
          </cell>
          <cell r="DL1066" t="b">
            <v>0</v>
          </cell>
          <cell r="DN1066" t="b">
            <v>0</v>
          </cell>
          <cell r="DP1066" t="b">
            <v>0</v>
          </cell>
          <cell r="DV1066">
            <v>0</v>
          </cell>
          <cell r="DX1066">
            <v>0</v>
          </cell>
          <cell r="DZ1066">
            <v>0</v>
          </cell>
          <cell r="EB1066">
            <v>0</v>
          </cell>
          <cell r="ED1066">
            <v>0</v>
          </cell>
          <cell r="EF1066">
            <v>0</v>
          </cell>
          <cell r="EJ1066">
            <v>0</v>
          </cell>
          <cell r="EL1066">
            <v>0</v>
          </cell>
          <cell r="EN1066">
            <v>0</v>
          </cell>
          <cell r="EP1066">
            <v>0</v>
          </cell>
          <cell r="ER1066">
            <v>0</v>
          </cell>
          <cell r="ET1066">
            <v>0</v>
          </cell>
          <cell r="EX1066">
            <v>0</v>
          </cell>
          <cell r="EZ1066">
            <v>0</v>
          </cell>
          <cell r="FD1066">
            <v>0</v>
          </cell>
          <cell r="FF1066">
            <v>0</v>
          </cell>
        </row>
        <row r="1067">
          <cell r="A1067" t="str">
            <v>Solceller_DKW_2025</v>
          </cell>
          <cell r="B1067" t="str">
            <v>DK-West</v>
          </cell>
          <cell r="G1067">
            <v>39</v>
          </cell>
          <cell r="H1067">
            <v>0</v>
          </cell>
          <cell r="N1067">
            <v>33.15</v>
          </cell>
          <cell r="AK1067">
            <v>39</v>
          </cell>
          <cell r="AL1067">
            <v>0</v>
          </cell>
          <cell r="AN1067">
            <v>0</v>
          </cell>
          <cell r="AO1067">
            <v>9.75</v>
          </cell>
          <cell r="AP1067">
            <v>0</v>
          </cell>
          <cell r="AQ1067">
            <v>0</v>
          </cell>
          <cell r="BG1067" t="b">
            <v>1</v>
          </cell>
          <cell r="BO1067" t="b">
            <v>0</v>
          </cell>
          <cell r="CA1067" t="b">
            <v>0</v>
          </cell>
          <cell r="CB1067" t="b">
            <v>0</v>
          </cell>
          <cell r="CD1067" t="b">
            <v>0</v>
          </cell>
          <cell r="CE1067" t="b">
            <v>0</v>
          </cell>
          <cell r="CG1067" t="b">
            <v>0</v>
          </cell>
          <cell r="CH1067" t="b">
            <v>0</v>
          </cell>
          <cell r="CP1067" t="str">
            <v>ERSOLPVO</v>
          </cell>
          <cell r="CT1067" t="b">
            <v>0</v>
          </cell>
          <cell r="CV1067" t="b">
            <v>0</v>
          </cell>
          <cell r="CX1067" t="b">
            <v>1</v>
          </cell>
          <cell r="CZ1067" t="b">
            <v>1</v>
          </cell>
          <cell r="DB1067" t="b">
            <v>0</v>
          </cell>
          <cell r="DD1067" t="b">
            <v>0</v>
          </cell>
          <cell r="DF1067" t="b">
            <v>0</v>
          </cell>
          <cell r="DH1067" t="b">
            <v>0</v>
          </cell>
          <cell r="DJ1067" t="b">
            <v>0</v>
          </cell>
          <cell r="DL1067" t="b">
            <v>0</v>
          </cell>
          <cell r="DN1067" t="b">
            <v>0</v>
          </cell>
          <cell r="DP1067" t="b">
            <v>0</v>
          </cell>
          <cell r="DV1067">
            <v>0</v>
          </cell>
          <cell r="DX1067">
            <v>0</v>
          </cell>
          <cell r="DZ1067">
            <v>0</v>
          </cell>
          <cell r="EB1067">
            <v>0</v>
          </cell>
          <cell r="ED1067">
            <v>0</v>
          </cell>
          <cell r="EF1067">
            <v>0</v>
          </cell>
          <cell r="EJ1067">
            <v>0</v>
          </cell>
          <cell r="EL1067">
            <v>0</v>
          </cell>
          <cell r="EN1067">
            <v>0</v>
          </cell>
          <cell r="EP1067">
            <v>0</v>
          </cell>
          <cell r="ER1067">
            <v>0</v>
          </cell>
          <cell r="ET1067">
            <v>0</v>
          </cell>
          <cell r="EX1067">
            <v>0</v>
          </cell>
          <cell r="EZ1067">
            <v>0</v>
          </cell>
          <cell r="FD1067">
            <v>0</v>
          </cell>
          <cell r="FF1067">
            <v>0</v>
          </cell>
        </row>
        <row r="1068">
          <cell r="A1068" t="str">
            <v>Solceller_DKW_2026</v>
          </cell>
          <cell r="B1068" t="str">
            <v>DK-West</v>
          </cell>
          <cell r="G1068">
            <v>39</v>
          </cell>
          <cell r="H1068">
            <v>0</v>
          </cell>
          <cell r="N1068">
            <v>33.15</v>
          </cell>
          <cell r="AK1068">
            <v>39</v>
          </cell>
          <cell r="AL1068">
            <v>0</v>
          </cell>
          <cell r="AN1068">
            <v>0</v>
          </cell>
          <cell r="AO1068">
            <v>9.75</v>
          </cell>
          <cell r="AP1068">
            <v>0</v>
          </cell>
          <cell r="AQ1068">
            <v>0</v>
          </cell>
          <cell r="BG1068" t="b">
            <v>1</v>
          </cell>
          <cell r="BO1068" t="b">
            <v>0</v>
          </cell>
          <cell r="CA1068" t="b">
            <v>0</v>
          </cell>
          <cell r="CB1068" t="b">
            <v>0</v>
          </cell>
          <cell r="CD1068" t="b">
            <v>0</v>
          </cell>
          <cell r="CE1068" t="b">
            <v>0</v>
          </cell>
          <cell r="CG1068" t="b">
            <v>0</v>
          </cell>
          <cell r="CH1068" t="b">
            <v>0</v>
          </cell>
          <cell r="CP1068" t="str">
            <v>ERSOLPVO</v>
          </cell>
          <cell r="CT1068" t="b">
            <v>0</v>
          </cell>
          <cell r="CV1068" t="b">
            <v>0</v>
          </cell>
          <cell r="CX1068" t="b">
            <v>0</v>
          </cell>
          <cell r="CZ1068" t="b">
            <v>1</v>
          </cell>
          <cell r="DB1068" t="b">
            <v>0</v>
          </cell>
          <cell r="DD1068" t="b">
            <v>0</v>
          </cell>
          <cell r="DF1068" t="b">
            <v>0</v>
          </cell>
          <cell r="DH1068" t="b">
            <v>0</v>
          </cell>
          <cell r="DJ1068" t="b">
            <v>0</v>
          </cell>
          <cell r="DL1068" t="b">
            <v>0</v>
          </cell>
          <cell r="DN1068" t="b">
            <v>0</v>
          </cell>
          <cell r="DP1068" t="b">
            <v>0</v>
          </cell>
          <cell r="DV1068">
            <v>0</v>
          </cell>
          <cell r="DX1068">
            <v>0</v>
          </cell>
          <cell r="DZ1068">
            <v>0</v>
          </cell>
          <cell r="EB1068">
            <v>0</v>
          </cell>
          <cell r="ED1068">
            <v>0</v>
          </cell>
          <cell r="EF1068">
            <v>0</v>
          </cell>
          <cell r="EJ1068">
            <v>0</v>
          </cell>
          <cell r="EL1068">
            <v>0</v>
          </cell>
          <cell r="EN1068">
            <v>0</v>
          </cell>
          <cell r="EP1068">
            <v>0</v>
          </cell>
          <cell r="ER1068">
            <v>0</v>
          </cell>
          <cell r="ET1068">
            <v>0</v>
          </cell>
          <cell r="EX1068">
            <v>0</v>
          </cell>
          <cell r="EZ1068">
            <v>0</v>
          </cell>
          <cell r="FD1068">
            <v>0</v>
          </cell>
          <cell r="FF1068">
            <v>0</v>
          </cell>
        </row>
        <row r="1069">
          <cell r="A1069" t="str">
            <v>Solceller_DKW_2027</v>
          </cell>
          <cell r="B1069" t="str">
            <v>DK-West</v>
          </cell>
          <cell r="G1069">
            <v>39</v>
          </cell>
          <cell r="H1069">
            <v>0</v>
          </cell>
          <cell r="N1069">
            <v>33.15</v>
          </cell>
          <cell r="AK1069">
            <v>39</v>
          </cell>
          <cell r="AL1069">
            <v>0</v>
          </cell>
          <cell r="AN1069">
            <v>0</v>
          </cell>
          <cell r="AO1069">
            <v>9.75</v>
          </cell>
          <cell r="AP1069">
            <v>0</v>
          </cell>
          <cell r="AQ1069">
            <v>0</v>
          </cell>
          <cell r="BG1069" t="b">
            <v>1</v>
          </cell>
          <cell r="BO1069" t="b">
            <v>0</v>
          </cell>
          <cell r="CA1069" t="b">
            <v>0</v>
          </cell>
          <cell r="CB1069" t="b">
            <v>0</v>
          </cell>
          <cell r="CD1069" t="b">
            <v>0</v>
          </cell>
          <cell r="CE1069" t="b">
            <v>0</v>
          </cell>
          <cell r="CG1069" t="b">
            <v>0</v>
          </cell>
          <cell r="CH1069" t="b">
            <v>0</v>
          </cell>
          <cell r="CP1069" t="str">
            <v>ERSOLPVO</v>
          </cell>
          <cell r="CT1069" t="b">
            <v>0</v>
          </cell>
          <cell r="CV1069" t="b">
            <v>0</v>
          </cell>
          <cell r="CX1069" t="b">
            <v>0</v>
          </cell>
          <cell r="CZ1069" t="b">
            <v>1</v>
          </cell>
          <cell r="DB1069" t="b">
            <v>0</v>
          </cell>
          <cell r="DD1069" t="b">
            <v>0</v>
          </cell>
          <cell r="DF1069" t="b">
            <v>0</v>
          </cell>
          <cell r="DH1069" t="b">
            <v>0</v>
          </cell>
          <cell r="DJ1069" t="b">
            <v>0</v>
          </cell>
          <cell r="DL1069" t="b">
            <v>0</v>
          </cell>
          <cell r="DN1069" t="b">
            <v>0</v>
          </cell>
          <cell r="DP1069" t="b">
            <v>0</v>
          </cell>
          <cell r="DV1069">
            <v>0</v>
          </cell>
          <cell r="DX1069">
            <v>0</v>
          </cell>
          <cell r="DZ1069">
            <v>0</v>
          </cell>
          <cell r="EB1069">
            <v>0</v>
          </cell>
          <cell r="ED1069">
            <v>0</v>
          </cell>
          <cell r="EF1069">
            <v>0</v>
          </cell>
          <cell r="EJ1069">
            <v>0</v>
          </cell>
          <cell r="EL1069">
            <v>0</v>
          </cell>
          <cell r="EN1069">
            <v>0</v>
          </cell>
          <cell r="EP1069">
            <v>0</v>
          </cell>
          <cell r="ER1069">
            <v>0</v>
          </cell>
          <cell r="ET1069">
            <v>0</v>
          </cell>
          <cell r="EX1069">
            <v>0</v>
          </cell>
          <cell r="EZ1069">
            <v>0</v>
          </cell>
          <cell r="FD1069">
            <v>0</v>
          </cell>
          <cell r="FF1069">
            <v>0</v>
          </cell>
        </row>
        <row r="1070">
          <cell r="A1070" t="str">
            <v>Solceller_DKW_2028</v>
          </cell>
          <cell r="B1070" t="str">
            <v>DK-West</v>
          </cell>
          <cell r="G1070">
            <v>39</v>
          </cell>
          <cell r="H1070">
            <v>0</v>
          </cell>
          <cell r="N1070">
            <v>33.15</v>
          </cell>
          <cell r="AK1070">
            <v>39</v>
          </cell>
          <cell r="AL1070">
            <v>0</v>
          </cell>
          <cell r="AN1070">
            <v>0</v>
          </cell>
          <cell r="AO1070">
            <v>9.75</v>
          </cell>
          <cell r="AP1070">
            <v>0</v>
          </cell>
          <cell r="AQ1070">
            <v>0</v>
          </cell>
          <cell r="BG1070" t="b">
            <v>1</v>
          </cell>
          <cell r="BO1070" t="b">
            <v>0</v>
          </cell>
          <cell r="CA1070" t="b">
            <v>0</v>
          </cell>
          <cell r="CB1070" t="b">
            <v>0</v>
          </cell>
          <cell r="CD1070" t="b">
            <v>0</v>
          </cell>
          <cell r="CE1070" t="b">
            <v>0</v>
          </cell>
          <cell r="CG1070" t="b">
            <v>0</v>
          </cell>
          <cell r="CH1070" t="b">
            <v>0</v>
          </cell>
          <cell r="CP1070" t="str">
            <v>ERSOLPVO</v>
          </cell>
          <cell r="CT1070" t="b">
            <v>0</v>
          </cell>
          <cell r="CV1070" t="b">
            <v>0</v>
          </cell>
          <cell r="CX1070" t="b">
            <v>0</v>
          </cell>
          <cell r="CZ1070" t="b">
            <v>1</v>
          </cell>
          <cell r="DB1070" t="b">
            <v>0</v>
          </cell>
          <cell r="DD1070" t="b">
            <v>0</v>
          </cell>
          <cell r="DF1070" t="b">
            <v>0</v>
          </cell>
          <cell r="DH1070" t="b">
            <v>0</v>
          </cell>
          <cell r="DJ1070" t="b">
            <v>0</v>
          </cell>
          <cell r="DL1070" t="b">
            <v>0</v>
          </cell>
          <cell r="DN1070" t="b">
            <v>0</v>
          </cell>
          <cell r="DP1070" t="b">
            <v>0</v>
          </cell>
          <cell r="DV1070">
            <v>0</v>
          </cell>
          <cell r="DX1070">
            <v>0</v>
          </cell>
          <cell r="DZ1070">
            <v>0</v>
          </cell>
          <cell r="EB1070">
            <v>0</v>
          </cell>
          <cell r="ED1070">
            <v>0</v>
          </cell>
          <cell r="EF1070">
            <v>0</v>
          </cell>
          <cell r="EJ1070">
            <v>0</v>
          </cell>
          <cell r="EL1070">
            <v>0</v>
          </cell>
          <cell r="EN1070">
            <v>0</v>
          </cell>
          <cell r="EP1070">
            <v>0</v>
          </cell>
          <cell r="ER1070">
            <v>0</v>
          </cell>
          <cell r="ET1070">
            <v>0</v>
          </cell>
          <cell r="EX1070">
            <v>0</v>
          </cell>
          <cell r="EZ1070">
            <v>0</v>
          </cell>
          <cell r="FD1070">
            <v>0</v>
          </cell>
          <cell r="FF1070">
            <v>0</v>
          </cell>
        </row>
        <row r="1071">
          <cell r="A1071" t="str">
            <v>Solceller_DKW_2029</v>
          </cell>
          <cell r="B1071" t="str">
            <v>DK-West</v>
          </cell>
          <cell r="G1071">
            <v>39</v>
          </cell>
          <cell r="H1071">
            <v>0</v>
          </cell>
          <cell r="N1071">
            <v>33.15</v>
          </cell>
          <cell r="AK1071">
            <v>39</v>
          </cell>
          <cell r="AL1071">
            <v>0</v>
          </cell>
          <cell r="AN1071">
            <v>0</v>
          </cell>
          <cell r="AO1071">
            <v>9.75</v>
          </cell>
          <cell r="AP1071">
            <v>0</v>
          </cell>
          <cell r="AQ1071">
            <v>0</v>
          </cell>
          <cell r="BG1071" t="b">
            <v>1</v>
          </cell>
          <cell r="BO1071" t="b">
            <v>0</v>
          </cell>
          <cell r="CA1071" t="b">
            <v>0</v>
          </cell>
          <cell r="CB1071" t="b">
            <v>0</v>
          </cell>
          <cell r="CD1071" t="b">
            <v>0</v>
          </cell>
          <cell r="CE1071" t="b">
            <v>0</v>
          </cell>
          <cell r="CG1071" t="b">
            <v>0</v>
          </cell>
          <cell r="CH1071" t="b">
            <v>0</v>
          </cell>
          <cell r="CP1071" t="str">
            <v>ERSOLPVO</v>
          </cell>
          <cell r="CT1071" t="b">
            <v>0</v>
          </cell>
          <cell r="CV1071" t="b">
            <v>0</v>
          </cell>
          <cell r="CX1071" t="b">
            <v>0</v>
          </cell>
          <cell r="CZ1071" t="b">
            <v>1</v>
          </cell>
          <cell r="DB1071" t="b">
            <v>0</v>
          </cell>
          <cell r="DD1071" t="b">
            <v>0</v>
          </cell>
          <cell r="DF1071" t="b">
            <v>0</v>
          </cell>
          <cell r="DH1071" t="b">
            <v>0</v>
          </cell>
          <cell r="DJ1071" t="b">
            <v>0</v>
          </cell>
          <cell r="DL1071" t="b">
            <v>0</v>
          </cell>
          <cell r="DN1071" t="b">
            <v>0</v>
          </cell>
          <cell r="DP1071" t="b">
            <v>0</v>
          </cell>
          <cell r="DV1071">
            <v>0</v>
          </cell>
          <cell r="DX1071">
            <v>0</v>
          </cell>
          <cell r="DZ1071">
            <v>0</v>
          </cell>
          <cell r="EB1071">
            <v>0</v>
          </cell>
          <cell r="ED1071">
            <v>0</v>
          </cell>
          <cell r="EF1071">
            <v>0</v>
          </cell>
          <cell r="EJ1071">
            <v>0</v>
          </cell>
          <cell r="EL1071">
            <v>0</v>
          </cell>
          <cell r="EN1071">
            <v>0</v>
          </cell>
          <cell r="EP1071">
            <v>0</v>
          </cell>
          <cell r="ER1071">
            <v>0</v>
          </cell>
          <cell r="ET1071">
            <v>0</v>
          </cell>
          <cell r="EX1071">
            <v>0</v>
          </cell>
          <cell r="EZ1071">
            <v>0</v>
          </cell>
          <cell r="FD1071">
            <v>0</v>
          </cell>
          <cell r="FF1071">
            <v>0</v>
          </cell>
        </row>
        <row r="1072">
          <cell r="A1072" t="str">
            <v>Solceller_DKW_2030</v>
          </cell>
          <cell r="B1072" t="str">
            <v>DK-West</v>
          </cell>
          <cell r="G1072">
            <v>39</v>
          </cell>
          <cell r="H1072">
            <v>0</v>
          </cell>
          <cell r="N1072">
            <v>33.15</v>
          </cell>
          <cell r="AK1072">
            <v>39</v>
          </cell>
          <cell r="AL1072">
            <v>0</v>
          </cell>
          <cell r="AN1072">
            <v>0</v>
          </cell>
          <cell r="AO1072">
            <v>9.75</v>
          </cell>
          <cell r="AP1072">
            <v>0</v>
          </cell>
          <cell r="AQ1072">
            <v>0</v>
          </cell>
          <cell r="BG1072" t="b">
            <v>1</v>
          </cell>
          <cell r="BO1072" t="b">
            <v>0</v>
          </cell>
          <cell r="CA1072" t="b">
            <v>0</v>
          </cell>
          <cell r="CB1072" t="b">
            <v>0</v>
          </cell>
          <cell r="CD1072" t="b">
            <v>0</v>
          </cell>
          <cell r="CE1072" t="b">
            <v>0</v>
          </cell>
          <cell r="CG1072" t="b">
            <v>0</v>
          </cell>
          <cell r="CH1072" t="b">
            <v>0</v>
          </cell>
          <cell r="CP1072" t="str">
            <v>ERSOLPVO</v>
          </cell>
          <cell r="CT1072" t="b">
            <v>0</v>
          </cell>
          <cell r="CV1072" t="b">
            <v>0</v>
          </cell>
          <cell r="CX1072" t="b">
            <v>0</v>
          </cell>
          <cell r="CZ1072" t="b">
            <v>1</v>
          </cell>
          <cell r="DB1072" t="b">
            <v>0</v>
          </cell>
          <cell r="DD1072" t="b">
            <v>0</v>
          </cell>
          <cell r="DF1072" t="b">
            <v>0</v>
          </cell>
          <cell r="DH1072" t="b">
            <v>0</v>
          </cell>
          <cell r="DJ1072" t="b">
            <v>0</v>
          </cell>
          <cell r="DL1072" t="b">
            <v>0</v>
          </cell>
          <cell r="DN1072" t="b">
            <v>0</v>
          </cell>
          <cell r="DP1072" t="b">
            <v>0</v>
          </cell>
          <cell r="DV1072">
            <v>0</v>
          </cell>
          <cell r="DX1072">
            <v>0</v>
          </cell>
          <cell r="DZ1072">
            <v>0</v>
          </cell>
          <cell r="EB1072">
            <v>0</v>
          </cell>
          <cell r="ED1072">
            <v>0</v>
          </cell>
          <cell r="EF1072">
            <v>0</v>
          </cell>
          <cell r="EJ1072">
            <v>0</v>
          </cell>
          <cell r="EL1072">
            <v>0</v>
          </cell>
          <cell r="EN1072">
            <v>0</v>
          </cell>
          <cell r="EP1072">
            <v>0</v>
          </cell>
          <cell r="ER1072">
            <v>0</v>
          </cell>
          <cell r="ET1072">
            <v>0</v>
          </cell>
          <cell r="EX1072">
            <v>0</v>
          </cell>
          <cell r="EZ1072">
            <v>0</v>
          </cell>
          <cell r="FD1072">
            <v>0</v>
          </cell>
          <cell r="FF1072">
            <v>0</v>
          </cell>
        </row>
        <row r="1073">
          <cell r="A1073" t="str">
            <v>Solceller_DKW_2031</v>
          </cell>
          <cell r="B1073" t="str">
            <v>DK-West</v>
          </cell>
          <cell r="G1073">
            <v>39</v>
          </cell>
          <cell r="H1073">
            <v>0</v>
          </cell>
          <cell r="N1073">
            <v>33.15</v>
          </cell>
          <cell r="AK1073">
            <v>39</v>
          </cell>
          <cell r="AL1073">
            <v>0</v>
          </cell>
          <cell r="AN1073">
            <v>0</v>
          </cell>
          <cell r="AO1073">
            <v>9.75</v>
          </cell>
          <cell r="AP1073">
            <v>0</v>
          </cell>
          <cell r="AQ1073">
            <v>0</v>
          </cell>
          <cell r="BG1073" t="b">
            <v>1</v>
          </cell>
          <cell r="BO1073" t="b">
            <v>0</v>
          </cell>
          <cell r="CA1073" t="b">
            <v>0</v>
          </cell>
          <cell r="CB1073" t="b">
            <v>0</v>
          </cell>
          <cell r="CD1073" t="b">
            <v>0</v>
          </cell>
          <cell r="CE1073" t="b">
            <v>0</v>
          </cell>
          <cell r="CG1073" t="b">
            <v>0</v>
          </cell>
          <cell r="CH1073" t="b">
            <v>0</v>
          </cell>
          <cell r="CP1073" t="str">
            <v>ERSOLPVO</v>
          </cell>
          <cell r="CT1073" t="b">
            <v>0</v>
          </cell>
          <cell r="CV1073" t="b">
            <v>0</v>
          </cell>
          <cell r="CX1073" t="b">
            <v>0</v>
          </cell>
          <cell r="CZ1073" t="b">
            <v>0</v>
          </cell>
          <cell r="DB1073" t="b">
            <v>0</v>
          </cell>
          <cell r="DD1073" t="b">
            <v>0</v>
          </cell>
          <cell r="DF1073" t="b">
            <v>0</v>
          </cell>
          <cell r="DH1073" t="b">
            <v>0</v>
          </cell>
          <cell r="DJ1073" t="b">
            <v>0</v>
          </cell>
          <cell r="DL1073" t="b">
            <v>0</v>
          </cell>
          <cell r="DN1073" t="b">
            <v>0</v>
          </cell>
          <cell r="DP1073" t="b">
            <v>0</v>
          </cell>
          <cell r="DV1073">
            <v>0</v>
          </cell>
          <cell r="DX1073">
            <v>0</v>
          </cell>
          <cell r="DZ1073">
            <v>0</v>
          </cell>
          <cell r="EB1073">
            <v>0</v>
          </cell>
          <cell r="ED1073">
            <v>0</v>
          </cell>
          <cell r="EF1073">
            <v>0</v>
          </cell>
          <cell r="EJ1073">
            <v>0</v>
          </cell>
          <cell r="EL1073">
            <v>0</v>
          </cell>
          <cell r="EN1073">
            <v>0</v>
          </cell>
          <cell r="EP1073">
            <v>0</v>
          </cell>
          <cell r="ER1073">
            <v>0</v>
          </cell>
          <cell r="ET1073">
            <v>0</v>
          </cell>
          <cell r="EX1073">
            <v>0</v>
          </cell>
          <cell r="EZ1073">
            <v>0</v>
          </cell>
          <cell r="FD1073">
            <v>0</v>
          </cell>
          <cell r="FF1073">
            <v>0</v>
          </cell>
        </row>
        <row r="1074">
          <cell r="A1074" t="str">
            <v>Solceller_DKW_2032</v>
          </cell>
          <cell r="B1074" t="str">
            <v>DK-West</v>
          </cell>
          <cell r="G1074">
            <v>39</v>
          </cell>
          <cell r="H1074">
            <v>0</v>
          </cell>
          <cell r="N1074">
            <v>33.15</v>
          </cell>
          <cell r="AK1074">
            <v>39</v>
          </cell>
          <cell r="AL1074">
            <v>0</v>
          </cell>
          <cell r="AN1074">
            <v>0</v>
          </cell>
          <cell r="AO1074">
            <v>9.75</v>
          </cell>
          <cell r="AP1074">
            <v>0</v>
          </cell>
          <cell r="AQ1074">
            <v>0</v>
          </cell>
          <cell r="BG1074" t="b">
            <v>1</v>
          </cell>
          <cell r="BO1074" t="b">
            <v>0</v>
          </cell>
          <cell r="CA1074" t="b">
            <v>0</v>
          </cell>
          <cell r="CB1074" t="b">
            <v>0</v>
          </cell>
          <cell r="CD1074" t="b">
            <v>0</v>
          </cell>
          <cell r="CE1074" t="b">
            <v>0</v>
          </cell>
          <cell r="CG1074" t="b">
            <v>0</v>
          </cell>
          <cell r="CH1074" t="b">
            <v>0</v>
          </cell>
          <cell r="CP1074" t="str">
            <v>ERSOLPVO</v>
          </cell>
          <cell r="CT1074" t="b">
            <v>0</v>
          </cell>
          <cell r="CV1074" t="b">
            <v>0</v>
          </cell>
          <cell r="CX1074" t="b">
            <v>0</v>
          </cell>
          <cell r="CZ1074" t="b">
            <v>0</v>
          </cell>
          <cell r="DB1074" t="b">
            <v>0</v>
          </cell>
          <cell r="DD1074" t="b">
            <v>0</v>
          </cell>
          <cell r="DF1074" t="b">
            <v>0</v>
          </cell>
          <cell r="DH1074" t="b">
            <v>0</v>
          </cell>
          <cell r="DJ1074" t="b">
            <v>0</v>
          </cell>
          <cell r="DL1074" t="b">
            <v>0</v>
          </cell>
          <cell r="DN1074" t="b">
            <v>0</v>
          </cell>
          <cell r="DP1074" t="b">
            <v>0</v>
          </cell>
          <cell r="DV1074">
            <v>0</v>
          </cell>
          <cell r="DX1074">
            <v>0</v>
          </cell>
          <cell r="DZ1074">
            <v>0</v>
          </cell>
          <cell r="EB1074">
            <v>0</v>
          </cell>
          <cell r="ED1074">
            <v>0</v>
          </cell>
          <cell r="EF1074">
            <v>0</v>
          </cell>
          <cell r="EJ1074">
            <v>0</v>
          </cell>
          <cell r="EL1074">
            <v>0</v>
          </cell>
          <cell r="EN1074">
            <v>0</v>
          </cell>
          <cell r="EP1074">
            <v>0</v>
          </cell>
          <cell r="ER1074">
            <v>0</v>
          </cell>
          <cell r="ET1074">
            <v>0</v>
          </cell>
          <cell r="EX1074">
            <v>0</v>
          </cell>
          <cell r="EZ1074">
            <v>0</v>
          </cell>
          <cell r="FD1074">
            <v>0</v>
          </cell>
          <cell r="FF1074">
            <v>0</v>
          </cell>
        </row>
        <row r="1075">
          <cell r="A1075" t="str">
            <v>Solceller_DKW_2033</v>
          </cell>
          <cell r="B1075" t="str">
            <v>DK-West</v>
          </cell>
          <cell r="G1075">
            <v>39</v>
          </cell>
          <cell r="H1075">
            <v>0</v>
          </cell>
          <cell r="N1075">
            <v>33.15</v>
          </cell>
          <cell r="AK1075">
            <v>39</v>
          </cell>
          <cell r="AL1075">
            <v>0</v>
          </cell>
          <cell r="AN1075">
            <v>0</v>
          </cell>
          <cell r="AO1075">
            <v>9.75</v>
          </cell>
          <cell r="AP1075">
            <v>0</v>
          </cell>
          <cell r="AQ1075">
            <v>0</v>
          </cell>
          <cell r="BG1075" t="b">
            <v>1</v>
          </cell>
          <cell r="BO1075" t="b">
            <v>0</v>
          </cell>
          <cell r="CA1075" t="b">
            <v>0</v>
          </cell>
          <cell r="CB1075" t="b">
            <v>0</v>
          </cell>
          <cell r="CD1075" t="b">
            <v>0</v>
          </cell>
          <cell r="CE1075" t="b">
            <v>0</v>
          </cell>
          <cell r="CG1075" t="b">
            <v>0</v>
          </cell>
          <cell r="CH1075" t="b">
            <v>0</v>
          </cell>
          <cell r="CP1075" t="str">
            <v>ERSOLPVO</v>
          </cell>
          <cell r="CT1075" t="b">
            <v>0</v>
          </cell>
          <cell r="CV1075" t="b">
            <v>0</v>
          </cell>
          <cell r="CX1075" t="b">
            <v>0</v>
          </cell>
          <cell r="CZ1075" t="b">
            <v>0</v>
          </cell>
          <cell r="DB1075" t="b">
            <v>0</v>
          </cell>
          <cell r="DD1075" t="b">
            <v>0</v>
          </cell>
          <cell r="DF1075" t="b">
            <v>0</v>
          </cell>
          <cell r="DH1075" t="b">
            <v>0</v>
          </cell>
          <cell r="DJ1075" t="b">
            <v>0</v>
          </cell>
          <cell r="DL1075" t="b">
            <v>0</v>
          </cell>
          <cell r="DN1075" t="b">
            <v>0</v>
          </cell>
          <cell r="DP1075" t="b">
            <v>0</v>
          </cell>
          <cell r="DV1075">
            <v>0</v>
          </cell>
          <cell r="DX1075">
            <v>0</v>
          </cell>
          <cell r="DZ1075">
            <v>0</v>
          </cell>
          <cell r="EB1075">
            <v>0</v>
          </cell>
          <cell r="ED1075">
            <v>0</v>
          </cell>
          <cell r="EF1075">
            <v>0</v>
          </cell>
          <cell r="EJ1075">
            <v>0</v>
          </cell>
          <cell r="EL1075">
            <v>0</v>
          </cell>
          <cell r="EN1075">
            <v>0</v>
          </cell>
          <cell r="EP1075">
            <v>0</v>
          </cell>
          <cell r="ER1075">
            <v>0</v>
          </cell>
          <cell r="ET1075">
            <v>0</v>
          </cell>
          <cell r="EX1075">
            <v>0</v>
          </cell>
          <cell r="EZ1075">
            <v>0</v>
          </cell>
          <cell r="FD1075">
            <v>0</v>
          </cell>
          <cell r="FF1075">
            <v>0</v>
          </cell>
        </row>
        <row r="1076">
          <cell r="A1076" t="str">
            <v>Solceller_DKW_2034</v>
          </cell>
          <cell r="B1076" t="str">
            <v>DK-West</v>
          </cell>
          <cell r="G1076">
            <v>39</v>
          </cell>
          <cell r="H1076">
            <v>0</v>
          </cell>
          <cell r="N1076">
            <v>33.15</v>
          </cell>
          <cell r="AK1076">
            <v>39</v>
          </cell>
          <cell r="AL1076">
            <v>0</v>
          </cell>
          <cell r="AN1076">
            <v>0</v>
          </cell>
          <cell r="AO1076">
            <v>9.75</v>
          </cell>
          <cell r="AP1076">
            <v>0</v>
          </cell>
          <cell r="AQ1076">
            <v>0</v>
          </cell>
          <cell r="BG1076" t="b">
            <v>1</v>
          </cell>
          <cell r="BO1076" t="b">
            <v>0</v>
          </cell>
          <cell r="CA1076" t="b">
            <v>0</v>
          </cell>
          <cell r="CB1076" t="b">
            <v>0</v>
          </cell>
          <cell r="CD1076" t="b">
            <v>0</v>
          </cell>
          <cell r="CE1076" t="b">
            <v>0</v>
          </cell>
          <cell r="CG1076" t="b">
            <v>0</v>
          </cell>
          <cell r="CH1076" t="b">
            <v>0</v>
          </cell>
          <cell r="CP1076" t="str">
            <v>ERSOLPVO</v>
          </cell>
          <cell r="CT1076" t="b">
            <v>0</v>
          </cell>
          <cell r="CV1076" t="b">
            <v>0</v>
          </cell>
          <cell r="CX1076" t="b">
            <v>0</v>
          </cell>
          <cell r="CZ1076" t="b">
            <v>0</v>
          </cell>
          <cell r="DB1076" t="b">
            <v>0</v>
          </cell>
          <cell r="DD1076" t="b">
            <v>0</v>
          </cell>
          <cell r="DF1076" t="b">
            <v>0</v>
          </cell>
          <cell r="DH1076" t="b">
            <v>0</v>
          </cell>
          <cell r="DJ1076" t="b">
            <v>0</v>
          </cell>
          <cell r="DL1076" t="b">
            <v>0</v>
          </cell>
          <cell r="DN1076" t="b">
            <v>0</v>
          </cell>
          <cell r="DP1076" t="b">
            <v>0</v>
          </cell>
          <cell r="DV1076">
            <v>0</v>
          </cell>
          <cell r="DX1076">
            <v>0</v>
          </cell>
          <cell r="DZ1076">
            <v>0</v>
          </cell>
          <cell r="EB1076">
            <v>0</v>
          </cell>
          <cell r="ED1076">
            <v>0</v>
          </cell>
          <cell r="EF1076">
            <v>0</v>
          </cell>
          <cell r="EJ1076">
            <v>0</v>
          </cell>
          <cell r="EL1076">
            <v>0</v>
          </cell>
          <cell r="EN1076">
            <v>0</v>
          </cell>
          <cell r="EP1076">
            <v>0</v>
          </cell>
          <cell r="ER1076">
            <v>0</v>
          </cell>
          <cell r="ET1076">
            <v>0</v>
          </cell>
          <cell r="EX1076">
            <v>0</v>
          </cell>
          <cell r="EZ1076">
            <v>0</v>
          </cell>
          <cell r="FD1076">
            <v>0</v>
          </cell>
          <cell r="FF1076">
            <v>0</v>
          </cell>
        </row>
        <row r="1077">
          <cell r="A1077" t="str">
            <v>Solceller_DKW_2035</v>
          </cell>
          <cell r="B1077" t="str">
            <v>DK-West</v>
          </cell>
          <cell r="G1077">
            <v>39</v>
          </cell>
          <cell r="H1077">
            <v>0</v>
          </cell>
          <cell r="N1077">
            <v>33.15</v>
          </cell>
          <cell r="AK1077">
            <v>39</v>
          </cell>
          <cell r="AL1077">
            <v>0</v>
          </cell>
          <cell r="AN1077">
            <v>0</v>
          </cell>
          <cell r="AO1077">
            <v>9.75</v>
          </cell>
          <cell r="AP1077">
            <v>0</v>
          </cell>
          <cell r="AQ1077">
            <v>0</v>
          </cell>
          <cell r="BG1077" t="b">
            <v>1</v>
          </cell>
          <cell r="BO1077" t="b">
            <v>0</v>
          </cell>
          <cell r="CA1077" t="b">
            <v>0</v>
          </cell>
          <cell r="CB1077" t="b">
            <v>0</v>
          </cell>
          <cell r="CD1077" t="b">
            <v>0</v>
          </cell>
          <cell r="CE1077" t="b">
            <v>0</v>
          </cell>
          <cell r="CG1077" t="b">
            <v>0</v>
          </cell>
          <cell r="CH1077" t="b">
            <v>0</v>
          </cell>
          <cell r="CP1077" t="str">
            <v>ERSOLPVO</v>
          </cell>
          <cell r="CT1077" t="b">
            <v>0</v>
          </cell>
          <cell r="CV1077" t="b">
            <v>0</v>
          </cell>
          <cell r="CX1077" t="b">
            <v>0</v>
          </cell>
          <cell r="CZ1077" t="b">
            <v>0</v>
          </cell>
          <cell r="DB1077" t="b">
            <v>0</v>
          </cell>
          <cell r="DD1077" t="b">
            <v>0</v>
          </cell>
          <cell r="DF1077" t="b">
            <v>0</v>
          </cell>
          <cell r="DH1077" t="b">
            <v>0</v>
          </cell>
          <cell r="DJ1077" t="b">
            <v>0</v>
          </cell>
          <cell r="DL1077" t="b">
            <v>0</v>
          </cell>
          <cell r="DN1077" t="b">
            <v>0</v>
          </cell>
          <cell r="DP1077" t="b">
            <v>0</v>
          </cell>
          <cell r="DV1077">
            <v>0</v>
          </cell>
          <cell r="DX1077">
            <v>0</v>
          </cell>
          <cell r="DZ1077">
            <v>0</v>
          </cell>
          <cell r="EB1077">
            <v>0</v>
          </cell>
          <cell r="ED1077">
            <v>0</v>
          </cell>
          <cell r="EF1077">
            <v>0</v>
          </cell>
          <cell r="EJ1077">
            <v>0</v>
          </cell>
          <cell r="EL1077">
            <v>0</v>
          </cell>
          <cell r="EN1077">
            <v>0</v>
          </cell>
          <cell r="EP1077">
            <v>0</v>
          </cell>
          <cell r="ER1077">
            <v>0</v>
          </cell>
          <cell r="ET1077">
            <v>0</v>
          </cell>
          <cell r="EX1077">
            <v>0</v>
          </cell>
          <cell r="EZ1077">
            <v>0</v>
          </cell>
          <cell r="FD1077">
            <v>0</v>
          </cell>
          <cell r="FF1077">
            <v>0</v>
          </cell>
        </row>
        <row r="1078">
          <cell r="A1078" t="str">
            <v>LandvindDK-West-1992</v>
          </cell>
          <cell r="B1078" t="str">
            <v>DK-West</v>
          </cell>
          <cell r="G1078">
            <v>39.766845106933943</v>
          </cell>
          <cell r="H1078">
            <v>0</v>
          </cell>
          <cell r="N1078">
            <v>82.034677573774843</v>
          </cell>
          <cell r="AK1078">
            <v>39.766845106933943</v>
          </cell>
          <cell r="AL1078">
            <v>0</v>
          </cell>
          <cell r="AN1078">
            <v>0</v>
          </cell>
          <cell r="AO1078">
            <v>6.2215229169798159</v>
          </cell>
          <cell r="AP1078">
            <v>2073.840972326605</v>
          </cell>
          <cell r="AQ1078">
            <v>0</v>
          </cell>
          <cell r="BG1078" t="b">
            <v>1</v>
          </cell>
          <cell r="BO1078" t="b">
            <v>1</v>
          </cell>
          <cell r="CA1078" t="b">
            <v>1</v>
          </cell>
          <cell r="CB1078" t="b">
            <v>0</v>
          </cell>
          <cell r="CD1078" t="b">
            <v>0</v>
          </cell>
          <cell r="CE1078" t="b">
            <v>0</v>
          </cell>
          <cell r="CG1078" t="b">
            <v>0</v>
          </cell>
          <cell r="CH1078" t="b">
            <v>0</v>
          </cell>
          <cell r="CP1078" t="str">
            <v>ERWINWON</v>
          </cell>
          <cell r="CT1078" t="b">
            <v>0</v>
          </cell>
          <cell r="CV1078" t="b">
            <v>0</v>
          </cell>
          <cell r="CX1078" t="b">
            <v>0</v>
          </cell>
          <cell r="CZ1078" t="b">
            <v>0</v>
          </cell>
          <cell r="DB1078" t="b">
            <v>0</v>
          </cell>
          <cell r="DD1078" t="b">
            <v>0</v>
          </cell>
          <cell r="DF1078" t="b">
            <v>0</v>
          </cell>
          <cell r="DH1078" t="b">
            <v>0</v>
          </cell>
          <cell r="DJ1078" t="b">
            <v>0</v>
          </cell>
          <cell r="DL1078" t="b">
            <v>0</v>
          </cell>
          <cell r="DN1078" t="b">
            <v>0</v>
          </cell>
          <cell r="DP1078" t="b">
            <v>0</v>
          </cell>
          <cell r="DV1078">
            <v>0</v>
          </cell>
          <cell r="DX1078">
            <v>0</v>
          </cell>
          <cell r="DZ1078">
            <v>0</v>
          </cell>
          <cell r="EB1078">
            <v>0</v>
          </cell>
          <cell r="ED1078">
            <v>0</v>
          </cell>
          <cell r="EF1078">
            <v>0</v>
          </cell>
          <cell r="EJ1078">
            <v>0</v>
          </cell>
          <cell r="EL1078">
            <v>0</v>
          </cell>
          <cell r="EN1078">
            <v>0</v>
          </cell>
          <cell r="EP1078">
            <v>0</v>
          </cell>
          <cell r="ER1078">
            <v>0</v>
          </cell>
          <cell r="ET1078">
            <v>0</v>
          </cell>
          <cell r="EX1078">
            <v>0</v>
          </cell>
          <cell r="EZ1078">
            <v>0</v>
          </cell>
          <cell r="FD1078">
            <v>0</v>
          </cell>
          <cell r="FF1078">
            <v>0</v>
          </cell>
        </row>
        <row r="1079">
          <cell r="A1079" t="str">
            <v>LandvindDK-West-1993</v>
          </cell>
          <cell r="B1079" t="str">
            <v>DK-West</v>
          </cell>
          <cell r="G1079">
            <v>40.030244113199387</v>
          </cell>
          <cell r="H1079">
            <v>0</v>
          </cell>
          <cell r="N1079">
            <v>82.578041084109515</v>
          </cell>
          <cell r="AK1079">
            <v>40.030244113199387</v>
          </cell>
          <cell r="AL1079">
            <v>0</v>
          </cell>
          <cell r="AN1079">
            <v>0</v>
          </cell>
          <cell r="AO1079">
            <v>6.2627316915100444</v>
          </cell>
          <cell r="AP1079">
            <v>2087.5772305033479</v>
          </cell>
          <cell r="AQ1079">
            <v>0</v>
          </cell>
          <cell r="BG1079" t="b">
            <v>1</v>
          </cell>
          <cell r="BO1079" t="b">
            <v>1</v>
          </cell>
          <cell r="CA1079" t="b">
            <v>1</v>
          </cell>
          <cell r="CB1079" t="b">
            <v>0</v>
          </cell>
          <cell r="CD1079" t="b">
            <v>0</v>
          </cell>
          <cell r="CE1079" t="b">
            <v>0</v>
          </cell>
          <cell r="CG1079" t="b">
            <v>0</v>
          </cell>
          <cell r="CH1079" t="b">
            <v>0</v>
          </cell>
          <cell r="CP1079" t="str">
            <v>ERWINWON</v>
          </cell>
          <cell r="CT1079" t="b">
            <v>0</v>
          </cell>
          <cell r="CV1079" t="b">
            <v>0</v>
          </cell>
          <cell r="CX1079" t="b">
            <v>0</v>
          </cell>
          <cell r="CZ1079" t="b">
            <v>0</v>
          </cell>
          <cell r="DB1079" t="b">
            <v>0</v>
          </cell>
          <cell r="DD1079" t="b">
            <v>0</v>
          </cell>
          <cell r="DF1079" t="b">
            <v>0</v>
          </cell>
          <cell r="DH1079" t="b">
            <v>0</v>
          </cell>
          <cell r="DJ1079" t="b">
            <v>0</v>
          </cell>
          <cell r="DL1079" t="b">
            <v>0</v>
          </cell>
          <cell r="DN1079" t="b">
            <v>0</v>
          </cell>
          <cell r="DP1079" t="b">
            <v>0</v>
          </cell>
          <cell r="DV1079">
            <v>0</v>
          </cell>
          <cell r="DX1079">
            <v>0</v>
          </cell>
          <cell r="DZ1079">
            <v>0</v>
          </cell>
          <cell r="EB1079">
            <v>0</v>
          </cell>
          <cell r="ED1079">
            <v>0</v>
          </cell>
          <cell r="EF1079">
            <v>0</v>
          </cell>
          <cell r="EJ1079">
            <v>0</v>
          </cell>
          <cell r="EL1079">
            <v>0</v>
          </cell>
          <cell r="EN1079">
            <v>0</v>
          </cell>
          <cell r="EP1079">
            <v>0</v>
          </cell>
          <cell r="ER1079">
            <v>0</v>
          </cell>
          <cell r="ET1079">
            <v>0</v>
          </cell>
          <cell r="EX1079">
            <v>0</v>
          </cell>
          <cell r="EZ1079">
            <v>0</v>
          </cell>
          <cell r="FD1079">
            <v>0</v>
          </cell>
          <cell r="FF1079">
            <v>0</v>
          </cell>
        </row>
        <row r="1080">
          <cell r="A1080" t="str">
            <v>LandvindDK-West-1994</v>
          </cell>
          <cell r="B1080" t="str">
            <v>DK-West</v>
          </cell>
          <cell r="G1080">
            <v>40.030244113199387</v>
          </cell>
          <cell r="H1080">
            <v>0</v>
          </cell>
          <cell r="N1080">
            <v>82.578041084109515</v>
          </cell>
          <cell r="AK1080">
            <v>40.030244113199387</v>
          </cell>
          <cell r="AL1080">
            <v>0</v>
          </cell>
          <cell r="AN1080">
            <v>0</v>
          </cell>
          <cell r="AO1080">
            <v>6.2627316915100444</v>
          </cell>
          <cell r="AP1080">
            <v>2087.5772305033479</v>
          </cell>
          <cell r="AQ1080">
            <v>0</v>
          </cell>
          <cell r="BG1080" t="b">
            <v>1</v>
          </cell>
          <cell r="BO1080" t="b">
            <v>1</v>
          </cell>
          <cell r="CA1080" t="b">
            <v>1</v>
          </cell>
          <cell r="CB1080" t="b">
            <v>0</v>
          </cell>
          <cell r="CD1080" t="b">
            <v>0</v>
          </cell>
          <cell r="CE1080" t="b">
            <v>0</v>
          </cell>
          <cell r="CG1080" t="b">
            <v>0</v>
          </cell>
          <cell r="CH1080" t="b">
            <v>0</v>
          </cell>
          <cell r="CP1080" t="str">
            <v>ERWINWON</v>
          </cell>
          <cell r="CT1080" t="b">
            <v>0</v>
          </cell>
          <cell r="CV1080" t="b">
            <v>0</v>
          </cell>
          <cell r="CX1080" t="b">
            <v>0</v>
          </cell>
          <cell r="CZ1080" t="b">
            <v>0</v>
          </cell>
          <cell r="DB1080" t="b">
            <v>0</v>
          </cell>
          <cell r="DD1080" t="b">
            <v>0</v>
          </cell>
          <cell r="DF1080" t="b">
            <v>0</v>
          </cell>
          <cell r="DH1080" t="b">
            <v>0</v>
          </cell>
          <cell r="DJ1080" t="b">
            <v>0</v>
          </cell>
          <cell r="DL1080" t="b">
            <v>0</v>
          </cell>
          <cell r="DN1080" t="b">
            <v>0</v>
          </cell>
          <cell r="DP1080" t="b">
            <v>0</v>
          </cell>
          <cell r="DV1080">
            <v>0</v>
          </cell>
          <cell r="DX1080">
            <v>0</v>
          </cell>
          <cell r="DZ1080">
            <v>0</v>
          </cell>
          <cell r="EB1080">
            <v>0</v>
          </cell>
          <cell r="ED1080">
            <v>0</v>
          </cell>
          <cell r="EF1080">
            <v>0</v>
          </cell>
          <cell r="EJ1080">
            <v>0</v>
          </cell>
          <cell r="EL1080">
            <v>0</v>
          </cell>
          <cell r="EN1080">
            <v>0</v>
          </cell>
          <cell r="EP1080">
            <v>0</v>
          </cell>
          <cell r="ER1080">
            <v>0</v>
          </cell>
          <cell r="ET1080">
            <v>0</v>
          </cell>
          <cell r="EX1080">
            <v>0</v>
          </cell>
          <cell r="EZ1080">
            <v>0</v>
          </cell>
          <cell r="FD1080">
            <v>0</v>
          </cell>
          <cell r="FF1080">
            <v>0</v>
          </cell>
        </row>
        <row r="1081">
          <cell r="A1081" t="str">
            <v>LandvindDK-West-1995</v>
          </cell>
          <cell r="B1081" t="str">
            <v>DK-West</v>
          </cell>
          <cell r="G1081">
            <v>120.09073233959816</v>
          </cell>
          <cell r="H1081">
            <v>0</v>
          </cell>
          <cell r="N1081">
            <v>247.73412325232854</v>
          </cell>
          <cell r="AK1081">
            <v>120.09073233959816</v>
          </cell>
          <cell r="AL1081">
            <v>0</v>
          </cell>
          <cell r="AN1081">
            <v>0</v>
          </cell>
          <cell r="AO1081">
            <v>18.788195074530133</v>
          </cell>
          <cell r="AP1081">
            <v>6262.7316915100437</v>
          </cell>
          <cell r="AQ1081">
            <v>0</v>
          </cell>
          <cell r="BG1081" t="b">
            <v>1</v>
          </cell>
          <cell r="BO1081" t="b">
            <v>1</v>
          </cell>
          <cell r="CA1081" t="b">
            <v>1</v>
          </cell>
          <cell r="CB1081" t="b">
            <v>0</v>
          </cell>
          <cell r="CD1081" t="b">
            <v>0</v>
          </cell>
          <cell r="CE1081" t="b">
            <v>0</v>
          </cell>
          <cell r="CG1081" t="b">
            <v>0</v>
          </cell>
          <cell r="CH1081" t="b">
            <v>0</v>
          </cell>
          <cell r="CP1081" t="str">
            <v>ERWINWON</v>
          </cell>
          <cell r="CT1081" t="b">
            <v>1</v>
          </cell>
          <cell r="CV1081" t="b">
            <v>0</v>
          </cell>
          <cell r="CX1081" t="b">
            <v>0</v>
          </cell>
          <cell r="CZ1081" t="b">
            <v>0</v>
          </cell>
          <cell r="DB1081" t="b">
            <v>0</v>
          </cell>
          <cell r="DD1081" t="b">
            <v>0</v>
          </cell>
          <cell r="DF1081" t="b">
            <v>0</v>
          </cell>
          <cell r="DH1081" t="b">
            <v>0</v>
          </cell>
          <cell r="DJ1081" t="b">
            <v>0</v>
          </cell>
          <cell r="DL1081" t="b">
            <v>0</v>
          </cell>
          <cell r="DN1081" t="b">
            <v>0</v>
          </cell>
          <cell r="DP1081" t="b">
            <v>0</v>
          </cell>
          <cell r="DV1081">
            <v>120.09073233959816</v>
          </cell>
          <cell r="DX1081">
            <v>0</v>
          </cell>
          <cell r="DZ1081">
            <v>0</v>
          </cell>
          <cell r="EB1081">
            <v>0</v>
          </cell>
          <cell r="ED1081">
            <v>0</v>
          </cell>
          <cell r="EF1081">
            <v>0</v>
          </cell>
          <cell r="EJ1081">
            <v>0</v>
          </cell>
          <cell r="EL1081">
            <v>0</v>
          </cell>
          <cell r="EN1081">
            <v>0</v>
          </cell>
          <cell r="EP1081">
            <v>0</v>
          </cell>
          <cell r="ER1081">
            <v>0</v>
          </cell>
          <cell r="ET1081">
            <v>0</v>
          </cell>
          <cell r="EX1081">
            <v>0</v>
          </cell>
          <cell r="EZ1081">
            <v>0</v>
          </cell>
          <cell r="FD1081">
            <v>0</v>
          </cell>
          <cell r="FF1081">
            <v>0</v>
          </cell>
        </row>
        <row r="1082">
          <cell r="A1082" t="str">
            <v>LandvindDK-West-1996</v>
          </cell>
          <cell r="B1082" t="str">
            <v>DK-West</v>
          </cell>
          <cell r="G1082">
            <v>120.09073233959816</v>
          </cell>
          <cell r="H1082">
            <v>0</v>
          </cell>
          <cell r="N1082">
            <v>247.73412325232854</v>
          </cell>
          <cell r="AK1082">
            <v>120.09073233959816</v>
          </cell>
          <cell r="AL1082">
            <v>0</v>
          </cell>
          <cell r="AN1082">
            <v>0</v>
          </cell>
          <cell r="AO1082">
            <v>18.788195074530133</v>
          </cell>
          <cell r="AP1082">
            <v>6262.7316915100437</v>
          </cell>
          <cell r="AQ1082">
            <v>0</v>
          </cell>
          <cell r="BG1082" t="b">
            <v>1</v>
          </cell>
          <cell r="BO1082" t="b">
            <v>1</v>
          </cell>
          <cell r="CA1082" t="b">
            <v>1</v>
          </cell>
          <cell r="CB1082" t="b">
            <v>0</v>
          </cell>
          <cell r="CD1082" t="b">
            <v>0</v>
          </cell>
          <cell r="CE1082" t="b">
            <v>0</v>
          </cell>
          <cell r="CG1082" t="b">
            <v>0</v>
          </cell>
          <cell r="CH1082" t="b">
            <v>0</v>
          </cell>
          <cell r="CP1082" t="str">
            <v>ERWINWON</v>
          </cell>
          <cell r="CT1082" t="b">
            <v>1</v>
          </cell>
          <cell r="CV1082" t="b">
            <v>0</v>
          </cell>
          <cell r="CX1082" t="b">
            <v>0</v>
          </cell>
          <cell r="CZ1082" t="b">
            <v>0</v>
          </cell>
          <cell r="DB1082" t="b">
            <v>0</v>
          </cell>
          <cell r="DD1082" t="b">
            <v>0</v>
          </cell>
          <cell r="DF1082" t="b">
            <v>0</v>
          </cell>
          <cell r="DH1082" t="b">
            <v>0</v>
          </cell>
          <cell r="DJ1082" t="b">
            <v>0</v>
          </cell>
          <cell r="DL1082" t="b">
            <v>0</v>
          </cell>
          <cell r="DN1082" t="b">
            <v>0</v>
          </cell>
          <cell r="DP1082" t="b">
            <v>0</v>
          </cell>
          <cell r="DV1082">
            <v>120.09073233959816</v>
          </cell>
          <cell r="DX1082">
            <v>0</v>
          </cell>
          <cell r="DZ1082">
            <v>0</v>
          </cell>
          <cell r="EB1082">
            <v>0</v>
          </cell>
          <cell r="ED1082">
            <v>0</v>
          </cell>
          <cell r="EF1082">
            <v>0</v>
          </cell>
          <cell r="EJ1082">
            <v>0</v>
          </cell>
          <cell r="EL1082">
            <v>0</v>
          </cell>
          <cell r="EN1082">
            <v>0</v>
          </cell>
          <cell r="EP1082">
            <v>0</v>
          </cell>
          <cell r="ER1082">
            <v>0</v>
          </cell>
          <cell r="ET1082">
            <v>0</v>
          </cell>
          <cell r="EX1082">
            <v>0</v>
          </cell>
          <cell r="EZ1082">
            <v>0</v>
          </cell>
          <cell r="FD1082">
            <v>0</v>
          </cell>
          <cell r="FF1082">
            <v>0</v>
          </cell>
        </row>
        <row r="1083">
          <cell r="A1083" t="str">
            <v>LandvindDK-West-1997</v>
          </cell>
          <cell r="B1083" t="str">
            <v>DK-West</v>
          </cell>
          <cell r="G1083">
            <v>200.15122056599694</v>
          </cell>
          <cell r="H1083">
            <v>0</v>
          </cell>
          <cell r="N1083">
            <v>412.89020542054755</v>
          </cell>
          <cell r="AK1083">
            <v>200.15122056599694</v>
          </cell>
          <cell r="AL1083">
            <v>0</v>
          </cell>
          <cell r="AN1083">
            <v>0</v>
          </cell>
          <cell r="AO1083">
            <v>31.313658457550222</v>
          </cell>
          <cell r="AP1083">
            <v>10437.886152516739</v>
          </cell>
          <cell r="AQ1083">
            <v>0</v>
          </cell>
          <cell r="BG1083" t="b">
            <v>1</v>
          </cell>
          <cell r="BO1083" t="b">
            <v>1</v>
          </cell>
          <cell r="CA1083" t="b">
            <v>1</v>
          </cell>
          <cell r="CB1083" t="b">
            <v>0</v>
          </cell>
          <cell r="CD1083" t="b">
            <v>0</v>
          </cell>
          <cell r="CE1083" t="b">
            <v>0</v>
          </cell>
          <cell r="CG1083" t="b">
            <v>0</v>
          </cell>
          <cell r="CH1083" t="b">
            <v>0</v>
          </cell>
          <cell r="CP1083" t="str">
            <v>ERWINWON</v>
          </cell>
          <cell r="CT1083" t="b">
            <v>1</v>
          </cell>
          <cell r="CV1083" t="b">
            <v>0</v>
          </cell>
          <cell r="CX1083" t="b">
            <v>0</v>
          </cell>
          <cell r="CZ1083" t="b">
            <v>0</v>
          </cell>
          <cell r="DB1083" t="b">
            <v>0</v>
          </cell>
          <cell r="DD1083" t="b">
            <v>0</v>
          </cell>
          <cell r="DF1083" t="b">
            <v>0</v>
          </cell>
          <cell r="DH1083" t="b">
            <v>0</v>
          </cell>
          <cell r="DJ1083" t="b">
            <v>0</v>
          </cell>
          <cell r="DL1083" t="b">
            <v>0</v>
          </cell>
          <cell r="DN1083" t="b">
            <v>0</v>
          </cell>
          <cell r="DP1083" t="b">
            <v>0</v>
          </cell>
          <cell r="DV1083">
            <v>200.15122056599694</v>
          </cell>
          <cell r="DX1083">
            <v>0</v>
          </cell>
          <cell r="DZ1083">
            <v>0</v>
          </cell>
          <cell r="EB1083">
            <v>0</v>
          </cell>
          <cell r="ED1083">
            <v>0</v>
          </cell>
          <cell r="EF1083">
            <v>0</v>
          </cell>
          <cell r="EJ1083">
            <v>0</v>
          </cell>
          <cell r="EL1083">
            <v>0</v>
          </cell>
          <cell r="EN1083">
            <v>0</v>
          </cell>
          <cell r="EP1083">
            <v>0</v>
          </cell>
          <cell r="ER1083">
            <v>0</v>
          </cell>
          <cell r="ET1083">
            <v>0</v>
          </cell>
          <cell r="EX1083">
            <v>0</v>
          </cell>
          <cell r="EZ1083">
            <v>0</v>
          </cell>
          <cell r="FD1083">
            <v>0</v>
          </cell>
          <cell r="FF1083">
            <v>0</v>
          </cell>
        </row>
        <row r="1084">
          <cell r="A1084" t="str">
            <v>LandvindDK-West-1998</v>
          </cell>
          <cell r="B1084" t="str">
            <v>DK-West</v>
          </cell>
          <cell r="G1084">
            <v>200.15122056599694</v>
          </cell>
          <cell r="H1084">
            <v>0</v>
          </cell>
          <cell r="N1084">
            <v>412.89020542054755</v>
          </cell>
          <cell r="AK1084">
            <v>200.15122056599694</v>
          </cell>
          <cell r="AL1084">
            <v>0</v>
          </cell>
          <cell r="AN1084">
            <v>0</v>
          </cell>
          <cell r="AO1084">
            <v>31.313658457550222</v>
          </cell>
          <cell r="AP1084">
            <v>10437.886152516739</v>
          </cell>
          <cell r="AQ1084">
            <v>0</v>
          </cell>
          <cell r="BG1084" t="b">
            <v>1</v>
          </cell>
          <cell r="BO1084" t="b">
            <v>1</v>
          </cell>
          <cell r="CA1084" t="b">
            <v>1</v>
          </cell>
          <cell r="CB1084" t="b">
            <v>0</v>
          </cell>
          <cell r="CD1084" t="b">
            <v>0</v>
          </cell>
          <cell r="CE1084" t="b">
            <v>0</v>
          </cell>
          <cell r="CG1084" t="b">
            <v>0</v>
          </cell>
          <cell r="CH1084" t="b">
            <v>0</v>
          </cell>
          <cell r="CP1084" t="str">
            <v>ERWINWON</v>
          </cell>
          <cell r="CT1084" t="b">
            <v>1</v>
          </cell>
          <cell r="CV1084" t="b">
            <v>0</v>
          </cell>
          <cell r="CX1084" t="b">
            <v>0</v>
          </cell>
          <cell r="CZ1084" t="b">
            <v>0</v>
          </cell>
          <cell r="DB1084" t="b">
            <v>0</v>
          </cell>
          <cell r="DD1084" t="b">
            <v>0</v>
          </cell>
          <cell r="DF1084" t="b">
            <v>0</v>
          </cell>
          <cell r="DH1084" t="b">
            <v>0</v>
          </cell>
          <cell r="DJ1084" t="b">
            <v>0</v>
          </cell>
          <cell r="DL1084" t="b">
            <v>0</v>
          </cell>
          <cell r="DN1084" t="b">
            <v>0</v>
          </cell>
          <cell r="DP1084" t="b">
            <v>0</v>
          </cell>
          <cell r="DV1084">
            <v>200.15122056599694</v>
          </cell>
          <cell r="DX1084">
            <v>0</v>
          </cell>
          <cell r="DZ1084">
            <v>0</v>
          </cell>
          <cell r="EB1084">
            <v>0</v>
          </cell>
          <cell r="ED1084">
            <v>0</v>
          </cell>
          <cell r="EF1084">
            <v>0</v>
          </cell>
          <cell r="EJ1084">
            <v>0</v>
          </cell>
          <cell r="EL1084">
            <v>0</v>
          </cell>
          <cell r="EN1084">
            <v>0</v>
          </cell>
          <cell r="EP1084">
            <v>0</v>
          </cell>
          <cell r="ER1084">
            <v>0</v>
          </cell>
          <cell r="ET1084">
            <v>0</v>
          </cell>
          <cell r="EX1084">
            <v>0</v>
          </cell>
          <cell r="EZ1084">
            <v>0</v>
          </cell>
          <cell r="FD1084">
            <v>0</v>
          </cell>
          <cell r="FF1084">
            <v>0</v>
          </cell>
        </row>
        <row r="1085">
          <cell r="A1085" t="str">
            <v>LandvindDK-West-1999</v>
          </cell>
          <cell r="B1085" t="str">
            <v>DK-West</v>
          </cell>
          <cell r="G1085">
            <v>280.47510779866116</v>
          </cell>
          <cell r="H1085">
            <v>0</v>
          </cell>
          <cell r="N1085">
            <v>578.58965109910116</v>
          </cell>
          <cell r="AK1085">
            <v>280.47510779866116</v>
          </cell>
          <cell r="AL1085">
            <v>0</v>
          </cell>
          <cell r="AN1085">
            <v>0</v>
          </cell>
          <cell r="AO1085">
            <v>43.88033061510054</v>
          </cell>
          <cell r="AP1085">
            <v>14626.776871700178</v>
          </cell>
          <cell r="AQ1085">
            <v>0</v>
          </cell>
          <cell r="BG1085" t="b">
            <v>1</v>
          </cell>
          <cell r="BO1085" t="b">
            <v>1</v>
          </cell>
          <cell r="CA1085" t="b">
            <v>1</v>
          </cell>
          <cell r="CB1085" t="b">
            <v>0</v>
          </cell>
          <cell r="CD1085" t="b">
            <v>0</v>
          </cell>
          <cell r="CE1085" t="b">
            <v>0</v>
          </cell>
          <cell r="CG1085" t="b">
            <v>0</v>
          </cell>
          <cell r="CH1085" t="b">
            <v>0</v>
          </cell>
          <cell r="CP1085" t="str">
            <v>ERWINWON</v>
          </cell>
          <cell r="CT1085" t="b">
            <v>1</v>
          </cell>
          <cell r="CV1085" t="b">
            <v>0</v>
          </cell>
          <cell r="CX1085" t="b">
            <v>0</v>
          </cell>
          <cell r="CZ1085" t="b">
            <v>0</v>
          </cell>
          <cell r="DB1085" t="b">
            <v>0</v>
          </cell>
          <cell r="DD1085" t="b">
            <v>0</v>
          </cell>
          <cell r="DF1085" t="b">
            <v>0</v>
          </cell>
          <cell r="DH1085" t="b">
            <v>0</v>
          </cell>
          <cell r="DJ1085" t="b">
            <v>0</v>
          </cell>
          <cell r="DL1085" t="b">
            <v>0</v>
          </cell>
          <cell r="DN1085" t="b">
            <v>0</v>
          </cell>
          <cell r="DP1085" t="b">
            <v>0</v>
          </cell>
          <cell r="DV1085">
            <v>280.47510779866116</v>
          </cell>
          <cell r="DX1085">
            <v>0</v>
          </cell>
          <cell r="DZ1085">
            <v>0</v>
          </cell>
          <cell r="EB1085">
            <v>0</v>
          </cell>
          <cell r="ED1085">
            <v>0</v>
          </cell>
          <cell r="EF1085">
            <v>0</v>
          </cell>
          <cell r="EJ1085">
            <v>0</v>
          </cell>
          <cell r="EL1085">
            <v>0</v>
          </cell>
          <cell r="EN1085">
            <v>0</v>
          </cell>
          <cell r="EP1085">
            <v>0</v>
          </cell>
          <cell r="ER1085">
            <v>0</v>
          </cell>
          <cell r="ET1085">
            <v>0</v>
          </cell>
          <cell r="EX1085">
            <v>0</v>
          </cell>
          <cell r="EZ1085">
            <v>0</v>
          </cell>
          <cell r="FD1085">
            <v>0</v>
          </cell>
          <cell r="FF1085">
            <v>0</v>
          </cell>
        </row>
        <row r="1086">
          <cell r="A1086" t="str">
            <v>LandvindDK-West-2000</v>
          </cell>
          <cell r="B1086" t="str">
            <v>DK-West</v>
          </cell>
          <cell r="G1086">
            <v>200.15122056599694</v>
          </cell>
          <cell r="H1086">
            <v>0</v>
          </cell>
          <cell r="N1086">
            <v>412.89020542054755</v>
          </cell>
          <cell r="AK1086">
            <v>200.15122056599694</v>
          </cell>
          <cell r="AL1086">
            <v>0</v>
          </cell>
          <cell r="AN1086">
            <v>0</v>
          </cell>
          <cell r="AO1086">
            <v>31.313658457550222</v>
          </cell>
          <cell r="AP1086">
            <v>10437.886152516739</v>
          </cell>
          <cell r="AQ1086">
            <v>0</v>
          </cell>
          <cell r="BG1086" t="b">
            <v>1</v>
          </cell>
          <cell r="BO1086" t="b">
            <v>1</v>
          </cell>
          <cell r="CA1086" t="b">
            <v>1</v>
          </cell>
          <cell r="CB1086" t="b">
            <v>0</v>
          </cell>
          <cell r="CD1086" t="b">
            <v>0</v>
          </cell>
          <cell r="CE1086" t="b">
            <v>0</v>
          </cell>
          <cell r="CG1086" t="b">
            <v>0</v>
          </cell>
          <cell r="CH1086" t="b">
            <v>0</v>
          </cell>
          <cell r="CP1086" t="str">
            <v>ERWINWON</v>
          </cell>
          <cell r="CT1086" t="b">
            <v>1</v>
          </cell>
          <cell r="CV1086" t="b">
            <v>1</v>
          </cell>
          <cell r="CX1086" t="b">
            <v>0</v>
          </cell>
          <cell r="CZ1086" t="b">
            <v>0</v>
          </cell>
          <cell r="DB1086" t="b">
            <v>0</v>
          </cell>
          <cell r="DD1086" t="b">
            <v>0</v>
          </cell>
          <cell r="DF1086" t="b">
            <v>0</v>
          </cell>
          <cell r="DH1086" t="b">
            <v>0</v>
          </cell>
          <cell r="DJ1086" t="b">
            <v>0</v>
          </cell>
          <cell r="DL1086" t="b">
            <v>0</v>
          </cell>
          <cell r="DN1086" t="b">
            <v>0</v>
          </cell>
          <cell r="DP1086" t="b">
            <v>0</v>
          </cell>
          <cell r="DV1086">
            <v>200.15122056599694</v>
          </cell>
          <cell r="DX1086">
            <v>200.15122056599694</v>
          </cell>
          <cell r="DZ1086">
            <v>0</v>
          </cell>
          <cell r="EB1086">
            <v>0</v>
          </cell>
          <cell r="ED1086">
            <v>0</v>
          </cell>
          <cell r="EF1086">
            <v>0</v>
          </cell>
          <cell r="EJ1086">
            <v>0</v>
          </cell>
          <cell r="EL1086">
            <v>0</v>
          </cell>
          <cell r="EN1086">
            <v>0</v>
          </cell>
          <cell r="EP1086">
            <v>0</v>
          </cell>
          <cell r="ER1086">
            <v>0</v>
          </cell>
          <cell r="ET1086">
            <v>0</v>
          </cell>
          <cell r="EX1086">
            <v>0</v>
          </cell>
          <cell r="EZ1086">
            <v>0</v>
          </cell>
          <cell r="FD1086">
            <v>0</v>
          </cell>
          <cell r="FF1086">
            <v>0</v>
          </cell>
        </row>
        <row r="1087">
          <cell r="A1087" t="str">
            <v>LandvindDK-West-2001</v>
          </cell>
          <cell r="B1087" t="str">
            <v>DK-West</v>
          </cell>
          <cell r="G1087">
            <v>200.15122056599694</v>
          </cell>
          <cell r="H1087">
            <v>0</v>
          </cell>
          <cell r="N1087">
            <v>412.89020542054755</v>
          </cell>
          <cell r="AK1087">
            <v>200.15122056599694</v>
          </cell>
          <cell r="AL1087">
            <v>0</v>
          </cell>
          <cell r="AN1087">
            <v>0</v>
          </cell>
          <cell r="AO1087">
            <v>31.313658457550222</v>
          </cell>
          <cell r="AP1087">
            <v>10437.886152516739</v>
          </cell>
          <cell r="AQ1087">
            <v>0</v>
          </cell>
          <cell r="BG1087" t="b">
            <v>1</v>
          </cell>
          <cell r="BO1087" t="b">
            <v>1</v>
          </cell>
          <cell r="CA1087" t="b">
            <v>1</v>
          </cell>
          <cell r="CB1087" t="b">
            <v>0</v>
          </cell>
          <cell r="CD1087" t="b">
            <v>0</v>
          </cell>
          <cell r="CE1087" t="b">
            <v>0</v>
          </cell>
          <cell r="CG1087" t="b">
            <v>0</v>
          </cell>
          <cell r="CH1087" t="b">
            <v>0</v>
          </cell>
          <cell r="CP1087" t="str">
            <v>ERWINWON</v>
          </cell>
          <cell r="CT1087" t="b">
            <v>1</v>
          </cell>
          <cell r="CV1087" t="b">
            <v>1</v>
          </cell>
          <cell r="CX1087" t="b">
            <v>0</v>
          </cell>
          <cell r="CZ1087" t="b">
            <v>0</v>
          </cell>
          <cell r="DB1087" t="b">
            <v>0</v>
          </cell>
          <cell r="DD1087" t="b">
            <v>0</v>
          </cell>
          <cell r="DF1087" t="b">
            <v>0</v>
          </cell>
          <cell r="DH1087" t="b">
            <v>0</v>
          </cell>
          <cell r="DJ1087" t="b">
            <v>0</v>
          </cell>
          <cell r="DL1087" t="b">
            <v>0</v>
          </cell>
          <cell r="DN1087" t="b">
            <v>0</v>
          </cell>
          <cell r="DP1087" t="b">
            <v>0</v>
          </cell>
          <cell r="DV1087">
            <v>200.15122056599694</v>
          </cell>
          <cell r="DX1087">
            <v>200.15122056599694</v>
          </cell>
          <cell r="DZ1087">
            <v>0</v>
          </cell>
          <cell r="EB1087">
            <v>0</v>
          </cell>
          <cell r="ED1087">
            <v>0</v>
          </cell>
          <cell r="EF1087">
            <v>0</v>
          </cell>
          <cell r="EJ1087">
            <v>0</v>
          </cell>
          <cell r="EL1087">
            <v>0</v>
          </cell>
          <cell r="EN1087">
            <v>0</v>
          </cell>
          <cell r="EP1087">
            <v>0</v>
          </cell>
          <cell r="ER1087">
            <v>0</v>
          </cell>
          <cell r="ET1087">
            <v>0</v>
          </cell>
          <cell r="EX1087">
            <v>0</v>
          </cell>
          <cell r="EZ1087">
            <v>0</v>
          </cell>
          <cell r="FD1087">
            <v>0</v>
          </cell>
          <cell r="FF1087">
            <v>0</v>
          </cell>
        </row>
        <row r="1088">
          <cell r="A1088" t="str">
            <v>LandvindDK-West-2002</v>
          </cell>
          <cell r="B1088" t="str">
            <v>DK-West</v>
          </cell>
          <cell r="G1088">
            <v>200.15122056599688</v>
          </cell>
          <cell r="H1088">
            <v>0</v>
          </cell>
          <cell r="N1088">
            <v>412.89020542054743</v>
          </cell>
          <cell r="AK1088">
            <v>200.15122056599688</v>
          </cell>
          <cell r="AL1088">
            <v>0</v>
          </cell>
          <cell r="AN1088">
            <v>0</v>
          </cell>
          <cell r="AO1088">
            <v>31.313658457550211</v>
          </cell>
          <cell r="AP1088">
            <v>10437.886152516738</v>
          </cell>
          <cell r="AQ1088">
            <v>0</v>
          </cell>
          <cell r="BG1088" t="b">
            <v>1</v>
          </cell>
          <cell r="BO1088" t="b">
            <v>1</v>
          </cell>
          <cell r="CA1088" t="b">
            <v>1</v>
          </cell>
          <cell r="CB1088" t="b">
            <v>0</v>
          </cell>
          <cell r="CD1088" t="b">
            <v>0</v>
          </cell>
          <cell r="CE1088" t="b">
            <v>0</v>
          </cell>
          <cell r="CG1088" t="b">
            <v>0</v>
          </cell>
          <cell r="CH1088" t="b">
            <v>0</v>
          </cell>
          <cell r="CP1088" t="str">
            <v>ERWINWON</v>
          </cell>
          <cell r="CT1088" t="b">
            <v>1</v>
          </cell>
          <cell r="CV1088" t="b">
            <v>1</v>
          </cell>
          <cell r="CX1088" t="b">
            <v>0</v>
          </cell>
          <cell r="CZ1088" t="b">
            <v>0</v>
          </cell>
          <cell r="DB1088" t="b">
            <v>0</v>
          </cell>
          <cell r="DD1088" t="b">
            <v>0</v>
          </cell>
          <cell r="DF1088" t="b">
            <v>0</v>
          </cell>
          <cell r="DH1088" t="b">
            <v>0</v>
          </cell>
          <cell r="DJ1088" t="b">
            <v>0</v>
          </cell>
          <cell r="DL1088" t="b">
            <v>0</v>
          </cell>
          <cell r="DN1088" t="b">
            <v>0</v>
          </cell>
          <cell r="DP1088" t="b">
            <v>0</v>
          </cell>
          <cell r="DV1088">
            <v>200.15122056599688</v>
          </cell>
          <cell r="DX1088">
            <v>200.15122056599688</v>
          </cell>
          <cell r="DZ1088">
            <v>0</v>
          </cell>
          <cell r="EB1088">
            <v>0</v>
          </cell>
          <cell r="ED1088">
            <v>0</v>
          </cell>
          <cell r="EF1088">
            <v>0</v>
          </cell>
          <cell r="EJ1088">
            <v>0</v>
          </cell>
          <cell r="EL1088">
            <v>0</v>
          </cell>
          <cell r="EN1088">
            <v>0</v>
          </cell>
          <cell r="EP1088">
            <v>0</v>
          </cell>
          <cell r="ER1088">
            <v>0</v>
          </cell>
          <cell r="ET1088">
            <v>0</v>
          </cell>
          <cell r="EX1088">
            <v>0</v>
          </cell>
          <cell r="EZ1088">
            <v>0</v>
          </cell>
          <cell r="FD1088">
            <v>0</v>
          </cell>
          <cell r="FF1088">
            <v>0</v>
          </cell>
        </row>
        <row r="1089">
          <cell r="A1089" t="str">
            <v>LandvindDK-West-2003</v>
          </cell>
          <cell r="B1089" t="str">
            <v>DK-West</v>
          </cell>
          <cell r="G1089">
            <v>80.060488226398775</v>
          </cell>
          <cell r="H1089">
            <v>0</v>
          </cell>
          <cell r="N1089">
            <v>165.15608216821903</v>
          </cell>
          <cell r="AK1089">
            <v>80.060488226398775</v>
          </cell>
          <cell r="AL1089">
            <v>0</v>
          </cell>
          <cell r="AN1089">
            <v>0</v>
          </cell>
          <cell r="AO1089">
            <v>12.525463383020089</v>
          </cell>
          <cell r="AP1089">
            <v>4175.1544610066958</v>
          </cell>
          <cell r="AQ1089">
            <v>0</v>
          </cell>
          <cell r="BG1089" t="b">
            <v>1</v>
          </cell>
          <cell r="BO1089" t="b">
            <v>1</v>
          </cell>
          <cell r="CA1089" t="b">
            <v>1</v>
          </cell>
          <cell r="CB1089" t="b">
            <v>0</v>
          </cell>
          <cell r="CD1089" t="b">
            <v>0</v>
          </cell>
          <cell r="CE1089" t="b">
            <v>0</v>
          </cell>
          <cell r="CG1089" t="b">
            <v>0</v>
          </cell>
          <cell r="CH1089" t="b">
            <v>0</v>
          </cell>
          <cell r="CP1089" t="str">
            <v>ERWINWON</v>
          </cell>
          <cell r="CT1089" t="b">
            <v>1</v>
          </cell>
          <cell r="CV1089" t="b">
            <v>1</v>
          </cell>
          <cell r="CX1089" t="b">
            <v>0</v>
          </cell>
          <cell r="CZ1089" t="b">
            <v>0</v>
          </cell>
          <cell r="DB1089" t="b">
            <v>0</v>
          </cell>
          <cell r="DD1089" t="b">
            <v>0</v>
          </cell>
          <cell r="DF1089" t="b">
            <v>0</v>
          </cell>
          <cell r="DH1089" t="b">
            <v>0</v>
          </cell>
          <cell r="DJ1089" t="b">
            <v>0</v>
          </cell>
          <cell r="DL1089" t="b">
            <v>0</v>
          </cell>
          <cell r="DN1089" t="b">
            <v>0</v>
          </cell>
          <cell r="DP1089" t="b">
            <v>0</v>
          </cell>
          <cell r="DV1089">
            <v>80.060488226398775</v>
          </cell>
          <cell r="DX1089">
            <v>80.060488226398775</v>
          </cell>
          <cell r="DZ1089">
            <v>0</v>
          </cell>
          <cell r="EB1089">
            <v>0</v>
          </cell>
          <cell r="ED1089">
            <v>0</v>
          </cell>
          <cell r="EF1089">
            <v>0</v>
          </cell>
          <cell r="EJ1089">
            <v>0</v>
          </cell>
          <cell r="EL1089">
            <v>0</v>
          </cell>
          <cell r="EN1089">
            <v>0</v>
          </cell>
          <cell r="EP1089">
            <v>0</v>
          </cell>
          <cell r="ER1089">
            <v>0</v>
          </cell>
          <cell r="ET1089">
            <v>0</v>
          </cell>
          <cell r="EX1089">
            <v>0</v>
          </cell>
          <cell r="EZ1089">
            <v>0</v>
          </cell>
          <cell r="FD1089">
            <v>0</v>
          </cell>
          <cell r="FF1089">
            <v>0</v>
          </cell>
        </row>
        <row r="1090">
          <cell r="A1090" t="str">
            <v>LandvindDK-West-2004</v>
          </cell>
          <cell r="B1090" t="str">
            <v>DK-West</v>
          </cell>
          <cell r="G1090">
            <v>80.060488226398775</v>
          </cell>
          <cell r="H1090">
            <v>0</v>
          </cell>
          <cell r="N1090">
            <v>165.15608216821903</v>
          </cell>
          <cell r="AK1090">
            <v>80.060488226398775</v>
          </cell>
          <cell r="AL1090">
            <v>0</v>
          </cell>
          <cell r="AN1090">
            <v>0</v>
          </cell>
          <cell r="AO1090">
            <v>12.525463383020089</v>
          </cell>
          <cell r="AP1090">
            <v>4175.1544610066958</v>
          </cell>
          <cell r="AQ1090">
            <v>0</v>
          </cell>
          <cell r="BG1090" t="b">
            <v>1</v>
          </cell>
          <cell r="BO1090" t="b">
            <v>1</v>
          </cell>
          <cell r="CA1090" t="b">
            <v>1</v>
          </cell>
          <cell r="CB1090" t="b">
            <v>0</v>
          </cell>
          <cell r="CD1090" t="b">
            <v>0</v>
          </cell>
          <cell r="CE1090" t="b">
            <v>0</v>
          </cell>
          <cell r="CG1090" t="b">
            <v>0</v>
          </cell>
          <cell r="CH1090" t="b">
            <v>0</v>
          </cell>
          <cell r="CP1090" t="str">
            <v>ERWINWON</v>
          </cell>
          <cell r="CT1090" t="b">
            <v>1</v>
          </cell>
          <cell r="CV1090" t="b">
            <v>1</v>
          </cell>
          <cell r="CX1090" t="b">
            <v>0</v>
          </cell>
          <cell r="CZ1090" t="b">
            <v>0</v>
          </cell>
          <cell r="DB1090" t="b">
            <v>0</v>
          </cell>
          <cell r="DD1090" t="b">
            <v>0</v>
          </cell>
          <cell r="DF1090" t="b">
            <v>0</v>
          </cell>
          <cell r="DH1090" t="b">
            <v>0</v>
          </cell>
          <cell r="DJ1090" t="b">
            <v>0</v>
          </cell>
          <cell r="DL1090" t="b">
            <v>0</v>
          </cell>
          <cell r="DN1090" t="b">
            <v>0</v>
          </cell>
          <cell r="DP1090" t="b">
            <v>0</v>
          </cell>
          <cell r="DV1090">
            <v>80.060488226398775</v>
          </cell>
          <cell r="DX1090">
            <v>80.060488226398775</v>
          </cell>
          <cell r="DZ1090">
            <v>0</v>
          </cell>
          <cell r="EB1090">
            <v>0</v>
          </cell>
          <cell r="ED1090">
            <v>0</v>
          </cell>
          <cell r="EF1090">
            <v>0</v>
          </cell>
          <cell r="EJ1090">
            <v>0</v>
          </cell>
          <cell r="EL1090">
            <v>0</v>
          </cell>
          <cell r="EN1090">
            <v>0</v>
          </cell>
          <cell r="EP1090">
            <v>0</v>
          </cell>
          <cell r="ER1090">
            <v>0</v>
          </cell>
          <cell r="ET1090">
            <v>0</v>
          </cell>
          <cell r="EX1090">
            <v>0</v>
          </cell>
          <cell r="EZ1090">
            <v>0</v>
          </cell>
          <cell r="FD1090">
            <v>0</v>
          </cell>
          <cell r="FF1090">
            <v>0</v>
          </cell>
        </row>
        <row r="1091">
          <cell r="A1091" t="str">
            <v>LandvindDK-West-2005</v>
          </cell>
          <cell r="B1091" t="str">
            <v>DK-West</v>
          </cell>
          <cell r="G1091">
            <v>80.060488226398775</v>
          </cell>
          <cell r="H1091">
            <v>0</v>
          </cell>
          <cell r="N1091">
            <v>165.15608216821903</v>
          </cell>
          <cell r="AK1091">
            <v>80.060488226398775</v>
          </cell>
          <cell r="AL1091">
            <v>0</v>
          </cell>
          <cell r="AN1091">
            <v>0</v>
          </cell>
          <cell r="AO1091">
            <v>12.525463383020089</v>
          </cell>
          <cell r="AP1091">
            <v>4175.1544610066958</v>
          </cell>
          <cell r="AQ1091">
            <v>0</v>
          </cell>
          <cell r="BG1091" t="b">
            <v>1</v>
          </cell>
          <cell r="BO1091" t="b">
            <v>1</v>
          </cell>
          <cell r="CA1091" t="b">
            <v>1</v>
          </cell>
          <cell r="CB1091" t="b">
            <v>0</v>
          </cell>
          <cell r="CD1091" t="b">
            <v>0</v>
          </cell>
          <cell r="CE1091" t="b">
            <v>0</v>
          </cell>
          <cell r="CG1091" t="b">
            <v>0</v>
          </cell>
          <cell r="CH1091" t="b">
            <v>0</v>
          </cell>
          <cell r="CP1091" t="str">
            <v>ERWINWON</v>
          </cell>
          <cell r="CT1091" t="b">
            <v>1</v>
          </cell>
          <cell r="CV1091" t="b">
            <v>1</v>
          </cell>
          <cell r="CX1091" t="b">
            <v>1</v>
          </cell>
          <cell r="CZ1091" t="b">
            <v>0</v>
          </cell>
          <cell r="DB1091" t="b">
            <v>0</v>
          </cell>
          <cell r="DD1091" t="b">
            <v>0</v>
          </cell>
          <cell r="DF1091" t="b">
            <v>0</v>
          </cell>
          <cell r="DH1091" t="b">
            <v>0</v>
          </cell>
          <cell r="DJ1091" t="b">
            <v>0</v>
          </cell>
          <cell r="DL1091" t="b">
            <v>0</v>
          </cell>
          <cell r="DN1091" t="b">
            <v>0</v>
          </cell>
          <cell r="DP1091" t="b">
            <v>0</v>
          </cell>
          <cell r="DV1091">
            <v>80.060488226398775</v>
          </cell>
          <cell r="DX1091">
            <v>80.060488226398775</v>
          </cell>
          <cell r="DZ1091">
            <v>80.060488226398775</v>
          </cell>
          <cell r="EB1091">
            <v>0</v>
          </cell>
          <cell r="ED1091">
            <v>0</v>
          </cell>
          <cell r="EF1091">
            <v>0</v>
          </cell>
          <cell r="EJ1091">
            <v>0</v>
          </cell>
          <cell r="EL1091">
            <v>0</v>
          </cell>
          <cell r="EN1091">
            <v>0</v>
          </cell>
          <cell r="EP1091">
            <v>0</v>
          </cell>
          <cell r="ER1091">
            <v>0</v>
          </cell>
          <cell r="ET1091">
            <v>0</v>
          </cell>
          <cell r="EX1091">
            <v>0</v>
          </cell>
          <cell r="EZ1091">
            <v>0</v>
          </cell>
          <cell r="FD1091">
            <v>0</v>
          </cell>
          <cell r="FF1091">
            <v>0</v>
          </cell>
        </row>
        <row r="1092">
          <cell r="A1092" t="str">
            <v>LandvindDK-West-2006</v>
          </cell>
          <cell r="B1092" t="str">
            <v>DK-West</v>
          </cell>
          <cell r="G1092">
            <v>80.060488226398775</v>
          </cell>
          <cell r="H1092">
            <v>0</v>
          </cell>
          <cell r="N1092">
            <v>165.15608216821903</v>
          </cell>
          <cell r="AK1092">
            <v>80.060488226398775</v>
          </cell>
          <cell r="AL1092">
            <v>0</v>
          </cell>
          <cell r="AN1092">
            <v>0</v>
          </cell>
          <cell r="AO1092">
            <v>12.525463383020089</v>
          </cell>
          <cell r="AP1092">
            <v>4175.1544610066958</v>
          </cell>
          <cell r="AQ1092">
            <v>0</v>
          </cell>
          <cell r="BG1092" t="b">
            <v>1</v>
          </cell>
          <cell r="BO1092" t="b">
            <v>1</v>
          </cell>
          <cell r="CA1092" t="b">
            <v>1</v>
          </cell>
          <cell r="CB1092" t="b">
            <v>0</v>
          </cell>
          <cell r="CD1092" t="b">
            <v>0</v>
          </cell>
          <cell r="CE1092" t="b">
            <v>0</v>
          </cell>
          <cell r="CG1092" t="b">
            <v>0</v>
          </cell>
          <cell r="CH1092" t="b">
            <v>0</v>
          </cell>
          <cell r="CP1092" t="str">
            <v>ERWINWON</v>
          </cell>
          <cell r="CT1092" t="b">
            <v>1</v>
          </cell>
          <cell r="CV1092" t="b">
            <v>1</v>
          </cell>
          <cell r="CX1092" t="b">
            <v>1</v>
          </cell>
          <cell r="CZ1092" t="b">
            <v>0</v>
          </cell>
          <cell r="DB1092" t="b">
            <v>0</v>
          </cell>
          <cell r="DD1092" t="b">
            <v>0</v>
          </cell>
          <cell r="DF1092" t="b">
            <v>0</v>
          </cell>
          <cell r="DH1092" t="b">
            <v>0</v>
          </cell>
          <cell r="DJ1092" t="b">
            <v>0</v>
          </cell>
          <cell r="DL1092" t="b">
            <v>0</v>
          </cell>
          <cell r="DN1092" t="b">
            <v>0</v>
          </cell>
          <cell r="DP1092" t="b">
            <v>0</v>
          </cell>
          <cell r="DV1092">
            <v>80.060488226398775</v>
          </cell>
          <cell r="DX1092">
            <v>80.060488226398775</v>
          </cell>
          <cell r="DZ1092">
            <v>80.060488226398775</v>
          </cell>
          <cell r="EB1092">
            <v>0</v>
          </cell>
          <cell r="ED1092">
            <v>0</v>
          </cell>
          <cell r="EF1092">
            <v>0</v>
          </cell>
          <cell r="EJ1092">
            <v>0</v>
          </cell>
          <cell r="EL1092">
            <v>0</v>
          </cell>
          <cell r="EN1092">
            <v>0</v>
          </cell>
          <cell r="EP1092">
            <v>0</v>
          </cell>
          <cell r="ER1092">
            <v>0</v>
          </cell>
          <cell r="ET1092">
            <v>0</v>
          </cell>
          <cell r="EX1092">
            <v>0</v>
          </cell>
          <cell r="EZ1092">
            <v>0</v>
          </cell>
          <cell r="FD1092">
            <v>0</v>
          </cell>
          <cell r="FF1092">
            <v>0</v>
          </cell>
        </row>
        <row r="1093">
          <cell r="A1093" t="str">
            <v>LandvindDK-West-2007</v>
          </cell>
          <cell r="B1093" t="str">
            <v>DK-West</v>
          </cell>
          <cell r="G1093">
            <v>69.406038453229996</v>
          </cell>
          <cell r="H1093">
            <v>0</v>
          </cell>
          <cell r="N1093">
            <v>143.17711075327318</v>
          </cell>
          <cell r="AK1093">
            <v>69.406038453229996</v>
          </cell>
          <cell r="AL1093">
            <v>0</v>
          </cell>
          <cell r="AN1093">
            <v>0</v>
          </cell>
          <cell r="AO1093">
            <v>10.858574716007833</v>
          </cell>
          <cell r="AP1093">
            <v>3619.5249053359444</v>
          </cell>
          <cell r="AQ1093">
            <v>0</v>
          </cell>
          <cell r="BG1093" t="b">
            <v>1</v>
          </cell>
          <cell r="BO1093" t="b">
            <v>1</v>
          </cell>
          <cell r="CA1093" t="b">
            <v>1</v>
          </cell>
          <cell r="CB1093" t="b">
            <v>0</v>
          </cell>
          <cell r="CD1093" t="b">
            <v>0</v>
          </cell>
          <cell r="CE1093" t="b">
            <v>0</v>
          </cell>
          <cell r="CG1093" t="b">
            <v>0</v>
          </cell>
          <cell r="CH1093" t="b">
            <v>0</v>
          </cell>
          <cell r="CP1093" t="str">
            <v>ERWINWON</v>
          </cell>
          <cell r="CT1093" t="b">
            <v>1</v>
          </cell>
          <cell r="CV1093" t="b">
            <v>1</v>
          </cell>
          <cell r="CX1093" t="b">
            <v>1</v>
          </cell>
          <cell r="CZ1093" t="b">
            <v>0</v>
          </cell>
          <cell r="DB1093" t="b">
            <v>0</v>
          </cell>
          <cell r="DD1093" t="b">
            <v>0</v>
          </cell>
          <cell r="DF1093" t="b">
            <v>0</v>
          </cell>
          <cell r="DH1093" t="b">
            <v>0</v>
          </cell>
          <cell r="DJ1093" t="b">
            <v>0</v>
          </cell>
          <cell r="DL1093" t="b">
            <v>0</v>
          </cell>
          <cell r="DN1093" t="b">
            <v>0</v>
          </cell>
          <cell r="DP1093" t="b">
            <v>0</v>
          </cell>
          <cell r="DV1093">
            <v>69.406038453229996</v>
          </cell>
          <cell r="DX1093">
            <v>69.406038453229996</v>
          </cell>
          <cell r="DZ1093">
            <v>69.406038453229996</v>
          </cell>
          <cell r="EB1093">
            <v>0</v>
          </cell>
          <cell r="ED1093">
            <v>0</v>
          </cell>
          <cell r="EF1093">
            <v>0</v>
          </cell>
          <cell r="EJ1093">
            <v>0</v>
          </cell>
          <cell r="EL1093">
            <v>0</v>
          </cell>
          <cell r="EN1093">
            <v>0</v>
          </cell>
          <cell r="EP1093">
            <v>0</v>
          </cell>
          <cell r="ER1093">
            <v>0</v>
          </cell>
          <cell r="ET1093">
            <v>0</v>
          </cell>
          <cell r="EX1093">
            <v>0</v>
          </cell>
          <cell r="EZ1093">
            <v>0</v>
          </cell>
          <cell r="FD1093">
            <v>0</v>
          </cell>
          <cell r="FF1093">
            <v>0</v>
          </cell>
        </row>
        <row r="1094">
          <cell r="A1094" t="str">
            <v>LandvindDK-West-Skrotning-2008</v>
          </cell>
          <cell r="B1094" t="str">
            <v>DK-West</v>
          </cell>
          <cell r="G1094">
            <v>44.924999999999997</v>
          </cell>
          <cell r="H1094">
            <v>0</v>
          </cell>
          <cell r="N1094">
            <v>138.57325442943201</v>
          </cell>
          <cell r="AK1094">
            <v>44.924999999999997</v>
          </cell>
          <cell r="AL1094">
            <v>0</v>
          </cell>
          <cell r="AN1094">
            <v>0</v>
          </cell>
          <cell r="AO1094">
            <v>7.02851625</v>
          </cell>
          <cell r="AP1094">
            <v>2342.8387499999999</v>
          </cell>
          <cell r="AQ1094">
            <v>0</v>
          </cell>
          <cell r="BG1094" t="b">
            <v>1</v>
          </cell>
          <cell r="BO1094" t="b">
            <v>1</v>
          </cell>
          <cell r="CA1094" t="b">
            <v>1</v>
          </cell>
          <cell r="CB1094" t="b">
            <v>0</v>
          </cell>
          <cell r="CD1094" t="b">
            <v>0</v>
          </cell>
          <cell r="CE1094" t="b">
            <v>0</v>
          </cell>
          <cell r="CG1094" t="b">
            <v>0</v>
          </cell>
          <cell r="CH1094" t="b">
            <v>0</v>
          </cell>
          <cell r="CP1094" t="str">
            <v>ERWINWON</v>
          </cell>
          <cell r="CT1094" t="b">
            <v>0</v>
          </cell>
          <cell r="CV1094" t="b">
            <v>0</v>
          </cell>
          <cell r="CX1094" t="b">
            <v>0</v>
          </cell>
          <cell r="CZ1094" t="b">
            <v>0</v>
          </cell>
          <cell r="DB1094" t="b">
            <v>0</v>
          </cell>
          <cell r="DD1094" t="b">
            <v>0</v>
          </cell>
          <cell r="DF1094" t="b">
            <v>0</v>
          </cell>
          <cell r="DH1094" t="b">
            <v>0</v>
          </cell>
          <cell r="DJ1094" t="b">
            <v>0</v>
          </cell>
          <cell r="DL1094" t="b">
            <v>0</v>
          </cell>
          <cell r="DN1094" t="b">
            <v>0</v>
          </cell>
          <cell r="DP1094" t="b">
            <v>0</v>
          </cell>
          <cell r="DV1094">
            <v>44.924999999999997</v>
          </cell>
          <cell r="DX1094">
            <v>44.924999999999997</v>
          </cell>
          <cell r="DZ1094">
            <v>44.924999999999997</v>
          </cell>
          <cell r="EB1094">
            <v>0</v>
          </cell>
          <cell r="ED1094">
            <v>0</v>
          </cell>
          <cell r="EF1094">
            <v>0</v>
          </cell>
          <cell r="EJ1094">
            <v>0</v>
          </cell>
          <cell r="EL1094">
            <v>0</v>
          </cell>
          <cell r="EN1094">
            <v>0</v>
          </cell>
          <cell r="EP1094">
            <v>0</v>
          </cell>
          <cell r="ER1094">
            <v>0</v>
          </cell>
          <cell r="ET1094">
            <v>0</v>
          </cell>
          <cell r="EX1094">
            <v>0</v>
          </cell>
          <cell r="EZ1094">
            <v>0</v>
          </cell>
          <cell r="FD1094">
            <v>0</v>
          </cell>
          <cell r="FF1094">
            <v>0</v>
          </cell>
        </row>
        <row r="1095">
          <cell r="A1095" t="str">
            <v>LandvindDK-West-Skrotning-2008</v>
          </cell>
          <cell r="B1095" t="str">
            <v>DK-West</v>
          </cell>
          <cell r="G1095">
            <v>44.924999999999997</v>
          </cell>
          <cell r="H1095">
            <v>0</v>
          </cell>
          <cell r="N1095">
            <v>138.57325442943201</v>
          </cell>
          <cell r="AK1095">
            <v>44.924999999999997</v>
          </cell>
          <cell r="AL1095">
            <v>0</v>
          </cell>
          <cell r="AN1095">
            <v>0</v>
          </cell>
          <cell r="AO1095">
            <v>7.02851625</v>
          </cell>
          <cell r="AP1095">
            <v>2342.8387499999999</v>
          </cell>
          <cell r="AQ1095">
            <v>0</v>
          </cell>
          <cell r="BG1095" t="b">
            <v>1</v>
          </cell>
          <cell r="BO1095" t="b">
            <v>0</v>
          </cell>
          <cell r="CA1095" t="b">
            <v>0</v>
          </cell>
          <cell r="CB1095" t="b">
            <v>0</v>
          </cell>
          <cell r="CD1095" t="b">
            <v>1</v>
          </cell>
          <cell r="CE1095" t="b">
            <v>0</v>
          </cell>
          <cell r="CG1095" t="b">
            <v>0</v>
          </cell>
          <cell r="CH1095" t="b">
            <v>0</v>
          </cell>
          <cell r="CP1095" t="str">
            <v>ERWINWON</v>
          </cell>
          <cell r="CT1095" t="b">
            <v>0</v>
          </cell>
          <cell r="CV1095" t="b">
            <v>0</v>
          </cell>
          <cell r="CX1095" t="b">
            <v>0</v>
          </cell>
          <cell r="CZ1095" t="b">
            <v>0</v>
          </cell>
          <cell r="DB1095" t="b">
            <v>0</v>
          </cell>
          <cell r="DD1095" t="b">
            <v>0</v>
          </cell>
          <cell r="DF1095" t="b">
            <v>0</v>
          </cell>
          <cell r="DH1095" t="b">
            <v>0</v>
          </cell>
          <cell r="DJ1095" t="b">
            <v>0</v>
          </cell>
          <cell r="DL1095" t="b">
            <v>0</v>
          </cell>
          <cell r="DN1095" t="b">
            <v>0</v>
          </cell>
          <cell r="DP1095" t="b">
            <v>0</v>
          </cell>
          <cell r="DV1095">
            <v>0</v>
          </cell>
          <cell r="DX1095">
            <v>0</v>
          </cell>
          <cell r="DZ1095">
            <v>0</v>
          </cell>
          <cell r="EB1095">
            <v>0</v>
          </cell>
          <cell r="ED1095">
            <v>0</v>
          </cell>
          <cell r="EF1095">
            <v>0</v>
          </cell>
          <cell r="EJ1095">
            <v>0</v>
          </cell>
          <cell r="EL1095">
            <v>0</v>
          </cell>
          <cell r="EN1095">
            <v>0</v>
          </cell>
          <cell r="EP1095">
            <v>0</v>
          </cell>
          <cell r="ER1095">
            <v>0</v>
          </cell>
          <cell r="ET1095">
            <v>0</v>
          </cell>
          <cell r="EX1095">
            <v>44.924999999999997</v>
          </cell>
          <cell r="EZ1095">
            <v>0</v>
          </cell>
          <cell r="FD1095">
            <v>0</v>
          </cell>
          <cell r="FF1095">
            <v>0</v>
          </cell>
        </row>
        <row r="1096">
          <cell r="A1096" t="str">
            <v>LandvindDK-West-Skrotning-2008</v>
          </cell>
          <cell r="B1096" t="str">
            <v>DK-West</v>
          </cell>
          <cell r="G1096">
            <v>44.924999999999997</v>
          </cell>
          <cell r="H1096">
            <v>0</v>
          </cell>
          <cell r="N1096">
            <v>138.57325442943201</v>
          </cell>
          <cell r="AK1096">
            <v>44.924999999999997</v>
          </cell>
          <cell r="AL1096">
            <v>0</v>
          </cell>
          <cell r="AN1096">
            <v>0</v>
          </cell>
          <cell r="AO1096">
            <v>7.02851625</v>
          </cell>
          <cell r="AP1096">
            <v>2342.8387499999999</v>
          </cell>
          <cell r="AQ1096">
            <v>0</v>
          </cell>
          <cell r="BG1096" t="b">
            <v>1</v>
          </cell>
          <cell r="BO1096" t="b">
            <v>0</v>
          </cell>
          <cell r="CA1096" t="b">
            <v>0</v>
          </cell>
          <cell r="CB1096" t="b">
            <v>0</v>
          </cell>
          <cell r="CD1096" t="b">
            <v>0</v>
          </cell>
          <cell r="CE1096" t="b">
            <v>0</v>
          </cell>
          <cell r="CG1096" t="b">
            <v>1</v>
          </cell>
          <cell r="CH1096" t="b">
            <v>0</v>
          </cell>
          <cell r="CP1096" t="str">
            <v>ERWINWON</v>
          </cell>
          <cell r="CT1096" t="b">
            <v>1</v>
          </cell>
          <cell r="CV1096" t="b">
            <v>1</v>
          </cell>
          <cell r="CX1096" t="b">
            <v>1</v>
          </cell>
          <cell r="CZ1096" t="b">
            <v>0</v>
          </cell>
          <cell r="DB1096" t="b">
            <v>0</v>
          </cell>
          <cell r="DD1096" t="b">
            <v>0</v>
          </cell>
          <cell r="DF1096" t="b">
            <v>0</v>
          </cell>
          <cell r="DH1096" t="b">
            <v>0</v>
          </cell>
          <cell r="DJ1096" t="b">
            <v>0</v>
          </cell>
          <cell r="DL1096" t="b">
            <v>0</v>
          </cell>
          <cell r="DN1096" t="b">
            <v>0</v>
          </cell>
          <cell r="DP1096" t="b">
            <v>0</v>
          </cell>
          <cell r="DV1096">
            <v>0</v>
          </cell>
          <cell r="DX1096">
            <v>0</v>
          </cell>
          <cell r="DZ1096">
            <v>0</v>
          </cell>
          <cell r="EB1096">
            <v>0</v>
          </cell>
          <cell r="ED1096">
            <v>0</v>
          </cell>
          <cell r="EF1096">
            <v>0</v>
          </cell>
          <cell r="EJ1096">
            <v>0</v>
          </cell>
          <cell r="EL1096">
            <v>0</v>
          </cell>
          <cell r="EN1096">
            <v>0</v>
          </cell>
          <cell r="EP1096">
            <v>0</v>
          </cell>
          <cell r="ER1096">
            <v>0</v>
          </cell>
          <cell r="ET1096">
            <v>0</v>
          </cell>
          <cell r="EX1096">
            <v>0</v>
          </cell>
          <cell r="EZ1096">
            <v>0</v>
          </cell>
          <cell r="FD1096">
            <v>44.924999999999997</v>
          </cell>
          <cell r="FF1096">
            <v>0</v>
          </cell>
        </row>
        <row r="1097">
          <cell r="A1097" t="str">
            <v>LandvindDK-West-Skrotning-2009</v>
          </cell>
          <cell r="B1097" t="str">
            <v>DK-West</v>
          </cell>
          <cell r="G1097">
            <v>67.483000000000004</v>
          </cell>
          <cell r="H1097">
            <v>0</v>
          </cell>
          <cell r="N1097">
            <v>208.15445584109872</v>
          </cell>
          <cell r="AK1097">
            <v>67.483000000000004</v>
          </cell>
          <cell r="AL1097">
            <v>0</v>
          </cell>
          <cell r="AN1097">
            <v>0</v>
          </cell>
          <cell r="AO1097">
            <v>10.55771535</v>
          </cell>
          <cell r="AP1097">
            <v>3519.2384500000003</v>
          </cell>
          <cell r="AQ1097">
            <v>0</v>
          </cell>
          <cell r="BG1097" t="b">
            <v>1</v>
          </cell>
          <cell r="BO1097" t="b">
            <v>1</v>
          </cell>
          <cell r="CA1097" t="b">
            <v>1</v>
          </cell>
          <cell r="CB1097" t="b">
            <v>0</v>
          </cell>
          <cell r="CD1097" t="b">
            <v>0</v>
          </cell>
          <cell r="CE1097" t="b">
            <v>0</v>
          </cell>
          <cell r="CG1097" t="b">
            <v>0</v>
          </cell>
          <cell r="CH1097" t="b">
            <v>0</v>
          </cell>
          <cell r="CP1097" t="str">
            <v>ERWINWON</v>
          </cell>
          <cell r="CT1097" t="b">
            <v>0</v>
          </cell>
          <cell r="CV1097" t="b">
            <v>0</v>
          </cell>
          <cell r="CX1097" t="b">
            <v>0</v>
          </cell>
          <cell r="CZ1097" t="b">
            <v>0</v>
          </cell>
          <cell r="DB1097" t="b">
            <v>0</v>
          </cell>
          <cell r="DD1097" t="b">
            <v>0</v>
          </cell>
          <cell r="DF1097" t="b">
            <v>0</v>
          </cell>
          <cell r="DH1097" t="b">
            <v>0</v>
          </cell>
          <cell r="DJ1097" t="b">
            <v>0</v>
          </cell>
          <cell r="DL1097" t="b">
            <v>0</v>
          </cell>
          <cell r="DN1097" t="b">
            <v>0</v>
          </cell>
          <cell r="DP1097" t="b">
            <v>0</v>
          </cell>
          <cell r="DV1097">
            <v>67.483000000000004</v>
          </cell>
          <cell r="DX1097">
            <v>67.483000000000004</v>
          </cell>
          <cell r="DZ1097">
            <v>67.483000000000004</v>
          </cell>
          <cell r="EB1097">
            <v>0</v>
          </cell>
          <cell r="ED1097">
            <v>0</v>
          </cell>
          <cell r="EF1097">
            <v>0</v>
          </cell>
          <cell r="EJ1097">
            <v>0</v>
          </cell>
          <cell r="EL1097">
            <v>0</v>
          </cell>
          <cell r="EN1097">
            <v>0</v>
          </cell>
          <cell r="EP1097">
            <v>0</v>
          </cell>
          <cell r="ER1097">
            <v>0</v>
          </cell>
          <cell r="ET1097">
            <v>0</v>
          </cell>
          <cell r="EX1097">
            <v>0</v>
          </cell>
          <cell r="EZ1097">
            <v>0</v>
          </cell>
          <cell r="FD1097">
            <v>0</v>
          </cell>
          <cell r="FF1097">
            <v>0</v>
          </cell>
        </row>
        <row r="1098">
          <cell r="A1098" t="str">
            <v>LandvindDK-West-Skrotning-2009</v>
          </cell>
          <cell r="B1098" t="str">
            <v>DK-West</v>
          </cell>
          <cell r="G1098">
            <v>67.483000000000004</v>
          </cell>
          <cell r="H1098">
            <v>0</v>
          </cell>
          <cell r="N1098">
            <v>208.15445584109872</v>
          </cell>
          <cell r="AK1098">
            <v>67.483000000000004</v>
          </cell>
          <cell r="AL1098">
            <v>0</v>
          </cell>
          <cell r="AN1098">
            <v>0</v>
          </cell>
          <cell r="AO1098">
            <v>10.55771535</v>
          </cell>
          <cell r="AP1098">
            <v>3519.2384500000003</v>
          </cell>
          <cell r="AQ1098">
            <v>0</v>
          </cell>
          <cell r="BG1098" t="b">
            <v>1</v>
          </cell>
          <cell r="BO1098" t="b">
            <v>0</v>
          </cell>
          <cell r="CA1098" t="b">
            <v>0</v>
          </cell>
          <cell r="CB1098" t="b">
            <v>0</v>
          </cell>
          <cell r="CD1098" t="b">
            <v>1</v>
          </cell>
          <cell r="CE1098" t="b">
            <v>0</v>
          </cell>
          <cell r="CG1098" t="b">
            <v>0</v>
          </cell>
          <cell r="CH1098" t="b">
            <v>0</v>
          </cell>
          <cell r="CP1098" t="str">
            <v>ERWINWON</v>
          </cell>
          <cell r="CT1098" t="b">
            <v>1</v>
          </cell>
          <cell r="CV1098" t="b">
            <v>0</v>
          </cell>
          <cell r="CX1098" t="b">
            <v>0</v>
          </cell>
          <cell r="CZ1098" t="b">
            <v>0</v>
          </cell>
          <cell r="DB1098" t="b">
            <v>0</v>
          </cell>
          <cell r="DD1098" t="b">
            <v>0</v>
          </cell>
          <cell r="DF1098" t="b">
            <v>0</v>
          </cell>
          <cell r="DH1098" t="b">
            <v>0</v>
          </cell>
          <cell r="DJ1098" t="b">
            <v>0</v>
          </cell>
          <cell r="DL1098" t="b">
            <v>0</v>
          </cell>
          <cell r="DN1098" t="b">
            <v>0</v>
          </cell>
          <cell r="DP1098" t="b">
            <v>0</v>
          </cell>
          <cell r="DV1098">
            <v>0</v>
          </cell>
          <cell r="DX1098">
            <v>0</v>
          </cell>
          <cell r="DZ1098">
            <v>0</v>
          </cell>
          <cell r="EB1098">
            <v>0</v>
          </cell>
          <cell r="ED1098">
            <v>0</v>
          </cell>
          <cell r="EF1098">
            <v>0</v>
          </cell>
          <cell r="EJ1098">
            <v>0</v>
          </cell>
          <cell r="EL1098">
            <v>0</v>
          </cell>
          <cell r="EN1098">
            <v>0</v>
          </cell>
          <cell r="EP1098">
            <v>0</v>
          </cell>
          <cell r="ER1098">
            <v>0</v>
          </cell>
          <cell r="ET1098">
            <v>0</v>
          </cell>
          <cell r="EX1098">
            <v>67.483000000000004</v>
          </cell>
          <cell r="EZ1098">
            <v>0</v>
          </cell>
          <cell r="FD1098">
            <v>0</v>
          </cell>
          <cell r="FF1098">
            <v>0</v>
          </cell>
        </row>
        <row r="1099">
          <cell r="A1099" t="str">
            <v>LandvindDK-West-Skrotning-2009</v>
          </cell>
          <cell r="B1099" t="str">
            <v>DK-West</v>
          </cell>
          <cell r="G1099">
            <v>67.483000000000004</v>
          </cell>
          <cell r="H1099">
            <v>0</v>
          </cell>
          <cell r="N1099">
            <v>208.15445584109872</v>
          </cell>
          <cell r="AK1099">
            <v>67.483000000000004</v>
          </cell>
          <cell r="AL1099">
            <v>0</v>
          </cell>
          <cell r="AN1099">
            <v>0</v>
          </cell>
          <cell r="AO1099">
            <v>10.55771535</v>
          </cell>
          <cell r="AP1099">
            <v>3519.2384500000003</v>
          </cell>
          <cell r="AQ1099">
            <v>0</v>
          </cell>
          <cell r="BG1099" t="b">
            <v>1</v>
          </cell>
          <cell r="BO1099" t="b">
            <v>0</v>
          </cell>
          <cell r="CA1099" t="b">
            <v>0</v>
          </cell>
          <cell r="CB1099" t="b">
            <v>0</v>
          </cell>
          <cell r="CD1099" t="b">
            <v>0</v>
          </cell>
          <cell r="CE1099" t="b">
            <v>0</v>
          </cell>
          <cell r="CG1099" t="b">
            <v>1</v>
          </cell>
          <cell r="CH1099" t="b">
            <v>0</v>
          </cell>
          <cell r="CP1099" t="str">
            <v>ERWINWON</v>
          </cell>
          <cell r="CT1099" t="b">
            <v>0</v>
          </cell>
          <cell r="CV1099" t="b">
            <v>1</v>
          </cell>
          <cell r="CX1099" t="b">
            <v>1</v>
          </cell>
          <cell r="CZ1099" t="b">
            <v>0</v>
          </cell>
          <cell r="DB1099" t="b">
            <v>0</v>
          </cell>
          <cell r="DD1099" t="b">
            <v>0</v>
          </cell>
          <cell r="DF1099" t="b">
            <v>0</v>
          </cell>
          <cell r="DH1099" t="b">
            <v>0</v>
          </cell>
          <cell r="DJ1099" t="b">
            <v>0</v>
          </cell>
          <cell r="DL1099" t="b">
            <v>0</v>
          </cell>
          <cell r="DN1099" t="b">
            <v>0</v>
          </cell>
          <cell r="DP1099" t="b">
            <v>0</v>
          </cell>
          <cell r="DV1099">
            <v>0</v>
          </cell>
          <cell r="DX1099">
            <v>0</v>
          </cell>
          <cell r="DZ1099">
            <v>0</v>
          </cell>
          <cell r="EB1099">
            <v>0</v>
          </cell>
          <cell r="ED1099">
            <v>0</v>
          </cell>
          <cell r="EF1099">
            <v>0</v>
          </cell>
          <cell r="EJ1099">
            <v>0</v>
          </cell>
          <cell r="EL1099">
            <v>0</v>
          </cell>
          <cell r="EN1099">
            <v>0</v>
          </cell>
          <cell r="EP1099">
            <v>0</v>
          </cell>
          <cell r="ER1099">
            <v>0</v>
          </cell>
          <cell r="ET1099">
            <v>0</v>
          </cell>
          <cell r="EX1099">
            <v>0</v>
          </cell>
          <cell r="EZ1099">
            <v>0</v>
          </cell>
          <cell r="FD1099">
            <v>67.483000000000004</v>
          </cell>
          <cell r="FF1099">
            <v>0</v>
          </cell>
        </row>
        <row r="1100">
          <cell r="A1100" t="str">
            <v>LandvindDK-West-Skrotning-2010</v>
          </cell>
          <cell r="B1100" t="str">
            <v>DK-West</v>
          </cell>
          <cell r="G1100">
            <v>92.427000000000007</v>
          </cell>
          <cell r="H1100">
            <v>0</v>
          </cell>
          <cell r="N1100">
            <v>285.09538535668588</v>
          </cell>
          <cell r="AK1100">
            <v>92.427000000000007</v>
          </cell>
          <cell r="AL1100">
            <v>0</v>
          </cell>
          <cell r="AN1100">
            <v>0</v>
          </cell>
          <cell r="AO1100">
            <v>14.460204150000001</v>
          </cell>
          <cell r="AP1100">
            <v>4820.0680499999999</v>
          </cell>
          <cell r="AQ1100">
            <v>0</v>
          </cell>
          <cell r="BG1100" t="b">
            <v>1</v>
          </cell>
          <cell r="BO1100" t="b">
            <v>1</v>
          </cell>
          <cell r="CA1100" t="b">
            <v>1</v>
          </cell>
          <cell r="CB1100" t="b">
            <v>0</v>
          </cell>
          <cell r="CD1100" t="b">
            <v>0</v>
          </cell>
          <cell r="CE1100" t="b">
            <v>0</v>
          </cell>
          <cell r="CG1100" t="b">
            <v>0</v>
          </cell>
          <cell r="CH1100" t="b">
            <v>0</v>
          </cell>
          <cell r="CP1100" t="str">
            <v>ERWINWON</v>
          </cell>
          <cell r="CT1100" t="b">
            <v>0</v>
          </cell>
          <cell r="CV1100" t="b">
            <v>0</v>
          </cell>
          <cell r="CX1100" t="b">
            <v>0</v>
          </cell>
          <cell r="CZ1100" t="b">
            <v>0</v>
          </cell>
          <cell r="DB1100" t="b">
            <v>0</v>
          </cell>
          <cell r="DD1100" t="b">
            <v>0</v>
          </cell>
          <cell r="DF1100" t="b">
            <v>0</v>
          </cell>
          <cell r="DH1100" t="b">
            <v>0</v>
          </cell>
          <cell r="DJ1100" t="b">
            <v>0</v>
          </cell>
          <cell r="DL1100" t="b">
            <v>0</v>
          </cell>
          <cell r="DN1100" t="b">
            <v>0</v>
          </cell>
          <cell r="DP1100" t="b">
            <v>0</v>
          </cell>
          <cell r="DV1100">
            <v>92.427000000000007</v>
          </cell>
          <cell r="DX1100">
            <v>92.427000000000007</v>
          </cell>
          <cell r="DZ1100">
            <v>92.427000000000007</v>
          </cell>
          <cell r="EB1100">
            <v>92.427000000000007</v>
          </cell>
          <cell r="ED1100">
            <v>0</v>
          </cell>
          <cell r="EF1100">
            <v>0</v>
          </cell>
          <cell r="EJ1100">
            <v>0</v>
          </cell>
          <cell r="EL1100">
            <v>0</v>
          </cell>
          <cell r="EN1100">
            <v>0</v>
          </cell>
          <cell r="EP1100">
            <v>0</v>
          </cell>
          <cell r="ER1100">
            <v>0</v>
          </cell>
          <cell r="ET1100">
            <v>0</v>
          </cell>
          <cell r="EX1100">
            <v>0</v>
          </cell>
          <cell r="EZ1100">
            <v>0</v>
          </cell>
          <cell r="FD1100">
            <v>0</v>
          </cell>
          <cell r="FF1100">
            <v>0</v>
          </cell>
        </row>
        <row r="1101">
          <cell r="A1101" t="str">
            <v>LandvindDK-West-Skrotning-2010</v>
          </cell>
          <cell r="B1101" t="str">
            <v>DK-West</v>
          </cell>
          <cell r="G1101">
            <v>92.427000000000007</v>
          </cell>
          <cell r="H1101">
            <v>0</v>
          </cell>
          <cell r="N1101">
            <v>285.09538535668588</v>
          </cell>
          <cell r="AK1101">
            <v>92.427000000000007</v>
          </cell>
          <cell r="AL1101">
            <v>0</v>
          </cell>
          <cell r="AN1101">
            <v>0</v>
          </cell>
          <cell r="AO1101">
            <v>14.460204150000001</v>
          </cell>
          <cell r="AP1101">
            <v>4820.0680499999999</v>
          </cell>
          <cell r="AQ1101">
            <v>0</v>
          </cell>
          <cell r="BG1101" t="b">
            <v>1</v>
          </cell>
          <cell r="BO1101" t="b">
            <v>0</v>
          </cell>
          <cell r="CA1101" t="b">
            <v>0</v>
          </cell>
          <cell r="CB1101" t="b">
            <v>0</v>
          </cell>
          <cell r="CD1101" t="b">
            <v>0</v>
          </cell>
          <cell r="CE1101" t="b">
            <v>0</v>
          </cell>
          <cell r="CG1101" t="b">
            <v>1</v>
          </cell>
          <cell r="CH1101" t="b">
            <v>0</v>
          </cell>
          <cell r="CP1101" t="str">
            <v>ERWINWON</v>
          </cell>
          <cell r="CT1101" t="b">
            <v>1</v>
          </cell>
          <cell r="CV1101" t="b">
            <v>0</v>
          </cell>
          <cell r="CX1101" t="b">
            <v>0</v>
          </cell>
          <cell r="CZ1101" t="b">
            <v>0</v>
          </cell>
          <cell r="DB1101" t="b">
            <v>0</v>
          </cell>
          <cell r="DD1101" t="b">
            <v>0</v>
          </cell>
          <cell r="DF1101" t="b">
            <v>0</v>
          </cell>
          <cell r="DH1101" t="b">
            <v>0</v>
          </cell>
          <cell r="DJ1101" t="b">
            <v>0</v>
          </cell>
          <cell r="DL1101" t="b">
            <v>0</v>
          </cell>
          <cell r="DN1101" t="b">
            <v>0</v>
          </cell>
          <cell r="DP1101" t="b">
            <v>0</v>
          </cell>
          <cell r="DV1101">
            <v>0</v>
          </cell>
          <cell r="DX1101">
            <v>0</v>
          </cell>
          <cell r="DZ1101">
            <v>0</v>
          </cell>
          <cell r="EB1101">
            <v>0</v>
          </cell>
          <cell r="ED1101">
            <v>0</v>
          </cell>
          <cell r="EF1101">
            <v>0</v>
          </cell>
          <cell r="EJ1101">
            <v>0</v>
          </cell>
          <cell r="EL1101">
            <v>0</v>
          </cell>
          <cell r="EN1101">
            <v>0</v>
          </cell>
          <cell r="EP1101">
            <v>0</v>
          </cell>
          <cell r="ER1101">
            <v>0</v>
          </cell>
          <cell r="ET1101">
            <v>0</v>
          </cell>
          <cell r="EX1101">
            <v>0</v>
          </cell>
          <cell r="EZ1101">
            <v>0</v>
          </cell>
          <cell r="FD1101">
            <v>46.213500000000003</v>
          </cell>
          <cell r="FF1101">
            <v>0</v>
          </cell>
        </row>
        <row r="1102">
          <cell r="A1102" t="str">
            <v>LandvindDK-West-Skrotning-2010</v>
          </cell>
          <cell r="B1102" t="str">
            <v>DK-West</v>
          </cell>
          <cell r="G1102">
            <v>92.427000000000007</v>
          </cell>
          <cell r="H1102">
            <v>0</v>
          </cell>
          <cell r="N1102">
            <v>285.09538535668588</v>
          </cell>
          <cell r="AK1102">
            <v>92.427000000000007</v>
          </cell>
          <cell r="AL1102">
            <v>0</v>
          </cell>
          <cell r="AN1102">
            <v>0</v>
          </cell>
          <cell r="AO1102">
            <v>14.460204150000001</v>
          </cell>
          <cell r="AP1102">
            <v>4820.0680499999999</v>
          </cell>
          <cell r="AQ1102">
            <v>0</v>
          </cell>
          <cell r="BG1102" t="b">
            <v>1</v>
          </cell>
          <cell r="BO1102" t="b">
            <v>0</v>
          </cell>
          <cell r="CA1102" t="b">
            <v>0</v>
          </cell>
          <cell r="CB1102" t="b">
            <v>0</v>
          </cell>
          <cell r="CD1102" t="b">
            <v>0</v>
          </cell>
          <cell r="CE1102" t="b">
            <v>0</v>
          </cell>
          <cell r="CG1102" t="b">
            <v>1</v>
          </cell>
          <cell r="CH1102" t="b">
            <v>0</v>
          </cell>
          <cell r="CP1102" t="str">
            <v>ERWINWON</v>
          </cell>
          <cell r="CT1102" t="b">
            <v>0</v>
          </cell>
          <cell r="CV1102" t="b">
            <v>1</v>
          </cell>
          <cell r="CX1102" t="b">
            <v>1</v>
          </cell>
          <cell r="CZ1102" t="b">
            <v>1</v>
          </cell>
          <cell r="DB1102" t="b">
            <v>0</v>
          </cell>
          <cell r="DD1102" t="b">
            <v>0</v>
          </cell>
          <cell r="DF1102" t="b">
            <v>0</v>
          </cell>
          <cell r="DH1102" t="b">
            <v>0</v>
          </cell>
          <cell r="DJ1102" t="b">
            <v>0</v>
          </cell>
          <cell r="DL1102" t="b">
            <v>0</v>
          </cell>
          <cell r="DN1102" t="b">
            <v>0</v>
          </cell>
          <cell r="DP1102" t="b">
            <v>0</v>
          </cell>
          <cell r="DV1102">
            <v>0</v>
          </cell>
          <cell r="DX1102">
            <v>0</v>
          </cell>
          <cell r="DZ1102">
            <v>0</v>
          </cell>
          <cell r="EB1102">
            <v>0</v>
          </cell>
          <cell r="ED1102">
            <v>0</v>
          </cell>
          <cell r="EF1102">
            <v>0</v>
          </cell>
          <cell r="EJ1102">
            <v>0</v>
          </cell>
          <cell r="EL1102">
            <v>0</v>
          </cell>
          <cell r="EN1102">
            <v>0</v>
          </cell>
          <cell r="EP1102">
            <v>0</v>
          </cell>
          <cell r="ER1102">
            <v>0</v>
          </cell>
          <cell r="ET1102">
            <v>0</v>
          </cell>
          <cell r="EX1102">
            <v>0</v>
          </cell>
          <cell r="EZ1102">
            <v>0</v>
          </cell>
          <cell r="FD1102">
            <v>46.213500000000003</v>
          </cell>
          <cell r="FF1102">
            <v>0</v>
          </cell>
        </row>
        <row r="1103">
          <cell r="A1103" t="str">
            <v>LandvindDK-West-Skrotning-2011</v>
          </cell>
          <cell r="B1103" t="str">
            <v>DK-West</v>
          </cell>
          <cell r="G1103">
            <v>51.122999999999998</v>
          </cell>
          <cell r="H1103">
            <v>0</v>
          </cell>
          <cell r="N1103">
            <v>157.69127403886148</v>
          </cell>
          <cell r="AK1103">
            <v>51.122999999999998</v>
          </cell>
          <cell r="AL1103">
            <v>0</v>
          </cell>
          <cell r="AN1103">
            <v>0</v>
          </cell>
          <cell r="AO1103">
            <v>7.9981933500000002</v>
          </cell>
          <cell r="AP1103">
            <v>2666.0644499999999</v>
          </cell>
          <cell r="AQ1103">
            <v>0</v>
          </cell>
          <cell r="BG1103" t="b">
            <v>1</v>
          </cell>
          <cell r="BO1103" t="b">
            <v>0</v>
          </cell>
          <cell r="CA1103" t="b">
            <v>0</v>
          </cell>
          <cell r="CB1103" t="b">
            <v>0</v>
          </cell>
          <cell r="CD1103" t="b">
            <v>1</v>
          </cell>
          <cell r="CE1103" t="b">
            <v>0</v>
          </cell>
          <cell r="CG1103" t="b">
            <v>0</v>
          </cell>
          <cell r="CH1103" t="b">
            <v>0</v>
          </cell>
          <cell r="CP1103" t="str">
            <v>ERWINWON</v>
          </cell>
          <cell r="CT1103" t="b">
            <v>0</v>
          </cell>
          <cell r="CV1103" t="b">
            <v>0</v>
          </cell>
          <cell r="CX1103" t="b">
            <v>0</v>
          </cell>
          <cell r="CZ1103" t="b">
            <v>0</v>
          </cell>
          <cell r="DB1103" t="b">
            <v>0</v>
          </cell>
          <cell r="DD1103" t="b">
            <v>0</v>
          </cell>
          <cell r="DF1103" t="b">
            <v>0</v>
          </cell>
          <cell r="DH1103" t="b">
            <v>0</v>
          </cell>
          <cell r="DJ1103" t="b">
            <v>0</v>
          </cell>
          <cell r="DL1103" t="b">
            <v>0</v>
          </cell>
          <cell r="DN1103" t="b">
            <v>0</v>
          </cell>
          <cell r="DP1103" t="b">
            <v>0</v>
          </cell>
          <cell r="DV1103">
            <v>0</v>
          </cell>
          <cell r="DX1103">
            <v>0</v>
          </cell>
          <cell r="DZ1103">
            <v>0</v>
          </cell>
          <cell r="EB1103">
            <v>0</v>
          </cell>
          <cell r="ED1103">
            <v>0</v>
          </cell>
          <cell r="EF1103">
            <v>0</v>
          </cell>
          <cell r="EJ1103">
            <v>0</v>
          </cell>
          <cell r="EL1103">
            <v>0</v>
          </cell>
          <cell r="EN1103">
            <v>0</v>
          </cell>
          <cell r="EP1103">
            <v>0</v>
          </cell>
          <cell r="ER1103">
            <v>0</v>
          </cell>
          <cell r="ET1103">
            <v>0</v>
          </cell>
          <cell r="EX1103">
            <v>51.122999999999998</v>
          </cell>
          <cell r="EZ1103">
            <v>0</v>
          </cell>
          <cell r="FD1103">
            <v>0</v>
          </cell>
          <cell r="FF1103">
            <v>0</v>
          </cell>
        </row>
        <row r="1104">
          <cell r="A1104" t="str">
            <v>LandvindDK-West-Skrotning-2011</v>
          </cell>
          <cell r="B1104" t="str">
            <v>DK-West</v>
          </cell>
          <cell r="G1104">
            <v>51.122999999999998</v>
          </cell>
          <cell r="H1104">
            <v>0</v>
          </cell>
          <cell r="N1104">
            <v>157.69127403886148</v>
          </cell>
          <cell r="AK1104">
            <v>51.122999999999998</v>
          </cell>
          <cell r="AL1104">
            <v>0</v>
          </cell>
          <cell r="AN1104">
            <v>0</v>
          </cell>
          <cell r="AO1104">
            <v>7.9981933500000002</v>
          </cell>
          <cell r="AP1104">
            <v>2666.0644499999999</v>
          </cell>
          <cell r="AQ1104">
            <v>0</v>
          </cell>
          <cell r="BG1104" t="b">
            <v>1</v>
          </cell>
          <cell r="BO1104" t="b">
            <v>0</v>
          </cell>
          <cell r="CA1104" t="b">
            <v>0</v>
          </cell>
          <cell r="CB1104" t="b">
            <v>0</v>
          </cell>
          <cell r="CD1104" t="b">
            <v>0</v>
          </cell>
          <cell r="CE1104" t="b">
            <v>0</v>
          </cell>
          <cell r="CG1104" t="b">
            <v>1</v>
          </cell>
          <cell r="CH1104" t="b">
            <v>0</v>
          </cell>
          <cell r="CP1104" t="str">
            <v>ERWINWON</v>
          </cell>
          <cell r="CT1104" t="b">
            <v>1</v>
          </cell>
          <cell r="CV1104" t="b">
            <v>0</v>
          </cell>
          <cell r="CX1104" t="b">
            <v>0</v>
          </cell>
          <cell r="CZ1104" t="b">
            <v>0</v>
          </cell>
          <cell r="DB1104" t="b">
            <v>0</v>
          </cell>
          <cell r="DD1104" t="b">
            <v>0</v>
          </cell>
          <cell r="DF1104" t="b">
            <v>0</v>
          </cell>
          <cell r="DH1104" t="b">
            <v>0</v>
          </cell>
          <cell r="DJ1104" t="b">
            <v>0</v>
          </cell>
          <cell r="DL1104" t="b">
            <v>0</v>
          </cell>
          <cell r="DN1104" t="b">
            <v>0</v>
          </cell>
          <cell r="DP1104" t="b">
            <v>0</v>
          </cell>
          <cell r="DV1104">
            <v>0</v>
          </cell>
          <cell r="DX1104">
            <v>0</v>
          </cell>
          <cell r="DZ1104">
            <v>0</v>
          </cell>
          <cell r="EB1104">
            <v>0</v>
          </cell>
          <cell r="ED1104">
            <v>0</v>
          </cell>
          <cell r="EF1104">
            <v>0</v>
          </cell>
          <cell r="EJ1104">
            <v>0</v>
          </cell>
          <cell r="EL1104">
            <v>0</v>
          </cell>
          <cell r="EN1104">
            <v>0</v>
          </cell>
          <cell r="EP1104">
            <v>0</v>
          </cell>
          <cell r="ER1104">
            <v>0</v>
          </cell>
          <cell r="ET1104">
            <v>0</v>
          </cell>
          <cell r="EX1104">
            <v>0</v>
          </cell>
          <cell r="EZ1104">
            <v>0</v>
          </cell>
          <cell r="FD1104">
            <v>51.122999999999998</v>
          </cell>
          <cell r="FF1104">
            <v>0</v>
          </cell>
        </row>
        <row r="1105">
          <cell r="A1105" t="str">
            <v>LandvindDK-West-Skrotning-2011</v>
          </cell>
          <cell r="B1105" t="str">
            <v>DK-West</v>
          </cell>
          <cell r="G1105">
            <v>51.122999999999998</v>
          </cell>
          <cell r="H1105">
            <v>0</v>
          </cell>
          <cell r="N1105">
            <v>157.69127403886148</v>
          </cell>
          <cell r="AK1105">
            <v>51.122999999999998</v>
          </cell>
          <cell r="AL1105">
            <v>0</v>
          </cell>
          <cell r="AN1105">
            <v>0</v>
          </cell>
          <cell r="AO1105">
            <v>7.9981933500000002</v>
          </cell>
          <cell r="AP1105">
            <v>2666.0644499999999</v>
          </cell>
          <cell r="AQ1105">
            <v>0</v>
          </cell>
          <cell r="BG1105" t="b">
            <v>1</v>
          </cell>
          <cell r="BO1105" t="b">
            <v>0</v>
          </cell>
          <cell r="CA1105" t="b">
            <v>0</v>
          </cell>
          <cell r="CB1105" t="b">
            <v>0</v>
          </cell>
          <cell r="CD1105" t="b">
            <v>0</v>
          </cell>
          <cell r="CE1105" t="b">
            <v>0</v>
          </cell>
          <cell r="CG1105" t="b">
            <v>0</v>
          </cell>
          <cell r="CH1105" t="b">
            <v>0</v>
          </cell>
          <cell r="CP1105" t="str">
            <v>ERWINWON</v>
          </cell>
          <cell r="CT1105" t="b">
            <v>0</v>
          </cell>
          <cell r="CV1105" t="b">
            <v>1</v>
          </cell>
          <cell r="CX1105" t="b">
            <v>1</v>
          </cell>
          <cell r="CZ1105" t="b">
            <v>1</v>
          </cell>
          <cell r="DB1105" t="b">
            <v>0</v>
          </cell>
          <cell r="DD1105" t="b">
            <v>0</v>
          </cell>
          <cell r="DF1105" t="b">
            <v>0</v>
          </cell>
          <cell r="DH1105" t="b">
            <v>0</v>
          </cell>
          <cell r="DJ1105" t="b">
            <v>0</v>
          </cell>
          <cell r="DL1105" t="b">
            <v>0</v>
          </cell>
          <cell r="DN1105" t="b">
            <v>0</v>
          </cell>
          <cell r="DP1105" t="b">
            <v>0</v>
          </cell>
          <cell r="DV1105">
            <v>0</v>
          </cell>
          <cell r="DX1105">
            <v>0</v>
          </cell>
          <cell r="DZ1105">
            <v>0</v>
          </cell>
          <cell r="EB1105">
            <v>0</v>
          </cell>
          <cell r="ED1105">
            <v>0</v>
          </cell>
          <cell r="EF1105">
            <v>0</v>
          </cell>
          <cell r="EJ1105">
            <v>0</v>
          </cell>
          <cell r="EL1105">
            <v>0</v>
          </cell>
          <cell r="EN1105">
            <v>0</v>
          </cell>
          <cell r="EP1105">
            <v>0</v>
          </cell>
          <cell r="ER1105">
            <v>0</v>
          </cell>
          <cell r="ET1105">
            <v>0</v>
          </cell>
          <cell r="EX1105">
            <v>0</v>
          </cell>
          <cell r="EZ1105">
            <v>0</v>
          </cell>
          <cell r="FD1105">
            <v>0</v>
          </cell>
          <cell r="FF1105">
            <v>0</v>
          </cell>
        </row>
        <row r="1106">
          <cell r="A1106" t="str">
            <v>NyLandvindDK-West-2008</v>
          </cell>
          <cell r="B1106" t="str">
            <v>DK-West</v>
          </cell>
          <cell r="G1106">
            <v>23.027000000000001</v>
          </cell>
          <cell r="H1106">
            <v>0</v>
          </cell>
          <cell r="N1106">
            <v>71.027853750618391</v>
          </cell>
          <cell r="AK1106">
            <v>23.027000000000001</v>
          </cell>
          <cell r="AL1106">
            <v>0</v>
          </cell>
          <cell r="AN1106">
            <v>0</v>
          </cell>
          <cell r="AO1106">
            <v>3.6025741500000001</v>
          </cell>
          <cell r="AP1106">
            <v>1200.85805</v>
          </cell>
          <cell r="AQ1106">
            <v>0</v>
          </cell>
          <cell r="BG1106" t="b">
            <v>1</v>
          </cell>
          <cell r="BO1106" t="b">
            <v>1</v>
          </cell>
          <cell r="CA1106" t="b">
            <v>1</v>
          </cell>
          <cell r="CB1106" t="b">
            <v>0</v>
          </cell>
          <cell r="CD1106" t="b">
            <v>0</v>
          </cell>
          <cell r="CE1106" t="b">
            <v>0</v>
          </cell>
          <cell r="CG1106" t="b">
            <v>0</v>
          </cell>
          <cell r="CH1106" t="b">
            <v>0</v>
          </cell>
          <cell r="CP1106" t="str">
            <v>ERWINWON</v>
          </cell>
          <cell r="CT1106" t="b">
            <v>0</v>
          </cell>
          <cell r="CV1106" t="b">
            <v>0</v>
          </cell>
          <cell r="CX1106" t="b">
            <v>0</v>
          </cell>
          <cell r="CZ1106" t="b">
            <v>0</v>
          </cell>
          <cell r="DB1106" t="b">
            <v>0</v>
          </cell>
          <cell r="DD1106" t="b">
            <v>0</v>
          </cell>
          <cell r="DF1106" t="b">
            <v>0</v>
          </cell>
          <cell r="DH1106" t="b">
            <v>0</v>
          </cell>
          <cell r="DJ1106" t="b">
            <v>0</v>
          </cell>
          <cell r="DL1106" t="b">
            <v>0</v>
          </cell>
          <cell r="DN1106" t="b">
            <v>0</v>
          </cell>
          <cell r="DP1106" t="b">
            <v>0</v>
          </cell>
          <cell r="DV1106">
            <v>23.027000000000001</v>
          </cell>
          <cell r="DX1106">
            <v>23.027000000000001</v>
          </cell>
          <cell r="DZ1106">
            <v>23.027000000000001</v>
          </cell>
          <cell r="EB1106">
            <v>0</v>
          </cell>
          <cell r="ED1106">
            <v>0</v>
          </cell>
          <cell r="EF1106">
            <v>0</v>
          </cell>
          <cell r="EJ1106">
            <v>0</v>
          </cell>
          <cell r="EL1106">
            <v>0</v>
          </cell>
          <cell r="EN1106">
            <v>0</v>
          </cell>
          <cell r="EP1106">
            <v>0</v>
          </cell>
          <cell r="ER1106">
            <v>0</v>
          </cell>
          <cell r="ET1106">
            <v>0</v>
          </cell>
          <cell r="EX1106">
            <v>0</v>
          </cell>
          <cell r="EZ1106">
            <v>0</v>
          </cell>
          <cell r="FD1106">
            <v>0</v>
          </cell>
          <cell r="FF1106">
            <v>0</v>
          </cell>
        </row>
        <row r="1107">
          <cell r="A1107" t="str">
            <v>NyLandvindDK-West-2008</v>
          </cell>
          <cell r="B1107" t="str">
            <v>DK-West</v>
          </cell>
          <cell r="G1107">
            <v>23.027000000000001</v>
          </cell>
          <cell r="H1107">
            <v>0</v>
          </cell>
          <cell r="N1107">
            <v>71.027853750618391</v>
          </cell>
          <cell r="AK1107">
            <v>23.027000000000001</v>
          </cell>
          <cell r="AL1107">
            <v>0</v>
          </cell>
          <cell r="AN1107">
            <v>0</v>
          </cell>
          <cell r="AO1107">
            <v>3.6025741500000001</v>
          </cell>
          <cell r="AP1107">
            <v>1200.85805</v>
          </cell>
          <cell r="AQ1107">
            <v>0</v>
          </cell>
          <cell r="BG1107" t="b">
            <v>1</v>
          </cell>
          <cell r="BO1107" t="b">
            <v>0</v>
          </cell>
          <cell r="CA1107" t="b">
            <v>0</v>
          </cell>
          <cell r="CB1107" t="b">
            <v>0</v>
          </cell>
          <cell r="CD1107" t="b">
            <v>0</v>
          </cell>
          <cell r="CE1107" t="b">
            <v>0</v>
          </cell>
          <cell r="CG1107" t="b">
            <v>1</v>
          </cell>
          <cell r="CH1107" t="b">
            <v>0</v>
          </cell>
          <cell r="CP1107" t="str">
            <v>ERWINWON</v>
          </cell>
          <cell r="CT1107" t="b">
            <v>1</v>
          </cell>
          <cell r="CV1107" t="b">
            <v>1</v>
          </cell>
          <cell r="CX1107" t="b">
            <v>1</v>
          </cell>
          <cell r="CZ1107" t="b">
            <v>0</v>
          </cell>
          <cell r="DB1107" t="b">
            <v>0</v>
          </cell>
          <cell r="DD1107" t="b">
            <v>0</v>
          </cell>
          <cell r="DF1107" t="b">
            <v>0</v>
          </cell>
          <cell r="DH1107" t="b">
            <v>0</v>
          </cell>
          <cell r="DJ1107" t="b">
            <v>0</v>
          </cell>
          <cell r="DL1107" t="b">
            <v>0</v>
          </cell>
          <cell r="DN1107" t="b">
            <v>0</v>
          </cell>
          <cell r="DP1107" t="b">
            <v>0</v>
          </cell>
          <cell r="DV1107">
            <v>0</v>
          </cell>
          <cell r="DX1107">
            <v>0</v>
          </cell>
          <cell r="DZ1107">
            <v>0</v>
          </cell>
          <cell r="EB1107">
            <v>0</v>
          </cell>
          <cell r="ED1107">
            <v>0</v>
          </cell>
          <cell r="EF1107">
            <v>0</v>
          </cell>
          <cell r="EJ1107">
            <v>0</v>
          </cell>
          <cell r="EL1107">
            <v>0</v>
          </cell>
          <cell r="EN1107">
            <v>0</v>
          </cell>
          <cell r="EP1107">
            <v>0</v>
          </cell>
          <cell r="ER1107">
            <v>0</v>
          </cell>
          <cell r="ET1107">
            <v>0</v>
          </cell>
          <cell r="EX1107">
            <v>0</v>
          </cell>
          <cell r="EZ1107">
            <v>0</v>
          </cell>
          <cell r="FD1107">
            <v>23.027000000000001</v>
          </cell>
          <cell r="FF1107">
            <v>0</v>
          </cell>
        </row>
        <row r="1108">
          <cell r="A1108" t="str">
            <v>NyLandvindDK-West-2009</v>
          </cell>
          <cell r="B1108" t="str">
            <v>DK-West</v>
          </cell>
          <cell r="G1108">
            <v>36.837999999999994</v>
          </cell>
          <cell r="H1108">
            <v>0</v>
          </cell>
          <cell r="N1108">
            <v>113.62852635885177</v>
          </cell>
          <cell r="AK1108">
            <v>36.837999999999994</v>
          </cell>
          <cell r="AL1108">
            <v>0</v>
          </cell>
          <cell r="AN1108">
            <v>0</v>
          </cell>
          <cell r="AO1108">
            <v>5.7633050999999993</v>
          </cell>
          <cell r="AP1108">
            <v>1921.1016999999997</v>
          </cell>
          <cell r="AQ1108">
            <v>0</v>
          </cell>
          <cell r="BG1108" t="b">
            <v>1</v>
          </cell>
          <cell r="BO1108" t="b">
            <v>1</v>
          </cell>
          <cell r="CA1108" t="b">
            <v>1</v>
          </cell>
          <cell r="CB1108" t="b">
            <v>0</v>
          </cell>
          <cell r="CD1108" t="b">
            <v>0</v>
          </cell>
          <cell r="CE1108" t="b">
            <v>0</v>
          </cell>
          <cell r="CG1108" t="b">
            <v>0</v>
          </cell>
          <cell r="CH1108" t="b">
            <v>0</v>
          </cell>
          <cell r="CP1108" t="str">
            <v>ERWINWON</v>
          </cell>
          <cell r="CT1108" t="b">
            <v>1</v>
          </cell>
          <cell r="CV1108" t="b">
            <v>0</v>
          </cell>
          <cell r="CX1108" t="b">
            <v>0</v>
          </cell>
          <cell r="CZ1108" t="b">
            <v>0</v>
          </cell>
          <cell r="DB1108" t="b">
            <v>0</v>
          </cell>
          <cell r="DD1108" t="b">
            <v>0</v>
          </cell>
          <cell r="DF1108" t="b">
            <v>0</v>
          </cell>
          <cell r="DH1108" t="b">
            <v>0</v>
          </cell>
          <cell r="DJ1108" t="b">
            <v>0</v>
          </cell>
          <cell r="DL1108" t="b">
            <v>0</v>
          </cell>
          <cell r="DN1108" t="b">
            <v>0</v>
          </cell>
          <cell r="DP1108" t="b">
            <v>0</v>
          </cell>
          <cell r="DV1108">
            <v>36.837999999999994</v>
          </cell>
          <cell r="DX1108">
            <v>36.837999999999994</v>
          </cell>
          <cell r="DZ1108">
            <v>36.837999999999994</v>
          </cell>
          <cell r="EB1108">
            <v>0</v>
          </cell>
          <cell r="ED1108">
            <v>0</v>
          </cell>
          <cell r="EF1108">
            <v>0</v>
          </cell>
          <cell r="EJ1108">
            <v>0</v>
          </cell>
          <cell r="EL1108">
            <v>0</v>
          </cell>
          <cell r="EN1108">
            <v>0</v>
          </cell>
          <cell r="EP1108">
            <v>0</v>
          </cell>
          <cell r="ER1108">
            <v>0</v>
          </cell>
          <cell r="ET1108">
            <v>0</v>
          </cell>
          <cell r="EX1108">
            <v>0</v>
          </cell>
          <cell r="EZ1108">
            <v>0</v>
          </cell>
          <cell r="FD1108">
            <v>0</v>
          </cell>
          <cell r="FF1108">
            <v>0</v>
          </cell>
        </row>
        <row r="1109">
          <cell r="A1109" t="str">
            <v>NyLandvindDK-West-2009</v>
          </cell>
          <cell r="B1109" t="str">
            <v>DK-West</v>
          </cell>
          <cell r="G1109">
            <v>36.837999999999994</v>
          </cell>
          <cell r="H1109">
            <v>0</v>
          </cell>
          <cell r="N1109">
            <v>113.62852635885177</v>
          </cell>
          <cell r="AK1109">
            <v>36.837999999999994</v>
          </cell>
          <cell r="AL1109">
            <v>0</v>
          </cell>
          <cell r="AN1109">
            <v>0</v>
          </cell>
          <cell r="AO1109">
            <v>5.7633050999999993</v>
          </cell>
          <cell r="AP1109">
            <v>1921.1016999999997</v>
          </cell>
          <cell r="AQ1109">
            <v>0</v>
          </cell>
          <cell r="BG1109" t="b">
            <v>1</v>
          </cell>
          <cell r="BO1109" t="b">
            <v>0</v>
          </cell>
          <cell r="CA1109" t="b">
            <v>0</v>
          </cell>
          <cell r="CB1109" t="b">
            <v>0</v>
          </cell>
          <cell r="CD1109" t="b">
            <v>0</v>
          </cell>
          <cell r="CE1109" t="b">
            <v>0</v>
          </cell>
          <cell r="CG1109" t="b">
            <v>1</v>
          </cell>
          <cell r="CH1109" t="b">
            <v>0</v>
          </cell>
          <cell r="CP1109" t="str">
            <v>ERWINWON</v>
          </cell>
          <cell r="CT1109" t="b">
            <v>0</v>
          </cell>
          <cell r="CV1109" t="b">
            <v>1</v>
          </cell>
          <cell r="CX1109" t="b">
            <v>1</v>
          </cell>
          <cell r="CZ1109" t="b">
            <v>0</v>
          </cell>
          <cell r="DB1109" t="b">
            <v>0</v>
          </cell>
          <cell r="DD1109" t="b">
            <v>0</v>
          </cell>
          <cell r="DF1109" t="b">
            <v>0</v>
          </cell>
          <cell r="DH1109" t="b">
            <v>0</v>
          </cell>
          <cell r="DJ1109" t="b">
            <v>0</v>
          </cell>
          <cell r="DL1109" t="b">
            <v>0</v>
          </cell>
          <cell r="DN1109" t="b">
            <v>0</v>
          </cell>
          <cell r="DP1109" t="b">
            <v>0</v>
          </cell>
          <cell r="DV1109">
            <v>0</v>
          </cell>
          <cell r="DX1109">
            <v>0</v>
          </cell>
          <cell r="DZ1109">
            <v>0</v>
          </cell>
          <cell r="EB1109">
            <v>0</v>
          </cell>
          <cell r="ED1109">
            <v>0</v>
          </cell>
          <cell r="EF1109">
            <v>0</v>
          </cell>
          <cell r="EJ1109">
            <v>0</v>
          </cell>
          <cell r="EL1109">
            <v>0</v>
          </cell>
          <cell r="EN1109">
            <v>0</v>
          </cell>
          <cell r="EP1109">
            <v>0</v>
          </cell>
          <cell r="ER1109">
            <v>0</v>
          </cell>
          <cell r="ET1109">
            <v>0</v>
          </cell>
          <cell r="EX1109">
            <v>0</v>
          </cell>
          <cell r="EZ1109">
            <v>0</v>
          </cell>
          <cell r="FD1109">
            <v>36.837999999999994</v>
          </cell>
          <cell r="FF1109">
            <v>0</v>
          </cell>
        </row>
        <row r="1110">
          <cell r="A1110" t="str">
            <v>NyLandvindDK-West-2010</v>
          </cell>
          <cell r="B1110" t="str">
            <v>DK-West</v>
          </cell>
          <cell r="G1110">
            <v>58.083999999999989</v>
          </cell>
          <cell r="H1110">
            <v>0</v>
          </cell>
          <cell r="N1110">
            <v>179.16280267733171</v>
          </cell>
          <cell r="AK1110">
            <v>58.083999999999989</v>
          </cell>
          <cell r="AL1110">
            <v>0</v>
          </cell>
          <cell r="AN1110">
            <v>0</v>
          </cell>
          <cell r="AO1110">
            <v>9.0872417999999993</v>
          </cell>
          <cell r="AP1110">
            <v>3029.0805999999993</v>
          </cell>
          <cell r="AQ1110">
            <v>0</v>
          </cell>
          <cell r="BG1110" t="b">
            <v>1</v>
          </cell>
          <cell r="BO1110" t="b">
            <v>1</v>
          </cell>
          <cell r="CA1110" t="b">
            <v>1</v>
          </cell>
          <cell r="CB1110" t="b">
            <v>0</v>
          </cell>
          <cell r="CD1110" t="b">
            <v>0</v>
          </cell>
          <cell r="CE1110" t="b">
            <v>0</v>
          </cell>
          <cell r="CG1110" t="b">
            <v>0</v>
          </cell>
          <cell r="CH1110" t="b">
            <v>0</v>
          </cell>
          <cell r="CP1110" t="str">
            <v>ERWINWON</v>
          </cell>
          <cell r="CT1110" t="b">
            <v>1</v>
          </cell>
          <cell r="CV1110" t="b">
            <v>0</v>
          </cell>
          <cell r="CX1110" t="b">
            <v>0</v>
          </cell>
          <cell r="CZ1110" t="b">
            <v>0</v>
          </cell>
          <cell r="DB1110" t="b">
            <v>0</v>
          </cell>
          <cell r="DD1110" t="b">
            <v>0</v>
          </cell>
          <cell r="DF1110" t="b">
            <v>0</v>
          </cell>
          <cell r="DH1110" t="b">
            <v>0</v>
          </cell>
          <cell r="DJ1110" t="b">
            <v>0</v>
          </cell>
          <cell r="DL1110" t="b">
            <v>0</v>
          </cell>
          <cell r="DN1110" t="b">
            <v>0</v>
          </cell>
          <cell r="DP1110" t="b">
            <v>0</v>
          </cell>
          <cell r="DV1110">
            <v>58.083999999999989</v>
          </cell>
          <cell r="DX1110">
            <v>58.083999999999989</v>
          </cell>
          <cell r="DZ1110">
            <v>58.083999999999989</v>
          </cell>
          <cell r="EB1110">
            <v>58.083999999999989</v>
          </cell>
          <cell r="ED1110">
            <v>0</v>
          </cell>
          <cell r="EF1110">
            <v>0</v>
          </cell>
          <cell r="EJ1110">
            <v>0</v>
          </cell>
          <cell r="EL1110">
            <v>0</v>
          </cell>
          <cell r="EN1110">
            <v>0</v>
          </cell>
          <cell r="EP1110">
            <v>0</v>
          </cell>
          <cell r="ER1110">
            <v>0</v>
          </cell>
          <cell r="ET1110">
            <v>0</v>
          </cell>
          <cell r="EX1110">
            <v>0</v>
          </cell>
          <cell r="EZ1110">
            <v>0</v>
          </cell>
          <cell r="FD1110">
            <v>0</v>
          </cell>
          <cell r="FF1110">
            <v>0</v>
          </cell>
        </row>
        <row r="1111">
          <cell r="A1111" t="str">
            <v>NyLandvindDK-West-2010</v>
          </cell>
          <cell r="B1111" t="str">
            <v>DK-West</v>
          </cell>
          <cell r="G1111">
            <v>58.083999999999989</v>
          </cell>
          <cell r="H1111">
            <v>0</v>
          </cell>
          <cell r="N1111">
            <v>179.16280267733171</v>
          </cell>
          <cell r="AK1111">
            <v>58.083999999999989</v>
          </cell>
          <cell r="AL1111">
            <v>0</v>
          </cell>
          <cell r="AN1111">
            <v>0</v>
          </cell>
          <cell r="AO1111">
            <v>9.0872417999999993</v>
          </cell>
          <cell r="AP1111">
            <v>3029.0805999999993</v>
          </cell>
          <cell r="AQ1111">
            <v>0</v>
          </cell>
          <cell r="BG1111" t="b">
            <v>1</v>
          </cell>
          <cell r="BO1111" t="b">
            <v>0</v>
          </cell>
          <cell r="CA1111" t="b">
            <v>0</v>
          </cell>
          <cell r="CB1111" t="b">
            <v>0</v>
          </cell>
          <cell r="CD1111" t="b">
            <v>0</v>
          </cell>
          <cell r="CE1111" t="b">
            <v>0</v>
          </cell>
          <cell r="CG1111" t="b">
            <v>1</v>
          </cell>
          <cell r="CH1111" t="b">
            <v>0</v>
          </cell>
          <cell r="CP1111" t="str">
            <v>ERWINWON</v>
          </cell>
          <cell r="CT1111" t="b">
            <v>0</v>
          </cell>
          <cell r="CV1111" t="b">
            <v>1</v>
          </cell>
          <cell r="CX1111" t="b">
            <v>1</v>
          </cell>
          <cell r="CZ1111" t="b">
            <v>1</v>
          </cell>
          <cell r="DB1111" t="b">
            <v>0</v>
          </cell>
          <cell r="DD1111" t="b">
            <v>0</v>
          </cell>
          <cell r="DF1111" t="b">
            <v>0</v>
          </cell>
          <cell r="DH1111" t="b">
            <v>0</v>
          </cell>
          <cell r="DJ1111" t="b">
            <v>0</v>
          </cell>
          <cell r="DL1111" t="b">
            <v>0</v>
          </cell>
          <cell r="DN1111" t="b">
            <v>0</v>
          </cell>
          <cell r="DP1111" t="b">
            <v>0</v>
          </cell>
          <cell r="DV1111">
            <v>0</v>
          </cell>
          <cell r="DX1111">
            <v>0</v>
          </cell>
          <cell r="DZ1111">
            <v>0</v>
          </cell>
          <cell r="EB1111">
            <v>0</v>
          </cell>
          <cell r="ED1111">
            <v>0</v>
          </cell>
          <cell r="EF1111">
            <v>0</v>
          </cell>
          <cell r="EJ1111">
            <v>0</v>
          </cell>
          <cell r="EL1111">
            <v>0</v>
          </cell>
          <cell r="EN1111">
            <v>0</v>
          </cell>
          <cell r="EP1111">
            <v>0</v>
          </cell>
          <cell r="ER1111">
            <v>0</v>
          </cell>
          <cell r="ET1111">
            <v>0</v>
          </cell>
          <cell r="EX1111">
            <v>0</v>
          </cell>
          <cell r="EZ1111">
            <v>0</v>
          </cell>
          <cell r="FD1111">
            <v>58.083999999999989</v>
          </cell>
          <cell r="FF1111">
            <v>0</v>
          </cell>
        </row>
        <row r="1112">
          <cell r="A1112" t="str">
            <v>NyLandvindDK-West-2011</v>
          </cell>
          <cell r="B1112" t="str">
            <v>DK-West</v>
          </cell>
          <cell r="G1112">
            <v>124.19</v>
          </cell>
          <cell r="H1112">
            <v>0</v>
          </cell>
          <cell r="N1112">
            <v>383.06983789852336</v>
          </cell>
          <cell r="AK1112">
            <v>124.19</v>
          </cell>
          <cell r="AL1112">
            <v>0</v>
          </cell>
          <cell r="AN1112">
            <v>0</v>
          </cell>
          <cell r="AO1112">
            <v>19.4295255</v>
          </cell>
          <cell r="AP1112">
            <v>6476.5084999999999</v>
          </cell>
          <cell r="AQ1112">
            <v>0</v>
          </cell>
          <cell r="BG1112" t="b">
            <v>1</v>
          </cell>
          <cell r="BO1112" t="b">
            <v>0</v>
          </cell>
          <cell r="CA1112" t="b">
            <v>0</v>
          </cell>
          <cell r="CB1112" t="b">
            <v>0</v>
          </cell>
          <cell r="CD1112" t="b">
            <v>1</v>
          </cell>
          <cell r="CE1112" t="b">
            <v>0</v>
          </cell>
          <cell r="CG1112" t="b">
            <v>0</v>
          </cell>
          <cell r="CH1112" t="b">
            <v>0</v>
          </cell>
          <cell r="CP1112" t="str">
            <v>ERWINWON</v>
          </cell>
          <cell r="CT1112" t="b">
            <v>1</v>
          </cell>
          <cell r="CV1112" t="b">
            <v>0</v>
          </cell>
          <cell r="CX1112" t="b">
            <v>0</v>
          </cell>
          <cell r="CZ1112" t="b">
            <v>0</v>
          </cell>
          <cell r="DB1112" t="b">
            <v>0</v>
          </cell>
          <cell r="DD1112" t="b">
            <v>0</v>
          </cell>
          <cell r="DF1112" t="b">
            <v>0</v>
          </cell>
          <cell r="DH1112" t="b">
            <v>0</v>
          </cell>
          <cell r="DJ1112" t="b">
            <v>0</v>
          </cell>
          <cell r="DL1112" t="b">
            <v>0</v>
          </cell>
          <cell r="DN1112" t="b">
            <v>0</v>
          </cell>
          <cell r="DP1112" t="b">
            <v>0</v>
          </cell>
          <cell r="DV1112">
            <v>0</v>
          </cell>
          <cell r="DX1112">
            <v>0</v>
          </cell>
          <cell r="DZ1112">
            <v>0</v>
          </cell>
          <cell r="EB1112">
            <v>0</v>
          </cell>
          <cell r="ED1112">
            <v>0</v>
          </cell>
          <cell r="EF1112">
            <v>0</v>
          </cell>
          <cell r="EJ1112">
            <v>0</v>
          </cell>
          <cell r="EL1112">
            <v>0</v>
          </cell>
          <cell r="EN1112">
            <v>0</v>
          </cell>
          <cell r="EP1112">
            <v>0</v>
          </cell>
          <cell r="ER1112">
            <v>0</v>
          </cell>
          <cell r="ET1112">
            <v>0</v>
          </cell>
          <cell r="EX1112">
            <v>124.19</v>
          </cell>
          <cell r="EZ1112">
            <v>0</v>
          </cell>
          <cell r="FD1112">
            <v>0</v>
          </cell>
          <cell r="FF1112">
            <v>0</v>
          </cell>
        </row>
        <row r="1113">
          <cell r="A1113" t="str">
            <v>NyLandvindDK-West-2011</v>
          </cell>
          <cell r="B1113" t="str">
            <v>DK-West</v>
          </cell>
          <cell r="G1113">
            <v>124.19</v>
          </cell>
          <cell r="H1113">
            <v>0</v>
          </cell>
          <cell r="N1113">
            <v>383.06983789852336</v>
          </cell>
          <cell r="AK1113">
            <v>124.19</v>
          </cell>
          <cell r="AL1113">
            <v>0</v>
          </cell>
          <cell r="AN1113">
            <v>0</v>
          </cell>
          <cell r="AO1113">
            <v>19.4295255</v>
          </cell>
          <cell r="AP1113">
            <v>6476.5084999999999</v>
          </cell>
          <cell r="AQ1113">
            <v>0</v>
          </cell>
          <cell r="BG1113" t="b">
            <v>1</v>
          </cell>
          <cell r="BO1113" t="b">
            <v>0</v>
          </cell>
          <cell r="CA1113" t="b">
            <v>0</v>
          </cell>
          <cell r="CB1113" t="b">
            <v>0</v>
          </cell>
          <cell r="CD1113" t="b">
            <v>0</v>
          </cell>
          <cell r="CE1113" t="b">
            <v>0</v>
          </cell>
          <cell r="CG1113" t="b">
            <v>0</v>
          </cell>
          <cell r="CH1113" t="b">
            <v>0</v>
          </cell>
          <cell r="CP1113" t="str">
            <v>ERWINWON</v>
          </cell>
          <cell r="CT1113" t="b">
            <v>0</v>
          </cell>
          <cell r="CV1113" t="b">
            <v>1</v>
          </cell>
          <cell r="CX1113" t="b">
            <v>1</v>
          </cell>
          <cell r="CZ1113" t="b">
            <v>1</v>
          </cell>
          <cell r="DB1113" t="b">
            <v>0</v>
          </cell>
          <cell r="DD1113" t="b">
            <v>0</v>
          </cell>
          <cell r="DF1113" t="b">
            <v>0</v>
          </cell>
          <cell r="DH1113" t="b">
            <v>0</v>
          </cell>
          <cell r="DJ1113" t="b">
            <v>0</v>
          </cell>
          <cell r="DL1113" t="b">
            <v>0</v>
          </cell>
          <cell r="DN1113" t="b">
            <v>0</v>
          </cell>
          <cell r="DP1113" t="b">
            <v>0</v>
          </cell>
          <cell r="DV1113">
            <v>0</v>
          </cell>
          <cell r="DX1113">
            <v>0</v>
          </cell>
          <cell r="DZ1113">
            <v>0</v>
          </cell>
          <cell r="EB1113">
            <v>0</v>
          </cell>
          <cell r="ED1113">
            <v>0</v>
          </cell>
          <cell r="EF1113">
            <v>0</v>
          </cell>
          <cell r="EJ1113">
            <v>0</v>
          </cell>
          <cell r="EL1113">
            <v>0</v>
          </cell>
          <cell r="EN1113">
            <v>0</v>
          </cell>
          <cell r="EP1113">
            <v>0</v>
          </cell>
          <cell r="ER1113">
            <v>0</v>
          </cell>
          <cell r="ET1113">
            <v>0</v>
          </cell>
          <cell r="EX1113">
            <v>0</v>
          </cell>
          <cell r="EZ1113">
            <v>0</v>
          </cell>
          <cell r="FD1113">
            <v>0</v>
          </cell>
          <cell r="FF1113">
            <v>0</v>
          </cell>
        </row>
        <row r="1114">
          <cell r="A1114" t="str">
            <v>NyLandvindDK-West-2012</v>
          </cell>
          <cell r="B1114" t="str">
            <v>DK-West</v>
          </cell>
          <cell r="G1114">
            <v>120</v>
          </cell>
          <cell r="H1114">
            <v>0</v>
          </cell>
          <cell r="N1114">
            <v>370.14558779147114</v>
          </cell>
          <cell r="AK1114">
            <v>120</v>
          </cell>
          <cell r="AL1114">
            <v>0</v>
          </cell>
          <cell r="AN1114">
            <v>0</v>
          </cell>
          <cell r="AO1114">
            <v>18.774000000000001</v>
          </cell>
          <cell r="AP1114">
            <v>6258</v>
          </cell>
          <cell r="AQ1114">
            <v>0</v>
          </cell>
          <cell r="BG1114" t="b">
            <v>1</v>
          </cell>
          <cell r="BO1114" t="b">
            <v>0</v>
          </cell>
          <cell r="CA1114" t="b">
            <v>0</v>
          </cell>
          <cell r="CB1114" t="b">
            <v>0</v>
          </cell>
          <cell r="CD1114" t="b">
            <v>1</v>
          </cell>
          <cell r="CE1114" t="b">
            <v>0</v>
          </cell>
          <cell r="CG1114" t="b">
            <v>0</v>
          </cell>
          <cell r="CH1114" t="b">
            <v>0</v>
          </cell>
          <cell r="CP1114" t="str">
            <v>ERWINWON</v>
          </cell>
          <cell r="CT1114" t="b">
            <v>1</v>
          </cell>
          <cell r="CV1114" t="b">
            <v>0</v>
          </cell>
          <cell r="CX1114" t="b">
            <v>0</v>
          </cell>
          <cell r="CZ1114" t="b">
            <v>0</v>
          </cell>
          <cell r="DB1114" t="b">
            <v>0</v>
          </cell>
          <cell r="DD1114" t="b">
            <v>0</v>
          </cell>
          <cell r="DF1114" t="b">
            <v>0</v>
          </cell>
          <cell r="DH1114" t="b">
            <v>0</v>
          </cell>
          <cell r="DJ1114" t="b">
            <v>0</v>
          </cell>
          <cell r="DL1114" t="b">
            <v>0</v>
          </cell>
          <cell r="DN1114" t="b">
            <v>0</v>
          </cell>
          <cell r="DP1114" t="b">
            <v>0</v>
          </cell>
          <cell r="DV1114">
            <v>0</v>
          </cell>
          <cell r="DX1114">
            <v>0</v>
          </cell>
          <cell r="DZ1114">
            <v>0</v>
          </cell>
          <cell r="EB1114">
            <v>0</v>
          </cell>
          <cell r="ED1114">
            <v>0</v>
          </cell>
          <cell r="EF1114">
            <v>0</v>
          </cell>
          <cell r="EJ1114">
            <v>0</v>
          </cell>
          <cell r="EL1114">
            <v>0</v>
          </cell>
          <cell r="EN1114">
            <v>0</v>
          </cell>
          <cell r="EP1114">
            <v>0</v>
          </cell>
          <cell r="ER1114">
            <v>0</v>
          </cell>
          <cell r="ET1114">
            <v>0</v>
          </cell>
          <cell r="EX1114">
            <v>120</v>
          </cell>
          <cell r="EZ1114">
            <v>0</v>
          </cell>
          <cell r="FD1114">
            <v>0</v>
          </cell>
          <cell r="FF1114">
            <v>0</v>
          </cell>
        </row>
        <row r="1115">
          <cell r="A1115" t="str">
            <v>NyLandvindDK-West-2012</v>
          </cell>
          <cell r="B1115" t="str">
            <v>DK-West</v>
          </cell>
          <cell r="G1115">
            <v>120</v>
          </cell>
          <cell r="H1115">
            <v>0</v>
          </cell>
          <cell r="N1115">
            <v>370.14558779147114</v>
          </cell>
          <cell r="AK1115">
            <v>120</v>
          </cell>
          <cell r="AL1115">
            <v>0</v>
          </cell>
          <cell r="AN1115">
            <v>0</v>
          </cell>
          <cell r="AO1115">
            <v>18.774000000000001</v>
          </cell>
          <cell r="AP1115">
            <v>6258</v>
          </cell>
          <cell r="AQ1115">
            <v>0</v>
          </cell>
          <cell r="BG1115" t="b">
            <v>1</v>
          </cell>
          <cell r="BO1115" t="b">
            <v>0</v>
          </cell>
          <cell r="CA1115" t="b">
            <v>0</v>
          </cell>
          <cell r="CB1115" t="b">
            <v>0</v>
          </cell>
          <cell r="CD1115" t="b">
            <v>0</v>
          </cell>
          <cell r="CE1115" t="b">
            <v>0</v>
          </cell>
          <cell r="CG1115" t="b">
            <v>0</v>
          </cell>
          <cell r="CH1115" t="b">
            <v>0</v>
          </cell>
          <cell r="CP1115" t="str">
            <v>ERWINWON</v>
          </cell>
          <cell r="CT1115" t="b">
            <v>0</v>
          </cell>
          <cell r="CV1115" t="b">
            <v>1</v>
          </cell>
          <cell r="CX1115" t="b">
            <v>1</v>
          </cell>
          <cell r="CZ1115" t="b">
            <v>1</v>
          </cell>
          <cell r="DB1115" t="b">
            <v>0</v>
          </cell>
          <cell r="DD1115" t="b">
            <v>0</v>
          </cell>
          <cell r="DF1115" t="b">
            <v>0</v>
          </cell>
          <cell r="DH1115" t="b">
            <v>0</v>
          </cell>
          <cell r="DJ1115" t="b">
            <v>0</v>
          </cell>
          <cell r="DL1115" t="b">
            <v>0</v>
          </cell>
          <cell r="DN1115" t="b">
            <v>0</v>
          </cell>
          <cell r="DP1115" t="b">
            <v>0</v>
          </cell>
          <cell r="DV1115">
            <v>0</v>
          </cell>
          <cell r="DX1115">
            <v>0</v>
          </cell>
          <cell r="DZ1115">
            <v>0</v>
          </cell>
          <cell r="EB1115">
            <v>0</v>
          </cell>
          <cell r="ED1115">
            <v>0</v>
          </cell>
          <cell r="EF1115">
            <v>0</v>
          </cell>
          <cell r="EJ1115">
            <v>0</v>
          </cell>
          <cell r="EL1115">
            <v>0</v>
          </cell>
          <cell r="EN1115">
            <v>0</v>
          </cell>
          <cell r="EP1115">
            <v>0</v>
          </cell>
          <cell r="ER1115">
            <v>0</v>
          </cell>
          <cell r="ET1115">
            <v>0</v>
          </cell>
          <cell r="EX1115">
            <v>0</v>
          </cell>
          <cell r="EZ1115">
            <v>0</v>
          </cell>
          <cell r="FD1115">
            <v>0</v>
          </cell>
          <cell r="FF1115">
            <v>0</v>
          </cell>
        </row>
        <row r="1116">
          <cell r="A1116" t="str">
            <v>NyLandvindDK-West-2013</v>
          </cell>
          <cell r="B1116" t="str">
            <v>DK-West</v>
          </cell>
          <cell r="G1116">
            <v>40</v>
          </cell>
          <cell r="H1116">
            <v>0</v>
          </cell>
          <cell r="N1116">
            <v>123.38186259715704</v>
          </cell>
          <cell r="AK1116">
            <v>40</v>
          </cell>
          <cell r="AL1116">
            <v>0</v>
          </cell>
          <cell r="AN1116">
            <v>0</v>
          </cell>
          <cell r="AO1116">
            <v>6.258</v>
          </cell>
          <cell r="AP1116">
            <v>2086</v>
          </cell>
          <cell r="AQ1116">
            <v>0</v>
          </cell>
          <cell r="BG1116" t="b">
            <v>1</v>
          </cell>
          <cell r="BO1116" t="b">
            <v>0</v>
          </cell>
          <cell r="CA1116" t="b">
            <v>0</v>
          </cell>
          <cell r="CB1116" t="b">
            <v>0</v>
          </cell>
          <cell r="CD1116" t="b">
            <v>1</v>
          </cell>
          <cell r="CE1116" t="b">
            <v>0</v>
          </cell>
          <cell r="CG1116" t="b">
            <v>0</v>
          </cell>
          <cell r="CH1116" t="b">
            <v>0</v>
          </cell>
          <cell r="CP1116" t="str">
            <v>ERWINWON</v>
          </cell>
          <cell r="CT1116" t="b">
            <v>1</v>
          </cell>
          <cell r="CV1116" t="b">
            <v>0</v>
          </cell>
          <cell r="CX1116" t="b">
            <v>0</v>
          </cell>
          <cell r="CZ1116" t="b">
            <v>0</v>
          </cell>
          <cell r="DB1116" t="b">
            <v>0</v>
          </cell>
          <cell r="DD1116" t="b">
            <v>0</v>
          </cell>
          <cell r="DF1116" t="b">
            <v>0</v>
          </cell>
          <cell r="DH1116" t="b">
            <v>0</v>
          </cell>
          <cell r="DJ1116" t="b">
            <v>0</v>
          </cell>
          <cell r="DL1116" t="b">
            <v>0</v>
          </cell>
          <cell r="DN1116" t="b">
            <v>0</v>
          </cell>
          <cell r="DP1116" t="b">
            <v>0</v>
          </cell>
          <cell r="DV1116">
            <v>0</v>
          </cell>
          <cell r="DX1116">
            <v>0</v>
          </cell>
          <cell r="DZ1116">
            <v>0</v>
          </cell>
          <cell r="EB1116">
            <v>0</v>
          </cell>
          <cell r="ED1116">
            <v>0</v>
          </cell>
          <cell r="EF1116">
            <v>0</v>
          </cell>
          <cell r="EJ1116">
            <v>0</v>
          </cell>
          <cell r="EL1116">
            <v>0</v>
          </cell>
          <cell r="EN1116">
            <v>0</v>
          </cell>
          <cell r="EP1116">
            <v>0</v>
          </cell>
          <cell r="ER1116">
            <v>0</v>
          </cell>
          <cell r="ET1116">
            <v>0</v>
          </cell>
          <cell r="EX1116">
            <v>40</v>
          </cell>
          <cell r="EZ1116">
            <v>0</v>
          </cell>
          <cell r="FD1116">
            <v>0</v>
          </cell>
          <cell r="FF1116">
            <v>0</v>
          </cell>
        </row>
        <row r="1117">
          <cell r="A1117" t="str">
            <v>NyLandvindDK-West-2013</v>
          </cell>
          <cell r="B1117" t="str">
            <v>DK-West</v>
          </cell>
          <cell r="G1117">
            <v>40</v>
          </cell>
          <cell r="H1117">
            <v>0</v>
          </cell>
          <cell r="N1117">
            <v>123.38186259715704</v>
          </cell>
          <cell r="AK1117">
            <v>40</v>
          </cell>
          <cell r="AL1117">
            <v>0</v>
          </cell>
          <cell r="AN1117">
            <v>0</v>
          </cell>
          <cell r="AO1117">
            <v>6.258</v>
          </cell>
          <cell r="AP1117">
            <v>2086</v>
          </cell>
          <cell r="AQ1117">
            <v>0</v>
          </cell>
          <cell r="BG1117" t="b">
            <v>1</v>
          </cell>
          <cell r="BO1117" t="b">
            <v>0</v>
          </cell>
          <cell r="CA1117" t="b">
            <v>0</v>
          </cell>
          <cell r="CB1117" t="b">
            <v>0</v>
          </cell>
          <cell r="CD1117" t="b">
            <v>0</v>
          </cell>
          <cell r="CE1117" t="b">
            <v>0</v>
          </cell>
          <cell r="CG1117" t="b">
            <v>0</v>
          </cell>
          <cell r="CH1117" t="b">
            <v>0</v>
          </cell>
          <cell r="CP1117" t="str">
            <v>ERWINWON</v>
          </cell>
          <cell r="CT1117" t="b">
            <v>0</v>
          </cell>
          <cell r="CV1117" t="b">
            <v>1</v>
          </cell>
          <cell r="CX1117" t="b">
            <v>1</v>
          </cell>
          <cell r="CZ1117" t="b">
            <v>1</v>
          </cell>
          <cell r="DB1117" t="b">
            <v>0</v>
          </cell>
          <cell r="DD1117" t="b">
            <v>0</v>
          </cell>
          <cell r="DF1117" t="b">
            <v>0</v>
          </cell>
          <cell r="DH1117" t="b">
            <v>0</v>
          </cell>
          <cell r="DJ1117" t="b">
            <v>0</v>
          </cell>
          <cell r="DL1117" t="b">
            <v>0</v>
          </cell>
          <cell r="DN1117" t="b">
            <v>0</v>
          </cell>
          <cell r="DP1117" t="b">
            <v>0</v>
          </cell>
          <cell r="DV1117">
            <v>0</v>
          </cell>
          <cell r="DX1117">
            <v>0</v>
          </cell>
          <cell r="DZ1117">
            <v>0</v>
          </cell>
          <cell r="EB1117">
            <v>0</v>
          </cell>
          <cell r="ED1117">
            <v>0</v>
          </cell>
          <cell r="EF1117">
            <v>0</v>
          </cell>
          <cell r="EJ1117">
            <v>0</v>
          </cell>
          <cell r="EL1117">
            <v>0</v>
          </cell>
          <cell r="EN1117">
            <v>0</v>
          </cell>
          <cell r="EP1117">
            <v>0</v>
          </cell>
          <cell r="ER1117">
            <v>0</v>
          </cell>
          <cell r="ET1117">
            <v>0</v>
          </cell>
          <cell r="EX1117">
            <v>0</v>
          </cell>
          <cell r="EZ1117">
            <v>0</v>
          </cell>
          <cell r="FD1117">
            <v>0</v>
          </cell>
          <cell r="FF1117">
            <v>0</v>
          </cell>
        </row>
        <row r="1118">
          <cell r="A1118" t="str">
            <v>NyLandvindDK-West-2014</v>
          </cell>
          <cell r="B1118" t="str">
            <v>DK-West</v>
          </cell>
          <cell r="G1118">
            <v>40</v>
          </cell>
          <cell r="H1118">
            <v>0</v>
          </cell>
          <cell r="N1118">
            <v>123.38186259715704</v>
          </cell>
          <cell r="AK1118">
            <v>40</v>
          </cell>
          <cell r="AL1118">
            <v>0</v>
          </cell>
          <cell r="AN1118">
            <v>0</v>
          </cell>
          <cell r="AO1118">
            <v>6.258</v>
          </cell>
          <cell r="AP1118">
            <v>2086</v>
          </cell>
          <cell r="AQ1118">
            <v>0</v>
          </cell>
          <cell r="BG1118" t="b">
            <v>1</v>
          </cell>
          <cell r="BO1118" t="b">
            <v>0</v>
          </cell>
          <cell r="CA1118" t="b">
            <v>0</v>
          </cell>
          <cell r="CB1118" t="b">
            <v>0</v>
          </cell>
          <cell r="CD1118" t="b">
            <v>0</v>
          </cell>
          <cell r="CE1118" t="b">
            <v>0</v>
          </cell>
          <cell r="CG1118" t="b">
            <v>1</v>
          </cell>
          <cell r="CH1118" t="b">
            <v>0</v>
          </cell>
          <cell r="CP1118" t="str">
            <v>ERWINWON</v>
          </cell>
          <cell r="CT1118" t="b">
            <v>1</v>
          </cell>
          <cell r="CV1118" t="b">
            <v>1</v>
          </cell>
          <cell r="CX1118" t="b">
            <v>0</v>
          </cell>
          <cell r="CZ1118" t="b">
            <v>0</v>
          </cell>
          <cell r="DB1118" t="b">
            <v>0</v>
          </cell>
          <cell r="DD1118" t="b">
            <v>0</v>
          </cell>
          <cell r="DF1118" t="b">
            <v>0</v>
          </cell>
          <cell r="DH1118" t="b">
            <v>0</v>
          </cell>
          <cell r="DJ1118" t="b">
            <v>0</v>
          </cell>
          <cell r="DL1118" t="b">
            <v>0</v>
          </cell>
          <cell r="DN1118" t="b">
            <v>0</v>
          </cell>
          <cell r="DP1118" t="b">
            <v>0</v>
          </cell>
          <cell r="DV1118">
            <v>0</v>
          </cell>
          <cell r="DX1118">
            <v>0</v>
          </cell>
          <cell r="DZ1118">
            <v>0</v>
          </cell>
          <cell r="EB1118">
            <v>0</v>
          </cell>
          <cell r="ED1118">
            <v>0</v>
          </cell>
          <cell r="EF1118">
            <v>0</v>
          </cell>
          <cell r="EJ1118">
            <v>0</v>
          </cell>
          <cell r="EL1118">
            <v>0</v>
          </cell>
          <cell r="EN1118">
            <v>0</v>
          </cell>
          <cell r="EP1118">
            <v>0</v>
          </cell>
          <cell r="ER1118">
            <v>0</v>
          </cell>
          <cell r="ET1118">
            <v>0</v>
          </cell>
          <cell r="EX1118">
            <v>0</v>
          </cell>
          <cell r="EZ1118">
            <v>0</v>
          </cell>
          <cell r="FD1118">
            <v>40</v>
          </cell>
          <cell r="FF1118">
            <v>0</v>
          </cell>
        </row>
        <row r="1119">
          <cell r="A1119" t="str">
            <v>NyLandvindDK-West-2014</v>
          </cell>
          <cell r="B1119" t="str">
            <v>DK-West</v>
          </cell>
          <cell r="G1119">
            <v>40</v>
          </cell>
          <cell r="H1119">
            <v>0</v>
          </cell>
          <cell r="N1119">
            <v>123.38186259715704</v>
          </cell>
          <cell r="AK1119">
            <v>40</v>
          </cell>
          <cell r="AL1119">
            <v>0</v>
          </cell>
          <cell r="AN1119">
            <v>0</v>
          </cell>
          <cell r="AO1119">
            <v>6.258</v>
          </cell>
          <cell r="AP1119">
            <v>2086</v>
          </cell>
          <cell r="AQ1119">
            <v>0</v>
          </cell>
          <cell r="BG1119" t="b">
            <v>1</v>
          </cell>
          <cell r="BO1119" t="b">
            <v>0</v>
          </cell>
          <cell r="CA1119" t="b">
            <v>0</v>
          </cell>
          <cell r="CB1119" t="b">
            <v>0</v>
          </cell>
          <cell r="CD1119" t="b">
            <v>0</v>
          </cell>
          <cell r="CE1119" t="b">
            <v>0</v>
          </cell>
          <cell r="CG1119" t="b">
            <v>0</v>
          </cell>
          <cell r="CH1119" t="b">
            <v>0</v>
          </cell>
          <cell r="CP1119" t="str">
            <v>ERWINWON</v>
          </cell>
          <cell r="CT1119" t="b">
            <v>0</v>
          </cell>
          <cell r="CV1119" t="b">
            <v>0</v>
          </cell>
          <cell r="CX1119" t="b">
            <v>1</v>
          </cell>
          <cell r="CZ1119" t="b">
            <v>1</v>
          </cell>
          <cell r="DB1119" t="b">
            <v>0</v>
          </cell>
          <cell r="DD1119" t="b">
            <v>0</v>
          </cell>
          <cell r="DF1119" t="b">
            <v>0</v>
          </cell>
          <cell r="DH1119" t="b">
            <v>0</v>
          </cell>
          <cell r="DJ1119" t="b">
            <v>0</v>
          </cell>
          <cell r="DL1119" t="b">
            <v>0</v>
          </cell>
          <cell r="DN1119" t="b">
            <v>0</v>
          </cell>
          <cell r="DP1119" t="b">
            <v>0</v>
          </cell>
          <cell r="DV1119">
            <v>0</v>
          </cell>
          <cell r="DX1119">
            <v>0</v>
          </cell>
          <cell r="DZ1119">
            <v>0</v>
          </cell>
          <cell r="EB1119">
            <v>0</v>
          </cell>
          <cell r="ED1119">
            <v>0</v>
          </cell>
          <cell r="EF1119">
            <v>0</v>
          </cell>
          <cell r="EJ1119">
            <v>0</v>
          </cell>
          <cell r="EL1119">
            <v>0</v>
          </cell>
          <cell r="EN1119">
            <v>0</v>
          </cell>
          <cell r="EP1119">
            <v>0</v>
          </cell>
          <cell r="ER1119">
            <v>0</v>
          </cell>
          <cell r="ET1119">
            <v>0</v>
          </cell>
          <cell r="EX1119">
            <v>0</v>
          </cell>
          <cell r="EZ1119">
            <v>0</v>
          </cell>
          <cell r="FD1119">
            <v>0</v>
          </cell>
          <cell r="FF1119">
            <v>0</v>
          </cell>
        </row>
        <row r="1120">
          <cell r="A1120" t="str">
            <v>NyLandvindDK-West-2015</v>
          </cell>
          <cell r="B1120" t="str">
            <v>DK-West</v>
          </cell>
          <cell r="G1120">
            <v>40</v>
          </cell>
          <cell r="H1120">
            <v>0</v>
          </cell>
          <cell r="N1120">
            <v>123.38186259715704</v>
          </cell>
          <cell r="AK1120">
            <v>40</v>
          </cell>
          <cell r="AL1120">
            <v>0</v>
          </cell>
          <cell r="AN1120">
            <v>0</v>
          </cell>
          <cell r="AO1120">
            <v>6.258</v>
          </cell>
          <cell r="AP1120">
            <v>2086</v>
          </cell>
          <cell r="AQ1120">
            <v>0</v>
          </cell>
          <cell r="BG1120" t="b">
            <v>1</v>
          </cell>
          <cell r="BO1120" t="b">
            <v>0</v>
          </cell>
          <cell r="CA1120" t="b">
            <v>0</v>
          </cell>
          <cell r="CB1120" t="b">
            <v>0</v>
          </cell>
          <cell r="CD1120" t="b">
            <v>0</v>
          </cell>
          <cell r="CE1120" t="b">
            <v>0</v>
          </cell>
          <cell r="CG1120" t="b">
            <v>1</v>
          </cell>
          <cell r="CH1120" t="b">
            <v>0</v>
          </cell>
          <cell r="CP1120" t="str">
            <v>ERWINWON</v>
          </cell>
          <cell r="CT1120" t="b">
            <v>1</v>
          </cell>
          <cell r="CV1120" t="b">
            <v>1</v>
          </cell>
          <cell r="CX1120" t="b">
            <v>0</v>
          </cell>
          <cell r="CZ1120" t="b">
            <v>0</v>
          </cell>
          <cell r="DB1120" t="b">
            <v>0</v>
          </cell>
          <cell r="DD1120" t="b">
            <v>0</v>
          </cell>
          <cell r="DF1120" t="b">
            <v>0</v>
          </cell>
          <cell r="DH1120" t="b">
            <v>0</v>
          </cell>
          <cell r="DJ1120" t="b">
            <v>0</v>
          </cell>
          <cell r="DL1120" t="b">
            <v>0</v>
          </cell>
          <cell r="DN1120" t="b">
            <v>0</v>
          </cell>
          <cell r="DP1120" t="b">
            <v>0</v>
          </cell>
          <cell r="DV1120">
            <v>0</v>
          </cell>
          <cell r="DX1120">
            <v>0</v>
          </cell>
          <cell r="DZ1120">
            <v>0</v>
          </cell>
          <cell r="EB1120">
            <v>0</v>
          </cell>
          <cell r="ED1120">
            <v>0</v>
          </cell>
          <cell r="EF1120">
            <v>0</v>
          </cell>
          <cell r="EJ1120">
            <v>0</v>
          </cell>
          <cell r="EL1120">
            <v>0</v>
          </cell>
          <cell r="EN1120">
            <v>0</v>
          </cell>
          <cell r="EP1120">
            <v>0</v>
          </cell>
          <cell r="ER1120">
            <v>0</v>
          </cell>
          <cell r="ET1120">
            <v>0</v>
          </cell>
          <cell r="EX1120">
            <v>0</v>
          </cell>
          <cell r="EZ1120">
            <v>0</v>
          </cell>
          <cell r="FD1120">
            <v>40</v>
          </cell>
          <cell r="FF1120">
            <v>0</v>
          </cell>
        </row>
        <row r="1121">
          <cell r="A1121" t="str">
            <v>NyLandvindDK-West-2015</v>
          </cell>
          <cell r="B1121" t="str">
            <v>DK-West</v>
          </cell>
          <cell r="G1121">
            <v>40</v>
          </cell>
          <cell r="H1121">
            <v>0</v>
          </cell>
          <cell r="N1121">
            <v>123.38186259715704</v>
          </cell>
          <cell r="AK1121">
            <v>40</v>
          </cell>
          <cell r="AL1121">
            <v>0</v>
          </cell>
          <cell r="AN1121">
            <v>0</v>
          </cell>
          <cell r="AO1121">
            <v>6.258</v>
          </cell>
          <cell r="AP1121">
            <v>2086</v>
          </cell>
          <cell r="AQ1121">
            <v>0</v>
          </cell>
          <cell r="BG1121" t="b">
            <v>1</v>
          </cell>
          <cell r="BO1121" t="b">
            <v>0</v>
          </cell>
          <cell r="CA1121" t="b">
            <v>0</v>
          </cell>
          <cell r="CB1121" t="b">
            <v>0</v>
          </cell>
          <cell r="CD1121" t="b">
            <v>0</v>
          </cell>
          <cell r="CE1121" t="b">
            <v>0</v>
          </cell>
          <cell r="CG1121" t="b">
            <v>0</v>
          </cell>
          <cell r="CH1121" t="b">
            <v>0</v>
          </cell>
          <cell r="CP1121" t="str">
            <v>ERWINWON</v>
          </cell>
          <cell r="CT1121" t="b">
            <v>0</v>
          </cell>
          <cell r="CV1121" t="b">
            <v>0</v>
          </cell>
          <cell r="CX1121" t="b">
            <v>1</v>
          </cell>
          <cell r="CZ1121" t="b">
            <v>1</v>
          </cell>
          <cell r="DB1121" t="b">
            <v>0</v>
          </cell>
          <cell r="DD1121" t="b">
            <v>0</v>
          </cell>
          <cell r="DF1121" t="b">
            <v>0</v>
          </cell>
          <cell r="DH1121" t="b">
            <v>0</v>
          </cell>
          <cell r="DJ1121" t="b">
            <v>0</v>
          </cell>
          <cell r="DL1121" t="b">
            <v>0</v>
          </cell>
          <cell r="DN1121" t="b">
            <v>0</v>
          </cell>
          <cell r="DP1121" t="b">
            <v>0</v>
          </cell>
          <cell r="DV1121">
            <v>0</v>
          </cell>
          <cell r="DX1121">
            <v>0</v>
          </cell>
          <cell r="DZ1121">
            <v>0</v>
          </cell>
          <cell r="EB1121">
            <v>0</v>
          </cell>
          <cell r="ED1121">
            <v>0</v>
          </cell>
          <cell r="EF1121">
            <v>0</v>
          </cell>
          <cell r="EJ1121">
            <v>0</v>
          </cell>
          <cell r="EL1121">
            <v>0</v>
          </cell>
          <cell r="EN1121">
            <v>0</v>
          </cell>
          <cell r="EP1121">
            <v>0</v>
          </cell>
          <cell r="ER1121">
            <v>0</v>
          </cell>
          <cell r="ET1121">
            <v>0</v>
          </cell>
          <cell r="EX1121">
            <v>0</v>
          </cell>
          <cell r="EZ1121">
            <v>0</v>
          </cell>
          <cell r="FD1121">
            <v>0</v>
          </cell>
          <cell r="FF1121">
            <v>0</v>
          </cell>
        </row>
        <row r="1122">
          <cell r="A1122" t="str">
            <v>NyLandvindDK-West-2016</v>
          </cell>
          <cell r="B1122" t="str">
            <v>DK-West</v>
          </cell>
          <cell r="G1122">
            <v>100</v>
          </cell>
          <cell r="H1122">
            <v>0</v>
          </cell>
          <cell r="N1122">
            <v>308.45465649289264</v>
          </cell>
          <cell r="AK1122">
            <v>100</v>
          </cell>
          <cell r="AL1122">
            <v>0</v>
          </cell>
          <cell r="AN1122">
            <v>0</v>
          </cell>
          <cell r="AO1122">
            <v>15.421499999999998</v>
          </cell>
          <cell r="AP1122">
            <v>5140.5</v>
          </cell>
          <cell r="AQ1122">
            <v>0</v>
          </cell>
          <cell r="BG1122" t="b">
            <v>1</v>
          </cell>
          <cell r="BO1122" t="b">
            <v>0</v>
          </cell>
          <cell r="CA1122" t="b">
            <v>0</v>
          </cell>
          <cell r="CB1122" t="b">
            <v>0</v>
          </cell>
          <cell r="CD1122" t="b">
            <v>0</v>
          </cell>
          <cell r="CE1122" t="b">
            <v>0</v>
          </cell>
          <cell r="CG1122" t="b">
            <v>1</v>
          </cell>
          <cell r="CH1122" t="b">
            <v>0</v>
          </cell>
          <cell r="CP1122" t="str">
            <v>ERWINWON</v>
          </cell>
          <cell r="CT1122" t="b">
            <v>0</v>
          </cell>
          <cell r="CV1122" t="b">
            <v>1</v>
          </cell>
          <cell r="CX1122" t="b">
            <v>0</v>
          </cell>
          <cell r="CZ1122" t="b">
            <v>0</v>
          </cell>
          <cell r="DB1122" t="b">
            <v>0</v>
          </cell>
          <cell r="DD1122" t="b">
            <v>0</v>
          </cell>
          <cell r="DF1122" t="b">
            <v>0</v>
          </cell>
          <cell r="DH1122" t="b">
            <v>0</v>
          </cell>
          <cell r="DJ1122" t="b">
            <v>0</v>
          </cell>
          <cell r="DL1122" t="b">
            <v>0</v>
          </cell>
          <cell r="DN1122" t="b">
            <v>0</v>
          </cell>
          <cell r="DP1122" t="b">
            <v>0</v>
          </cell>
          <cell r="DV1122">
            <v>0</v>
          </cell>
          <cell r="DX1122">
            <v>0</v>
          </cell>
          <cell r="DZ1122">
            <v>0</v>
          </cell>
          <cell r="EB1122">
            <v>0</v>
          </cell>
          <cell r="ED1122">
            <v>0</v>
          </cell>
          <cell r="EF1122">
            <v>0</v>
          </cell>
          <cell r="EJ1122">
            <v>0</v>
          </cell>
          <cell r="EL1122">
            <v>0</v>
          </cell>
          <cell r="EN1122">
            <v>0</v>
          </cell>
          <cell r="EP1122">
            <v>0</v>
          </cell>
          <cell r="ER1122">
            <v>0</v>
          </cell>
          <cell r="ET1122">
            <v>0</v>
          </cell>
          <cell r="EX1122">
            <v>0</v>
          </cell>
          <cell r="EZ1122">
            <v>0</v>
          </cell>
          <cell r="FD1122">
            <v>100</v>
          </cell>
          <cell r="FF1122">
            <v>0</v>
          </cell>
        </row>
        <row r="1123">
          <cell r="A1123" t="str">
            <v>NyLandvindDK-West-2016</v>
          </cell>
          <cell r="B1123" t="str">
            <v>DK-West</v>
          </cell>
          <cell r="G1123">
            <v>100</v>
          </cell>
          <cell r="H1123">
            <v>0</v>
          </cell>
          <cell r="N1123">
            <v>308.45465649289264</v>
          </cell>
          <cell r="AK1123">
            <v>100</v>
          </cell>
          <cell r="AL1123">
            <v>0</v>
          </cell>
          <cell r="AN1123">
            <v>0</v>
          </cell>
          <cell r="AO1123">
            <v>15.421499999999998</v>
          </cell>
          <cell r="AP1123">
            <v>5140.5</v>
          </cell>
          <cell r="AQ1123">
            <v>0</v>
          </cell>
          <cell r="BG1123" t="b">
            <v>1</v>
          </cell>
          <cell r="BO1123" t="b">
            <v>0</v>
          </cell>
          <cell r="CA1123" t="b">
            <v>0</v>
          </cell>
          <cell r="CB1123" t="b">
            <v>0</v>
          </cell>
          <cell r="CD1123" t="b">
            <v>0</v>
          </cell>
          <cell r="CE1123" t="b">
            <v>0</v>
          </cell>
          <cell r="CG1123" t="b">
            <v>0</v>
          </cell>
          <cell r="CH1123" t="b">
            <v>0</v>
          </cell>
          <cell r="CP1123" t="str">
            <v>ERWINWON</v>
          </cell>
          <cell r="CT1123" t="b">
            <v>0</v>
          </cell>
          <cell r="CV1123" t="b">
            <v>0</v>
          </cell>
          <cell r="CX1123" t="b">
            <v>1</v>
          </cell>
          <cell r="CZ1123" t="b">
            <v>1</v>
          </cell>
          <cell r="DB1123" t="b">
            <v>0</v>
          </cell>
          <cell r="DD1123" t="b">
            <v>0</v>
          </cell>
          <cell r="DF1123" t="b">
            <v>0</v>
          </cell>
          <cell r="DH1123" t="b">
            <v>0</v>
          </cell>
          <cell r="DJ1123" t="b">
            <v>0</v>
          </cell>
          <cell r="DL1123" t="b">
            <v>0</v>
          </cell>
          <cell r="DN1123" t="b">
            <v>0</v>
          </cell>
          <cell r="DP1123" t="b">
            <v>0</v>
          </cell>
          <cell r="DV1123">
            <v>0</v>
          </cell>
          <cell r="DX1123">
            <v>0</v>
          </cell>
          <cell r="DZ1123">
            <v>0</v>
          </cell>
          <cell r="EB1123">
            <v>0</v>
          </cell>
          <cell r="ED1123">
            <v>0</v>
          </cell>
          <cell r="EF1123">
            <v>0</v>
          </cell>
          <cell r="EJ1123">
            <v>0</v>
          </cell>
          <cell r="EL1123">
            <v>0</v>
          </cell>
          <cell r="EN1123">
            <v>0</v>
          </cell>
          <cell r="EP1123">
            <v>0</v>
          </cell>
          <cell r="ER1123">
            <v>0</v>
          </cell>
          <cell r="ET1123">
            <v>0</v>
          </cell>
          <cell r="EX1123">
            <v>0</v>
          </cell>
          <cell r="EZ1123">
            <v>0</v>
          </cell>
          <cell r="FD1123">
            <v>0</v>
          </cell>
          <cell r="FF1123">
            <v>0</v>
          </cell>
        </row>
        <row r="1124">
          <cell r="A1124" t="str">
            <v>NyLandvindDK-West-2017</v>
          </cell>
          <cell r="B1124" t="str">
            <v>DK-West</v>
          </cell>
          <cell r="G1124">
            <v>100</v>
          </cell>
          <cell r="H1124">
            <v>0</v>
          </cell>
          <cell r="N1124">
            <v>308.45465649289264</v>
          </cell>
          <cell r="AK1124">
            <v>100</v>
          </cell>
          <cell r="AL1124">
            <v>0</v>
          </cell>
          <cell r="AN1124">
            <v>0</v>
          </cell>
          <cell r="AO1124">
            <v>15.197999999999997</v>
          </cell>
          <cell r="AP1124">
            <v>5066</v>
          </cell>
          <cell r="AQ1124">
            <v>0</v>
          </cell>
          <cell r="BG1124" t="b">
            <v>1</v>
          </cell>
          <cell r="BO1124" t="b">
            <v>0</v>
          </cell>
          <cell r="CA1124" t="b">
            <v>0</v>
          </cell>
          <cell r="CB1124" t="b">
            <v>0</v>
          </cell>
          <cell r="CD1124" t="b">
            <v>0</v>
          </cell>
          <cell r="CE1124" t="b">
            <v>0</v>
          </cell>
          <cell r="CG1124" t="b">
            <v>1</v>
          </cell>
          <cell r="CH1124" t="b">
            <v>0</v>
          </cell>
          <cell r="CP1124" t="str">
            <v>ERWINWON</v>
          </cell>
          <cell r="CT1124" t="b">
            <v>0</v>
          </cell>
          <cell r="CV1124" t="b">
            <v>1</v>
          </cell>
          <cell r="CX1124" t="b">
            <v>0</v>
          </cell>
          <cell r="CZ1124" t="b">
            <v>0</v>
          </cell>
          <cell r="DB1124" t="b">
            <v>0</v>
          </cell>
          <cell r="DD1124" t="b">
            <v>0</v>
          </cell>
          <cell r="DF1124" t="b">
            <v>0</v>
          </cell>
          <cell r="DH1124" t="b">
            <v>0</v>
          </cell>
          <cell r="DJ1124" t="b">
            <v>0</v>
          </cell>
          <cell r="DL1124" t="b">
            <v>0</v>
          </cell>
          <cell r="DN1124" t="b">
            <v>0</v>
          </cell>
          <cell r="DP1124" t="b">
            <v>0</v>
          </cell>
          <cell r="DV1124">
            <v>0</v>
          </cell>
          <cell r="DX1124">
            <v>0</v>
          </cell>
          <cell r="DZ1124">
            <v>0</v>
          </cell>
          <cell r="EB1124">
            <v>0</v>
          </cell>
          <cell r="ED1124">
            <v>0</v>
          </cell>
          <cell r="EF1124">
            <v>0</v>
          </cell>
          <cell r="EJ1124">
            <v>0</v>
          </cell>
          <cell r="EL1124">
            <v>0</v>
          </cell>
          <cell r="EN1124">
            <v>0</v>
          </cell>
          <cell r="EP1124">
            <v>0</v>
          </cell>
          <cell r="ER1124">
            <v>0</v>
          </cell>
          <cell r="ET1124">
            <v>0</v>
          </cell>
          <cell r="EX1124">
            <v>0</v>
          </cell>
          <cell r="EZ1124">
            <v>0</v>
          </cell>
          <cell r="FD1124">
            <v>100</v>
          </cell>
          <cell r="FF1124">
            <v>0</v>
          </cell>
        </row>
        <row r="1125">
          <cell r="A1125" t="str">
            <v>NyLandvindDK-West-2017</v>
          </cell>
          <cell r="B1125" t="str">
            <v>DK-West</v>
          </cell>
          <cell r="G1125">
            <v>100</v>
          </cell>
          <cell r="H1125">
            <v>0</v>
          </cell>
          <cell r="N1125">
            <v>308.45465649289264</v>
          </cell>
          <cell r="AK1125">
            <v>100</v>
          </cell>
          <cell r="AL1125">
            <v>0</v>
          </cell>
          <cell r="AN1125">
            <v>0</v>
          </cell>
          <cell r="AO1125">
            <v>15.197999999999997</v>
          </cell>
          <cell r="AP1125">
            <v>5066</v>
          </cell>
          <cell r="AQ1125">
            <v>0</v>
          </cell>
          <cell r="BG1125" t="b">
            <v>1</v>
          </cell>
          <cell r="BO1125" t="b">
            <v>0</v>
          </cell>
          <cell r="CA1125" t="b">
            <v>0</v>
          </cell>
          <cell r="CB1125" t="b">
            <v>0</v>
          </cell>
          <cell r="CD1125" t="b">
            <v>0</v>
          </cell>
          <cell r="CE1125" t="b">
            <v>0</v>
          </cell>
          <cell r="CG1125" t="b">
            <v>0</v>
          </cell>
          <cell r="CH1125" t="b">
            <v>0</v>
          </cell>
          <cell r="CP1125" t="str">
            <v>ERWINWON</v>
          </cell>
          <cell r="CT1125" t="b">
            <v>0</v>
          </cell>
          <cell r="CV1125" t="b">
            <v>0</v>
          </cell>
          <cell r="CX1125" t="b">
            <v>1</v>
          </cell>
          <cell r="CZ1125" t="b">
            <v>1</v>
          </cell>
          <cell r="DB1125" t="b">
            <v>0</v>
          </cell>
          <cell r="DD1125" t="b">
            <v>0</v>
          </cell>
          <cell r="DF1125" t="b">
            <v>0</v>
          </cell>
          <cell r="DH1125" t="b">
            <v>0</v>
          </cell>
          <cell r="DJ1125" t="b">
            <v>0</v>
          </cell>
          <cell r="DL1125" t="b">
            <v>0</v>
          </cell>
          <cell r="DN1125" t="b">
            <v>0</v>
          </cell>
          <cell r="DP1125" t="b">
            <v>0</v>
          </cell>
          <cell r="DV1125">
            <v>0</v>
          </cell>
          <cell r="DX1125">
            <v>0</v>
          </cell>
          <cell r="DZ1125">
            <v>0</v>
          </cell>
          <cell r="EB1125">
            <v>0</v>
          </cell>
          <cell r="ED1125">
            <v>0</v>
          </cell>
          <cell r="EF1125">
            <v>0</v>
          </cell>
          <cell r="EJ1125">
            <v>0</v>
          </cell>
          <cell r="EL1125">
            <v>0</v>
          </cell>
          <cell r="EN1125">
            <v>0</v>
          </cell>
          <cell r="EP1125">
            <v>0</v>
          </cell>
          <cell r="ER1125">
            <v>0</v>
          </cell>
          <cell r="ET1125">
            <v>0</v>
          </cell>
          <cell r="EX1125">
            <v>0</v>
          </cell>
          <cell r="EZ1125">
            <v>0</v>
          </cell>
          <cell r="FD1125">
            <v>0</v>
          </cell>
          <cell r="FF1125">
            <v>0</v>
          </cell>
        </row>
        <row r="1126">
          <cell r="A1126" t="str">
            <v>NyLandvindDK-West-2018</v>
          </cell>
          <cell r="B1126" t="str">
            <v>DK-West</v>
          </cell>
          <cell r="G1126">
            <v>160</v>
          </cell>
          <cell r="H1126">
            <v>0</v>
          </cell>
          <cell r="N1126">
            <v>493.52745038862815</v>
          </cell>
          <cell r="AK1126">
            <v>160</v>
          </cell>
          <cell r="AL1126">
            <v>0</v>
          </cell>
          <cell r="AN1126">
            <v>0</v>
          </cell>
          <cell r="AO1126">
            <v>23.959199999999996</v>
          </cell>
          <cell r="AP1126">
            <v>7986.4000000000015</v>
          </cell>
          <cell r="AQ1126">
            <v>0</v>
          </cell>
          <cell r="BG1126" t="b">
            <v>1</v>
          </cell>
          <cell r="BO1126" t="b">
            <v>0</v>
          </cell>
          <cell r="CA1126" t="b">
            <v>0</v>
          </cell>
          <cell r="CB1126" t="b">
            <v>0</v>
          </cell>
          <cell r="CD1126" t="b">
            <v>0</v>
          </cell>
          <cell r="CE1126" t="b">
            <v>0</v>
          </cell>
          <cell r="CG1126" t="b">
            <v>0</v>
          </cell>
          <cell r="CH1126" t="b">
            <v>0</v>
          </cell>
          <cell r="CP1126" t="str">
            <v>ERWINWON</v>
          </cell>
          <cell r="CT1126" t="b">
            <v>0</v>
          </cell>
          <cell r="CV1126" t="b">
            <v>1</v>
          </cell>
          <cell r="CX1126" t="b">
            <v>0</v>
          </cell>
          <cell r="CZ1126" t="b">
            <v>0</v>
          </cell>
          <cell r="DB1126" t="b">
            <v>0</v>
          </cell>
          <cell r="DD1126" t="b">
            <v>0</v>
          </cell>
          <cell r="DF1126" t="b">
            <v>0</v>
          </cell>
          <cell r="DH1126" t="b">
            <v>0</v>
          </cell>
          <cell r="DJ1126" t="b">
            <v>0</v>
          </cell>
          <cell r="DL1126" t="b">
            <v>0</v>
          </cell>
          <cell r="DN1126" t="b">
            <v>0</v>
          </cell>
          <cell r="DP1126" t="b">
            <v>0</v>
          </cell>
          <cell r="DV1126">
            <v>0</v>
          </cell>
          <cell r="DX1126">
            <v>0</v>
          </cell>
          <cell r="DZ1126">
            <v>0</v>
          </cell>
          <cell r="EB1126">
            <v>0</v>
          </cell>
          <cell r="ED1126">
            <v>0</v>
          </cell>
          <cell r="EF1126">
            <v>0</v>
          </cell>
          <cell r="EJ1126">
            <v>0</v>
          </cell>
          <cell r="EL1126">
            <v>0</v>
          </cell>
          <cell r="EN1126">
            <v>0</v>
          </cell>
          <cell r="EP1126">
            <v>0</v>
          </cell>
          <cell r="ER1126">
            <v>0</v>
          </cell>
          <cell r="ET1126">
            <v>0</v>
          </cell>
          <cell r="EX1126">
            <v>0</v>
          </cell>
          <cell r="EZ1126">
            <v>0</v>
          </cell>
          <cell r="FD1126">
            <v>0</v>
          </cell>
          <cell r="FF1126">
            <v>0</v>
          </cell>
        </row>
        <row r="1127">
          <cell r="A1127" t="str">
            <v>NyLandvindDK-West-2018</v>
          </cell>
          <cell r="B1127" t="str">
            <v>DK-West</v>
          </cell>
          <cell r="G1127">
            <v>160</v>
          </cell>
          <cell r="H1127">
            <v>0</v>
          </cell>
          <cell r="N1127">
            <v>493.52745038862815</v>
          </cell>
          <cell r="AK1127">
            <v>160</v>
          </cell>
          <cell r="AL1127">
            <v>0</v>
          </cell>
          <cell r="AN1127">
            <v>0</v>
          </cell>
          <cell r="AO1127">
            <v>23.959199999999996</v>
          </cell>
          <cell r="AP1127">
            <v>7986.4000000000015</v>
          </cell>
          <cell r="AQ1127">
            <v>0</v>
          </cell>
          <cell r="BG1127" t="b">
            <v>1</v>
          </cell>
          <cell r="BO1127" t="b">
            <v>0</v>
          </cell>
          <cell r="CA1127" t="b">
            <v>0</v>
          </cell>
          <cell r="CB1127" t="b">
            <v>0</v>
          </cell>
          <cell r="CD1127" t="b">
            <v>0</v>
          </cell>
          <cell r="CE1127" t="b">
            <v>0</v>
          </cell>
          <cell r="CG1127" t="b">
            <v>0</v>
          </cell>
          <cell r="CH1127" t="b">
            <v>0</v>
          </cell>
          <cell r="CP1127" t="str">
            <v>ERWINWON</v>
          </cell>
          <cell r="CT1127" t="b">
            <v>0</v>
          </cell>
          <cell r="CV1127" t="b">
            <v>0</v>
          </cell>
          <cell r="CX1127" t="b">
            <v>1</v>
          </cell>
          <cell r="CZ1127" t="b">
            <v>1</v>
          </cell>
          <cell r="DB1127" t="b">
            <v>0</v>
          </cell>
          <cell r="DD1127" t="b">
            <v>0</v>
          </cell>
          <cell r="DF1127" t="b">
            <v>0</v>
          </cell>
          <cell r="DH1127" t="b">
            <v>0</v>
          </cell>
          <cell r="DJ1127" t="b">
            <v>0</v>
          </cell>
          <cell r="DL1127" t="b">
            <v>0</v>
          </cell>
          <cell r="DN1127" t="b">
            <v>0</v>
          </cell>
          <cell r="DP1127" t="b">
            <v>0</v>
          </cell>
          <cell r="DV1127">
            <v>0</v>
          </cell>
          <cell r="DX1127">
            <v>0</v>
          </cell>
          <cell r="DZ1127">
            <v>0</v>
          </cell>
          <cell r="EB1127">
            <v>0</v>
          </cell>
          <cell r="ED1127">
            <v>0</v>
          </cell>
          <cell r="EF1127">
            <v>0</v>
          </cell>
          <cell r="EJ1127">
            <v>0</v>
          </cell>
          <cell r="EL1127">
            <v>0</v>
          </cell>
          <cell r="EN1127">
            <v>0</v>
          </cell>
          <cell r="EP1127">
            <v>0</v>
          </cell>
          <cell r="ER1127">
            <v>0</v>
          </cell>
          <cell r="ET1127">
            <v>0</v>
          </cell>
          <cell r="EX1127">
            <v>0</v>
          </cell>
          <cell r="EZ1127">
            <v>0</v>
          </cell>
          <cell r="FD1127">
            <v>0</v>
          </cell>
          <cell r="FF1127">
            <v>0</v>
          </cell>
        </row>
        <row r="1128">
          <cell r="A1128" t="str">
            <v>NyLandvindDK-West-2019</v>
          </cell>
          <cell r="B1128" t="str">
            <v>DK-West</v>
          </cell>
          <cell r="G1128">
            <v>160</v>
          </cell>
          <cell r="H1128">
            <v>0</v>
          </cell>
          <cell r="N1128">
            <v>493.52745038862815</v>
          </cell>
          <cell r="AK1128">
            <v>160</v>
          </cell>
          <cell r="AL1128">
            <v>0</v>
          </cell>
          <cell r="AN1128">
            <v>0</v>
          </cell>
          <cell r="AO1128">
            <v>23.601599999999991</v>
          </cell>
          <cell r="AP1128">
            <v>7867.2000000000016</v>
          </cell>
          <cell r="AQ1128">
            <v>0</v>
          </cell>
          <cell r="BG1128" t="b">
            <v>1</v>
          </cell>
          <cell r="BO1128" t="b">
            <v>0</v>
          </cell>
          <cell r="CA1128" t="b">
            <v>0</v>
          </cell>
          <cell r="CB1128" t="b">
            <v>0</v>
          </cell>
          <cell r="CD1128" t="b">
            <v>0</v>
          </cell>
          <cell r="CE1128" t="b">
            <v>0</v>
          </cell>
          <cell r="CG1128" t="b">
            <v>0</v>
          </cell>
          <cell r="CH1128" t="b">
            <v>0</v>
          </cell>
          <cell r="CP1128" t="str">
            <v>ERWINWON</v>
          </cell>
          <cell r="CT1128" t="b">
            <v>0</v>
          </cell>
          <cell r="CV1128" t="b">
            <v>1</v>
          </cell>
          <cell r="CX1128" t="b">
            <v>1</v>
          </cell>
          <cell r="CZ1128" t="b">
            <v>0</v>
          </cell>
          <cell r="DB1128" t="b">
            <v>0</v>
          </cell>
          <cell r="DD1128" t="b">
            <v>0</v>
          </cell>
          <cell r="DF1128" t="b">
            <v>0</v>
          </cell>
          <cell r="DH1128" t="b">
            <v>0</v>
          </cell>
          <cell r="DJ1128" t="b">
            <v>0</v>
          </cell>
          <cell r="DL1128" t="b">
            <v>0</v>
          </cell>
          <cell r="DN1128" t="b">
            <v>0</v>
          </cell>
          <cell r="DP1128" t="b">
            <v>0</v>
          </cell>
          <cell r="DV1128">
            <v>0</v>
          </cell>
          <cell r="DX1128">
            <v>0</v>
          </cell>
          <cell r="DZ1128">
            <v>0</v>
          </cell>
          <cell r="EB1128">
            <v>0</v>
          </cell>
          <cell r="ED1128">
            <v>0</v>
          </cell>
          <cell r="EF1128">
            <v>0</v>
          </cell>
          <cell r="EJ1128">
            <v>0</v>
          </cell>
          <cell r="EL1128">
            <v>0</v>
          </cell>
          <cell r="EN1128">
            <v>0</v>
          </cell>
          <cell r="EP1128">
            <v>0</v>
          </cell>
          <cell r="ER1128">
            <v>0</v>
          </cell>
          <cell r="ET1128">
            <v>0</v>
          </cell>
          <cell r="EX1128">
            <v>0</v>
          </cell>
          <cell r="EZ1128">
            <v>0</v>
          </cell>
          <cell r="FD1128">
            <v>0</v>
          </cell>
          <cell r="FF1128">
            <v>0</v>
          </cell>
        </row>
        <row r="1129">
          <cell r="A1129" t="str">
            <v>NyLandvindDK-West-2019</v>
          </cell>
          <cell r="B1129" t="str">
            <v>DK-West</v>
          </cell>
          <cell r="G1129">
            <v>160</v>
          </cell>
          <cell r="H1129">
            <v>0</v>
          </cell>
          <cell r="N1129">
            <v>493.52745038862815</v>
          </cell>
          <cell r="AK1129">
            <v>160</v>
          </cell>
          <cell r="AL1129">
            <v>0</v>
          </cell>
          <cell r="AN1129">
            <v>0</v>
          </cell>
          <cell r="AO1129">
            <v>23.601599999999991</v>
          </cell>
          <cell r="AP1129">
            <v>7867.2000000000016</v>
          </cell>
          <cell r="AQ1129">
            <v>0</v>
          </cell>
          <cell r="BG1129" t="b">
            <v>1</v>
          </cell>
          <cell r="BO1129" t="b">
            <v>0</v>
          </cell>
          <cell r="CA1129" t="b">
            <v>0</v>
          </cell>
          <cell r="CB1129" t="b">
            <v>0</v>
          </cell>
          <cell r="CD1129" t="b">
            <v>0</v>
          </cell>
          <cell r="CE1129" t="b">
            <v>0</v>
          </cell>
          <cell r="CG1129" t="b">
            <v>0</v>
          </cell>
          <cell r="CH1129" t="b">
            <v>0</v>
          </cell>
          <cell r="CP1129" t="str">
            <v>ERWINWON</v>
          </cell>
          <cell r="CT1129" t="b">
            <v>0</v>
          </cell>
          <cell r="CV1129" t="b">
            <v>0</v>
          </cell>
          <cell r="CX1129" t="b">
            <v>0</v>
          </cell>
          <cell r="CZ1129" t="b">
            <v>1</v>
          </cell>
          <cell r="DB1129" t="b">
            <v>0</v>
          </cell>
          <cell r="DD1129" t="b">
            <v>0</v>
          </cell>
          <cell r="DF1129" t="b">
            <v>0</v>
          </cell>
          <cell r="DH1129" t="b">
            <v>0</v>
          </cell>
          <cell r="DJ1129" t="b">
            <v>0</v>
          </cell>
          <cell r="DL1129" t="b">
            <v>0</v>
          </cell>
          <cell r="DN1129" t="b">
            <v>0</v>
          </cell>
          <cell r="DP1129" t="b">
            <v>0</v>
          </cell>
          <cell r="DV1129">
            <v>0</v>
          </cell>
          <cell r="DX1129">
            <v>0</v>
          </cell>
          <cell r="DZ1129">
            <v>0</v>
          </cell>
          <cell r="EB1129">
            <v>0</v>
          </cell>
          <cell r="ED1129">
            <v>0</v>
          </cell>
          <cell r="EF1129">
            <v>0</v>
          </cell>
          <cell r="EJ1129">
            <v>0</v>
          </cell>
          <cell r="EL1129">
            <v>0</v>
          </cell>
          <cell r="EN1129">
            <v>0</v>
          </cell>
          <cell r="EP1129">
            <v>0</v>
          </cell>
          <cell r="ER1129">
            <v>0</v>
          </cell>
          <cell r="ET1129">
            <v>0</v>
          </cell>
          <cell r="EX1129">
            <v>0</v>
          </cell>
          <cell r="EZ1129">
            <v>0</v>
          </cell>
          <cell r="FD1129">
            <v>0</v>
          </cell>
          <cell r="FF1129">
            <v>0</v>
          </cell>
        </row>
        <row r="1130">
          <cell r="A1130" t="str">
            <v>NyLandvindDK-West-2020</v>
          </cell>
          <cell r="B1130" t="str">
            <v>DK-West</v>
          </cell>
          <cell r="G1130">
            <v>200</v>
          </cell>
          <cell r="H1130">
            <v>0</v>
          </cell>
          <cell r="N1130">
            <v>616.90931298578528</v>
          </cell>
          <cell r="AK1130">
            <v>200</v>
          </cell>
          <cell r="AL1130">
            <v>0</v>
          </cell>
          <cell r="AN1130">
            <v>0</v>
          </cell>
          <cell r="AO1130">
            <v>29.054999999999996</v>
          </cell>
          <cell r="AP1130">
            <v>9685</v>
          </cell>
          <cell r="AQ1130">
            <v>0</v>
          </cell>
          <cell r="BG1130" t="b">
            <v>1</v>
          </cell>
          <cell r="BO1130" t="b">
            <v>0</v>
          </cell>
          <cell r="CA1130" t="b">
            <v>0</v>
          </cell>
          <cell r="CB1130" t="b">
            <v>0</v>
          </cell>
          <cell r="CD1130" t="b">
            <v>0</v>
          </cell>
          <cell r="CE1130" t="b">
            <v>0</v>
          </cell>
          <cell r="CG1130" t="b">
            <v>0</v>
          </cell>
          <cell r="CH1130" t="b">
            <v>0</v>
          </cell>
          <cell r="CP1130" t="str">
            <v>ERWINWON</v>
          </cell>
          <cell r="CT1130" t="b">
            <v>0</v>
          </cell>
          <cell r="CV1130" t="b">
            <v>1</v>
          </cell>
          <cell r="CX1130" t="b">
            <v>1</v>
          </cell>
          <cell r="CZ1130" t="b">
            <v>0</v>
          </cell>
          <cell r="DB1130" t="b">
            <v>0</v>
          </cell>
          <cell r="DD1130" t="b">
            <v>0</v>
          </cell>
          <cell r="DF1130" t="b">
            <v>0</v>
          </cell>
          <cell r="DH1130" t="b">
            <v>0</v>
          </cell>
          <cell r="DJ1130" t="b">
            <v>0</v>
          </cell>
          <cell r="DL1130" t="b">
            <v>0</v>
          </cell>
          <cell r="DN1130" t="b">
            <v>0</v>
          </cell>
          <cell r="DP1130" t="b">
            <v>0</v>
          </cell>
          <cell r="DV1130">
            <v>0</v>
          </cell>
          <cell r="DX1130">
            <v>0</v>
          </cell>
          <cell r="DZ1130">
            <v>0</v>
          </cell>
          <cell r="EB1130">
            <v>0</v>
          </cell>
          <cell r="ED1130">
            <v>0</v>
          </cell>
          <cell r="EF1130">
            <v>0</v>
          </cell>
          <cell r="EJ1130">
            <v>0</v>
          </cell>
          <cell r="EL1130">
            <v>0</v>
          </cell>
          <cell r="EN1130">
            <v>0</v>
          </cell>
          <cell r="EP1130">
            <v>0</v>
          </cell>
          <cell r="ER1130">
            <v>0</v>
          </cell>
          <cell r="ET1130">
            <v>0</v>
          </cell>
          <cell r="EX1130">
            <v>0</v>
          </cell>
          <cell r="EZ1130">
            <v>0</v>
          </cell>
          <cell r="FD1130">
            <v>0</v>
          </cell>
          <cell r="FF1130">
            <v>0</v>
          </cell>
        </row>
        <row r="1131">
          <cell r="A1131" t="str">
            <v>NyLandvindDK-West-2020</v>
          </cell>
          <cell r="B1131" t="str">
            <v>DK-West</v>
          </cell>
          <cell r="G1131">
            <v>200</v>
          </cell>
          <cell r="H1131">
            <v>0</v>
          </cell>
          <cell r="N1131">
            <v>616.90931298578528</v>
          </cell>
          <cell r="AK1131">
            <v>200</v>
          </cell>
          <cell r="AL1131">
            <v>0</v>
          </cell>
          <cell r="AN1131">
            <v>0</v>
          </cell>
          <cell r="AO1131">
            <v>29.054999999999996</v>
          </cell>
          <cell r="AP1131">
            <v>9685</v>
          </cell>
          <cell r="AQ1131">
            <v>0</v>
          </cell>
          <cell r="BG1131" t="b">
            <v>1</v>
          </cell>
          <cell r="BO1131" t="b">
            <v>0</v>
          </cell>
          <cell r="CA1131" t="b">
            <v>0</v>
          </cell>
          <cell r="CB1131" t="b">
            <v>0</v>
          </cell>
          <cell r="CD1131" t="b">
            <v>0</v>
          </cell>
          <cell r="CE1131" t="b">
            <v>0</v>
          </cell>
          <cell r="CG1131" t="b">
            <v>0</v>
          </cell>
          <cell r="CH1131" t="b">
            <v>0</v>
          </cell>
          <cell r="CP1131" t="str">
            <v>ERWINWON</v>
          </cell>
          <cell r="CT1131" t="b">
            <v>0</v>
          </cell>
          <cell r="CV1131" t="b">
            <v>0</v>
          </cell>
          <cell r="CX1131" t="b">
            <v>0</v>
          </cell>
          <cell r="CZ1131" t="b">
            <v>1</v>
          </cell>
          <cell r="DB1131" t="b">
            <v>1</v>
          </cell>
          <cell r="DD1131" t="b">
            <v>0</v>
          </cell>
          <cell r="DF1131" t="b">
            <v>0</v>
          </cell>
          <cell r="DH1131" t="b">
            <v>0</v>
          </cell>
          <cell r="DJ1131" t="b">
            <v>0</v>
          </cell>
          <cell r="DL1131" t="b">
            <v>0</v>
          </cell>
          <cell r="DN1131" t="b">
            <v>0</v>
          </cell>
          <cell r="DP1131" t="b">
            <v>0</v>
          </cell>
          <cell r="DV1131">
            <v>0</v>
          </cell>
          <cell r="DX1131">
            <v>0</v>
          </cell>
          <cell r="DZ1131">
            <v>0</v>
          </cell>
          <cell r="EB1131">
            <v>0</v>
          </cell>
          <cell r="ED1131">
            <v>0</v>
          </cell>
          <cell r="EF1131">
            <v>0</v>
          </cell>
          <cell r="EJ1131">
            <v>0</v>
          </cell>
          <cell r="EL1131">
            <v>0</v>
          </cell>
          <cell r="EN1131">
            <v>0</v>
          </cell>
          <cell r="EP1131">
            <v>0</v>
          </cell>
          <cell r="ER1131">
            <v>0</v>
          </cell>
          <cell r="ET1131">
            <v>0</v>
          </cell>
          <cell r="EX1131">
            <v>0</v>
          </cell>
          <cell r="EZ1131">
            <v>0</v>
          </cell>
          <cell r="FD1131">
            <v>0</v>
          </cell>
          <cell r="FF1131">
            <v>0</v>
          </cell>
        </row>
        <row r="1132">
          <cell r="A1132" t="str">
            <v>NyLandvindDK-West-2021</v>
          </cell>
          <cell r="B1132" t="str">
            <v>DK-West</v>
          </cell>
          <cell r="G1132">
            <v>200.0000000000002</v>
          </cell>
          <cell r="H1132">
            <v>0</v>
          </cell>
          <cell r="N1132">
            <v>616.90931298578585</v>
          </cell>
          <cell r="AK1132">
            <v>200.0000000000002</v>
          </cell>
          <cell r="AL1132">
            <v>0</v>
          </cell>
          <cell r="AN1132">
            <v>0</v>
          </cell>
          <cell r="AO1132">
            <v>28.831500000000027</v>
          </cell>
          <cell r="AP1132">
            <v>9610.5000000000091</v>
          </cell>
          <cell r="AQ1132">
            <v>0</v>
          </cell>
          <cell r="BG1132" t="b">
            <v>1</v>
          </cell>
          <cell r="BO1132" t="b">
            <v>0</v>
          </cell>
          <cell r="CA1132" t="b">
            <v>0</v>
          </cell>
          <cell r="CB1132" t="b">
            <v>0</v>
          </cell>
          <cell r="CD1132" t="b">
            <v>0</v>
          </cell>
          <cell r="CE1132" t="b">
            <v>0</v>
          </cell>
          <cell r="CG1132" t="b">
            <v>0</v>
          </cell>
          <cell r="CH1132" t="b">
            <v>0</v>
          </cell>
          <cell r="CP1132" t="str">
            <v>ERWINWON</v>
          </cell>
          <cell r="CT1132" t="b">
            <v>0</v>
          </cell>
          <cell r="CV1132" t="b">
            <v>0</v>
          </cell>
          <cell r="CX1132" t="b">
            <v>1</v>
          </cell>
          <cell r="CZ1132" t="b">
            <v>0</v>
          </cell>
          <cell r="DB1132" t="b">
            <v>0</v>
          </cell>
          <cell r="DD1132" t="b">
            <v>0</v>
          </cell>
          <cell r="DF1132" t="b">
            <v>0</v>
          </cell>
          <cell r="DH1132" t="b">
            <v>0</v>
          </cell>
          <cell r="DJ1132" t="b">
            <v>0</v>
          </cell>
          <cell r="DL1132" t="b">
            <v>0</v>
          </cell>
          <cell r="DN1132" t="b">
            <v>0</v>
          </cell>
          <cell r="DP1132" t="b">
            <v>0</v>
          </cell>
          <cell r="DV1132">
            <v>0</v>
          </cell>
          <cell r="DX1132">
            <v>0</v>
          </cell>
          <cell r="DZ1132">
            <v>0</v>
          </cell>
          <cell r="EB1132">
            <v>0</v>
          </cell>
          <cell r="ED1132">
            <v>0</v>
          </cell>
          <cell r="EF1132">
            <v>0</v>
          </cell>
          <cell r="EJ1132">
            <v>0</v>
          </cell>
          <cell r="EL1132">
            <v>0</v>
          </cell>
          <cell r="EN1132">
            <v>0</v>
          </cell>
          <cell r="EP1132">
            <v>0</v>
          </cell>
          <cell r="ER1132">
            <v>0</v>
          </cell>
          <cell r="ET1132">
            <v>0</v>
          </cell>
          <cell r="EX1132">
            <v>0</v>
          </cell>
          <cell r="EZ1132">
            <v>0</v>
          </cell>
          <cell r="FD1132">
            <v>0</v>
          </cell>
          <cell r="FF1132">
            <v>0</v>
          </cell>
        </row>
        <row r="1133">
          <cell r="A1133" t="str">
            <v>NyLandvindDK-West-2021</v>
          </cell>
          <cell r="B1133" t="str">
            <v>DK-West</v>
          </cell>
          <cell r="G1133">
            <v>200.0000000000002</v>
          </cell>
          <cell r="H1133">
            <v>0</v>
          </cell>
          <cell r="N1133">
            <v>616.90931298578585</v>
          </cell>
          <cell r="AK1133">
            <v>200.0000000000002</v>
          </cell>
          <cell r="AL1133">
            <v>0</v>
          </cell>
          <cell r="AN1133">
            <v>0</v>
          </cell>
          <cell r="AO1133">
            <v>28.831500000000027</v>
          </cell>
          <cell r="AP1133">
            <v>9610.5000000000091</v>
          </cell>
          <cell r="AQ1133">
            <v>0</v>
          </cell>
          <cell r="BG1133" t="b">
            <v>1</v>
          </cell>
          <cell r="BO1133" t="b">
            <v>0</v>
          </cell>
          <cell r="CA1133" t="b">
            <v>0</v>
          </cell>
          <cell r="CB1133" t="b">
            <v>0</v>
          </cell>
          <cell r="CD1133" t="b">
            <v>0</v>
          </cell>
          <cell r="CE1133" t="b">
            <v>0</v>
          </cell>
          <cell r="CG1133" t="b">
            <v>0</v>
          </cell>
          <cell r="CH1133" t="b">
            <v>0</v>
          </cell>
          <cell r="CP1133" t="str">
            <v>ERWINWON</v>
          </cell>
          <cell r="CT1133" t="b">
            <v>0</v>
          </cell>
          <cell r="CV1133" t="b">
            <v>0</v>
          </cell>
          <cell r="CX1133" t="b">
            <v>0</v>
          </cell>
          <cell r="CZ1133" t="b">
            <v>1</v>
          </cell>
          <cell r="DB1133" t="b">
            <v>1</v>
          </cell>
          <cell r="DD1133" t="b">
            <v>0</v>
          </cell>
          <cell r="DF1133" t="b">
            <v>0</v>
          </cell>
          <cell r="DH1133" t="b">
            <v>0</v>
          </cell>
          <cell r="DJ1133" t="b">
            <v>0</v>
          </cell>
          <cell r="DL1133" t="b">
            <v>0</v>
          </cell>
          <cell r="DN1133" t="b">
            <v>0</v>
          </cell>
          <cell r="DP1133" t="b">
            <v>0</v>
          </cell>
          <cell r="DV1133">
            <v>0</v>
          </cell>
          <cell r="DX1133">
            <v>0</v>
          </cell>
          <cell r="DZ1133">
            <v>0</v>
          </cell>
          <cell r="EB1133">
            <v>0</v>
          </cell>
          <cell r="ED1133">
            <v>0</v>
          </cell>
          <cell r="EF1133">
            <v>0</v>
          </cell>
          <cell r="EJ1133">
            <v>0</v>
          </cell>
          <cell r="EL1133">
            <v>0</v>
          </cell>
          <cell r="EN1133">
            <v>0</v>
          </cell>
          <cell r="EP1133">
            <v>0</v>
          </cell>
          <cell r="ER1133">
            <v>0</v>
          </cell>
          <cell r="ET1133">
            <v>0</v>
          </cell>
          <cell r="EX1133">
            <v>0</v>
          </cell>
          <cell r="EZ1133">
            <v>0</v>
          </cell>
          <cell r="FD1133">
            <v>0</v>
          </cell>
          <cell r="FF1133">
            <v>0</v>
          </cell>
        </row>
        <row r="1134">
          <cell r="A1134" t="str">
            <v>NyLandvindDK-West-2022</v>
          </cell>
          <cell r="B1134" t="str">
            <v>DK-West</v>
          </cell>
          <cell r="G1134">
            <v>200</v>
          </cell>
          <cell r="H1134">
            <v>0</v>
          </cell>
          <cell r="N1134">
            <v>616.90931298578528</v>
          </cell>
          <cell r="AK1134">
            <v>200</v>
          </cell>
          <cell r="AL1134">
            <v>0</v>
          </cell>
          <cell r="AN1134">
            <v>0</v>
          </cell>
          <cell r="AO1134">
            <v>28.608000000000001</v>
          </cell>
          <cell r="AP1134">
            <v>9536</v>
          </cell>
          <cell r="AQ1134">
            <v>0</v>
          </cell>
          <cell r="BG1134" t="b">
            <v>1</v>
          </cell>
          <cell r="BO1134" t="b">
            <v>0</v>
          </cell>
          <cell r="CA1134" t="b">
            <v>0</v>
          </cell>
          <cell r="CB1134" t="b">
            <v>0</v>
          </cell>
          <cell r="CD1134" t="b">
            <v>0</v>
          </cell>
          <cell r="CE1134" t="b">
            <v>0</v>
          </cell>
          <cell r="CG1134" t="b">
            <v>0</v>
          </cell>
          <cell r="CH1134" t="b">
            <v>0</v>
          </cell>
          <cell r="CP1134" t="str">
            <v>ERWINWON</v>
          </cell>
          <cell r="CT1134" t="b">
            <v>0</v>
          </cell>
          <cell r="CV1134" t="b">
            <v>0</v>
          </cell>
          <cell r="CX1134" t="b">
            <v>1</v>
          </cell>
          <cell r="CZ1134" t="b">
            <v>0</v>
          </cell>
          <cell r="DB1134" t="b">
            <v>0</v>
          </cell>
          <cell r="DD1134" t="b">
            <v>0</v>
          </cell>
          <cell r="DF1134" t="b">
            <v>0</v>
          </cell>
          <cell r="DH1134" t="b">
            <v>0</v>
          </cell>
          <cell r="DJ1134" t="b">
            <v>0</v>
          </cell>
          <cell r="DL1134" t="b">
            <v>0</v>
          </cell>
          <cell r="DN1134" t="b">
            <v>0</v>
          </cell>
          <cell r="DP1134" t="b">
            <v>0</v>
          </cell>
          <cell r="DV1134">
            <v>0</v>
          </cell>
          <cell r="DX1134">
            <v>0</v>
          </cell>
          <cell r="DZ1134">
            <v>0</v>
          </cell>
          <cell r="EB1134">
            <v>0</v>
          </cell>
          <cell r="ED1134">
            <v>0</v>
          </cell>
          <cell r="EF1134">
            <v>0</v>
          </cell>
          <cell r="EJ1134">
            <v>0</v>
          </cell>
          <cell r="EL1134">
            <v>0</v>
          </cell>
          <cell r="EN1134">
            <v>0</v>
          </cell>
          <cell r="EP1134">
            <v>0</v>
          </cell>
          <cell r="ER1134">
            <v>0</v>
          </cell>
          <cell r="ET1134">
            <v>0</v>
          </cell>
          <cell r="EX1134">
            <v>0</v>
          </cell>
          <cell r="EZ1134">
            <v>0</v>
          </cell>
          <cell r="FD1134">
            <v>0</v>
          </cell>
          <cell r="FF1134">
            <v>0</v>
          </cell>
        </row>
        <row r="1135">
          <cell r="A1135" t="str">
            <v>NyLandvindDK-West-2022</v>
          </cell>
          <cell r="B1135" t="str">
            <v>DK-West</v>
          </cell>
          <cell r="G1135">
            <v>200</v>
          </cell>
          <cell r="H1135">
            <v>0</v>
          </cell>
          <cell r="N1135">
            <v>616.90931298578528</v>
          </cell>
          <cell r="AK1135">
            <v>200</v>
          </cell>
          <cell r="AL1135">
            <v>0</v>
          </cell>
          <cell r="AN1135">
            <v>0</v>
          </cell>
          <cell r="AO1135">
            <v>28.608000000000001</v>
          </cell>
          <cell r="AP1135">
            <v>9536</v>
          </cell>
          <cell r="AQ1135">
            <v>0</v>
          </cell>
          <cell r="BG1135" t="b">
            <v>1</v>
          </cell>
          <cell r="BO1135" t="b">
            <v>0</v>
          </cell>
          <cell r="CA1135" t="b">
            <v>0</v>
          </cell>
          <cell r="CB1135" t="b">
            <v>0</v>
          </cell>
          <cell r="CD1135" t="b">
            <v>0</v>
          </cell>
          <cell r="CE1135" t="b">
            <v>0</v>
          </cell>
          <cell r="CG1135" t="b">
            <v>0</v>
          </cell>
          <cell r="CH1135" t="b">
            <v>0</v>
          </cell>
          <cell r="CP1135" t="str">
            <v>ERWINWON</v>
          </cell>
          <cell r="CT1135" t="b">
            <v>0</v>
          </cell>
          <cell r="CV1135" t="b">
            <v>0</v>
          </cell>
          <cell r="CX1135" t="b">
            <v>0</v>
          </cell>
          <cell r="CZ1135" t="b">
            <v>1</v>
          </cell>
          <cell r="DB1135" t="b">
            <v>1</v>
          </cell>
          <cell r="DD1135" t="b">
            <v>0</v>
          </cell>
          <cell r="DF1135" t="b">
            <v>0</v>
          </cell>
          <cell r="DH1135" t="b">
            <v>0</v>
          </cell>
          <cell r="DJ1135" t="b">
            <v>0</v>
          </cell>
          <cell r="DL1135" t="b">
            <v>0</v>
          </cell>
          <cell r="DN1135" t="b">
            <v>0</v>
          </cell>
          <cell r="DP1135" t="b">
            <v>0</v>
          </cell>
          <cell r="DV1135">
            <v>0</v>
          </cell>
          <cell r="DX1135">
            <v>0</v>
          </cell>
          <cell r="DZ1135">
            <v>0</v>
          </cell>
          <cell r="EB1135">
            <v>0</v>
          </cell>
          <cell r="ED1135">
            <v>0</v>
          </cell>
          <cell r="EF1135">
            <v>0</v>
          </cell>
          <cell r="EJ1135">
            <v>0</v>
          </cell>
          <cell r="EL1135">
            <v>0</v>
          </cell>
          <cell r="EN1135">
            <v>0</v>
          </cell>
          <cell r="EP1135">
            <v>0</v>
          </cell>
          <cell r="ER1135">
            <v>0</v>
          </cell>
          <cell r="ET1135">
            <v>0</v>
          </cell>
          <cell r="EX1135">
            <v>0</v>
          </cell>
          <cell r="EZ1135">
            <v>0</v>
          </cell>
          <cell r="FD1135">
            <v>0</v>
          </cell>
          <cell r="FF1135">
            <v>0</v>
          </cell>
        </row>
        <row r="1136">
          <cell r="A1136" t="str">
            <v>NyLandvindDK-West-2023</v>
          </cell>
          <cell r="B1136" t="str">
            <v>DK-West</v>
          </cell>
          <cell r="G1136">
            <v>200</v>
          </cell>
          <cell r="H1136">
            <v>0</v>
          </cell>
          <cell r="N1136">
            <v>616.90931298578528</v>
          </cell>
          <cell r="AK1136">
            <v>200</v>
          </cell>
          <cell r="AL1136">
            <v>0</v>
          </cell>
          <cell r="AN1136">
            <v>0</v>
          </cell>
          <cell r="AO1136">
            <v>28.384500000000003</v>
          </cell>
          <cell r="AP1136">
            <v>9461.5</v>
          </cell>
          <cell r="AQ1136">
            <v>0</v>
          </cell>
          <cell r="BG1136" t="b">
            <v>1</v>
          </cell>
          <cell r="BO1136" t="b">
            <v>0</v>
          </cell>
          <cell r="CA1136" t="b">
            <v>0</v>
          </cell>
          <cell r="CB1136" t="b">
            <v>0</v>
          </cell>
          <cell r="CD1136" t="b">
            <v>0</v>
          </cell>
          <cell r="CE1136" t="b">
            <v>0</v>
          </cell>
          <cell r="CG1136" t="b">
            <v>0</v>
          </cell>
          <cell r="CH1136" t="b">
            <v>0</v>
          </cell>
          <cell r="CP1136" t="str">
            <v>ERWINWON</v>
          </cell>
          <cell r="CT1136" t="b">
            <v>0</v>
          </cell>
          <cell r="CV1136" t="b">
            <v>0</v>
          </cell>
          <cell r="CX1136" t="b">
            <v>1</v>
          </cell>
          <cell r="CZ1136" t="b">
            <v>0</v>
          </cell>
          <cell r="DB1136" t="b">
            <v>0</v>
          </cell>
          <cell r="DD1136" t="b">
            <v>0</v>
          </cell>
          <cell r="DF1136" t="b">
            <v>0</v>
          </cell>
          <cell r="DH1136" t="b">
            <v>0</v>
          </cell>
          <cell r="DJ1136" t="b">
            <v>0</v>
          </cell>
          <cell r="DL1136" t="b">
            <v>0</v>
          </cell>
          <cell r="DN1136" t="b">
            <v>0</v>
          </cell>
          <cell r="DP1136" t="b">
            <v>0</v>
          </cell>
          <cell r="DV1136">
            <v>0</v>
          </cell>
          <cell r="DX1136">
            <v>0</v>
          </cell>
          <cell r="DZ1136">
            <v>0</v>
          </cell>
          <cell r="EB1136">
            <v>0</v>
          </cell>
          <cell r="ED1136">
            <v>0</v>
          </cell>
          <cell r="EF1136">
            <v>0</v>
          </cell>
          <cell r="EJ1136">
            <v>0</v>
          </cell>
          <cell r="EL1136">
            <v>0</v>
          </cell>
          <cell r="EN1136">
            <v>0</v>
          </cell>
          <cell r="EP1136">
            <v>0</v>
          </cell>
          <cell r="ER1136">
            <v>0</v>
          </cell>
          <cell r="ET1136">
            <v>0</v>
          </cell>
          <cell r="EX1136">
            <v>0</v>
          </cell>
          <cell r="EZ1136">
            <v>0</v>
          </cell>
          <cell r="FD1136">
            <v>0</v>
          </cell>
          <cell r="FF1136">
            <v>0</v>
          </cell>
        </row>
        <row r="1137">
          <cell r="A1137" t="str">
            <v>NyLandvindDK-West-2023</v>
          </cell>
          <cell r="B1137" t="str">
            <v>DK-West</v>
          </cell>
          <cell r="G1137">
            <v>200</v>
          </cell>
          <cell r="H1137">
            <v>0</v>
          </cell>
          <cell r="N1137">
            <v>616.90931298578528</v>
          </cell>
          <cell r="AK1137">
            <v>200</v>
          </cell>
          <cell r="AL1137">
            <v>0</v>
          </cell>
          <cell r="AN1137">
            <v>0</v>
          </cell>
          <cell r="AO1137">
            <v>28.384500000000003</v>
          </cell>
          <cell r="AP1137">
            <v>9461.5</v>
          </cell>
          <cell r="AQ1137">
            <v>0</v>
          </cell>
          <cell r="BG1137" t="b">
            <v>1</v>
          </cell>
          <cell r="BO1137" t="b">
            <v>0</v>
          </cell>
          <cell r="CA1137" t="b">
            <v>0</v>
          </cell>
          <cell r="CB1137" t="b">
            <v>0</v>
          </cell>
          <cell r="CD1137" t="b">
            <v>0</v>
          </cell>
          <cell r="CE1137" t="b">
            <v>0</v>
          </cell>
          <cell r="CG1137" t="b">
            <v>0</v>
          </cell>
          <cell r="CH1137" t="b">
            <v>0</v>
          </cell>
          <cell r="CP1137" t="str">
            <v>ERWINWON</v>
          </cell>
          <cell r="CT1137" t="b">
            <v>0</v>
          </cell>
          <cell r="CV1137" t="b">
            <v>0</v>
          </cell>
          <cell r="CX1137" t="b">
            <v>0</v>
          </cell>
          <cell r="CZ1137" t="b">
            <v>1</v>
          </cell>
          <cell r="DB1137" t="b">
            <v>1</v>
          </cell>
          <cell r="DD1137" t="b">
            <v>0</v>
          </cell>
          <cell r="DF1137" t="b">
            <v>0</v>
          </cell>
          <cell r="DH1137" t="b">
            <v>0</v>
          </cell>
          <cell r="DJ1137" t="b">
            <v>0</v>
          </cell>
          <cell r="DL1137" t="b">
            <v>0</v>
          </cell>
          <cell r="DN1137" t="b">
            <v>0</v>
          </cell>
          <cell r="DP1137" t="b">
            <v>0</v>
          </cell>
          <cell r="DV1137">
            <v>0</v>
          </cell>
          <cell r="DX1137">
            <v>0</v>
          </cell>
          <cell r="DZ1137">
            <v>0</v>
          </cell>
          <cell r="EB1137">
            <v>0</v>
          </cell>
          <cell r="ED1137">
            <v>0</v>
          </cell>
          <cell r="EF1137">
            <v>0</v>
          </cell>
          <cell r="EJ1137">
            <v>0</v>
          </cell>
          <cell r="EL1137">
            <v>0</v>
          </cell>
          <cell r="EN1137">
            <v>0</v>
          </cell>
          <cell r="EP1137">
            <v>0</v>
          </cell>
          <cell r="ER1137">
            <v>0</v>
          </cell>
          <cell r="ET1137">
            <v>0</v>
          </cell>
          <cell r="EX1137">
            <v>0</v>
          </cell>
          <cell r="EZ1137">
            <v>0</v>
          </cell>
          <cell r="FD1137">
            <v>0</v>
          </cell>
          <cell r="FF1137">
            <v>0</v>
          </cell>
        </row>
        <row r="1138">
          <cell r="A1138" t="str">
            <v>NyLandvindDK-West-2024</v>
          </cell>
          <cell r="B1138" t="str">
            <v>DK-West</v>
          </cell>
          <cell r="G1138">
            <v>79.999999999999829</v>
          </cell>
          <cell r="H1138">
            <v>0</v>
          </cell>
          <cell r="N1138">
            <v>246.76372519431357</v>
          </cell>
          <cell r="AK1138">
            <v>79.999999999999829</v>
          </cell>
          <cell r="AL1138">
            <v>0</v>
          </cell>
          <cell r="AN1138">
            <v>0</v>
          </cell>
          <cell r="AO1138">
            <v>11.264399999999977</v>
          </cell>
          <cell r="AP1138">
            <v>3754.7999999999915</v>
          </cell>
          <cell r="AQ1138">
            <v>0</v>
          </cell>
          <cell r="BG1138" t="b">
            <v>1</v>
          </cell>
          <cell r="BO1138" t="b">
            <v>0</v>
          </cell>
          <cell r="CA1138" t="b">
            <v>0</v>
          </cell>
          <cell r="CB1138" t="b">
            <v>0</v>
          </cell>
          <cell r="CD1138" t="b">
            <v>0</v>
          </cell>
          <cell r="CE1138" t="b">
            <v>0</v>
          </cell>
          <cell r="CG1138" t="b">
            <v>0</v>
          </cell>
          <cell r="CH1138" t="b">
            <v>0</v>
          </cell>
          <cell r="CP1138" t="str">
            <v>ERWINWON</v>
          </cell>
          <cell r="CT1138" t="b">
            <v>0</v>
          </cell>
          <cell r="CV1138" t="b">
            <v>0</v>
          </cell>
          <cell r="CX1138" t="b">
            <v>1</v>
          </cell>
          <cell r="CZ1138" t="b">
            <v>1</v>
          </cell>
          <cell r="DB1138" t="b">
            <v>0</v>
          </cell>
          <cell r="DD1138" t="b">
            <v>0</v>
          </cell>
          <cell r="DF1138" t="b">
            <v>0</v>
          </cell>
          <cell r="DH1138" t="b">
            <v>0</v>
          </cell>
          <cell r="DJ1138" t="b">
            <v>0</v>
          </cell>
          <cell r="DL1138" t="b">
            <v>0</v>
          </cell>
          <cell r="DN1138" t="b">
            <v>0</v>
          </cell>
          <cell r="DP1138" t="b">
            <v>0</v>
          </cell>
          <cell r="DV1138">
            <v>0</v>
          </cell>
          <cell r="DX1138">
            <v>0</v>
          </cell>
          <cell r="DZ1138">
            <v>0</v>
          </cell>
          <cell r="EB1138">
            <v>0</v>
          </cell>
          <cell r="ED1138">
            <v>0</v>
          </cell>
          <cell r="EF1138">
            <v>0</v>
          </cell>
          <cell r="EJ1138">
            <v>0</v>
          </cell>
          <cell r="EL1138">
            <v>0</v>
          </cell>
          <cell r="EN1138">
            <v>0</v>
          </cell>
          <cell r="EP1138">
            <v>0</v>
          </cell>
          <cell r="ER1138">
            <v>0</v>
          </cell>
          <cell r="ET1138">
            <v>0</v>
          </cell>
          <cell r="EX1138">
            <v>0</v>
          </cell>
          <cell r="EZ1138">
            <v>0</v>
          </cell>
          <cell r="FD1138">
            <v>0</v>
          </cell>
          <cell r="FF1138">
            <v>0</v>
          </cell>
        </row>
        <row r="1139">
          <cell r="A1139" t="str">
            <v>NyLandvindDK-West-2024</v>
          </cell>
          <cell r="B1139" t="str">
            <v>DK-West</v>
          </cell>
          <cell r="G1139">
            <v>79.999999999999829</v>
          </cell>
          <cell r="H1139">
            <v>0</v>
          </cell>
          <cell r="N1139">
            <v>246.76372519431357</v>
          </cell>
          <cell r="AK1139">
            <v>79.999999999999829</v>
          </cell>
          <cell r="AL1139">
            <v>0</v>
          </cell>
          <cell r="AN1139">
            <v>0</v>
          </cell>
          <cell r="AO1139">
            <v>11.264399999999977</v>
          </cell>
          <cell r="AP1139">
            <v>3754.7999999999915</v>
          </cell>
          <cell r="AQ1139">
            <v>0</v>
          </cell>
          <cell r="BG1139" t="b">
            <v>1</v>
          </cell>
          <cell r="BO1139" t="b">
            <v>0</v>
          </cell>
          <cell r="CA1139" t="b">
            <v>0</v>
          </cell>
          <cell r="CB1139" t="b">
            <v>0</v>
          </cell>
          <cell r="CD1139" t="b">
            <v>0</v>
          </cell>
          <cell r="CE1139" t="b">
            <v>0</v>
          </cell>
          <cell r="CG1139" t="b">
            <v>0</v>
          </cell>
          <cell r="CH1139" t="b">
            <v>0</v>
          </cell>
          <cell r="CP1139" t="str">
            <v>ERWINWON</v>
          </cell>
          <cell r="CT1139" t="b">
            <v>0</v>
          </cell>
          <cell r="CV1139" t="b">
            <v>0</v>
          </cell>
          <cell r="CX1139" t="b">
            <v>0</v>
          </cell>
          <cell r="CZ1139" t="b">
            <v>0</v>
          </cell>
          <cell r="DB1139" t="b">
            <v>1</v>
          </cell>
          <cell r="DD1139" t="b">
            <v>0</v>
          </cell>
          <cell r="DF1139" t="b">
            <v>0</v>
          </cell>
          <cell r="DH1139" t="b">
            <v>0</v>
          </cell>
          <cell r="DJ1139" t="b">
            <v>0</v>
          </cell>
          <cell r="DL1139" t="b">
            <v>0</v>
          </cell>
          <cell r="DN1139" t="b">
            <v>0</v>
          </cell>
          <cell r="DP1139" t="b">
            <v>0</v>
          </cell>
          <cell r="DV1139">
            <v>0</v>
          </cell>
          <cell r="DX1139">
            <v>0</v>
          </cell>
          <cell r="DZ1139">
            <v>0</v>
          </cell>
          <cell r="EB1139">
            <v>0</v>
          </cell>
          <cell r="ED1139">
            <v>0</v>
          </cell>
          <cell r="EF1139">
            <v>0</v>
          </cell>
          <cell r="EJ1139">
            <v>0</v>
          </cell>
          <cell r="EL1139">
            <v>0</v>
          </cell>
          <cell r="EN1139">
            <v>0</v>
          </cell>
          <cell r="EP1139">
            <v>0</v>
          </cell>
          <cell r="ER1139">
            <v>0</v>
          </cell>
          <cell r="ET1139">
            <v>0</v>
          </cell>
          <cell r="EX1139">
            <v>0</v>
          </cell>
          <cell r="EZ1139">
            <v>0</v>
          </cell>
          <cell r="FD1139">
            <v>0</v>
          </cell>
          <cell r="FF1139">
            <v>0</v>
          </cell>
        </row>
        <row r="1140">
          <cell r="A1140" t="str">
            <v>NyLandvindDK-West-2025</v>
          </cell>
          <cell r="B1140" t="str">
            <v>DK-West</v>
          </cell>
          <cell r="G1140">
            <v>80</v>
          </cell>
          <cell r="H1140">
            <v>0</v>
          </cell>
          <cell r="N1140">
            <v>246.76372519431408</v>
          </cell>
          <cell r="AK1140">
            <v>80</v>
          </cell>
          <cell r="AL1140">
            <v>0</v>
          </cell>
          <cell r="AN1140">
            <v>0</v>
          </cell>
          <cell r="AO1140">
            <v>11.175000000000001</v>
          </cell>
          <cell r="AP1140">
            <v>3724.9999999999995</v>
          </cell>
          <cell r="AQ1140">
            <v>0</v>
          </cell>
          <cell r="BG1140" t="b">
            <v>1</v>
          </cell>
          <cell r="BO1140" t="b">
            <v>0</v>
          </cell>
          <cell r="CA1140" t="b">
            <v>0</v>
          </cell>
          <cell r="CB1140" t="b">
            <v>0</v>
          </cell>
          <cell r="CD1140" t="b">
            <v>0</v>
          </cell>
          <cell r="CE1140" t="b">
            <v>0</v>
          </cell>
          <cell r="CG1140" t="b">
            <v>0</v>
          </cell>
          <cell r="CH1140" t="b">
            <v>0</v>
          </cell>
          <cell r="CP1140" t="str">
            <v>ERWINWON</v>
          </cell>
          <cell r="CT1140" t="b">
            <v>0</v>
          </cell>
          <cell r="CV1140" t="b">
            <v>0</v>
          </cell>
          <cell r="CX1140" t="b">
            <v>1</v>
          </cell>
          <cell r="CZ1140" t="b">
            <v>1</v>
          </cell>
          <cell r="DB1140" t="b">
            <v>0</v>
          </cell>
          <cell r="DD1140" t="b">
            <v>0</v>
          </cell>
          <cell r="DF1140" t="b">
            <v>0</v>
          </cell>
          <cell r="DH1140" t="b">
            <v>0</v>
          </cell>
          <cell r="DJ1140" t="b">
            <v>0</v>
          </cell>
          <cell r="DL1140" t="b">
            <v>0</v>
          </cell>
          <cell r="DN1140" t="b">
            <v>0</v>
          </cell>
          <cell r="DP1140" t="b">
            <v>0</v>
          </cell>
          <cell r="DV1140">
            <v>0</v>
          </cell>
          <cell r="DX1140">
            <v>0</v>
          </cell>
          <cell r="DZ1140">
            <v>0</v>
          </cell>
          <cell r="EB1140">
            <v>0</v>
          </cell>
          <cell r="ED1140">
            <v>0</v>
          </cell>
          <cell r="EF1140">
            <v>0</v>
          </cell>
          <cell r="EJ1140">
            <v>0</v>
          </cell>
          <cell r="EL1140">
            <v>0</v>
          </cell>
          <cell r="EN1140">
            <v>0</v>
          </cell>
          <cell r="EP1140">
            <v>0</v>
          </cell>
          <cell r="ER1140">
            <v>0</v>
          </cell>
          <cell r="ET1140">
            <v>0</v>
          </cell>
          <cell r="EX1140">
            <v>0</v>
          </cell>
          <cell r="EZ1140">
            <v>0</v>
          </cell>
          <cell r="FD1140">
            <v>0</v>
          </cell>
          <cell r="FF1140">
            <v>0</v>
          </cell>
        </row>
        <row r="1141">
          <cell r="A1141" t="str">
            <v>NyLandvindDK-West-2025</v>
          </cell>
          <cell r="B1141" t="str">
            <v>DK-West</v>
          </cell>
          <cell r="G1141">
            <v>80</v>
          </cell>
          <cell r="H1141">
            <v>0</v>
          </cell>
          <cell r="N1141">
            <v>246.76372519431408</v>
          </cell>
          <cell r="AK1141">
            <v>80</v>
          </cell>
          <cell r="AL1141">
            <v>0</v>
          </cell>
          <cell r="AN1141">
            <v>0</v>
          </cell>
          <cell r="AO1141">
            <v>11.175000000000001</v>
          </cell>
          <cell r="AP1141">
            <v>3724.9999999999995</v>
          </cell>
          <cell r="AQ1141">
            <v>0</v>
          </cell>
          <cell r="BG1141" t="b">
            <v>1</v>
          </cell>
          <cell r="BO1141" t="b">
            <v>0</v>
          </cell>
          <cell r="CA1141" t="b">
            <v>0</v>
          </cell>
          <cell r="CB1141" t="b">
            <v>0</v>
          </cell>
          <cell r="CD1141" t="b">
            <v>0</v>
          </cell>
          <cell r="CE1141" t="b">
            <v>0</v>
          </cell>
          <cell r="CG1141" t="b">
            <v>0</v>
          </cell>
          <cell r="CH1141" t="b">
            <v>0</v>
          </cell>
          <cell r="CP1141" t="str">
            <v>ERWINWON</v>
          </cell>
          <cell r="CT1141" t="b">
            <v>0</v>
          </cell>
          <cell r="CV1141" t="b">
            <v>0</v>
          </cell>
          <cell r="CX1141" t="b">
            <v>0</v>
          </cell>
          <cell r="CZ1141" t="b">
            <v>0</v>
          </cell>
          <cell r="DB1141" t="b">
            <v>1</v>
          </cell>
          <cell r="DD1141" t="b">
            <v>0</v>
          </cell>
          <cell r="DF1141" t="b">
            <v>0</v>
          </cell>
          <cell r="DH1141" t="b">
            <v>0</v>
          </cell>
          <cell r="DJ1141" t="b">
            <v>0</v>
          </cell>
          <cell r="DL1141" t="b">
            <v>0</v>
          </cell>
          <cell r="DN1141" t="b">
            <v>0</v>
          </cell>
          <cell r="DP1141" t="b">
            <v>0</v>
          </cell>
          <cell r="DV1141">
            <v>0</v>
          </cell>
          <cell r="DX1141">
            <v>0</v>
          </cell>
          <cell r="DZ1141">
            <v>0</v>
          </cell>
          <cell r="EB1141">
            <v>0</v>
          </cell>
          <cell r="ED1141">
            <v>0</v>
          </cell>
          <cell r="EF1141">
            <v>0</v>
          </cell>
          <cell r="EJ1141">
            <v>0</v>
          </cell>
          <cell r="EL1141">
            <v>0</v>
          </cell>
          <cell r="EN1141">
            <v>0</v>
          </cell>
          <cell r="EP1141">
            <v>0</v>
          </cell>
          <cell r="ER1141">
            <v>0</v>
          </cell>
          <cell r="ET1141">
            <v>0</v>
          </cell>
          <cell r="EX1141">
            <v>0</v>
          </cell>
          <cell r="EZ1141">
            <v>0</v>
          </cell>
          <cell r="FD1141">
            <v>0</v>
          </cell>
          <cell r="FF1141">
            <v>0</v>
          </cell>
        </row>
        <row r="1142">
          <cell r="A1142" t="str">
            <v>NyLandvindDK-West-2026</v>
          </cell>
          <cell r="B1142" t="str">
            <v>DK-West</v>
          </cell>
          <cell r="G1142">
            <v>80</v>
          </cell>
          <cell r="H1142">
            <v>0</v>
          </cell>
          <cell r="N1142">
            <v>246.76372519431408</v>
          </cell>
          <cell r="AK1142">
            <v>80</v>
          </cell>
          <cell r="AL1142">
            <v>0</v>
          </cell>
          <cell r="AN1142">
            <v>0</v>
          </cell>
          <cell r="AO1142">
            <v>11.085600000000003</v>
          </cell>
          <cell r="AP1142">
            <v>3695.1999999999994</v>
          </cell>
          <cell r="AQ1142">
            <v>0</v>
          </cell>
          <cell r="BG1142" t="b">
            <v>1</v>
          </cell>
          <cell r="BO1142" t="b">
            <v>0</v>
          </cell>
          <cell r="CA1142" t="b">
            <v>0</v>
          </cell>
          <cell r="CB1142" t="b">
            <v>0</v>
          </cell>
          <cell r="CD1142" t="b">
            <v>0</v>
          </cell>
          <cell r="CE1142" t="b">
            <v>0</v>
          </cell>
          <cell r="CG1142" t="b">
            <v>0</v>
          </cell>
          <cell r="CH1142" t="b">
            <v>0</v>
          </cell>
          <cell r="CP1142" t="str">
            <v>ERWINWON</v>
          </cell>
          <cell r="CT1142" t="b">
            <v>0</v>
          </cell>
          <cell r="CV1142" t="b">
            <v>0</v>
          </cell>
          <cell r="CX1142" t="b">
            <v>0</v>
          </cell>
          <cell r="CZ1142" t="b">
            <v>1</v>
          </cell>
          <cell r="DB1142" t="b">
            <v>0</v>
          </cell>
          <cell r="DD1142" t="b">
            <v>0</v>
          </cell>
          <cell r="DF1142" t="b">
            <v>0</v>
          </cell>
          <cell r="DH1142" t="b">
            <v>0</v>
          </cell>
          <cell r="DJ1142" t="b">
            <v>0</v>
          </cell>
          <cell r="DL1142" t="b">
            <v>0</v>
          </cell>
          <cell r="DN1142" t="b">
            <v>0</v>
          </cell>
          <cell r="DP1142" t="b">
            <v>0</v>
          </cell>
          <cell r="DV1142">
            <v>0</v>
          </cell>
          <cell r="DX1142">
            <v>0</v>
          </cell>
          <cell r="DZ1142">
            <v>0</v>
          </cell>
          <cell r="EB1142">
            <v>0</v>
          </cell>
          <cell r="ED1142">
            <v>0</v>
          </cell>
          <cell r="EF1142">
            <v>0</v>
          </cell>
          <cell r="EJ1142">
            <v>0</v>
          </cell>
          <cell r="EL1142">
            <v>0</v>
          </cell>
          <cell r="EN1142">
            <v>0</v>
          </cell>
          <cell r="EP1142">
            <v>0</v>
          </cell>
          <cell r="ER1142">
            <v>0</v>
          </cell>
          <cell r="ET1142">
            <v>0</v>
          </cell>
          <cell r="EX1142">
            <v>0</v>
          </cell>
          <cell r="EZ1142">
            <v>0</v>
          </cell>
          <cell r="FD1142">
            <v>0</v>
          </cell>
          <cell r="FF1142">
            <v>0</v>
          </cell>
        </row>
        <row r="1143">
          <cell r="A1143" t="str">
            <v>NyLandvindDK-West-2026</v>
          </cell>
          <cell r="B1143" t="str">
            <v>DK-West</v>
          </cell>
          <cell r="G1143">
            <v>80</v>
          </cell>
          <cell r="H1143">
            <v>0</v>
          </cell>
          <cell r="N1143">
            <v>246.76372519431408</v>
          </cell>
          <cell r="AK1143">
            <v>80</v>
          </cell>
          <cell r="AL1143">
            <v>0</v>
          </cell>
          <cell r="AN1143">
            <v>0</v>
          </cell>
          <cell r="AO1143">
            <v>11.085600000000003</v>
          </cell>
          <cell r="AP1143">
            <v>3695.1999999999994</v>
          </cell>
          <cell r="AQ1143">
            <v>0</v>
          </cell>
          <cell r="BG1143" t="b">
            <v>1</v>
          </cell>
          <cell r="BO1143" t="b">
            <v>0</v>
          </cell>
          <cell r="CA1143" t="b">
            <v>0</v>
          </cell>
          <cell r="CB1143" t="b">
            <v>0</v>
          </cell>
          <cell r="CD1143" t="b">
            <v>0</v>
          </cell>
          <cell r="CE1143" t="b">
            <v>0</v>
          </cell>
          <cell r="CG1143" t="b">
            <v>0</v>
          </cell>
          <cell r="CH1143" t="b">
            <v>0</v>
          </cell>
          <cell r="CP1143" t="str">
            <v>ERWINWON</v>
          </cell>
          <cell r="CT1143" t="b">
            <v>0</v>
          </cell>
          <cell r="CV1143" t="b">
            <v>0</v>
          </cell>
          <cell r="CX1143" t="b">
            <v>0</v>
          </cell>
          <cell r="CZ1143" t="b">
            <v>0</v>
          </cell>
          <cell r="DB1143" t="b">
            <v>1</v>
          </cell>
          <cell r="DD1143" t="b">
            <v>0</v>
          </cell>
          <cell r="DF1143" t="b">
            <v>0</v>
          </cell>
          <cell r="DH1143" t="b">
            <v>0</v>
          </cell>
          <cell r="DJ1143" t="b">
            <v>0</v>
          </cell>
          <cell r="DL1143" t="b">
            <v>0</v>
          </cell>
          <cell r="DN1143" t="b">
            <v>0</v>
          </cell>
          <cell r="DP1143" t="b">
            <v>0</v>
          </cell>
          <cell r="DV1143">
            <v>0</v>
          </cell>
          <cell r="DX1143">
            <v>0</v>
          </cell>
          <cell r="DZ1143">
            <v>0</v>
          </cell>
          <cell r="EB1143">
            <v>0</v>
          </cell>
          <cell r="ED1143">
            <v>0</v>
          </cell>
          <cell r="EF1143">
            <v>0</v>
          </cell>
          <cell r="EJ1143">
            <v>0</v>
          </cell>
          <cell r="EL1143">
            <v>0</v>
          </cell>
          <cell r="EN1143">
            <v>0</v>
          </cell>
          <cell r="EP1143">
            <v>0</v>
          </cell>
          <cell r="ER1143">
            <v>0</v>
          </cell>
          <cell r="ET1143">
            <v>0</v>
          </cell>
          <cell r="EX1143">
            <v>0</v>
          </cell>
          <cell r="EZ1143">
            <v>0</v>
          </cell>
          <cell r="FD1143">
            <v>0</v>
          </cell>
          <cell r="FF1143">
            <v>0</v>
          </cell>
        </row>
        <row r="1144">
          <cell r="A1144" t="str">
            <v>NyLandvindDK-West-2027</v>
          </cell>
          <cell r="B1144" t="str">
            <v>DK-West</v>
          </cell>
          <cell r="G1144">
            <v>80</v>
          </cell>
          <cell r="H1144">
            <v>0</v>
          </cell>
          <cell r="N1144">
            <v>246.76372519431408</v>
          </cell>
          <cell r="AK1144">
            <v>80</v>
          </cell>
          <cell r="AL1144">
            <v>0</v>
          </cell>
          <cell r="AN1144">
            <v>0</v>
          </cell>
          <cell r="AO1144">
            <v>10.996200000000002</v>
          </cell>
          <cell r="AP1144">
            <v>3665.3999999999992</v>
          </cell>
          <cell r="AQ1144">
            <v>0</v>
          </cell>
          <cell r="BG1144" t="b">
            <v>1</v>
          </cell>
          <cell r="BO1144" t="b">
            <v>0</v>
          </cell>
          <cell r="CA1144" t="b">
            <v>0</v>
          </cell>
          <cell r="CB1144" t="b">
            <v>0</v>
          </cell>
          <cell r="CD1144" t="b">
            <v>0</v>
          </cell>
          <cell r="CE1144" t="b">
            <v>0</v>
          </cell>
          <cell r="CG1144" t="b">
            <v>0</v>
          </cell>
          <cell r="CH1144" t="b">
            <v>0</v>
          </cell>
          <cell r="CP1144" t="str">
            <v>ERWINWON</v>
          </cell>
          <cell r="CT1144" t="b">
            <v>0</v>
          </cell>
          <cell r="CV1144" t="b">
            <v>0</v>
          </cell>
          <cell r="CX1144" t="b">
            <v>0</v>
          </cell>
          <cell r="CZ1144" t="b">
            <v>1</v>
          </cell>
          <cell r="DB1144" t="b">
            <v>0</v>
          </cell>
          <cell r="DD1144" t="b">
            <v>0</v>
          </cell>
          <cell r="DF1144" t="b">
            <v>0</v>
          </cell>
          <cell r="DH1144" t="b">
            <v>0</v>
          </cell>
          <cell r="DJ1144" t="b">
            <v>0</v>
          </cell>
          <cell r="DL1144" t="b">
            <v>0</v>
          </cell>
          <cell r="DN1144" t="b">
            <v>0</v>
          </cell>
          <cell r="DP1144" t="b">
            <v>0</v>
          </cell>
          <cell r="DV1144">
            <v>0</v>
          </cell>
          <cell r="DX1144">
            <v>0</v>
          </cell>
          <cell r="DZ1144">
            <v>0</v>
          </cell>
          <cell r="EB1144">
            <v>0</v>
          </cell>
          <cell r="ED1144">
            <v>0</v>
          </cell>
          <cell r="EF1144">
            <v>0</v>
          </cell>
          <cell r="EJ1144">
            <v>0</v>
          </cell>
          <cell r="EL1144">
            <v>0</v>
          </cell>
          <cell r="EN1144">
            <v>0</v>
          </cell>
          <cell r="EP1144">
            <v>0</v>
          </cell>
          <cell r="ER1144">
            <v>0</v>
          </cell>
          <cell r="ET1144">
            <v>0</v>
          </cell>
          <cell r="EX1144">
            <v>0</v>
          </cell>
          <cell r="EZ1144">
            <v>0</v>
          </cell>
          <cell r="FD1144">
            <v>0</v>
          </cell>
          <cell r="FF1144">
            <v>0</v>
          </cell>
        </row>
        <row r="1145">
          <cell r="A1145" t="str">
            <v>NyLandvindDK-West-2027</v>
          </cell>
          <cell r="B1145" t="str">
            <v>DK-West</v>
          </cell>
          <cell r="G1145">
            <v>80</v>
          </cell>
          <cell r="H1145">
            <v>0</v>
          </cell>
          <cell r="N1145">
            <v>246.76372519431408</v>
          </cell>
          <cell r="AK1145">
            <v>80</v>
          </cell>
          <cell r="AL1145">
            <v>0</v>
          </cell>
          <cell r="AN1145">
            <v>0</v>
          </cell>
          <cell r="AO1145">
            <v>10.996200000000002</v>
          </cell>
          <cell r="AP1145">
            <v>3665.3999999999992</v>
          </cell>
          <cell r="AQ1145">
            <v>0</v>
          </cell>
          <cell r="BG1145" t="b">
            <v>1</v>
          </cell>
          <cell r="BO1145" t="b">
            <v>0</v>
          </cell>
          <cell r="CA1145" t="b">
            <v>0</v>
          </cell>
          <cell r="CB1145" t="b">
            <v>0</v>
          </cell>
          <cell r="CD1145" t="b">
            <v>0</v>
          </cell>
          <cell r="CE1145" t="b">
            <v>0</v>
          </cell>
          <cell r="CG1145" t="b">
            <v>0</v>
          </cell>
          <cell r="CH1145" t="b">
            <v>0</v>
          </cell>
          <cell r="CP1145" t="str">
            <v>ERWINWON</v>
          </cell>
          <cell r="CT1145" t="b">
            <v>0</v>
          </cell>
          <cell r="CV1145" t="b">
            <v>0</v>
          </cell>
          <cell r="CX1145" t="b">
            <v>0</v>
          </cell>
          <cell r="CZ1145" t="b">
            <v>0</v>
          </cell>
          <cell r="DB1145" t="b">
            <v>1</v>
          </cell>
          <cell r="DD1145" t="b">
            <v>0</v>
          </cell>
          <cell r="DF1145" t="b">
            <v>0</v>
          </cell>
          <cell r="DH1145" t="b">
            <v>0</v>
          </cell>
          <cell r="DJ1145" t="b">
            <v>0</v>
          </cell>
          <cell r="DL1145" t="b">
            <v>0</v>
          </cell>
          <cell r="DN1145" t="b">
            <v>0</v>
          </cell>
          <cell r="DP1145" t="b">
            <v>0</v>
          </cell>
          <cell r="DV1145">
            <v>0</v>
          </cell>
          <cell r="DX1145">
            <v>0</v>
          </cell>
          <cell r="DZ1145">
            <v>0</v>
          </cell>
          <cell r="EB1145">
            <v>0</v>
          </cell>
          <cell r="ED1145">
            <v>0</v>
          </cell>
          <cell r="EF1145">
            <v>0</v>
          </cell>
          <cell r="EJ1145">
            <v>0</v>
          </cell>
          <cell r="EL1145">
            <v>0</v>
          </cell>
          <cell r="EN1145">
            <v>0</v>
          </cell>
          <cell r="EP1145">
            <v>0</v>
          </cell>
          <cell r="ER1145">
            <v>0</v>
          </cell>
          <cell r="ET1145">
            <v>0</v>
          </cell>
          <cell r="EX1145">
            <v>0</v>
          </cell>
          <cell r="EZ1145">
            <v>0</v>
          </cell>
          <cell r="FD1145">
            <v>0</v>
          </cell>
          <cell r="FF1145">
            <v>0</v>
          </cell>
        </row>
        <row r="1146">
          <cell r="A1146" t="str">
            <v>NyLandvindDK-West-2028</v>
          </cell>
          <cell r="B1146" t="str">
            <v>DK-West</v>
          </cell>
          <cell r="G1146">
            <v>69.353600000000739</v>
          </cell>
          <cell r="H1146">
            <v>0</v>
          </cell>
          <cell r="N1146">
            <v>213.92440864545708</v>
          </cell>
          <cell r="AK1146">
            <v>69.353600000000739</v>
          </cell>
          <cell r="AL1146">
            <v>0</v>
          </cell>
          <cell r="AN1146">
            <v>0</v>
          </cell>
          <cell r="AO1146">
            <v>9.455323056000104</v>
          </cell>
          <cell r="AP1146">
            <v>3151.7743520000326</v>
          </cell>
          <cell r="AQ1146">
            <v>0</v>
          </cell>
          <cell r="BG1146" t="b">
            <v>1</v>
          </cell>
          <cell r="BO1146" t="b">
            <v>0</v>
          </cell>
          <cell r="CA1146" t="b">
            <v>0</v>
          </cell>
          <cell r="CB1146" t="b">
            <v>0</v>
          </cell>
          <cell r="CD1146" t="b">
            <v>0</v>
          </cell>
          <cell r="CE1146" t="b">
            <v>0</v>
          </cell>
          <cell r="CG1146" t="b">
            <v>0</v>
          </cell>
          <cell r="CH1146" t="b">
            <v>0</v>
          </cell>
          <cell r="CP1146" t="str">
            <v>ERWINWON</v>
          </cell>
          <cell r="CT1146" t="b">
            <v>0</v>
          </cell>
          <cell r="CV1146" t="b">
            <v>0</v>
          </cell>
          <cell r="CX1146" t="b">
            <v>0</v>
          </cell>
          <cell r="CZ1146" t="b">
            <v>1</v>
          </cell>
          <cell r="DB1146" t="b">
            <v>0</v>
          </cell>
          <cell r="DD1146" t="b">
            <v>0</v>
          </cell>
          <cell r="DF1146" t="b">
            <v>0</v>
          </cell>
          <cell r="DH1146" t="b">
            <v>0</v>
          </cell>
          <cell r="DJ1146" t="b">
            <v>0</v>
          </cell>
          <cell r="DL1146" t="b">
            <v>0</v>
          </cell>
          <cell r="DN1146" t="b">
            <v>0</v>
          </cell>
          <cell r="DP1146" t="b">
            <v>0</v>
          </cell>
          <cell r="DV1146">
            <v>0</v>
          </cell>
          <cell r="DX1146">
            <v>0</v>
          </cell>
          <cell r="DZ1146">
            <v>0</v>
          </cell>
          <cell r="EB1146">
            <v>0</v>
          </cell>
          <cell r="ED1146">
            <v>0</v>
          </cell>
          <cell r="EF1146">
            <v>0</v>
          </cell>
          <cell r="EJ1146">
            <v>0</v>
          </cell>
          <cell r="EL1146">
            <v>0</v>
          </cell>
          <cell r="EN1146">
            <v>0</v>
          </cell>
          <cell r="EP1146">
            <v>0</v>
          </cell>
          <cell r="ER1146">
            <v>0</v>
          </cell>
          <cell r="ET1146">
            <v>0</v>
          </cell>
          <cell r="EX1146">
            <v>0</v>
          </cell>
          <cell r="EZ1146">
            <v>0</v>
          </cell>
          <cell r="FD1146">
            <v>0</v>
          </cell>
          <cell r="FF1146">
            <v>0</v>
          </cell>
        </row>
        <row r="1147">
          <cell r="A1147" t="str">
            <v>NyLandvindDK-West-2028</v>
          </cell>
          <cell r="B1147" t="str">
            <v>DK-West</v>
          </cell>
          <cell r="G1147">
            <v>69.353600000000739</v>
          </cell>
          <cell r="H1147">
            <v>0</v>
          </cell>
          <cell r="N1147">
            <v>213.92440864545708</v>
          </cell>
          <cell r="AK1147">
            <v>69.353600000000739</v>
          </cell>
          <cell r="AL1147">
            <v>0</v>
          </cell>
          <cell r="AN1147">
            <v>0</v>
          </cell>
          <cell r="AO1147">
            <v>9.455323056000104</v>
          </cell>
          <cell r="AP1147">
            <v>3151.7743520000326</v>
          </cell>
          <cell r="AQ1147">
            <v>0</v>
          </cell>
          <cell r="BG1147" t="b">
            <v>1</v>
          </cell>
          <cell r="BO1147" t="b">
            <v>0</v>
          </cell>
          <cell r="CA1147" t="b">
            <v>0</v>
          </cell>
          <cell r="CB1147" t="b">
            <v>0</v>
          </cell>
          <cell r="CD1147" t="b">
            <v>0</v>
          </cell>
          <cell r="CE1147" t="b">
            <v>0</v>
          </cell>
          <cell r="CG1147" t="b">
            <v>0</v>
          </cell>
          <cell r="CH1147" t="b">
            <v>0</v>
          </cell>
          <cell r="CP1147" t="str">
            <v>ERWINWON</v>
          </cell>
          <cell r="CT1147" t="b">
            <v>0</v>
          </cell>
          <cell r="CV1147" t="b">
            <v>0</v>
          </cell>
          <cell r="CX1147" t="b">
            <v>0</v>
          </cell>
          <cell r="CZ1147" t="b">
            <v>0</v>
          </cell>
          <cell r="DB1147" t="b">
            <v>1</v>
          </cell>
          <cell r="DD1147" t="b">
            <v>0</v>
          </cell>
          <cell r="DF1147" t="b">
            <v>0</v>
          </cell>
          <cell r="DH1147" t="b">
            <v>0</v>
          </cell>
          <cell r="DJ1147" t="b">
            <v>0</v>
          </cell>
          <cell r="DL1147" t="b">
            <v>0</v>
          </cell>
          <cell r="DN1147" t="b">
            <v>0</v>
          </cell>
          <cell r="DP1147" t="b">
            <v>0</v>
          </cell>
          <cell r="DV1147">
            <v>0</v>
          </cell>
          <cell r="DX1147">
            <v>0</v>
          </cell>
          <cell r="DZ1147">
            <v>0</v>
          </cell>
          <cell r="EB1147">
            <v>0</v>
          </cell>
          <cell r="ED1147">
            <v>0</v>
          </cell>
          <cell r="EF1147">
            <v>0</v>
          </cell>
          <cell r="EJ1147">
            <v>0</v>
          </cell>
          <cell r="EL1147">
            <v>0</v>
          </cell>
          <cell r="EN1147">
            <v>0</v>
          </cell>
          <cell r="EP1147">
            <v>0</v>
          </cell>
          <cell r="ER1147">
            <v>0</v>
          </cell>
          <cell r="ET1147">
            <v>0</v>
          </cell>
          <cell r="EX1147">
            <v>0</v>
          </cell>
          <cell r="EZ1147">
            <v>0</v>
          </cell>
          <cell r="FD1147">
            <v>0</v>
          </cell>
          <cell r="FF1147">
            <v>0</v>
          </cell>
        </row>
        <row r="1148">
          <cell r="A1148" t="str">
            <v>NyLandvindDK-West-2029</v>
          </cell>
          <cell r="B1148" t="str">
            <v>DK-West</v>
          </cell>
          <cell r="G1148">
            <v>58.068000000000033</v>
          </cell>
          <cell r="H1148">
            <v>0</v>
          </cell>
          <cell r="N1148">
            <v>179.11344993229301</v>
          </cell>
          <cell r="AK1148">
            <v>58.068000000000033</v>
          </cell>
          <cell r="AL1148">
            <v>0</v>
          </cell>
          <cell r="AN1148">
            <v>0</v>
          </cell>
          <cell r="AO1148">
            <v>7.851809790000007</v>
          </cell>
          <cell r="AP1148">
            <v>2617.2699300000004</v>
          </cell>
          <cell r="AQ1148">
            <v>0</v>
          </cell>
          <cell r="BG1148" t="b">
            <v>1</v>
          </cell>
          <cell r="BO1148" t="b">
            <v>0</v>
          </cell>
          <cell r="CA1148" t="b">
            <v>0</v>
          </cell>
          <cell r="CB1148" t="b">
            <v>0</v>
          </cell>
          <cell r="CD1148" t="b">
            <v>0</v>
          </cell>
          <cell r="CE1148" t="b">
            <v>0</v>
          </cell>
          <cell r="CG1148" t="b">
            <v>0</v>
          </cell>
          <cell r="CH1148" t="b">
            <v>0</v>
          </cell>
          <cell r="CP1148" t="str">
            <v>ERWINWON</v>
          </cell>
          <cell r="CT1148" t="b">
            <v>0</v>
          </cell>
          <cell r="CV1148" t="b">
            <v>0</v>
          </cell>
          <cell r="CX1148" t="b">
            <v>0</v>
          </cell>
          <cell r="CZ1148" t="b">
            <v>1</v>
          </cell>
          <cell r="DB1148" t="b">
            <v>0</v>
          </cell>
          <cell r="DD1148" t="b">
            <v>0</v>
          </cell>
          <cell r="DF1148" t="b">
            <v>0</v>
          </cell>
          <cell r="DH1148" t="b">
            <v>0</v>
          </cell>
          <cell r="DJ1148" t="b">
            <v>0</v>
          </cell>
          <cell r="DL1148" t="b">
            <v>0</v>
          </cell>
          <cell r="DN1148" t="b">
            <v>0</v>
          </cell>
          <cell r="DP1148" t="b">
            <v>0</v>
          </cell>
          <cell r="DV1148">
            <v>0</v>
          </cell>
          <cell r="DX1148">
            <v>0</v>
          </cell>
          <cell r="DZ1148">
            <v>0</v>
          </cell>
          <cell r="EB1148">
            <v>0</v>
          </cell>
          <cell r="ED1148">
            <v>0</v>
          </cell>
          <cell r="EF1148">
            <v>0</v>
          </cell>
          <cell r="EJ1148">
            <v>0</v>
          </cell>
          <cell r="EL1148">
            <v>0</v>
          </cell>
          <cell r="EN1148">
            <v>0</v>
          </cell>
          <cell r="EP1148">
            <v>0</v>
          </cell>
          <cell r="ER1148">
            <v>0</v>
          </cell>
          <cell r="ET1148">
            <v>0</v>
          </cell>
          <cell r="EX1148">
            <v>0</v>
          </cell>
          <cell r="EZ1148">
            <v>0</v>
          </cell>
          <cell r="FD1148">
            <v>0</v>
          </cell>
          <cell r="FF1148">
            <v>0</v>
          </cell>
        </row>
        <row r="1149">
          <cell r="A1149" t="str">
            <v>NyLandvindDK-West-2029</v>
          </cell>
          <cell r="B1149" t="str">
            <v>DK-West</v>
          </cell>
          <cell r="G1149">
            <v>58.068000000000033</v>
          </cell>
          <cell r="H1149">
            <v>0</v>
          </cell>
          <cell r="N1149">
            <v>179.11344993229301</v>
          </cell>
          <cell r="AK1149">
            <v>58.068000000000033</v>
          </cell>
          <cell r="AL1149">
            <v>0</v>
          </cell>
          <cell r="AN1149">
            <v>0</v>
          </cell>
          <cell r="AO1149">
            <v>7.851809790000007</v>
          </cell>
          <cell r="AP1149">
            <v>2617.2699300000004</v>
          </cell>
          <cell r="AQ1149">
            <v>0</v>
          </cell>
          <cell r="BG1149" t="b">
            <v>1</v>
          </cell>
          <cell r="BO1149" t="b">
            <v>0</v>
          </cell>
          <cell r="CA1149" t="b">
            <v>0</v>
          </cell>
          <cell r="CB1149" t="b">
            <v>0</v>
          </cell>
          <cell r="CD1149" t="b">
            <v>0</v>
          </cell>
          <cell r="CE1149" t="b">
            <v>0</v>
          </cell>
          <cell r="CG1149" t="b">
            <v>0</v>
          </cell>
          <cell r="CH1149" t="b">
            <v>0</v>
          </cell>
          <cell r="CP1149" t="str">
            <v>ERWINWON</v>
          </cell>
          <cell r="CT1149" t="b">
            <v>0</v>
          </cell>
          <cell r="CV1149" t="b">
            <v>0</v>
          </cell>
          <cell r="CX1149" t="b">
            <v>0</v>
          </cell>
          <cell r="CZ1149" t="b">
            <v>0</v>
          </cell>
          <cell r="DB1149" t="b">
            <v>1</v>
          </cell>
          <cell r="DD1149" t="b">
            <v>0</v>
          </cell>
          <cell r="DF1149" t="b">
            <v>0</v>
          </cell>
          <cell r="DH1149" t="b">
            <v>0</v>
          </cell>
          <cell r="DJ1149" t="b">
            <v>0</v>
          </cell>
          <cell r="DL1149" t="b">
            <v>0</v>
          </cell>
          <cell r="DN1149" t="b">
            <v>0</v>
          </cell>
          <cell r="DP1149" t="b">
            <v>0</v>
          </cell>
          <cell r="DV1149">
            <v>0</v>
          </cell>
          <cell r="DX1149">
            <v>0</v>
          </cell>
          <cell r="DZ1149">
            <v>0</v>
          </cell>
          <cell r="EB1149">
            <v>0</v>
          </cell>
          <cell r="ED1149">
            <v>0</v>
          </cell>
          <cell r="EF1149">
            <v>0</v>
          </cell>
          <cell r="EJ1149">
            <v>0</v>
          </cell>
          <cell r="EL1149">
            <v>0</v>
          </cell>
          <cell r="EN1149">
            <v>0</v>
          </cell>
          <cell r="EP1149">
            <v>0</v>
          </cell>
          <cell r="ER1149">
            <v>0</v>
          </cell>
          <cell r="ET1149">
            <v>0</v>
          </cell>
          <cell r="EX1149">
            <v>0</v>
          </cell>
          <cell r="EZ1149">
            <v>0</v>
          </cell>
          <cell r="FD1149">
            <v>0</v>
          </cell>
          <cell r="FF1149">
            <v>0</v>
          </cell>
        </row>
        <row r="1150">
          <cell r="A1150" t="str">
            <v>NyLandvindDK-West-2030</v>
          </cell>
          <cell r="B1150" t="str">
            <v>DK-West</v>
          </cell>
          <cell r="G1150">
            <v>91.497600000000062</v>
          </cell>
          <cell r="H1150">
            <v>0</v>
          </cell>
          <cell r="N1150">
            <v>282.22860777924109</v>
          </cell>
          <cell r="AK1150">
            <v>91.497600000000062</v>
          </cell>
          <cell r="AL1150">
            <v>0</v>
          </cell>
          <cell r="AN1150">
            <v>0</v>
          </cell>
          <cell r="AO1150">
            <v>12.269828160000008</v>
          </cell>
          <cell r="AP1150">
            <v>4089.9427200000032</v>
          </cell>
          <cell r="AQ1150">
            <v>0</v>
          </cell>
          <cell r="BG1150" t="b">
            <v>1</v>
          </cell>
          <cell r="BO1150" t="b">
            <v>0</v>
          </cell>
          <cell r="CA1150" t="b">
            <v>0</v>
          </cell>
          <cell r="CB1150" t="b">
            <v>0</v>
          </cell>
          <cell r="CD1150" t="b">
            <v>0</v>
          </cell>
          <cell r="CE1150" t="b">
            <v>0</v>
          </cell>
          <cell r="CG1150" t="b">
            <v>0</v>
          </cell>
          <cell r="CH1150" t="b">
            <v>0</v>
          </cell>
          <cell r="CP1150" t="str">
            <v>ERWINWON</v>
          </cell>
          <cell r="CT1150" t="b">
            <v>0</v>
          </cell>
          <cell r="CV1150" t="b">
            <v>0</v>
          </cell>
          <cell r="CX1150" t="b">
            <v>0</v>
          </cell>
          <cell r="CZ1150" t="b">
            <v>1</v>
          </cell>
          <cell r="DB1150" t="b">
            <v>0</v>
          </cell>
          <cell r="DD1150" t="b">
            <v>0</v>
          </cell>
          <cell r="DF1150" t="b">
            <v>0</v>
          </cell>
          <cell r="DH1150" t="b">
            <v>0</v>
          </cell>
          <cell r="DJ1150" t="b">
            <v>0</v>
          </cell>
          <cell r="DL1150" t="b">
            <v>0</v>
          </cell>
          <cell r="DN1150" t="b">
            <v>0</v>
          </cell>
          <cell r="DP1150" t="b">
            <v>0</v>
          </cell>
          <cell r="DV1150">
            <v>0</v>
          </cell>
          <cell r="DX1150">
            <v>0</v>
          </cell>
          <cell r="DZ1150">
            <v>0</v>
          </cell>
          <cell r="EB1150">
            <v>0</v>
          </cell>
          <cell r="ED1150">
            <v>0</v>
          </cell>
          <cell r="EF1150">
            <v>0</v>
          </cell>
          <cell r="EJ1150">
            <v>0</v>
          </cell>
          <cell r="EL1150">
            <v>0</v>
          </cell>
          <cell r="EN1150">
            <v>0</v>
          </cell>
          <cell r="EP1150">
            <v>0</v>
          </cell>
          <cell r="ER1150">
            <v>0</v>
          </cell>
          <cell r="ET1150">
            <v>0</v>
          </cell>
          <cell r="EX1150">
            <v>0</v>
          </cell>
          <cell r="EZ1150">
            <v>0</v>
          </cell>
          <cell r="FD1150">
            <v>0</v>
          </cell>
          <cell r="FF1150">
            <v>0</v>
          </cell>
        </row>
        <row r="1151">
          <cell r="A1151" t="str">
            <v>NyLandvindDK-West-2030</v>
          </cell>
          <cell r="B1151" t="str">
            <v>DK-West</v>
          </cell>
          <cell r="G1151">
            <v>91.497600000000062</v>
          </cell>
          <cell r="H1151">
            <v>0</v>
          </cell>
          <cell r="N1151">
            <v>282.22860777924109</v>
          </cell>
          <cell r="AK1151">
            <v>91.497600000000062</v>
          </cell>
          <cell r="AL1151">
            <v>0</v>
          </cell>
          <cell r="AN1151">
            <v>0</v>
          </cell>
          <cell r="AO1151">
            <v>12.269828160000008</v>
          </cell>
          <cell r="AP1151">
            <v>4089.9427200000032</v>
          </cell>
          <cell r="AQ1151">
            <v>0</v>
          </cell>
          <cell r="BG1151" t="b">
            <v>1</v>
          </cell>
          <cell r="BO1151" t="b">
            <v>0</v>
          </cell>
          <cell r="CA1151" t="b">
            <v>0</v>
          </cell>
          <cell r="CB1151" t="b">
            <v>0</v>
          </cell>
          <cell r="CD1151" t="b">
            <v>0</v>
          </cell>
          <cell r="CE1151" t="b">
            <v>0</v>
          </cell>
          <cell r="CG1151" t="b">
            <v>0</v>
          </cell>
          <cell r="CH1151" t="b">
            <v>0</v>
          </cell>
          <cell r="CP1151" t="str">
            <v>ERWINWON</v>
          </cell>
          <cell r="CT1151" t="b">
            <v>0</v>
          </cell>
          <cell r="CV1151" t="b">
            <v>0</v>
          </cell>
          <cell r="CX1151" t="b">
            <v>0</v>
          </cell>
          <cell r="CZ1151" t="b">
            <v>0</v>
          </cell>
          <cell r="DB1151" t="b">
            <v>1</v>
          </cell>
          <cell r="DD1151" t="b">
            <v>1</v>
          </cell>
          <cell r="DF1151" t="b">
            <v>0</v>
          </cell>
          <cell r="DH1151" t="b">
            <v>0</v>
          </cell>
          <cell r="DJ1151" t="b">
            <v>0</v>
          </cell>
          <cell r="DL1151" t="b">
            <v>0</v>
          </cell>
          <cell r="DN1151" t="b">
            <v>0</v>
          </cell>
          <cell r="DP1151" t="b">
            <v>0</v>
          </cell>
          <cell r="DV1151">
            <v>0</v>
          </cell>
          <cell r="DX1151">
            <v>0</v>
          </cell>
          <cell r="DZ1151">
            <v>0</v>
          </cell>
          <cell r="EB1151">
            <v>0</v>
          </cell>
          <cell r="ED1151">
            <v>0</v>
          </cell>
          <cell r="EF1151">
            <v>0</v>
          </cell>
          <cell r="EJ1151">
            <v>0</v>
          </cell>
          <cell r="EL1151">
            <v>0</v>
          </cell>
          <cell r="EN1151">
            <v>0</v>
          </cell>
          <cell r="EP1151">
            <v>0</v>
          </cell>
          <cell r="ER1151">
            <v>0</v>
          </cell>
          <cell r="ET1151">
            <v>0</v>
          </cell>
          <cell r="EX1151">
            <v>0</v>
          </cell>
          <cell r="EZ1151">
            <v>0</v>
          </cell>
          <cell r="FD1151">
            <v>0</v>
          </cell>
          <cell r="FF1151">
            <v>0</v>
          </cell>
        </row>
        <row r="1152">
          <cell r="A1152" t="str">
            <v>NyLandvindDK-West-2031</v>
          </cell>
          <cell r="B1152" t="str">
            <v>DK-West</v>
          </cell>
          <cell r="G1152">
            <v>125.73679999999986</v>
          </cell>
          <cell r="H1152">
            <v>0</v>
          </cell>
          <cell r="N1152">
            <v>387.841014525155</v>
          </cell>
          <cell r="AK1152">
            <v>125.73679999999986</v>
          </cell>
          <cell r="AL1152">
            <v>0</v>
          </cell>
          <cell r="AN1152">
            <v>0</v>
          </cell>
          <cell r="AO1152">
            <v>16.861304879999981</v>
          </cell>
          <cell r="AP1152">
            <v>5620.4349599999941</v>
          </cell>
          <cell r="AQ1152">
            <v>0</v>
          </cell>
          <cell r="BG1152" t="b">
            <v>1</v>
          </cell>
          <cell r="BO1152" t="b">
            <v>0</v>
          </cell>
          <cell r="CA1152" t="b">
            <v>0</v>
          </cell>
          <cell r="CB1152" t="b">
            <v>0</v>
          </cell>
          <cell r="CD1152" t="b">
            <v>0</v>
          </cell>
          <cell r="CE1152" t="b">
            <v>0</v>
          </cell>
          <cell r="CG1152" t="b">
            <v>0</v>
          </cell>
          <cell r="CH1152" t="b">
            <v>0</v>
          </cell>
          <cell r="CP1152" t="str">
            <v>ERWINWON</v>
          </cell>
          <cell r="CT1152" t="b">
            <v>0</v>
          </cell>
          <cell r="CV1152" t="b">
            <v>0</v>
          </cell>
          <cell r="CX1152" t="b">
            <v>0</v>
          </cell>
          <cell r="CZ1152" t="b">
            <v>0</v>
          </cell>
          <cell r="DB1152" t="b">
            <v>0</v>
          </cell>
          <cell r="DD1152" t="b">
            <v>0</v>
          </cell>
          <cell r="DF1152" t="b">
            <v>0</v>
          </cell>
          <cell r="DH1152" t="b">
            <v>0</v>
          </cell>
          <cell r="DJ1152" t="b">
            <v>0</v>
          </cell>
          <cell r="DL1152" t="b">
            <v>0</v>
          </cell>
          <cell r="DN1152" t="b">
            <v>0</v>
          </cell>
          <cell r="DP1152" t="b">
            <v>0</v>
          </cell>
          <cell r="DV1152">
            <v>0</v>
          </cell>
          <cell r="DX1152">
            <v>0</v>
          </cell>
          <cell r="DZ1152">
            <v>0</v>
          </cell>
          <cell r="EB1152">
            <v>0</v>
          </cell>
          <cell r="ED1152">
            <v>0</v>
          </cell>
          <cell r="EF1152">
            <v>0</v>
          </cell>
          <cell r="EJ1152">
            <v>0</v>
          </cell>
          <cell r="EL1152">
            <v>0</v>
          </cell>
          <cell r="EN1152">
            <v>0</v>
          </cell>
          <cell r="EP1152">
            <v>0</v>
          </cell>
          <cell r="ER1152">
            <v>0</v>
          </cell>
          <cell r="ET1152">
            <v>0</v>
          </cell>
          <cell r="EX1152">
            <v>0</v>
          </cell>
          <cell r="EZ1152">
            <v>0</v>
          </cell>
          <cell r="FD1152">
            <v>0</v>
          </cell>
          <cell r="FF1152">
            <v>0</v>
          </cell>
        </row>
        <row r="1153">
          <cell r="A1153" t="str">
            <v>NyLandvindDK-West-2031</v>
          </cell>
          <cell r="B1153" t="str">
            <v>DK-West</v>
          </cell>
          <cell r="G1153">
            <v>125.73679999999986</v>
          </cell>
          <cell r="H1153">
            <v>0</v>
          </cell>
          <cell r="N1153">
            <v>387.841014525155</v>
          </cell>
          <cell r="AK1153">
            <v>125.73679999999986</v>
          </cell>
          <cell r="AL1153">
            <v>0</v>
          </cell>
          <cell r="AN1153">
            <v>0</v>
          </cell>
          <cell r="AO1153">
            <v>16.861304879999981</v>
          </cell>
          <cell r="AP1153">
            <v>5620.4349599999941</v>
          </cell>
          <cell r="AQ1153">
            <v>0</v>
          </cell>
          <cell r="BG1153" t="b">
            <v>1</v>
          </cell>
          <cell r="BO1153" t="b">
            <v>0</v>
          </cell>
          <cell r="CA1153" t="b">
            <v>0</v>
          </cell>
          <cell r="CB1153" t="b">
            <v>0</v>
          </cell>
          <cell r="CD1153" t="b">
            <v>0</v>
          </cell>
          <cell r="CE1153" t="b">
            <v>0</v>
          </cell>
          <cell r="CG1153" t="b">
            <v>0</v>
          </cell>
          <cell r="CH1153" t="b">
            <v>0</v>
          </cell>
          <cell r="CP1153" t="str">
            <v>ERWINWON</v>
          </cell>
          <cell r="CT1153" t="b">
            <v>0</v>
          </cell>
          <cell r="CV1153" t="b">
            <v>0</v>
          </cell>
          <cell r="CX1153" t="b">
            <v>0</v>
          </cell>
          <cell r="CZ1153" t="b">
            <v>0</v>
          </cell>
          <cell r="DB1153" t="b">
            <v>1</v>
          </cell>
          <cell r="DD1153" t="b">
            <v>1</v>
          </cell>
          <cell r="DF1153" t="b">
            <v>0</v>
          </cell>
          <cell r="DH1153" t="b">
            <v>0</v>
          </cell>
          <cell r="DJ1153" t="b">
            <v>0</v>
          </cell>
          <cell r="DL1153" t="b">
            <v>0</v>
          </cell>
          <cell r="DN1153" t="b">
            <v>0</v>
          </cell>
          <cell r="DP1153" t="b">
            <v>0</v>
          </cell>
          <cell r="DV1153">
            <v>0</v>
          </cell>
          <cell r="DX1153">
            <v>0</v>
          </cell>
          <cell r="DZ1153">
            <v>0</v>
          </cell>
          <cell r="EB1153">
            <v>0</v>
          </cell>
          <cell r="ED1153">
            <v>0</v>
          </cell>
          <cell r="EF1153">
            <v>0</v>
          </cell>
          <cell r="EJ1153">
            <v>0</v>
          </cell>
          <cell r="EL1153">
            <v>0</v>
          </cell>
          <cell r="EN1153">
            <v>0</v>
          </cell>
          <cell r="EP1153">
            <v>0</v>
          </cell>
          <cell r="ER1153">
            <v>0</v>
          </cell>
          <cell r="ET1153">
            <v>0</v>
          </cell>
          <cell r="EX1153">
            <v>0</v>
          </cell>
          <cell r="EZ1153">
            <v>0</v>
          </cell>
          <cell r="FD1153">
            <v>0</v>
          </cell>
          <cell r="FF1153">
            <v>0</v>
          </cell>
        </row>
        <row r="1154">
          <cell r="A1154" t="str">
            <v>NyLandvindDK-West-2032</v>
          </cell>
          <cell r="B1154" t="str">
            <v>DK-West</v>
          </cell>
          <cell r="G1154">
            <v>159.38559999999998</v>
          </cell>
          <cell r="H1154">
            <v>0</v>
          </cell>
          <cell r="N1154">
            <v>491.63230497913582</v>
          </cell>
          <cell r="AK1154">
            <v>159.38559999999998</v>
          </cell>
          <cell r="AL1154">
            <v>0</v>
          </cell>
          <cell r="AN1154">
            <v>0</v>
          </cell>
          <cell r="AO1154">
            <v>21.373608959999999</v>
          </cell>
          <cell r="AP1154">
            <v>7124.5363199999993</v>
          </cell>
          <cell r="AQ1154">
            <v>0</v>
          </cell>
          <cell r="BG1154" t="b">
            <v>1</v>
          </cell>
          <cell r="BO1154" t="b">
            <v>0</v>
          </cell>
          <cell r="CA1154" t="b">
            <v>0</v>
          </cell>
          <cell r="CB1154" t="b">
            <v>0</v>
          </cell>
          <cell r="CD1154" t="b">
            <v>0</v>
          </cell>
          <cell r="CE1154" t="b">
            <v>0</v>
          </cell>
          <cell r="CG1154" t="b">
            <v>0</v>
          </cell>
          <cell r="CH1154" t="b">
            <v>0</v>
          </cell>
          <cell r="CP1154" t="str">
            <v>ERWINWON</v>
          </cell>
          <cell r="CT1154" t="b">
            <v>0</v>
          </cell>
          <cell r="CV1154" t="b">
            <v>0</v>
          </cell>
          <cell r="CX1154" t="b">
            <v>0</v>
          </cell>
          <cell r="CZ1154" t="b">
            <v>0</v>
          </cell>
          <cell r="DB1154" t="b">
            <v>0</v>
          </cell>
          <cell r="DD1154" t="b">
            <v>0</v>
          </cell>
          <cell r="DF1154" t="b">
            <v>0</v>
          </cell>
          <cell r="DH1154" t="b">
            <v>0</v>
          </cell>
          <cell r="DJ1154" t="b">
            <v>0</v>
          </cell>
          <cell r="DL1154" t="b">
            <v>0</v>
          </cell>
          <cell r="DN1154" t="b">
            <v>0</v>
          </cell>
          <cell r="DP1154" t="b">
            <v>0</v>
          </cell>
          <cell r="DV1154">
            <v>0</v>
          </cell>
          <cell r="DX1154">
            <v>0</v>
          </cell>
          <cell r="DZ1154">
            <v>0</v>
          </cell>
          <cell r="EB1154">
            <v>0</v>
          </cell>
          <cell r="ED1154">
            <v>0</v>
          </cell>
          <cell r="EF1154">
            <v>0</v>
          </cell>
          <cell r="EJ1154">
            <v>0</v>
          </cell>
          <cell r="EL1154">
            <v>0</v>
          </cell>
          <cell r="EN1154">
            <v>0</v>
          </cell>
          <cell r="EP1154">
            <v>0</v>
          </cell>
          <cell r="ER1154">
            <v>0</v>
          </cell>
          <cell r="ET1154">
            <v>0</v>
          </cell>
          <cell r="EX1154">
            <v>0</v>
          </cell>
          <cell r="EZ1154">
            <v>0</v>
          </cell>
          <cell r="FD1154">
            <v>0</v>
          </cell>
          <cell r="FF1154">
            <v>0</v>
          </cell>
        </row>
        <row r="1155">
          <cell r="A1155" t="str">
            <v>NyLandvindDK-West-2032</v>
          </cell>
          <cell r="B1155" t="str">
            <v>DK-West</v>
          </cell>
          <cell r="G1155">
            <v>159.38559999999998</v>
          </cell>
          <cell r="H1155">
            <v>0</v>
          </cell>
          <cell r="N1155">
            <v>491.63230497913582</v>
          </cell>
          <cell r="AK1155">
            <v>159.38559999999998</v>
          </cell>
          <cell r="AL1155">
            <v>0</v>
          </cell>
          <cell r="AN1155">
            <v>0</v>
          </cell>
          <cell r="AO1155">
            <v>21.373608959999999</v>
          </cell>
          <cell r="AP1155">
            <v>7124.5363199999993</v>
          </cell>
          <cell r="AQ1155">
            <v>0</v>
          </cell>
          <cell r="BG1155" t="b">
            <v>1</v>
          </cell>
          <cell r="BO1155" t="b">
            <v>0</v>
          </cell>
          <cell r="CA1155" t="b">
            <v>0</v>
          </cell>
          <cell r="CB1155" t="b">
            <v>0</v>
          </cell>
          <cell r="CD1155" t="b">
            <v>0</v>
          </cell>
          <cell r="CE1155" t="b">
            <v>0</v>
          </cell>
          <cell r="CG1155" t="b">
            <v>0</v>
          </cell>
          <cell r="CH1155" t="b">
            <v>0</v>
          </cell>
          <cell r="CP1155" t="str">
            <v>ERWINWON</v>
          </cell>
          <cell r="CT1155" t="b">
            <v>0</v>
          </cell>
          <cell r="CV1155" t="b">
            <v>0</v>
          </cell>
          <cell r="CX1155" t="b">
            <v>0</v>
          </cell>
          <cell r="CZ1155" t="b">
            <v>0</v>
          </cell>
          <cell r="DB1155" t="b">
            <v>1</v>
          </cell>
          <cell r="DD1155" t="b">
            <v>1</v>
          </cell>
          <cell r="DF1155" t="b">
            <v>0</v>
          </cell>
          <cell r="DH1155" t="b">
            <v>0</v>
          </cell>
          <cell r="DJ1155" t="b">
            <v>0</v>
          </cell>
          <cell r="DL1155" t="b">
            <v>0</v>
          </cell>
          <cell r="DN1155" t="b">
            <v>0</v>
          </cell>
          <cell r="DP1155" t="b">
            <v>0</v>
          </cell>
          <cell r="DV1155">
            <v>0</v>
          </cell>
          <cell r="DX1155">
            <v>0</v>
          </cell>
          <cell r="DZ1155">
            <v>0</v>
          </cell>
          <cell r="EB1155">
            <v>0</v>
          </cell>
          <cell r="ED1155">
            <v>0</v>
          </cell>
          <cell r="EF1155">
            <v>0</v>
          </cell>
          <cell r="EJ1155">
            <v>0</v>
          </cell>
          <cell r="EL1155">
            <v>0</v>
          </cell>
          <cell r="EN1155">
            <v>0</v>
          </cell>
          <cell r="EP1155">
            <v>0</v>
          </cell>
          <cell r="ER1155">
            <v>0</v>
          </cell>
          <cell r="ET1155">
            <v>0</v>
          </cell>
          <cell r="EX1155">
            <v>0</v>
          </cell>
          <cell r="EZ1155">
            <v>0</v>
          </cell>
          <cell r="FD1155">
            <v>0</v>
          </cell>
          <cell r="FF1155">
            <v>0</v>
          </cell>
        </row>
        <row r="1156">
          <cell r="A1156" t="str">
            <v>NyLandvindDK-West-2033</v>
          </cell>
          <cell r="B1156" t="str">
            <v>DK-West</v>
          </cell>
          <cell r="G1156">
            <v>120</v>
          </cell>
          <cell r="H1156">
            <v>0</v>
          </cell>
          <cell r="N1156">
            <v>370.14558779147114</v>
          </cell>
          <cell r="AK1156">
            <v>120</v>
          </cell>
          <cell r="AL1156">
            <v>0</v>
          </cell>
          <cell r="AN1156">
            <v>0</v>
          </cell>
          <cell r="AO1156">
            <v>16.091999999999999</v>
          </cell>
          <cell r="AP1156">
            <v>5364</v>
          </cell>
          <cell r="AQ1156">
            <v>0</v>
          </cell>
          <cell r="BG1156" t="b">
            <v>1</v>
          </cell>
          <cell r="BO1156" t="b">
            <v>0</v>
          </cell>
          <cell r="CA1156" t="b">
            <v>0</v>
          </cell>
          <cell r="CB1156" t="b">
            <v>0</v>
          </cell>
          <cell r="CD1156" t="b">
            <v>0</v>
          </cell>
          <cell r="CE1156" t="b">
            <v>0</v>
          </cell>
          <cell r="CG1156" t="b">
            <v>0</v>
          </cell>
          <cell r="CH1156" t="b">
            <v>0</v>
          </cell>
          <cell r="CP1156" t="str">
            <v>ERWINWON</v>
          </cell>
          <cell r="CT1156" t="b">
            <v>0</v>
          </cell>
          <cell r="CV1156" t="b">
            <v>0</v>
          </cell>
          <cell r="CX1156" t="b">
            <v>0</v>
          </cell>
          <cell r="CZ1156" t="b">
            <v>0</v>
          </cell>
          <cell r="DB1156" t="b">
            <v>0</v>
          </cell>
          <cell r="DD1156" t="b">
            <v>0</v>
          </cell>
          <cell r="DF1156" t="b">
            <v>0</v>
          </cell>
          <cell r="DH1156" t="b">
            <v>0</v>
          </cell>
          <cell r="DJ1156" t="b">
            <v>0</v>
          </cell>
          <cell r="DL1156" t="b">
            <v>0</v>
          </cell>
          <cell r="DN1156" t="b">
            <v>0</v>
          </cell>
          <cell r="DP1156" t="b">
            <v>0</v>
          </cell>
          <cell r="DV1156">
            <v>0</v>
          </cell>
          <cell r="DX1156">
            <v>0</v>
          </cell>
          <cell r="DZ1156">
            <v>0</v>
          </cell>
          <cell r="EB1156">
            <v>0</v>
          </cell>
          <cell r="ED1156">
            <v>0</v>
          </cell>
          <cell r="EF1156">
            <v>0</v>
          </cell>
          <cell r="EJ1156">
            <v>0</v>
          </cell>
          <cell r="EL1156">
            <v>0</v>
          </cell>
          <cell r="EN1156">
            <v>0</v>
          </cell>
          <cell r="EP1156">
            <v>0</v>
          </cell>
          <cell r="ER1156">
            <v>0</v>
          </cell>
          <cell r="ET1156">
            <v>0</v>
          </cell>
          <cell r="EX1156">
            <v>0</v>
          </cell>
          <cell r="EZ1156">
            <v>0</v>
          </cell>
          <cell r="FD1156">
            <v>0</v>
          </cell>
          <cell r="FF1156">
            <v>0</v>
          </cell>
        </row>
        <row r="1157">
          <cell r="A1157" t="str">
            <v>NyLandvindDK-West-2033</v>
          </cell>
          <cell r="B1157" t="str">
            <v>DK-West</v>
          </cell>
          <cell r="G1157">
            <v>120</v>
          </cell>
          <cell r="H1157">
            <v>0</v>
          </cell>
          <cell r="N1157">
            <v>370.14558779147114</v>
          </cell>
          <cell r="AK1157">
            <v>120</v>
          </cell>
          <cell r="AL1157">
            <v>0</v>
          </cell>
          <cell r="AN1157">
            <v>0</v>
          </cell>
          <cell r="AO1157">
            <v>16.091999999999999</v>
          </cell>
          <cell r="AP1157">
            <v>5364</v>
          </cell>
          <cell r="AQ1157">
            <v>0</v>
          </cell>
          <cell r="BG1157" t="b">
            <v>1</v>
          </cell>
          <cell r="BO1157" t="b">
            <v>0</v>
          </cell>
          <cell r="CA1157" t="b">
            <v>0</v>
          </cell>
          <cell r="CB1157" t="b">
            <v>0</v>
          </cell>
          <cell r="CD1157" t="b">
            <v>0</v>
          </cell>
          <cell r="CE1157" t="b">
            <v>0</v>
          </cell>
          <cell r="CG1157" t="b">
            <v>0</v>
          </cell>
          <cell r="CH1157" t="b">
            <v>0</v>
          </cell>
          <cell r="CP1157" t="str">
            <v>ERWINWON</v>
          </cell>
          <cell r="CT1157" t="b">
            <v>0</v>
          </cell>
          <cell r="CV1157" t="b">
            <v>0</v>
          </cell>
          <cell r="CX1157" t="b">
            <v>0</v>
          </cell>
          <cell r="CZ1157" t="b">
            <v>0</v>
          </cell>
          <cell r="DB1157" t="b">
            <v>1</v>
          </cell>
          <cell r="DD1157" t="b">
            <v>1</v>
          </cell>
          <cell r="DF1157" t="b">
            <v>0</v>
          </cell>
          <cell r="DH1157" t="b">
            <v>0</v>
          </cell>
          <cell r="DJ1157" t="b">
            <v>0</v>
          </cell>
          <cell r="DL1157" t="b">
            <v>0</v>
          </cell>
          <cell r="DN1157" t="b">
            <v>0</v>
          </cell>
          <cell r="DP1157" t="b">
            <v>0</v>
          </cell>
          <cell r="DV1157">
            <v>0</v>
          </cell>
          <cell r="DX1157">
            <v>0</v>
          </cell>
          <cell r="DZ1157">
            <v>0</v>
          </cell>
          <cell r="EB1157">
            <v>0</v>
          </cell>
          <cell r="ED1157">
            <v>0</v>
          </cell>
          <cell r="EF1157">
            <v>0</v>
          </cell>
          <cell r="EJ1157">
            <v>0</v>
          </cell>
          <cell r="EL1157">
            <v>0</v>
          </cell>
          <cell r="EN1157">
            <v>0</v>
          </cell>
          <cell r="EP1157">
            <v>0</v>
          </cell>
          <cell r="ER1157">
            <v>0</v>
          </cell>
          <cell r="ET1157">
            <v>0</v>
          </cell>
          <cell r="EX1157">
            <v>0</v>
          </cell>
          <cell r="EZ1157">
            <v>0</v>
          </cell>
          <cell r="FD1157">
            <v>0</v>
          </cell>
          <cell r="FF1157">
            <v>0</v>
          </cell>
        </row>
        <row r="1158">
          <cell r="A1158" t="str">
            <v>NyLandvindDK-West-2034</v>
          </cell>
          <cell r="B1158" t="str">
            <v>DK-West</v>
          </cell>
          <cell r="G1158">
            <v>40</v>
          </cell>
          <cell r="H1158">
            <v>0</v>
          </cell>
          <cell r="N1158">
            <v>123.38186259715704</v>
          </cell>
          <cell r="AK1158">
            <v>40</v>
          </cell>
          <cell r="AL1158">
            <v>0</v>
          </cell>
          <cell r="AN1158">
            <v>0</v>
          </cell>
          <cell r="AO1158">
            <v>5.3639999999999999</v>
          </cell>
          <cell r="AP1158">
            <v>1788</v>
          </cell>
          <cell r="AQ1158">
            <v>0</v>
          </cell>
          <cell r="BG1158" t="b">
            <v>1</v>
          </cell>
          <cell r="BO1158" t="b">
            <v>0</v>
          </cell>
          <cell r="CA1158" t="b">
            <v>0</v>
          </cell>
          <cell r="CB1158" t="b">
            <v>0</v>
          </cell>
          <cell r="CD1158" t="b">
            <v>0</v>
          </cell>
          <cell r="CE1158" t="b">
            <v>0</v>
          </cell>
          <cell r="CG1158" t="b">
            <v>0</v>
          </cell>
          <cell r="CH1158" t="b">
            <v>0</v>
          </cell>
          <cell r="CP1158" t="str">
            <v>ERWINWON</v>
          </cell>
          <cell r="CT1158" t="b">
            <v>0</v>
          </cell>
          <cell r="CV1158" t="b">
            <v>0</v>
          </cell>
          <cell r="CX1158" t="b">
            <v>0</v>
          </cell>
          <cell r="CZ1158" t="b">
            <v>0</v>
          </cell>
          <cell r="DB1158" t="b">
            <v>1</v>
          </cell>
          <cell r="DD1158" t="b">
            <v>0</v>
          </cell>
          <cell r="DF1158" t="b">
            <v>0</v>
          </cell>
          <cell r="DH1158" t="b">
            <v>0</v>
          </cell>
          <cell r="DJ1158" t="b">
            <v>0</v>
          </cell>
          <cell r="DL1158" t="b">
            <v>0</v>
          </cell>
          <cell r="DN1158" t="b">
            <v>0</v>
          </cell>
          <cell r="DP1158" t="b">
            <v>0</v>
          </cell>
          <cell r="DV1158">
            <v>0</v>
          </cell>
          <cell r="DX1158">
            <v>0</v>
          </cell>
          <cell r="DZ1158">
            <v>0</v>
          </cell>
          <cell r="EB1158">
            <v>0</v>
          </cell>
          <cell r="ED1158">
            <v>0</v>
          </cell>
          <cell r="EF1158">
            <v>0</v>
          </cell>
          <cell r="EJ1158">
            <v>0</v>
          </cell>
          <cell r="EL1158">
            <v>0</v>
          </cell>
          <cell r="EN1158">
            <v>0</v>
          </cell>
          <cell r="EP1158">
            <v>0</v>
          </cell>
          <cell r="ER1158">
            <v>0</v>
          </cell>
          <cell r="ET1158">
            <v>0</v>
          </cell>
          <cell r="EX1158">
            <v>0</v>
          </cell>
          <cell r="EZ1158">
            <v>0</v>
          </cell>
          <cell r="FD1158">
            <v>0</v>
          </cell>
          <cell r="FF1158">
            <v>0</v>
          </cell>
        </row>
        <row r="1159">
          <cell r="A1159" t="str">
            <v>NyLandvindDK-West-2034</v>
          </cell>
          <cell r="B1159" t="str">
            <v>DK-West</v>
          </cell>
          <cell r="G1159">
            <v>40</v>
          </cell>
          <cell r="H1159">
            <v>0</v>
          </cell>
          <cell r="N1159">
            <v>123.38186259715704</v>
          </cell>
          <cell r="AK1159">
            <v>40</v>
          </cell>
          <cell r="AL1159">
            <v>0</v>
          </cell>
          <cell r="AN1159">
            <v>0</v>
          </cell>
          <cell r="AO1159">
            <v>5.3639999999999999</v>
          </cell>
          <cell r="AP1159">
            <v>1788</v>
          </cell>
          <cell r="AQ1159">
            <v>0</v>
          </cell>
          <cell r="BG1159" t="b">
            <v>1</v>
          </cell>
          <cell r="BO1159" t="b">
            <v>0</v>
          </cell>
          <cell r="CA1159" t="b">
            <v>0</v>
          </cell>
          <cell r="CB1159" t="b">
            <v>0</v>
          </cell>
          <cell r="CD1159" t="b">
            <v>0</v>
          </cell>
          <cell r="CE1159" t="b">
            <v>0</v>
          </cell>
          <cell r="CG1159" t="b">
            <v>0</v>
          </cell>
          <cell r="CH1159" t="b">
            <v>0</v>
          </cell>
          <cell r="CP1159" t="str">
            <v>ERWINWON</v>
          </cell>
          <cell r="CT1159" t="b">
            <v>0</v>
          </cell>
          <cell r="CV1159" t="b">
            <v>0</v>
          </cell>
          <cell r="CX1159" t="b">
            <v>0</v>
          </cell>
          <cell r="CZ1159" t="b">
            <v>0</v>
          </cell>
          <cell r="DB1159" t="b">
            <v>0</v>
          </cell>
          <cell r="DD1159" t="b">
            <v>1</v>
          </cell>
          <cell r="DF1159" t="b">
            <v>0</v>
          </cell>
          <cell r="DH1159" t="b">
            <v>0</v>
          </cell>
          <cell r="DJ1159" t="b">
            <v>0</v>
          </cell>
          <cell r="DL1159" t="b">
            <v>0</v>
          </cell>
          <cell r="DN1159" t="b">
            <v>0</v>
          </cell>
          <cell r="DP1159" t="b">
            <v>0</v>
          </cell>
          <cell r="DV1159">
            <v>0</v>
          </cell>
          <cell r="DX1159">
            <v>0</v>
          </cell>
          <cell r="DZ1159">
            <v>0</v>
          </cell>
          <cell r="EB1159">
            <v>0</v>
          </cell>
          <cell r="ED1159">
            <v>0</v>
          </cell>
          <cell r="EF1159">
            <v>0</v>
          </cell>
          <cell r="EJ1159">
            <v>0</v>
          </cell>
          <cell r="EL1159">
            <v>0</v>
          </cell>
          <cell r="EN1159">
            <v>0</v>
          </cell>
          <cell r="EP1159">
            <v>0</v>
          </cell>
          <cell r="ER1159">
            <v>0</v>
          </cell>
          <cell r="ET1159">
            <v>0</v>
          </cell>
          <cell r="EX1159">
            <v>0</v>
          </cell>
          <cell r="EZ1159">
            <v>0</v>
          </cell>
          <cell r="FD1159">
            <v>0</v>
          </cell>
          <cell r="FF1159">
            <v>0</v>
          </cell>
        </row>
        <row r="1160">
          <cell r="A1160" t="str">
            <v>NyLandvindDK-West-2035</v>
          </cell>
          <cell r="B1160" t="str">
            <v>DK-West</v>
          </cell>
          <cell r="G1160">
            <v>40</v>
          </cell>
          <cell r="H1160">
            <v>0</v>
          </cell>
          <cell r="N1160">
            <v>123.38186259715704</v>
          </cell>
          <cell r="AK1160">
            <v>40</v>
          </cell>
          <cell r="AL1160">
            <v>0</v>
          </cell>
          <cell r="AN1160">
            <v>0</v>
          </cell>
          <cell r="AO1160">
            <v>5.3639999999999999</v>
          </cell>
          <cell r="AP1160">
            <v>1788</v>
          </cell>
          <cell r="AQ1160">
            <v>0</v>
          </cell>
          <cell r="BG1160" t="b">
            <v>1</v>
          </cell>
          <cell r="BO1160" t="b">
            <v>0</v>
          </cell>
          <cell r="CA1160" t="b">
            <v>0</v>
          </cell>
          <cell r="CB1160" t="b">
            <v>0</v>
          </cell>
          <cell r="CD1160" t="b">
            <v>0</v>
          </cell>
          <cell r="CE1160" t="b">
            <v>0</v>
          </cell>
          <cell r="CG1160" t="b">
            <v>0</v>
          </cell>
          <cell r="CH1160" t="b">
            <v>0</v>
          </cell>
          <cell r="CP1160" t="str">
            <v>ERWINWON</v>
          </cell>
          <cell r="CT1160" t="b">
            <v>0</v>
          </cell>
          <cell r="CV1160" t="b">
            <v>0</v>
          </cell>
          <cell r="CX1160" t="b">
            <v>0</v>
          </cell>
          <cell r="CZ1160" t="b">
            <v>0</v>
          </cell>
          <cell r="DB1160" t="b">
            <v>1</v>
          </cell>
          <cell r="DD1160" t="b">
            <v>0</v>
          </cell>
          <cell r="DF1160" t="b">
            <v>0</v>
          </cell>
          <cell r="DH1160" t="b">
            <v>0</v>
          </cell>
          <cell r="DJ1160" t="b">
            <v>0</v>
          </cell>
          <cell r="DL1160" t="b">
            <v>0</v>
          </cell>
          <cell r="DN1160" t="b">
            <v>0</v>
          </cell>
          <cell r="DP1160" t="b">
            <v>0</v>
          </cell>
          <cell r="DV1160">
            <v>0</v>
          </cell>
          <cell r="DX1160">
            <v>0</v>
          </cell>
          <cell r="DZ1160">
            <v>0</v>
          </cell>
          <cell r="EB1160">
            <v>0</v>
          </cell>
          <cell r="ED1160">
            <v>0</v>
          </cell>
          <cell r="EF1160">
            <v>0</v>
          </cell>
          <cell r="EJ1160">
            <v>0</v>
          </cell>
          <cell r="EL1160">
            <v>0</v>
          </cell>
          <cell r="EN1160">
            <v>0</v>
          </cell>
          <cell r="EP1160">
            <v>0</v>
          </cell>
          <cell r="ER1160">
            <v>0</v>
          </cell>
          <cell r="ET1160">
            <v>0</v>
          </cell>
          <cell r="EX1160">
            <v>0</v>
          </cell>
          <cell r="EZ1160">
            <v>0</v>
          </cell>
          <cell r="FD1160">
            <v>0</v>
          </cell>
          <cell r="FF1160">
            <v>0</v>
          </cell>
        </row>
        <row r="1161">
          <cell r="A1161" t="str">
            <v>NyLandvindDK-West-2035</v>
          </cell>
          <cell r="B1161" t="str">
            <v>DK-West</v>
          </cell>
          <cell r="G1161">
            <v>40</v>
          </cell>
          <cell r="H1161">
            <v>0</v>
          </cell>
          <cell r="N1161">
            <v>123.38186259715704</v>
          </cell>
          <cell r="AK1161">
            <v>40</v>
          </cell>
          <cell r="AL1161">
            <v>0</v>
          </cell>
          <cell r="AN1161">
            <v>0</v>
          </cell>
          <cell r="AO1161">
            <v>5.3639999999999999</v>
          </cell>
          <cell r="AP1161">
            <v>1788</v>
          </cell>
          <cell r="AQ1161">
            <v>0</v>
          </cell>
          <cell r="BG1161" t="b">
            <v>1</v>
          </cell>
          <cell r="BO1161" t="b">
            <v>0</v>
          </cell>
          <cell r="CA1161" t="b">
            <v>0</v>
          </cell>
          <cell r="CB1161" t="b">
            <v>0</v>
          </cell>
          <cell r="CD1161" t="b">
            <v>0</v>
          </cell>
          <cell r="CE1161" t="b">
            <v>0</v>
          </cell>
          <cell r="CG1161" t="b">
            <v>0</v>
          </cell>
          <cell r="CH1161" t="b">
            <v>0</v>
          </cell>
          <cell r="CP1161" t="str">
            <v>ERWINWON</v>
          </cell>
          <cell r="CT1161" t="b">
            <v>0</v>
          </cell>
          <cell r="CV1161" t="b">
            <v>0</v>
          </cell>
          <cell r="CX1161" t="b">
            <v>0</v>
          </cell>
          <cell r="CZ1161" t="b">
            <v>0</v>
          </cell>
          <cell r="DB1161" t="b">
            <v>0</v>
          </cell>
          <cell r="DD1161" t="b">
            <v>1</v>
          </cell>
          <cell r="DF1161" t="b">
            <v>0</v>
          </cell>
          <cell r="DH1161" t="b">
            <v>0</v>
          </cell>
          <cell r="DJ1161" t="b">
            <v>0</v>
          </cell>
          <cell r="DL1161" t="b">
            <v>0</v>
          </cell>
          <cell r="DN1161" t="b">
            <v>0</v>
          </cell>
          <cell r="DP1161" t="b">
            <v>0</v>
          </cell>
          <cell r="DV1161">
            <v>0</v>
          </cell>
          <cell r="DX1161">
            <v>0</v>
          </cell>
          <cell r="DZ1161">
            <v>0</v>
          </cell>
          <cell r="EB1161">
            <v>0</v>
          </cell>
          <cell r="ED1161">
            <v>0</v>
          </cell>
          <cell r="EF1161">
            <v>0</v>
          </cell>
          <cell r="EJ1161">
            <v>0</v>
          </cell>
          <cell r="EL1161">
            <v>0</v>
          </cell>
          <cell r="EN1161">
            <v>0</v>
          </cell>
          <cell r="EP1161">
            <v>0</v>
          </cell>
          <cell r="ER1161">
            <v>0</v>
          </cell>
          <cell r="ET1161">
            <v>0</v>
          </cell>
          <cell r="EX1161">
            <v>0</v>
          </cell>
          <cell r="EZ1161">
            <v>0</v>
          </cell>
          <cell r="FD1161">
            <v>0</v>
          </cell>
          <cell r="FF1161">
            <v>0</v>
          </cell>
        </row>
        <row r="1162">
          <cell r="A1162" t="str">
            <v>KysnærDK-West-2019</v>
          </cell>
          <cell r="B1162" t="str">
            <v>DK-West</v>
          </cell>
          <cell r="G1162">
            <v>50</v>
          </cell>
          <cell r="H1162">
            <v>0</v>
          </cell>
          <cell r="N1162">
            <v>184.80502993031686</v>
          </cell>
          <cell r="AK1162">
            <v>50</v>
          </cell>
          <cell r="AL1162">
            <v>0</v>
          </cell>
          <cell r="AN1162">
            <v>0</v>
          </cell>
          <cell r="AO1162">
            <v>12.962999999999997</v>
          </cell>
          <cell r="AP1162">
            <v>3240.7500000000014</v>
          </cell>
          <cell r="AQ1162">
            <v>0</v>
          </cell>
          <cell r="BG1162" t="b">
            <v>1</v>
          </cell>
          <cell r="BO1162" t="b">
            <v>0</v>
          </cell>
          <cell r="CA1162" t="b">
            <v>0</v>
          </cell>
          <cell r="CB1162" t="b">
            <v>0</v>
          </cell>
          <cell r="CD1162" t="b">
            <v>0</v>
          </cell>
          <cell r="CE1162" t="b">
            <v>0</v>
          </cell>
          <cell r="CG1162" t="b">
            <v>0</v>
          </cell>
          <cell r="CH1162" t="b">
            <v>0</v>
          </cell>
          <cell r="CP1162" t="str">
            <v>ERWINWOF</v>
          </cell>
          <cell r="CT1162" t="b">
            <v>0</v>
          </cell>
          <cell r="CV1162" t="b">
            <v>1</v>
          </cell>
          <cell r="CX1162" t="b">
            <v>1</v>
          </cell>
          <cell r="CZ1162" t="b">
            <v>1</v>
          </cell>
          <cell r="DB1162" t="b">
            <v>0</v>
          </cell>
          <cell r="DD1162" t="b">
            <v>0</v>
          </cell>
          <cell r="DF1162" t="b">
            <v>0</v>
          </cell>
          <cell r="DH1162" t="b">
            <v>0</v>
          </cell>
          <cell r="DJ1162" t="b">
            <v>0</v>
          </cell>
          <cell r="DL1162" t="b">
            <v>0</v>
          </cell>
          <cell r="DN1162" t="b">
            <v>0</v>
          </cell>
          <cell r="DP1162" t="b">
            <v>0</v>
          </cell>
          <cell r="DV1162">
            <v>0</v>
          </cell>
          <cell r="DX1162">
            <v>0</v>
          </cell>
          <cell r="DZ1162">
            <v>0</v>
          </cell>
          <cell r="EB1162">
            <v>0</v>
          </cell>
          <cell r="ED1162">
            <v>0</v>
          </cell>
          <cell r="EF1162">
            <v>0</v>
          </cell>
          <cell r="EJ1162">
            <v>0</v>
          </cell>
          <cell r="EL1162">
            <v>0</v>
          </cell>
          <cell r="EN1162">
            <v>0</v>
          </cell>
          <cell r="EP1162">
            <v>0</v>
          </cell>
          <cell r="ER1162">
            <v>0</v>
          </cell>
          <cell r="ET1162">
            <v>0</v>
          </cell>
          <cell r="EX1162">
            <v>0</v>
          </cell>
          <cell r="EZ1162">
            <v>0</v>
          </cell>
          <cell r="FD1162">
            <v>0</v>
          </cell>
          <cell r="FF1162">
            <v>0</v>
          </cell>
        </row>
        <row r="1163">
          <cell r="A1163" t="str">
            <v>KysnærDK-West-2019</v>
          </cell>
          <cell r="B1163" t="str">
            <v>DK-West</v>
          </cell>
          <cell r="G1163">
            <v>50</v>
          </cell>
          <cell r="H1163">
            <v>0</v>
          </cell>
          <cell r="N1163">
            <v>184.80502993031686</v>
          </cell>
          <cell r="AK1163">
            <v>50</v>
          </cell>
          <cell r="AL1163">
            <v>0</v>
          </cell>
          <cell r="AN1163">
            <v>0</v>
          </cell>
          <cell r="AO1163">
            <v>12.962999999999997</v>
          </cell>
          <cell r="AP1163">
            <v>3240.7500000000014</v>
          </cell>
          <cell r="AQ1163">
            <v>0</v>
          </cell>
          <cell r="BG1163" t="b">
            <v>1</v>
          </cell>
          <cell r="BO1163" t="b">
            <v>0</v>
          </cell>
          <cell r="CA1163" t="b">
            <v>0</v>
          </cell>
          <cell r="CB1163" t="b">
            <v>0</v>
          </cell>
          <cell r="CD1163" t="b">
            <v>0</v>
          </cell>
          <cell r="CE1163" t="b">
            <v>0</v>
          </cell>
          <cell r="CG1163" t="b">
            <v>0</v>
          </cell>
          <cell r="CH1163" t="b">
            <v>0</v>
          </cell>
          <cell r="CP1163" t="str">
            <v>ERWINWOF</v>
          </cell>
          <cell r="CT1163" t="b">
            <v>0</v>
          </cell>
          <cell r="CV1163" t="b">
            <v>0</v>
          </cell>
          <cell r="CX1163" t="b">
            <v>0</v>
          </cell>
          <cell r="CZ1163" t="b">
            <v>0</v>
          </cell>
          <cell r="DB1163" t="b">
            <v>1</v>
          </cell>
          <cell r="DD1163" t="b">
            <v>0</v>
          </cell>
          <cell r="DF1163" t="b">
            <v>0</v>
          </cell>
          <cell r="DH1163" t="b">
            <v>0</v>
          </cell>
          <cell r="DJ1163" t="b">
            <v>0</v>
          </cell>
          <cell r="DL1163" t="b">
            <v>0</v>
          </cell>
          <cell r="DN1163" t="b">
            <v>0</v>
          </cell>
          <cell r="DP1163" t="b">
            <v>0</v>
          </cell>
          <cell r="DV1163">
            <v>0</v>
          </cell>
          <cell r="DX1163">
            <v>0</v>
          </cell>
          <cell r="DZ1163">
            <v>0</v>
          </cell>
          <cell r="EB1163">
            <v>0</v>
          </cell>
          <cell r="ED1163">
            <v>0</v>
          </cell>
          <cell r="EF1163">
            <v>0</v>
          </cell>
          <cell r="EJ1163">
            <v>0</v>
          </cell>
          <cell r="EL1163">
            <v>0</v>
          </cell>
          <cell r="EN1163">
            <v>0</v>
          </cell>
          <cell r="EP1163">
            <v>0</v>
          </cell>
          <cell r="ER1163">
            <v>0</v>
          </cell>
          <cell r="ET1163">
            <v>0</v>
          </cell>
          <cell r="EX1163">
            <v>0</v>
          </cell>
          <cell r="EZ1163">
            <v>0</v>
          </cell>
          <cell r="FD1163">
            <v>0</v>
          </cell>
          <cell r="FF1163">
            <v>0</v>
          </cell>
        </row>
        <row r="1164">
          <cell r="A1164" t="str">
            <v>KysnærDK-West-2020</v>
          </cell>
          <cell r="B1164" t="str">
            <v>DK-West</v>
          </cell>
          <cell r="G1164">
            <v>200</v>
          </cell>
          <cell r="H1164">
            <v>0</v>
          </cell>
          <cell r="N1164">
            <v>739.22011972126745</v>
          </cell>
          <cell r="AK1164">
            <v>200</v>
          </cell>
          <cell r="AL1164">
            <v>0</v>
          </cell>
          <cell r="AN1164">
            <v>0</v>
          </cell>
          <cell r="AO1164">
            <v>50.660000000000004</v>
          </cell>
          <cell r="AP1164">
            <v>12665</v>
          </cell>
          <cell r="AQ1164">
            <v>0</v>
          </cell>
          <cell r="BG1164" t="b">
            <v>1</v>
          </cell>
          <cell r="BO1164" t="b">
            <v>0</v>
          </cell>
          <cell r="CA1164" t="b">
            <v>0</v>
          </cell>
          <cell r="CB1164" t="b">
            <v>0</v>
          </cell>
          <cell r="CD1164" t="b">
            <v>0</v>
          </cell>
          <cell r="CE1164" t="b">
            <v>0</v>
          </cell>
          <cell r="CG1164" t="b">
            <v>0</v>
          </cell>
          <cell r="CH1164" t="b">
            <v>0</v>
          </cell>
          <cell r="CP1164" t="str">
            <v>ERWINWOF</v>
          </cell>
          <cell r="CT1164" t="b">
            <v>0</v>
          </cell>
          <cell r="CV1164" t="b">
            <v>1</v>
          </cell>
          <cell r="CX1164" t="b">
            <v>1</v>
          </cell>
          <cell r="CZ1164" t="b">
            <v>1</v>
          </cell>
          <cell r="DB1164" t="b">
            <v>0</v>
          </cell>
          <cell r="DD1164" t="b">
            <v>0</v>
          </cell>
          <cell r="DF1164" t="b">
            <v>0</v>
          </cell>
          <cell r="DH1164" t="b">
            <v>0</v>
          </cell>
          <cell r="DJ1164" t="b">
            <v>0</v>
          </cell>
          <cell r="DL1164" t="b">
            <v>0</v>
          </cell>
          <cell r="DN1164" t="b">
            <v>0</v>
          </cell>
          <cell r="DP1164" t="b">
            <v>0</v>
          </cell>
          <cell r="DV1164">
            <v>0</v>
          </cell>
          <cell r="DX1164">
            <v>0</v>
          </cell>
          <cell r="DZ1164">
            <v>0</v>
          </cell>
          <cell r="EB1164">
            <v>0</v>
          </cell>
          <cell r="ED1164">
            <v>0</v>
          </cell>
          <cell r="EF1164">
            <v>0</v>
          </cell>
          <cell r="EJ1164">
            <v>0</v>
          </cell>
          <cell r="EL1164">
            <v>0</v>
          </cell>
          <cell r="EN1164">
            <v>0</v>
          </cell>
          <cell r="EP1164">
            <v>0</v>
          </cell>
          <cell r="ER1164">
            <v>0</v>
          </cell>
          <cell r="ET1164">
            <v>0</v>
          </cell>
          <cell r="EX1164">
            <v>0</v>
          </cell>
          <cell r="EZ1164">
            <v>0</v>
          </cell>
          <cell r="FD1164">
            <v>0</v>
          </cell>
          <cell r="FF1164">
            <v>0</v>
          </cell>
        </row>
        <row r="1165">
          <cell r="A1165" t="str">
            <v>KysnærDK-West-2020</v>
          </cell>
          <cell r="B1165" t="str">
            <v>DK-West</v>
          </cell>
          <cell r="G1165">
            <v>200</v>
          </cell>
          <cell r="H1165">
            <v>0</v>
          </cell>
          <cell r="N1165">
            <v>739.22011972126745</v>
          </cell>
          <cell r="AK1165">
            <v>200</v>
          </cell>
          <cell r="AL1165">
            <v>0</v>
          </cell>
          <cell r="AN1165">
            <v>0</v>
          </cell>
          <cell r="AO1165">
            <v>50.660000000000004</v>
          </cell>
          <cell r="AP1165">
            <v>12665</v>
          </cell>
          <cell r="AQ1165">
            <v>0</v>
          </cell>
          <cell r="BG1165" t="b">
            <v>1</v>
          </cell>
          <cell r="BO1165" t="b">
            <v>0</v>
          </cell>
          <cell r="CA1165" t="b">
            <v>0</v>
          </cell>
          <cell r="CB1165" t="b">
            <v>0</v>
          </cell>
          <cell r="CD1165" t="b">
            <v>0</v>
          </cell>
          <cell r="CE1165" t="b">
            <v>0</v>
          </cell>
          <cell r="CG1165" t="b">
            <v>0</v>
          </cell>
          <cell r="CH1165" t="b">
            <v>0</v>
          </cell>
          <cell r="CP1165" t="str">
            <v>ERWINWOF</v>
          </cell>
          <cell r="CT1165" t="b">
            <v>0</v>
          </cell>
          <cell r="CV1165" t="b">
            <v>0</v>
          </cell>
          <cell r="CX1165" t="b">
            <v>0</v>
          </cell>
          <cell r="CZ1165" t="b">
            <v>0</v>
          </cell>
          <cell r="DB1165" t="b">
            <v>1</v>
          </cell>
          <cell r="DD1165" t="b">
            <v>0</v>
          </cell>
          <cell r="DF1165" t="b">
            <v>0</v>
          </cell>
          <cell r="DH1165" t="b">
            <v>0</v>
          </cell>
          <cell r="DJ1165" t="b">
            <v>0</v>
          </cell>
          <cell r="DL1165" t="b">
            <v>0</v>
          </cell>
          <cell r="DN1165" t="b">
            <v>0</v>
          </cell>
          <cell r="DP1165" t="b">
            <v>0</v>
          </cell>
          <cell r="DV1165">
            <v>0</v>
          </cell>
          <cell r="DX1165">
            <v>0</v>
          </cell>
          <cell r="DZ1165">
            <v>0</v>
          </cell>
          <cell r="EB1165">
            <v>0</v>
          </cell>
          <cell r="ED1165">
            <v>0</v>
          </cell>
          <cell r="EF1165">
            <v>0</v>
          </cell>
          <cell r="EJ1165">
            <v>0</v>
          </cell>
          <cell r="EL1165">
            <v>0</v>
          </cell>
          <cell r="EN1165">
            <v>0</v>
          </cell>
          <cell r="EP1165">
            <v>0</v>
          </cell>
          <cell r="ER1165">
            <v>0</v>
          </cell>
          <cell r="ET1165">
            <v>0</v>
          </cell>
          <cell r="EX1165">
            <v>0</v>
          </cell>
          <cell r="EZ1165">
            <v>0</v>
          </cell>
          <cell r="FD1165">
            <v>0</v>
          </cell>
          <cell r="FF1165">
            <v>0</v>
          </cell>
        </row>
        <row r="1166">
          <cell r="A1166" t="str">
            <v>HavvindSmåDK-West-Tunø</v>
          </cell>
          <cell r="B1166" t="str">
            <v>DK-West</v>
          </cell>
          <cell r="G1166">
            <v>5</v>
          </cell>
          <cell r="H1166">
            <v>0</v>
          </cell>
          <cell r="N1166">
            <v>14</v>
          </cell>
          <cell r="AK1166">
            <v>5</v>
          </cell>
          <cell r="AL1166">
            <v>0</v>
          </cell>
          <cell r="AN1166">
            <v>0</v>
          </cell>
          <cell r="AO1166">
            <v>1.4155000000000002</v>
          </cell>
          <cell r="AP1166">
            <v>353.875</v>
          </cell>
          <cell r="AQ1166">
            <v>0</v>
          </cell>
          <cell r="BG1166" t="b">
            <v>1</v>
          </cell>
          <cell r="BO1166" t="b">
            <v>1</v>
          </cell>
          <cell r="CA1166" t="b">
            <v>1</v>
          </cell>
          <cell r="CB1166" t="b">
            <v>0</v>
          </cell>
          <cell r="CD1166" t="b">
            <v>0</v>
          </cell>
          <cell r="CE1166" t="b">
            <v>0</v>
          </cell>
          <cell r="CG1166" t="b">
            <v>0</v>
          </cell>
          <cell r="CH1166" t="b">
            <v>0</v>
          </cell>
          <cell r="CP1166" t="str">
            <v>ERWINWOF</v>
          </cell>
          <cell r="CT1166" t="b">
            <v>0</v>
          </cell>
          <cell r="CV1166" t="b">
            <v>0</v>
          </cell>
          <cell r="CX1166" t="b">
            <v>0</v>
          </cell>
          <cell r="CZ1166" t="b">
            <v>0</v>
          </cell>
          <cell r="DB1166" t="b">
            <v>0</v>
          </cell>
          <cell r="DD1166" t="b">
            <v>0</v>
          </cell>
          <cell r="DF1166" t="b">
            <v>0</v>
          </cell>
          <cell r="DH1166" t="b">
            <v>0</v>
          </cell>
          <cell r="DJ1166" t="b">
            <v>0</v>
          </cell>
          <cell r="DL1166" t="b">
            <v>0</v>
          </cell>
          <cell r="DN1166" t="b">
            <v>0</v>
          </cell>
          <cell r="DP1166" t="b">
            <v>0</v>
          </cell>
          <cell r="DV1166">
            <v>0</v>
          </cell>
          <cell r="DX1166">
            <v>0</v>
          </cell>
          <cell r="DZ1166">
            <v>0</v>
          </cell>
          <cell r="EB1166">
            <v>0</v>
          </cell>
          <cell r="ED1166">
            <v>0</v>
          </cell>
          <cell r="EF1166">
            <v>0</v>
          </cell>
          <cell r="EJ1166">
            <v>0</v>
          </cell>
          <cell r="EL1166">
            <v>0</v>
          </cell>
          <cell r="EN1166">
            <v>0</v>
          </cell>
          <cell r="EP1166">
            <v>0</v>
          </cell>
          <cell r="ER1166">
            <v>0</v>
          </cell>
          <cell r="ET1166">
            <v>0</v>
          </cell>
          <cell r="EX1166">
            <v>0</v>
          </cell>
          <cell r="EZ1166">
            <v>0</v>
          </cell>
          <cell r="FD1166">
            <v>0</v>
          </cell>
          <cell r="FF1166">
            <v>0</v>
          </cell>
        </row>
        <row r="1167">
          <cell r="A1167" t="str">
            <v>HavvindSmåDK-West-Rønland</v>
          </cell>
          <cell r="B1167" t="str">
            <v>DK-West</v>
          </cell>
          <cell r="G1167">
            <v>17.2</v>
          </cell>
          <cell r="H1167">
            <v>0</v>
          </cell>
          <cell r="N1167">
            <v>63.572930296029</v>
          </cell>
          <cell r="AK1167">
            <v>17.2</v>
          </cell>
          <cell r="AL1167">
            <v>0</v>
          </cell>
          <cell r="AN1167">
            <v>0</v>
          </cell>
          <cell r="AO1167">
            <v>4.8693200000000001</v>
          </cell>
          <cell r="AP1167">
            <v>1217.3300000000002</v>
          </cell>
          <cell r="AQ1167">
            <v>0</v>
          </cell>
          <cell r="BG1167" t="b">
            <v>1</v>
          </cell>
          <cell r="BO1167" t="b">
            <v>1</v>
          </cell>
          <cell r="CA1167" t="b">
            <v>1</v>
          </cell>
          <cell r="CB1167" t="b">
            <v>0</v>
          </cell>
          <cell r="CD1167" t="b">
            <v>0</v>
          </cell>
          <cell r="CE1167" t="b">
            <v>0</v>
          </cell>
          <cell r="CG1167" t="b">
            <v>0</v>
          </cell>
          <cell r="CH1167" t="b">
            <v>0</v>
          </cell>
          <cell r="CP1167" t="str">
            <v>ERWINWOF</v>
          </cell>
          <cell r="CT1167" t="b">
            <v>1</v>
          </cell>
          <cell r="CV1167" t="b">
            <v>1</v>
          </cell>
          <cell r="CX1167" t="b">
            <v>0</v>
          </cell>
          <cell r="CZ1167" t="b">
            <v>0</v>
          </cell>
          <cell r="DB1167" t="b">
            <v>0</v>
          </cell>
          <cell r="DD1167" t="b">
            <v>0</v>
          </cell>
          <cell r="DF1167" t="b">
            <v>0</v>
          </cell>
          <cell r="DH1167" t="b">
            <v>0</v>
          </cell>
          <cell r="DJ1167" t="b">
            <v>0</v>
          </cell>
          <cell r="DL1167" t="b">
            <v>0</v>
          </cell>
          <cell r="DN1167" t="b">
            <v>0</v>
          </cell>
          <cell r="DP1167" t="b">
            <v>0</v>
          </cell>
          <cell r="DV1167">
            <v>17.2</v>
          </cell>
          <cell r="DX1167">
            <v>17.2</v>
          </cell>
          <cell r="DZ1167">
            <v>0</v>
          </cell>
          <cell r="EB1167">
            <v>0</v>
          </cell>
          <cell r="ED1167">
            <v>0</v>
          </cell>
          <cell r="EF1167">
            <v>0</v>
          </cell>
          <cell r="EJ1167">
            <v>0</v>
          </cell>
          <cell r="EL1167">
            <v>0</v>
          </cell>
          <cell r="EN1167">
            <v>0</v>
          </cell>
          <cell r="EP1167">
            <v>0</v>
          </cell>
          <cell r="ER1167">
            <v>0</v>
          </cell>
          <cell r="ET1167">
            <v>0</v>
          </cell>
          <cell r="EX1167">
            <v>0</v>
          </cell>
          <cell r="EZ1167">
            <v>0</v>
          </cell>
          <cell r="FD1167">
            <v>0</v>
          </cell>
          <cell r="FF1167">
            <v>0</v>
          </cell>
        </row>
        <row r="1168">
          <cell r="A1168" t="str">
            <v>HavvindSmåDK-West-Frederikshavn</v>
          </cell>
          <cell r="B1168" t="str">
            <v>DK-West</v>
          </cell>
          <cell r="G1168">
            <v>7.6</v>
          </cell>
          <cell r="H1168">
            <v>0</v>
          </cell>
          <cell r="N1168">
            <v>20.52</v>
          </cell>
          <cell r="AK1168">
            <v>7.6</v>
          </cell>
          <cell r="AL1168">
            <v>0</v>
          </cell>
          <cell r="AN1168">
            <v>0</v>
          </cell>
          <cell r="AO1168">
            <v>2.1515599999999999</v>
          </cell>
          <cell r="AP1168">
            <v>537.89</v>
          </cell>
          <cell r="AQ1168">
            <v>0</v>
          </cell>
          <cell r="BG1168" t="b">
            <v>1</v>
          </cell>
          <cell r="BO1168" t="b">
            <v>1</v>
          </cell>
          <cell r="CA1168" t="b">
            <v>1</v>
          </cell>
          <cell r="CB1168" t="b">
            <v>0</v>
          </cell>
          <cell r="CD1168" t="b">
            <v>0</v>
          </cell>
          <cell r="CE1168" t="b">
            <v>0</v>
          </cell>
          <cell r="CG1168" t="b">
            <v>0</v>
          </cell>
          <cell r="CH1168" t="b">
            <v>0</v>
          </cell>
          <cell r="CP1168" t="str">
            <v>ERWINWOF</v>
          </cell>
          <cell r="CT1168" t="b">
            <v>1</v>
          </cell>
          <cell r="CV1168" t="b">
            <v>1</v>
          </cell>
          <cell r="CX1168" t="b">
            <v>0</v>
          </cell>
          <cell r="CZ1168" t="b">
            <v>0</v>
          </cell>
          <cell r="DB1168" t="b">
            <v>0</v>
          </cell>
          <cell r="DD1168" t="b">
            <v>0</v>
          </cell>
          <cell r="DF1168" t="b">
            <v>0</v>
          </cell>
          <cell r="DH1168" t="b">
            <v>0</v>
          </cell>
          <cell r="DJ1168" t="b">
            <v>0</v>
          </cell>
          <cell r="DL1168" t="b">
            <v>0</v>
          </cell>
          <cell r="DN1168" t="b">
            <v>0</v>
          </cell>
          <cell r="DP1168" t="b">
            <v>0</v>
          </cell>
          <cell r="DV1168">
            <v>7.6</v>
          </cell>
          <cell r="DX1168">
            <v>7.6</v>
          </cell>
          <cell r="DZ1168">
            <v>0</v>
          </cell>
          <cell r="EB1168">
            <v>0</v>
          </cell>
          <cell r="ED1168">
            <v>0</v>
          </cell>
          <cell r="EF1168">
            <v>0</v>
          </cell>
          <cell r="EJ1168">
            <v>0</v>
          </cell>
          <cell r="EL1168">
            <v>0</v>
          </cell>
          <cell r="EN1168">
            <v>0</v>
          </cell>
          <cell r="EP1168">
            <v>0</v>
          </cell>
          <cell r="ER1168">
            <v>0</v>
          </cell>
          <cell r="ET1168">
            <v>0</v>
          </cell>
          <cell r="EX1168">
            <v>0</v>
          </cell>
          <cell r="EZ1168">
            <v>0</v>
          </cell>
          <cell r="FD1168">
            <v>0</v>
          </cell>
          <cell r="FF1168">
            <v>0</v>
          </cell>
        </row>
        <row r="1169">
          <cell r="A1169" t="str">
            <v>HavvindSmåDK-West-Samsø</v>
          </cell>
          <cell r="B1169" t="str">
            <v>DK-West</v>
          </cell>
          <cell r="G1169">
            <v>23</v>
          </cell>
          <cell r="H1169">
            <v>0</v>
          </cell>
          <cell r="N1169">
            <v>85.01031376794576</v>
          </cell>
          <cell r="AK1169">
            <v>23</v>
          </cell>
          <cell r="AL1169">
            <v>0</v>
          </cell>
          <cell r="AN1169">
            <v>0</v>
          </cell>
          <cell r="AO1169">
            <v>6.5113000000000003</v>
          </cell>
          <cell r="AP1169">
            <v>1627.825</v>
          </cell>
          <cell r="AQ1169">
            <v>0</v>
          </cell>
          <cell r="BG1169" t="b">
            <v>1</v>
          </cell>
          <cell r="BO1169" t="b">
            <v>1</v>
          </cell>
          <cell r="CA1169" t="b">
            <v>1</v>
          </cell>
          <cell r="CB1169" t="b">
            <v>0</v>
          </cell>
          <cell r="CD1169" t="b">
            <v>0</v>
          </cell>
          <cell r="CE1169" t="b">
            <v>0</v>
          </cell>
          <cell r="CG1169" t="b">
            <v>0</v>
          </cell>
          <cell r="CH1169" t="b">
            <v>0</v>
          </cell>
          <cell r="CP1169" t="str">
            <v>ERWINWOF</v>
          </cell>
          <cell r="CT1169" t="b">
            <v>1</v>
          </cell>
          <cell r="CV1169" t="b">
            <v>1</v>
          </cell>
          <cell r="CX1169" t="b">
            <v>0</v>
          </cell>
          <cell r="CZ1169" t="b">
            <v>0</v>
          </cell>
          <cell r="DB1169" t="b">
            <v>0</v>
          </cell>
          <cell r="DD1169" t="b">
            <v>0</v>
          </cell>
          <cell r="DF1169" t="b">
            <v>0</v>
          </cell>
          <cell r="DH1169" t="b">
            <v>0</v>
          </cell>
          <cell r="DJ1169" t="b">
            <v>0</v>
          </cell>
          <cell r="DL1169" t="b">
            <v>0</v>
          </cell>
          <cell r="DN1169" t="b">
            <v>0</v>
          </cell>
          <cell r="DP1169" t="b">
            <v>0</v>
          </cell>
          <cell r="DV1169">
            <v>23</v>
          </cell>
          <cell r="DX1169">
            <v>23</v>
          </cell>
          <cell r="DZ1169">
            <v>0</v>
          </cell>
          <cell r="EB1169">
            <v>0</v>
          </cell>
          <cell r="ED1169">
            <v>0</v>
          </cell>
          <cell r="EF1169">
            <v>0</v>
          </cell>
          <cell r="EJ1169">
            <v>0</v>
          </cell>
          <cell r="EL1169">
            <v>0</v>
          </cell>
          <cell r="EN1169">
            <v>0</v>
          </cell>
          <cell r="EP1169">
            <v>0</v>
          </cell>
          <cell r="ER1169">
            <v>0</v>
          </cell>
          <cell r="ET1169">
            <v>0</v>
          </cell>
          <cell r="EX1169">
            <v>0</v>
          </cell>
          <cell r="EZ1169">
            <v>0</v>
          </cell>
          <cell r="FD1169">
            <v>0</v>
          </cell>
          <cell r="FF1169">
            <v>0</v>
          </cell>
        </row>
        <row r="1170">
          <cell r="A1170" t="str">
            <v>HornsRev1</v>
          </cell>
          <cell r="B1170" t="str">
            <v>DK-West</v>
          </cell>
          <cell r="G1170">
            <v>80</v>
          </cell>
          <cell r="H1170">
            <v>0</v>
          </cell>
          <cell r="N1170">
            <v>295.68804788850701</v>
          </cell>
          <cell r="AK1170">
            <v>80</v>
          </cell>
          <cell r="AL1170">
            <v>0</v>
          </cell>
          <cell r="AN1170">
            <v>0</v>
          </cell>
          <cell r="AO1170">
            <v>22.648000000000003</v>
          </cell>
          <cell r="AP1170">
            <v>5662</v>
          </cell>
          <cell r="AQ1170">
            <v>0</v>
          </cell>
          <cell r="BG1170" t="b">
            <v>1</v>
          </cell>
          <cell r="BO1170" t="b">
            <v>0</v>
          </cell>
          <cell r="CA1170" t="b">
            <v>0</v>
          </cell>
          <cell r="CB1170" t="b">
            <v>0</v>
          </cell>
          <cell r="CD1170" t="b">
            <v>0</v>
          </cell>
          <cell r="CE1170" t="b">
            <v>0</v>
          </cell>
          <cell r="CG1170" t="b">
            <v>0</v>
          </cell>
          <cell r="CH1170" t="b">
            <v>0</v>
          </cell>
          <cell r="CP1170" t="str">
            <v>ERWINWOF</v>
          </cell>
          <cell r="CT1170" t="b">
            <v>0</v>
          </cell>
          <cell r="CV1170" t="b">
            <v>0</v>
          </cell>
          <cell r="CX1170" t="b">
            <v>0</v>
          </cell>
          <cell r="CZ1170" t="b">
            <v>0</v>
          </cell>
          <cell r="DB1170" t="b">
            <v>0</v>
          </cell>
          <cell r="DD1170" t="b">
            <v>0</v>
          </cell>
          <cell r="DF1170" t="b">
            <v>0</v>
          </cell>
          <cell r="DH1170" t="b">
            <v>0</v>
          </cell>
          <cell r="DJ1170" t="b">
            <v>0</v>
          </cell>
          <cell r="DL1170" t="b">
            <v>0</v>
          </cell>
          <cell r="DN1170" t="b">
            <v>0</v>
          </cell>
          <cell r="DP1170" t="b">
            <v>0</v>
          </cell>
          <cell r="DV1170">
            <v>0</v>
          </cell>
          <cell r="DX1170">
            <v>0</v>
          </cell>
          <cell r="DZ1170">
            <v>0</v>
          </cell>
          <cell r="EB1170">
            <v>0</v>
          </cell>
          <cell r="ED1170">
            <v>0</v>
          </cell>
          <cell r="EF1170">
            <v>0</v>
          </cell>
          <cell r="EJ1170">
            <v>0</v>
          </cell>
          <cell r="EL1170">
            <v>0</v>
          </cell>
          <cell r="EN1170">
            <v>0</v>
          </cell>
          <cell r="EP1170">
            <v>0</v>
          </cell>
          <cell r="ER1170">
            <v>0</v>
          </cell>
          <cell r="ET1170">
            <v>0</v>
          </cell>
          <cell r="EX1170">
            <v>0</v>
          </cell>
          <cell r="EZ1170">
            <v>0</v>
          </cell>
          <cell r="FD1170">
            <v>0</v>
          </cell>
          <cell r="FF1170">
            <v>0</v>
          </cell>
        </row>
        <row r="1171">
          <cell r="A1171" t="str">
            <v>HornsRev1</v>
          </cell>
          <cell r="B1171" t="str">
            <v>DK-West</v>
          </cell>
          <cell r="G1171">
            <v>160</v>
          </cell>
          <cell r="H1171">
            <v>0</v>
          </cell>
          <cell r="N1171">
            <v>591.37609577701403</v>
          </cell>
          <cell r="AK1171">
            <v>160</v>
          </cell>
          <cell r="AL1171">
            <v>0</v>
          </cell>
          <cell r="AN1171">
            <v>0</v>
          </cell>
          <cell r="AO1171">
            <v>45.296000000000006</v>
          </cell>
          <cell r="AP1171">
            <v>11324</v>
          </cell>
          <cell r="AQ1171">
            <v>0</v>
          </cell>
          <cell r="BG1171" t="b">
            <v>1</v>
          </cell>
          <cell r="BO1171" t="b">
            <v>1</v>
          </cell>
          <cell r="CA1171" t="b">
            <v>1</v>
          </cell>
          <cell r="CB1171" t="b">
            <v>0</v>
          </cell>
          <cell r="CD1171" t="b">
            <v>0</v>
          </cell>
          <cell r="CE1171" t="b">
            <v>0</v>
          </cell>
          <cell r="CG1171" t="b">
            <v>0</v>
          </cell>
          <cell r="CH1171" t="b">
            <v>0</v>
          </cell>
          <cell r="CP1171" t="str">
            <v>ERWINWOF</v>
          </cell>
          <cell r="CT1171" t="b">
            <v>0</v>
          </cell>
          <cell r="CV1171" t="b">
            <v>0</v>
          </cell>
          <cell r="CX1171" t="b">
            <v>0</v>
          </cell>
          <cell r="CZ1171" t="b">
            <v>0</v>
          </cell>
          <cell r="DB1171" t="b">
            <v>0</v>
          </cell>
          <cell r="DD1171" t="b">
            <v>0</v>
          </cell>
          <cell r="DF1171" t="b">
            <v>0</v>
          </cell>
          <cell r="DH1171" t="b">
            <v>0</v>
          </cell>
          <cell r="DJ1171" t="b">
            <v>0</v>
          </cell>
          <cell r="DL1171" t="b">
            <v>0</v>
          </cell>
          <cell r="DN1171" t="b">
            <v>0</v>
          </cell>
          <cell r="DP1171" t="b">
            <v>0</v>
          </cell>
          <cell r="DV1171">
            <v>160</v>
          </cell>
          <cell r="DX1171">
            <v>160</v>
          </cell>
          <cell r="DZ1171">
            <v>0</v>
          </cell>
          <cell r="EB1171">
            <v>0</v>
          </cell>
          <cell r="ED1171">
            <v>0</v>
          </cell>
          <cell r="EF1171">
            <v>0</v>
          </cell>
          <cell r="EJ1171">
            <v>0</v>
          </cell>
          <cell r="EL1171">
            <v>0</v>
          </cell>
          <cell r="EN1171">
            <v>0</v>
          </cell>
          <cell r="EP1171">
            <v>0</v>
          </cell>
          <cell r="ER1171">
            <v>0</v>
          </cell>
          <cell r="ET1171">
            <v>0</v>
          </cell>
          <cell r="EX1171">
            <v>0</v>
          </cell>
          <cell r="EZ1171">
            <v>0</v>
          </cell>
          <cell r="FD1171">
            <v>0</v>
          </cell>
          <cell r="FF1171">
            <v>0</v>
          </cell>
        </row>
        <row r="1172">
          <cell r="A1172" t="str">
            <v>HornsRev1</v>
          </cell>
          <cell r="B1172" t="str">
            <v>DK-West</v>
          </cell>
          <cell r="G1172">
            <v>160</v>
          </cell>
          <cell r="H1172">
            <v>0</v>
          </cell>
          <cell r="N1172">
            <v>591.37609577701403</v>
          </cell>
          <cell r="AK1172">
            <v>160</v>
          </cell>
          <cell r="AL1172">
            <v>0</v>
          </cell>
          <cell r="AN1172">
            <v>0</v>
          </cell>
          <cell r="AO1172">
            <v>45.296000000000006</v>
          </cell>
          <cell r="AP1172">
            <v>11324</v>
          </cell>
          <cell r="AQ1172">
            <v>0</v>
          </cell>
          <cell r="BG1172" t="b">
            <v>1</v>
          </cell>
          <cell r="BO1172" t="b">
            <v>0</v>
          </cell>
          <cell r="CA1172" t="b">
            <v>0</v>
          </cell>
          <cell r="CB1172" t="b">
            <v>0</v>
          </cell>
          <cell r="CD1172" t="b">
            <v>0</v>
          </cell>
          <cell r="CE1172" t="b">
            <v>0</v>
          </cell>
          <cell r="CG1172" t="b">
            <v>1</v>
          </cell>
          <cell r="CH1172" t="b">
            <v>0</v>
          </cell>
          <cell r="CP1172" t="str">
            <v>ERWINWOF</v>
          </cell>
          <cell r="CT1172" t="b">
            <v>1</v>
          </cell>
          <cell r="CV1172" t="b">
            <v>1</v>
          </cell>
          <cell r="CX1172" t="b">
            <v>0</v>
          </cell>
          <cell r="CZ1172" t="b">
            <v>0</v>
          </cell>
          <cell r="DB1172" t="b">
            <v>0</v>
          </cell>
          <cell r="DD1172" t="b">
            <v>0</v>
          </cell>
          <cell r="DF1172" t="b">
            <v>0</v>
          </cell>
          <cell r="DH1172" t="b">
            <v>0</v>
          </cell>
          <cell r="DJ1172" t="b">
            <v>0</v>
          </cell>
          <cell r="DL1172" t="b">
            <v>0</v>
          </cell>
          <cell r="DN1172" t="b">
            <v>0</v>
          </cell>
          <cell r="DP1172" t="b">
            <v>0</v>
          </cell>
          <cell r="DV1172">
            <v>0</v>
          </cell>
          <cell r="DX1172">
            <v>0</v>
          </cell>
          <cell r="DZ1172">
            <v>0</v>
          </cell>
          <cell r="EB1172">
            <v>0</v>
          </cell>
          <cell r="ED1172">
            <v>0</v>
          </cell>
          <cell r="EF1172">
            <v>0</v>
          </cell>
          <cell r="EJ1172">
            <v>0</v>
          </cell>
          <cell r="EL1172">
            <v>0</v>
          </cell>
          <cell r="EN1172">
            <v>0</v>
          </cell>
          <cell r="EP1172">
            <v>0</v>
          </cell>
          <cell r="ER1172">
            <v>0</v>
          </cell>
          <cell r="ET1172">
            <v>0</v>
          </cell>
          <cell r="EX1172">
            <v>0</v>
          </cell>
          <cell r="EZ1172">
            <v>0</v>
          </cell>
          <cell r="FD1172">
            <v>160</v>
          </cell>
          <cell r="FF1172">
            <v>0</v>
          </cell>
        </row>
        <row r="1173">
          <cell r="A1173" t="str">
            <v>HornsRev1_Erstatning</v>
          </cell>
          <cell r="B1173" t="str">
            <v>DK-West</v>
          </cell>
          <cell r="G1173">
            <v>200</v>
          </cell>
          <cell r="H1173">
            <v>0</v>
          </cell>
          <cell r="N1173">
            <v>848.86102574902111</v>
          </cell>
          <cell r="AK1173">
            <v>200</v>
          </cell>
          <cell r="AL1173">
            <v>0</v>
          </cell>
          <cell r="AN1173">
            <v>0</v>
          </cell>
          <cell r="AO1173">
            <v>49.468000000000011</v>
          </cell>
          <cell r="AP1173">
            <v>12366.999999999998</v>
          </cell>
          <cell r="AQ1173">
            <v>0</v>
          </cell>
          <cell r="BG1173" t="b">
            <v>1</v>
          </cell>
          <cell r="BO1173" t="b">
            <v>0</v>
          </cell>
          <cell r="CA1173" t="b">
            <v>0</v>
          </cell>
          <cell r="CB1173" t="b">
            <v>0</v>
          </cell>
          <cell r="CD1173" t="b">
            <v>0</v>
          </cell>
          <cell r="CE1173" t="b">
            <v>0</v>
          </cell>
          <cell r="CG1173" t="b">
            <v>0</v>
          </cell>
          <cell r="CH1173" t="b">
            <v>0</v>
          </cell>
          <cell r="CP1173" t="str">
            <v>ERWINWOF</v>
          </cell>
          <cell r="CT1173" t="b">
            <v>0</v>
          </cell>
          <cell r="CV1173" t="b">
            <v>0</v>
          </cell>
          <cell r="CX1173" t="b">
            <v>1</v>
          </cell>
          <cell r="CZ1173" t="b">
            <v>1</v>
          </cell>
          <cell r="DB1173" t="b">
            <v>0</v>
          </cell>
          <cell r="DD1173" t="b">
            <v>0</v>
          </cell>
          <cell r="DF1173" t="b">
            <v>0</v>
          </cell>
          <cell r="DH1173" t="b">
            <v>0</v>
          </cell>
          <cell r="DJ1173" t="b">
            <v>0</v>
          </cell>
          <cell r="DL1173" t="b">
            <v>0</v>
          </cell>
          <cell r="DN1173" t="b">
            <v>0</v>
          </cell>
          <cell r="DP1173" t="b">
            <v>0</v>
          </cell>
          <cell r="DV1173">
            <v>0</v>
          </cell>
          <cell r="DX1173">
            <v>0</v>
          </cell>
          <cell r="DZ1173">
            <v>0</v>
          </cell>
          <cell r="EB1173">
            <v>0</v>
          </cell>
          <cell r="ED1173">
            <v>0</v>
          </cell>
          <cell r="EF1173">
            <v>0</v>
          </cell>
          <cell r="EJ1173">
            <v>0</v>
          </cell>
          <cell r="EL1173">
            <v>0</v>
          </cell>
          <cell r="EN1173">
            <v>0</v>
          </cell>
          <cell r="EP1173">
            <v>0</v>
          </cell>
          <cell r="ER1173">
            <v>0</v>
          </cell>
          <cell r="ET1173">
            <v>0</v>
          </cell>
          <cell r="EX1173">
            <v>0</v>
          </cell>
          <cell r="EZ1173">
            <v>0</v>
          </cell>
          <cell r="FD1173">
            <v>0</v>
          </cell>
          <cell r="FF1173">
            <v>0</v>
          </cell>
        </row>
        <row r="1174">
          <cell r="A1174" t="str">
            <v>HornsRev1_Erstatning</v>
          </cell>
          <cell r="B1174" t="str">
            <v>DK-West</v>
          </cell>
          <cell r="G1174">
            <v>200</v>
          </cell>
          <cell r="H1174">
            <v>0</v>
          </cell>
          <cell r="N1174">
            <v>848.86102574902111</v>
          </cell>
          <cell r="AK1174">
            <v>200</v>
          </cell>
          <cell r="AL1174">
            <v>0</v>
          </cell>
          <cell r="AN1174">
            <v>0</v>
          </cell>
          <cell r="AO1174">
            <v>49.468000000000011</v>
          </cell>
          <cell r="AP1174">
            <v>12366.999999999998</v>
          </cell>
          <cell r="AQ1174">
            <v>0</v>
          </cell>
          <cell r="BG1174" t="b">
            <v>1</v>
          </cell>
          <cell r="BO1174" t="b">
            <v>0</v>
          </cell>
          <cell r="CA1174" t="b">
            <v>0</v>
          </cell>
          <cell r="CB1174" t="b">
            <v>0</v>
          </cell>
          <cell r="CD1174" t="b">
            <v>0</v>
          </cell>
          <cell r="CE1174" t="b">
            <v>0</v>
          </cell>
          <cell r="CG1174" t="b">
            <v>0</v>
          </cell>
          <cell r="CH1174" t="b">
            <v>0</v>
          </cell>
          <cell r="CP1174" t="str">
            <v>ERWINWOF</v>
          </cell>
          <cell r="CT1174" t="b">
            <v>0</v>
          </cell>
          <cell r="CV1174" t="b">
            <v>0</v>
          </cell>
          <cell r="CX1174" t="b">
            <v>0</v>
          </cell>
          <cell r="CZ1174" t="b">
            <v>0</v>
          </cell>
          <cell r="DB1174" t="b">
            <v>1</v>
          </cell>
          <cell r="DD1174" t="b">
            <v>0</v>
          </cell>
          <cell r="DF1174" t="b">
            <v>0</v>
          </cell>
          <cell r="DH1174" t="b">
            <v>0</v>
          </cell>
          <cell r="DJ1174" t="b">
            <v>0</v>
          </cell>
          <cell r="DL1174" t="b">
            <v>0</v>
          </cell>
          <cell r="DN1174" t="b">
            <v>0</v>
          </cell>
          <cell r="DP1174" t="b">
            <v>0</v>
          </cell>
          <cell r="DV1174">
            <v>0</v>
          </cell>
          <cell r="DX1174">
            <v>0</v>
          </cell>
          <cell r="DZ1174">
            <v>0</v>
          </cell>
          <cell r="EB1174">
            <v>0</v>
          </cell>
          <cell r="ED1174">
            <v>0</v>
          </cell>
          <cell r="EF1174">
            <v>0</v>
          </cell>
          <cell r="EJ1174">
            <v>0</v>
          </cell>
          <cell r="EL1174">
            <v>0</v>
          </cell>
          <cell r="EN1174">
            <v>0</v>
          </cell>
          <cell r="EP1174">
            <v>0</v>
          </cell>
          <cell r="ER1174">
            <v>0</v>
          </cell>
          <cell r="ET1174">
            <v>0</v>
          </cell>
          <cell r="EX1174">
            <v>0</v>
          </cell>
          <cell r="EZ1174">
            <v>0</v>
          </cell>
          <cell r="FD1174">
            <v>0</v>
          </cell>
          <cell r="FF1174">
            <v>0</v>
          </cell>
        </row>
        <row r="1175">
          <cell r="A1175" t="str">
            <v>HornsRev2</v>
          </cell>
          <cell r="B1175" t="str">
            <v>DK-West</v>
          </cell>
          <cell r="G1175">
            <v>100</v>
          </cell>
          <cell r="H1175">
            <v>0</v>
          </cell>
          <cell r="N1175">
            <v>424.43051287451055</v>
          </cell>
          <cell r="AK1175">
            <v>100</v>
          </cell>
          <cell r="AL1175">
            <v>0</v>
          </cell>
          <cell r="AN1175">
            <v>0</v>
          </cell>
          <cell r="AO1175">
            <v>28.310000000000002</v>
          </cell>
          <cell r="AP1175">
            <v>7077.5000000000009</v>
          </cell>
          <cell r="AQ1175">
            <v>0</v>
          </cell>
          <cell r="BG1175" t="b">
            <v>1</v>
          </cell>
          <cell r="BO1175" t="b">
            <v>0</v>
          </cell>
          <cell r="CA1175" t="b">
            <v>0</v>
          </cell>
          <cell r="CB1175" t="b">
            <v>0</v>
          </cell>
          <cell r="CD1175" t="b">
            <v>0</v>
          </cell>
          <cell r="CE1175" t="b">
            <v>0</v>
          </cell>
          <cell r="CG1175" t="b">
            <v>0</v>
          </cell>
          <cell r="CH1175" t="b">
            <v>0</v>
          </cell>
          <cell r="CP1175" t="str">
            <v>ERWINWOF</v>
          </cell>
          <cell r="CT1175" t="b">
            <v>0</v>
          </cell>
          <cell r="CV1175" t="b">
            <v>0</v>
          </cell>
          <cell r="CX1175" t="b">
            <v>0</v>
          </cell>
          <cell r="CZ1175" t="b">
            <v>0</v>
          </cell>
          <cell r="DB1175" t="b">
            <v>0</v>
          </cell>
          <cell r="DD1175" t="b">
            <v>0</v>
          </cell>
          <cell r="DF1175" t="b">
            <v>0</v>
          </cell>
          <cell r="DH1175" t="b">
            <v>0</v>
          </cell>
          <cell r="DJ1175" t="b">
            <v>0</v>
          </cell>
          <cell r="DL1175" t="b">
            <v>0</v>
          </cell>
          <cell r="DN1175" t="b">
            <v>0</v>
          </cell>
          <cell r="DP1175" t="b">
            <v>0</v>
          </cell>
          <cell r="DV1175">
            <v>0</v>
          </cell>
          <cell r="DX1175">
            <v>0</v>
          </cell>
          <cell r="DZ1175">
            <v>0</v>
          </cell>
          <cell r="EB1175">
            <v>0</v>
          </cell>
          <cell r="ED1175">
            <v>0</v>
          </cell>
          <cell r="EF1175">
            <v>0</v>
          </cell>
          <cell r="EJ1175">
            <v>0</v>
          </cell>
          <cell r="EL1175">
            <v>0</v>
          </cell>
          <cell r="EN1175">
            <v>0</v>
          </cell>
          <cell r="EP1175">
            <v>0</v>
          </cell>
          <cell r="ER1175">
            <v>0</v>
          </cell>
          <cell r="ET1175">
            <v>0</v>
          </cell>
          <cell r="EX1175">
            <v>0</v>
          </cell>
          <cell r="EZ1175">
            <v>0</v>
          </cell>
          <cell r="FD1175">
            <v>0</v>
          </cell>
          <cell r="FF1175">
            <v>0</v>
          </cell>
        </row>
        <row r="1176">
          <cell r="A1176" t="str">
            <v>HornsRev2</v>
          </cell>
          <cell r="B1176" t="str">
            <v>DK-West</v>
          </cell>
          <cell r="G1176">
            <v>209.3</v>
          </cell>
          <cell r="H1176">
            <v>0</v>
          </cell>
          <cell r="N1176">
            <v>888.33306344635059</v>
          </cell>
          <cell r="AK1176">
            <v>209.3</v>
          </cell>
          <cell r="AL1176">
            <v>0</v>
          </cell>
          <cell r="AN1176">
            <v>0</v>
          </cell>
          <cell r="AO1176">
            <v>59.25283000000001</v>
          </cell>
          <cell r="AP1176">
            <v>14813.207500000002</v>
          </cell>
          <cell r="AQ1176">
            <v>0</v>
          </cell>
          <cell r="BG1176" t="b">
            <v>1</v>
          </cell>
          <cell r="BO1176" t="b">
            <v>1</v>
          </cell>
          <cell r="CA1176" t="b">
            <v>1</v>
          </cell>
          <cell r="CB1176" t="b">
            <v>0</v>
          </cell>
          <cell r="CD1176" t="b">
            <v>0</v>
          </cell>
          <cell r="CE1176" t="b">
            <v>0</v>
          </cell>
          <cell r="CG1176" t="b">
            <v>0</v>
          </cell>
          <cell r="CH1176" t="b">
            <v>0</v>
          </cell>
          <cell r="CP1176" t="str">
            <v>ERWINWOF</v>
          </cell>
          <cell r="CT1176" t="b">
            <v>1</v>
          </cell>
          <cell r="CV1176" t="b">
            <v>1</v>
          </cell>
          <cell r="CX1176" t="b">
            <v>0</v>
          </cell>
          <cell r="CZ1176" t="b">
            <v>0</v>
          </cell>
          <cell r="DB1176" t="b">
            <v>0</v>
          </cell>
          <cell r="DD1176" t="b">
            <v>0</v>
          </cell>
          <cell r="DF1176" t="b">
            <v>0</v>
          </cell>
          <cell r="DH1176" t="b">
            <v>0</v>
          </cell>
          <cell r="DJ1176" t="b">
            <v>0</v>
          </cell>
          <cell r="DL1176" t="b">
            <v>0</v>
          </cell>
          <cell r="DN1176" t="b">
            <v>0</v>
          </cell>
          <cell r="DP1176" t="b">
            <v>0</v>
          </cell>
          <cell r="DV1176">
            <v>209.3</v>
          </cell>
          <cell r="DX1176">
            <v>209.3</v>
          </cell>
          <cell r="DZ1176">
            <v>209.3</v>
          </cell>
          <cell r="EB1176">
            <v>0</v>
          </cell>
          <cell r="ED1176">
            <v>0</v>
          </cell>
          <cell r="EF1176">
            <v>0</v>
          </cell>
          <cell r="EJ1176">
            <v>0</v>
          </cell>
          <cell r="EL1176">
            <v>0</v>
          </cell>
          <cell r="EN1176">
            <v>0</v>
          </cell>
          <cell r="EP1176">
            <v>0</v>
          </cell>
          <cell r="ER1176">
            <v>0</v>
          </cell>
          <cell r="ET1176">
            <v>0</v>
          </cell>
          <cell r="EX1176">
            <v>0</v>
          </cell>
          <cell r="EZ1176">
            <v>0</v>
          </cell>
          <cell r="FD1176">
            <v>0</v>
          </cell>
          <cell r="FF1176">
            <v>0</v>
          </cell>
        </row>
        <row r="1177">
          <cell r="A1177" t="str">
            <v>HornsRev2</v>
          </cell>
          <cell r="B1177" t="str">
            <v>DK-West</v>
          </cell>
          <cell r="G1177">
            <v>209.3</v>
          </cell>
          <cell r="H1177">
            <v>0</v>
          </cell>
          <cell r="N1177">
            <v>888.33306344635059</v>
          </cell>
          <cell r="AK1177">
            <v>209.3</v>
          </cell>
          <cell r="AL1177">
            <v>0</v>
          </cell>
          <cell r="AN1177">
            <v>0</v>
          </cell>
          <cell r="AO1177">
            <v>59.25283000000001</v>
          </cell>
          <cell r="AP1177">
            <v>14813.207500000002</v>
          </cell>
          <cell r="AQ1177">
            <v>0</v>
          </cell>
          <cell r="BG1177" t="b">
            <v>1</v>
          </cell>
          <cell r="BO1177" t="b">
            <v>0</v>
          </cell>
          <cell r="CA1177" t="b">
            <v>0</v>
          </cell>
          <cell r="CB1177" t="b">
            <v>0</v>
          </cell>
          <cell r="CD1177" t="b">
            <v>0</v>
          </cell>
          <cell r="CE1177" t="b">
            <v>0</v>
          </cell>
          <cell r="CG1177" t="b">
            <v>0</v>
          </cell>
          <cell r="CH1177" t="b">
            <v>0</v>
          </cell>
          <cell r="CP1177" t="str">
            <v>ERWINWOF</v>
          </cell>
          <cell r="CT1177" t="b">
            <v>0</v>
          </cell>
          <cell r="CV1177" t="b">
            <v>0</v>
          </cell>
          <cell r="CX1177" t="b">
            <v>1</v>
          </cell>
          <cell r="CZ1177" t="b">
            <v>0</v>
          </cell>
          <cell r="DB1177" t="b">
            <v>0</v>
          </cell>
          <cell r="DD1177" t="b">
            <v>0</v>
          </cell>
          <cell r="DF1177" t="b">
            <v>0</v>
          </cell>
          <cell r="DH1177" t="b">
            <v>0</v>
          </cell>
          <cell r="DJ1177" t="b">
            <v>0</v>
          </cell>
          <cell r="DL1177" t="b">
            <v>0</v>
          </cell>
          <cell r="DN1177" t="b">
            <v>0</v>
          </cell>
          <cell r="DP1177" t="b">
            <v>0</v>
          </cell>
          <cell r="DV1177">
            <v>0</v>
          </cell>
          <cell r="DX1177">
            <v>0</v>
          </cell>
          <cell r="DZ1177">
            <v>0</v>
          </cell>
          <cell r="EB1177">
            <v>0</v>
          </cell>
          <cell r="ED1177">
            <v>0</v>
          </cell>
          <cell r="EF1177">
            <v>0</v>
          </cell>
          <cell r="EJ1177">
            <v>0</v>
          </cell>
          <cell r="EL1177">
            <v>0</v>
          </cell>
          <cell r="EN1177">
            <v>0</v>
          </cell>
          <cell r="EP1177">
            <v>0</v>
          </cell>
          <cell r="ER1177">
            <v>0</v>
          </cell>
          <cell r="ET1177">
            <v>0</v>
          </cell>
          <cell r="EX1177">
            <v>0</v>
          </cell>
          <cell r="EZ1177">
            <v>0</v>
          </cell>
          <cell r="FD1177">
            <v>0</v>
          </cell>
          <cell r="FF1177">
            <v>0</v>
          </cell>
        </row>
        <row r="1178">
          <cell r="A1178" t="str">
            <v>HornsRev2_Erstatning</v>
          </cell>
          <cell r="B1178" t="str">
            <v>DK-West</v>
          </cell>
          <cell r="G1178">
            <v>200</v>
          </cell>
          <cell r="H1178">
            <v>0</v>
          </cell>
          <cell r="N1178">
            <v>848.86102574902111</v>
          </cell>
          <cell r="AK1178">
            <v>200</v>
          </cell>
          <cell r="AL1178">
            <v>0</v>
          </cell>
          <cell r="AN1178">
            <v>0</v>
          </cell>
          <cell r="AO1178">
            <v>47.978000000000023</v>
          </cell>
          <cell r="AP1178">
            <v>11994.499999999996</v>
          </cell>
          <cell r="AQ1178">
            <v>0</v>
          </cell>
          <cell r="BG1178" t="b">
            <v>1</v>
          </cell>
          <cell r="BO1178" t="b">
            <v>0</v>
          </cell>
          <cell r="CA1178" t="b">
            <v>0</v>
          </cell>
          <cell r="CB1178" t="b">
            <v>0</v>
          </cell>
          <cell r="CD1178" t="b">
            <v>0</v>
          </cell>
          <cell r="CE1178" t="b">
            <v>0</v>
          </cell>
          <cell r="CG1178" t="b">
            <v>0</v>
          </cell>
          <cell r="CH1178" t="b">
            <v>0</v>
          </cell>
          <cell r="CP1178" t="str">
            <v>ERWINWOF</v>
          </cell>
          <cell r="CT1178" t="b">
            <v>0</v>
          </cell>
          <cell r="CV1178" t="b">
            <v>0</v>
          </cell>
          <cell r="CX1178" t="b">
            <v>0</v>
          </cell>
          <cell r="CZ1178" t="b">
            <v>1</v>
          </cell>
          <cell r="DB1178" t="b">
            <v>1</v>
          </cell>
          <cell r="DD1178" t="b">
            <v>0</v>
          </cell>
          <cell r="DF1178" t="b">
            <v>0</v>
          </cell>
          <cell r="DH1178" t="b">
            <v>0</v>
          </cell>
          <cell r="DJ1178" t="b">
            <v>0</v>
          </cell>
          <cell r="DL1178" t="b">
            <v>0</v>
          </cell>
          <cell r="DN1178" t="b">
            <v>0</v>
          </cell>
          <cell r="DP1178" t="b">
            <v>0</v>
          </cell>
          <cell r="DV1178">
            <v>0</v>
          </cell>
          <cell r="DX1178">
            <v>0</v>
          </cell>
          <cell r="DZ1178">
            <v>0</v>
          </cell>
          <cell r="EB1178">
            <v>0</v>
          </cell>
          <cell r="ED1178">
            <v>0</v>
          </cell>
          <cell r="EF1178">
            <v>0</v>
          </cell>
          <cell r="EJ1178">
            <v>0</v>
          </cell>
          <cell r="EL1178">
            <v>0</v>
          </cell>
          <cell r="EN1178">
            <v>0</v>
          </cell>
          <cell r="EP1178">
            <v>0</v>
          </cell>
          <cell r="ER1178">
            <v>0</v>
          </cell>
          <cell r="ET1178">
            <v>0</v>
          </cell>
          <cell r="EX1178">
            <v>0</v>
          </cell>
          <cell r="EZ1178">
            <v>0</v>
          </cell>
          <cell r="FD1178">
            <v>0</v>
          </cell>
          <cell r="FF1178">
            <v>0</v>
          </cell>
        </row>
        <row r="1179">
          <cell r="A1179" t="str">
            <v>HornsRev2_Erstatning</v>
          </cell>
          <cell r="B1179" t="str">
            <v>DK-West</v>
          </cell>
          <cell r="G1179">
            <v>200</v>
          </cell>
          <cell r="H1179">
            <v>0</v>
          </cell>
          <cell r="N1179">
            <v>848.86102574902111</v>
          </cell>
          <cell r="AK1179">
            <v>200</v>
          </cell>
          <cell r="AL1179">
            <v>0</v>
          </cell>
          <cell r="AN1179">
            <v>0</v>
          </cell>
          <cell r="AO1179">
            <v>47.978000000000023</v>
          </cell>
          <cell r="AP1179">
            <v>11994.499999999996</v>
          </cell>
          <cell r="AQ1179">
            <v>0</v>
          </cell>
          <cell r="BG1179" t="b">
            <v>1</v>
          </cell>
          <cell r="BO1179" t="b">
            <v>0</v>
          </cell>
          <cell r="CA1179" t="b">
            <v>0</v>
          </cell>
          <cell r="CB1179" t="b">
            <v>0</v>
          </cell>
          <cell r="CD1179" t="b">
            <v>0</v>
          </cell>
          <cell r="CE1179" t="b">
            <v>0</v>
          </cell>
          <cell r="CG1179" t="b">
            <v>0</v>
          </cell>
          <cell r="CH1179" t="b">
            <v>0</v>
          </cell>
          <cell r="CP1179" t="str">
            <v>ERWINWOF</v>
          </cell>
          <cell r="CT1179" t="b">
            <v>0</v>
          </cell>
          <cell r="CV1179" t="b">
            <v>0</v>
          </cell>
          <cell r="CX1179" t="b">
            <v>0</v>
          </cell>
          <cell r="CZ1179" t="b">
            <v>0</v>
          </cell>
          <cell r="DB1179" t="b">
            <v>0</v>
          </cell>
          <cell r="DD1179" t="b">
            <v>1</v>
          </cell>
          <cell r="DF1179" t="b">
            <v>0</v>
          </cell>
          <cell r="DH1179" t="b">
            <v>0</v>
          </cell>
          <cell r="DJ1179" t="b">
            <v>0</v>
          </cell>
          <cell r="DL1179" t="b">
            <v>0</v>
          </cell>
          <cell r="DN1179" t="b">
            <v>0</v>
          </cell>
          <cell r="DP1179" t="b">
            <v>0</v>
          </cell>
          <cell r="DV1179">
            <v>0</v>
          </cell>
          <cell r="DX1179">
            <v>0</v>
          </cell>
          <cell r="DZ1179">
            <v>0</v>
          </cell>
          <cell r="EB1179">
            <v>0</v>
          </cell>
          <cell r="ED1179">
            <v>0</v>
          </cell>
          <cell r="EF1179">
            <v>0</v>
          </cell>
          <cell r="EJ1179">
            <v>0</v>
          </cell>
          <cell r="EL1179">
            <v>0</v>
          </cell>
          <cell r="EN1179">
            <v>0</v>
          </cell>
          <cell r="EP1179">
            <v>0</v>
          </cell>
          <cell r="ER1179">
            <v>0</v>
          </cell>
          <cell r="ET1179">
            <v>0</v>
          </cell>
          <cell r="EX1179">
            <v>0</v>
          </cell>
          <cell r="EZ1179">
            <v>0</v>
          </cell>
          <cell r="FD1179">
            <v>0</v>
          </cell>
          <cell r="FF1179">
            <v>0</v>
          </cell>
        </row>
        <row r="1180">
          <cell r="A1180" t="str">
            <v>HornsRev3</v>
          </cell>
          <cell r="B1180" t="str">
            <v>DK-West</v>
          </cell>
          <cell r="G1180">
            <v>200</v>
          </cell>
          <cell r="H1180">
            <v>0</v>
          </cell>
          <cell r="N1180">
            <v>848.86102574902111</v>
          </cell>
          <cell r="AK1180">
            <v>200</v>
          </cell>
          <cell r="AL1180">
            <v>0</v>
          </cell>
          <cell r="AN1180">
            <v>0</v>
          </cell>
          <cell r="AO1180">
            <v>53.04399999999999</v>
          </cell>
          <cell r="AP1180">
            <v>13261.000000000004</v>
          </cell>
          <cell r="AQ1180">
            <v>0</v>
          </cell>
          <cell r="BG1180" t="b">
            <v>1</v>
          </cell>
          <cell r="BO1180" t="b">
            <v>0</v>
          </cell>
          <cell r="CA1180" t="b">
            <v>0</v>
          </cell>
          <cell r="CB1180" t="b">
            <v>0</v>
          </cell>
          <cell r="CD1180" t="b">
            <v>0</v>
          </cell>
          <cell r="CE1180" t="b">
            <v>0</v>
          </cell>
          <cell r="CG1180" t="b">
            <v>0</v>
          </cell>
          <cell r="CH1180" t="b">
            <v>0</v>
          </cell>
          <cell r="CP1180" t="str">
            <v>ERWINWOF</v>
          </cell>
          <cell r="CT1180" t="b">
            <v>0</v>
          </cell>
          <cell r="CV1180" t="b">
            <v>0</v>
          </cell>
          <cell r="CX1180" t="b">
            <v>0</v>
          </cell>
          <cell r="CZ1180" t="b">
            <v>0</v>
          </cell>
          <cell r="DB1180" t="b">
            <v>0</v>
          </cell>
          <cell r="DD1180" t="b">
            <v>0</v>
          </cell>
          <cell r="DF1180" t="b">
            <v>0</v>
          </cell>
          <cell r="DH1180" t="b">
            <v>0</v>
          </cell>
          <cell r="DJ1180" t="b">
            <v>0</v>
          </cell>
          <cell r="DL1180" t="b">
            <v>0</v>
          </cell>
          <cell r="DN1180" t="b">
            <v>0</v>
          </cell>
          <cell r="DP1180" t="b">
            <v>0</v>
          </cell>
          <cell r="DV1180">
            <v>0</v>
          </cell>
          <cell r="DX1180">
            <v>0</v>
          </cell>
          <cell r="DZ1180">
            <v>0</v>
          </cell>
          <cell r="EB1180">
            <v>0</v>
          </cell>
          <cell r="ED1180">
            <v>0</v>
          </cell>
          <cell r="EF1180">
            <v>0</v>
          </cell>
          <cell r="EJ1180">
            <v>0</v>
          </cell>
          <cell r="EL1180">
            <v>0</v>
          </cell>
          <cell r="EN1180">
            <v>0</v>
          </cell>
          <cell r="EP1180">
            <v>0</v>
          </cell>
          <cell r="ER1180">
            <v>0</v>
          </cell>
          <cell r="ET1180">
            <v>0</v>
          </cell>
          <cell r="EX1180">
            <v>0</v>
          </cell>
          <cell r="EZ1180">
            <v>0</v>
          </cell>
          <cell r="FD1180">
            <v>0</v>
          </cell>
          <cell r="FF1180">
            <v>0</v>
          </cell>
        </row>
        <row r="1181">
          <cell r="A1181" t="str">
            <v>HornsRev3</v>
          </cell>
          <cell r="B1181" t="str">
            <v>DK-West</v>
          </cell>
          <cell r="G1181">
            <v>400</v>
          </cell>
          <cell r="H1181">
            <v>0</v>
          </cell>
          <cell r="N1181">
            <v>1697.7220514980422</v>
          </cell>
          <cell r="AK1181">
            <v>400</v>
          </cell>
          <cell r="AL1181">
            <v>0</v>
          </cell>
          <cell r="AN1181">
            <v>0</v>
          </cell>
          <cell r="AO1181">
            <v>106.08799999999998</v>
          </cell>
          <cell r="AP1181">
            <v>26522.000000000007</v>
          </cell>
          <cell r="AQ1181">
            <v>0</v>
          </cell>
          <cell r="BG1181" t="b">
            <v>1</v>
          </cell>
          <cell r="BO1181" t="b">
            <v>0</v>
          </cell>
          <cell r="CA1181" t="b">
            <v>0</v>
          </cell>
          <cell r="CB1181" t="b">
            <v>0</v>
          </cell>
          <cell r="CD1181" t="b">
            <v>0</v>
          </cell>
          <cell r="CE1181" t="b">
            <v>0</v>
          </cell>
          <cell r="CG1181" t="b">
            <v>0</v>
          </cell>
          <cell r="CH1181" t="b">
            <v>0</v>
          </cell>
          <cell r="CP1181" t="str">
            <v>ERWINWOF</v>
          </cell>
          <cell r="CT1181" t="b">
            <v>0</v>
          </cell>
          <cell r="CV1181" t="b">
            <v>1</v>
          </cell>
          <cell r="CX1181" t="b">
            <v>1</v>
          </cell>
          <cell r="CZ1181" t="b">
            <v>1</v>
          </cell>
          <cell r="DB1181" t="b">
            <v>0</v>
          </cell>
          <cell r="DD1181" t="b">
            <v>0</v>
          </cell>
          <cell r="DF1181" t="b">
            <v>0</v>
          </cell>
          <cell r="DH1181" t="b">
            <v>0</v>
          </cell>
          <cell r="DJ1181" t="b">
            <v>0</v>
          </cell>
          <cell r="DL1181" t="b">
            <v>0</v>
          </cell>
          <cell r="DN1181" t="b">
            <v>0</v>
          </cell>
          <cell r="DP1181" t="b">
            <v>0</v>
          </cell>
          <cell r="DV1181">
            <v>0</v>
          </cell>
          <cell r="DX1181">
            <v>0</v>
          </cell>
          <cell r="DZ1181">
            <v>0</v>
          </cell>
          <cell r="EB1181">
            <v>0</v>
          </cell>
          <cell r="ED1181">
            <v>0</v>
          </cell>
          <cell r="EF1181">
            <v>0</v>
          </cell>
          <cell r="EJ1181">
            <v>0</v>
          </cell>
          <cell r="EL1181">
            <v>0</v>
          </cell>
          <cell r="EN1181">
            <v>0</v>
          </cell>
          <cell r="EP1181">
            <v>0</v>
          </cell>
          <cell r="ER1181">
            <v>0</v>
          </cell>
          <cell r="ET1181">
            <v>0</v>
          </cell>
          <cell r="EX1181">
            <v>0</v>
          </cell>
          <cell r="EZ1181">
            <v>0</v>
          </cell>
          <cell r="FD1181">
            <v>0</v>
          </cell>
          <cell r="FF1181">
            <v>0</v>
          </cell>
        </row>
        <row r="1182">
          <cell r="A1182" t="str">
            <v>HornsRev3</v>
          </cell>
          <cell r="B1182" t="str">
            <v>DK-West</v>
          </cell>
          <cell r="G1182">
            <v>400</v>
          </cell>
          <cell r="H1182">
            <v>0</v>
          </cell>
          <cell r="N1182">
            <v>1697.7220514980422</v>
          </cell>
          <cell r="AK1182">
            <v>400</v>
          </cell>
          <cell r="AL1182">
            <v>0</v>
          </cell>
          <cell r="AN1182">
            <v>0</v>
          </cell>
          <cell r="AO1182">
            <v>106.08799999999998</v>
          </cell>
          <cell r="AP1182">
            <v>26522.000000000007</v>
          </cell>
          <cell r="AQ1182">
            <v>0</v>
          </cell>
          <cell r="BG1182" t="b">
            <v>1</v>
          </cell>
          <cell r="BO1182" t="b">
            <v>0</v>
          </cell>
          <cell r="CA1182" t="b">
            <v>0</v>
          </cell>
          <cell r="CB1182" t="b">
            <v>0</v>
          </cell>
          <cell r="CD1182" t="b">
            <v>0</v>
          </cell>
          <cell r="CE1182" t="b">
            <v>0</v>
          </cell>
          <cell r="CG1182" t="b">
            <v>0</v>
          </cell>
          <cell r="CH1182" t="b">
            <v>0</v>
          </cell>
          <cell r="CP1182" t="str">
            <v>ERWINWOF</v>
          </cell>
          <cell r="CT1182" t="b">
            <v>0</v>
          </cell>
          <cell r="CV1182" t="b">
            <v>0</v>
          </cell>
          <cell r="CX1182" t="b">
            <v>0</v>
          </cell>
          <cell r="CZ1182" t="b">
            <v>0</v>
          </cell>
          <cell r="DB1182" t="b">
            <v>1</v>
          </cell>
          <cell r="DD1182" t="b">
            <v>0</v>
          </cell>
          <cell r="DF1182" t="b">
            <v>0</v>
          </cell>
          <cell r="DH1182" t="b">
            <v>0</v>
          </cell>
          <cell r="DJ1182" t="b">
            <v>0</v>
          </cell>
          <cell r="DL1182" t="b">
            <v>0</v>
          </cell>
          <cell r="DN1182" t="b">
            <v>0</v>
          </cell>
          <cell r="DP1182" t="b">
            <v>0</v>
          </cell>
          <cell r="DV1182">
            <v>0</v>
          </cell>
          <cell r="DX1182">
            <v>0</v>
          </cell>
          <cell r="DZ1182">
            <v>0</v>
          </cell>
          <cell r="EB1182">
            <v>0</v>
          </cell>
          <cell r="ED1182">
            <v>0</v>
          </cell>
          <cell r="EF1182">
            <v>0</v>
          </cell>
          <cell r="EJ1182">
            <v>0</v>
          </cell>
          <cell r="EL1182">
            <v>0</v>
          </cell>
          <cell r="EN1182">
            <v>0</v>
          </cell>
          <cell r="EP1182">
            <v>0</v>
          </cell>
          <cell r="ER1182">
            <v>0</v>
          </cell>
          <cell r="ET1182">
            <v>0</v>
          </cell>
          <cell r="EX1182">
            <v>0</v>
          </cell>
          <cell r="EZ1182">
            <v>0</v>
          </cell>
          <cell r="FD1182">
            <v>0</v>
          </cell>
          <cell r="FF1182">
            <v>0</v>
          </cell>
        </row>
        <row r="1183">
          <cell r="A1183" t="str">
            <v>Anholt</v>
          </cell>
          <cell r="B1183" t="str">
            <v>DK-West</v>
          </cell>
          <cell r="G1183">
            <v>200</v>
          </cell>
          <cell r="H1183">
            <v>0</v>
          </cell>
          <cell r="N1183">
            <v>805.28576676328919</v>
          </cell>
          <cell r="AK1183">
            <v>200</v>
          </cell>
          <cell r="AL1183">
            <v>0</v>
          </cell>
          <cell r="AN1183">
            <v>0</v>
          </cell>
          <cell r="AO1183">
            <v>56.620000000000005</v>
          </cell>
          <cell r="AP1183">
            <v>14155.000000000002</v>
          </cell>
          <cell r="AQ1183">
            <v>0</v>
          </cell>
          <cell r="BG1183" t="b">
            <v>1</v>
          </cell>
          <cell r="BO1183" t="b">
            <v>0</v>
          </cell>
          <cell r="CA1183" t="b">
            <v>0</v>
          </cell>
          <cell r="CB1183" t="b">
            <v>0</v>
          </cell>
          <cell r="CD1183" t="b">
            <v>1</v>
          </cell>
          <cell r="CE1183" t="b">
            <v>0</v>
          </cell>
          <cell r="CG1183" t="b">
            <v>0</v>
          </cell>
          <cell r="CH1183" t="b">
            <v>0</v>
          </cell>
          <cell r="CP1183" t="str">
            <v>ERWINWOF</v>
          </cell>
          <cell r="CT1183" t="b">
            <v>0</v>
          </cell>
          <cell r="CV1183" t="b">
            <v>0</v>
          </cell>
          <cell r="CX1183" t="b">
            <v>0</v>
          </cell>
          <cell r="CZ1183" t="b">
            <v>0</v>
          </cell>
          <cell r="DB1183" t="b">
            <v>0</v>
          </cell>
          <cell r="DD1183" t="b">
            <v>0</v>
          </cell>
          <cell r="DF1183" t="b">
            <v>0</v>
          </cell>
          <cell r="DH1183" t="b">
            <v>0</v>
          </cell>
          <cell r="DJ1183" t="b">
            <v>0</v>
          </cell>
          <cell r="DL1183" t="b">
            <v>0</v>
          </cell>
          <cell r="DN1183" t="b">
            <v>0</v>
          </cell>
          <cell r="DP1183" t="b">
            <v>0</v>
          </cell>
          <cell r="DV1183">
            <v>0</v>
          </cell>
          <cell r="DX1183">
            <v>0</v>
          </cell>
          <cell r="DZ1183">
            <v>0</v>
          </cell>
          <cell r="EB1183">
            <v>0</v>
          </cell>
          <cell r="ED1183">
            <v>0</v>
          </cell>
          <cell r="EF1183">
            <v>0</v>
          </cell>
          <cell r="EJ1183">
            <v>0</v>
          </cell>
          <cell r="EL1183">
            <v>0</v>
          </cell>
          <cell r="EN1183">
            <v>0</v>
          </cell>
          <cell r="EP1183">
            <v>0</v>
          </cell>
          <cell r="ER1183">
            <v>0</v>
          </cell>
          <cell r="ET1183">
            <v>0</v>
          </cell>
          <cell r="EX1183">
            <v>200</v>
          </cell>
          <cell r="EZ1183">
            <v>0</v>
          </cell>
          <cell r="FD1183">
            <v>0</v>
          </cell>
          <cell r="FF1183">
            <v>0</v>
          </cell>
        </row>
        <row r="1184">
          <cell r="A1184" t="str">
            <v>Anholt</v>
          </cell>
          <cell r="B1184" t="str">
            <v>DK-West</v>
          </cell>
          <cell r="G1184">
            <v>400</v>
          </cell>
          <cell r="H1184">
            <v>0</v>
          </cell>
          <cell r="N1184">
            <v>1610.5715335265784</v>
          </cell>
          <cell r="AK1184">
            <v>400</v>
          </cell>
          <cell r="AL1184">
            <v>0</v>
          </cell>
          <cell r="AN1184">
            <v>0</v>
          </cell>
          <cell r="AO1184">
            <v>113.24000000000001</v>
          </cell>
          <cell r="AP1184">
            <v>28310.000000000004</v>
          </cell>
          <cell r="AQ1184">
            <v>0</v>
          </cell>
          <cell r="BG1184" t="b">
            <v>1</v>
          </cell>
          <cell r="BO1184" t="b">
            <v>0</v>
          </cell>
          <cell r="CA1184" t="b">
            <v>0</v>
          </cell>
          <cell r="CB1184" t="b">
            <v>0</v>
          </cell>
          <cell r="CD1184" t="b">
            <v>0</v>
          </cell>
          <cell r="CE1184" t="b">
            <v>0</v>
          </cell>
          <cell r="CG1184" t="b">
            <v>1</v>
          </cell>
          <cell r="CH1184" t="b">
            <v>0</v>
          </cell>
          <cell r="CP1184" t="str">
            <v>ERWINWOF</v>
          </cell>
          <cell r="CT1184" t="b">
            <v>1</v>
          </cell>
          <cell r="CV1184" t="b">
            <v>1</v>
          </cell>
          <cell r="CX1184" t="b">
            <v>0</v>
          </cell>
          <cell r="CZ1184" t="b">
            <v>0</v>
          </cell>
          <cell r="DB1184" t="b">
            <v>0</v>
          </cell>
          <cell r="DD1184" t="b">
            <v>0</v>
          </cell>
          <cell r="DF1184" t="b">
            <v>0</v>
          </cell>
          <cell r="DH1184" t="b">
            <v>0</v>
          </cell>
          <cell r="DJ1184" t="b">
            <v>0</v>
          </cell>
          <cell r="DL1184" t="b">
            <v>0</v>
          </cell>
          <cell r="DN1184" t="b">
            <v>0</v>
          </cell>
          <cell r="DP1184" t="b">
            <v>0</v>
          </cell>
          <cell r="DV1184">
            <v>0</v>
          </cell>
          <cell r="DX1184">
            <v>0</v>
          </cell>
          <cell r="DZ1184">
            <v>0</v>
          </cell>
          <cell r="EB1184">
            <v>0</v>
          </cell>
          <cell r="ED1184">
            <v>0</v>
          </cell>
          <cell r="EF1184">
            <v>0</v>
          </cell>
          <cell r="EJ1184">
            <v>0</v>
          </cell>
          <cell r="EL1184">
            <v>0</v>
          </cell>
          <cell r="EN1184">
            <v>0</v>
          </cell>
          <cell r="EP1184">
            <v>0</v>
          </cell>
          <cell r="ER1184">
            <v>0</v>
          </cell>
          <cell r="ET1184">
            <v>0</v>
          </cell>
          <cell r="EX1184">
            <v>0</v>
          </cell>
          <cell r="EZ1184">
            <v>0</v>
          </cell>
          <cell r="FD1184">
            <v>400</v>
          </cell>
          <cell r="FF1184">
            <v>0</v>
          </cell>
        </row>
        <row r="1185">
          <cell r="A1185" t="str">
            <v>Anholt</v>
          </cell>
          <cell r="B1185" t="str">
            <v>DK-West</v>
          </cell>
          <cell r="G1185">
            <v>400</v>
          </cell>
          <cell r="H1185">
            <v>0</v>
          </cell>
          <cell r="N1185">
            <v>1610.5715335265784</v>
          </cell>
          <cell r="AK1185">
            <v>400</v>
          </cell>
          <cell r="AL1185">
            <v>0</v>
          </cell>
          <cell r="AN1185">
            <v>0</v>
          </cell>
          <cell r="AO1185">
            <v>113.24000000000001</v>
          </cell>
          <cell r="AP1185">
            <v>28310.000000000004</v>
          </cell>
          <cell r="AQ1185">
            <v>0</v>
          </cell>
          <cell r="BG1185" t="b">
            <v>1</v>
          </cell>
          <cell r="BO1185" t="b">
            <v>0</v>
          </cell>
          <cell r="CA1185" t="b">
            <v>0</v>
          </cell>
          <cell r="CB1185" t="b">
            <v>0</v>
          </cell>
          <cell r="CD1185" t="b">
            <v>0</v>
          </cell>
          <cell r="CE1185" t="b">
            <v>0</v>
          </cell>
          <cell r="CG1185" t="b">
            <v>0</v>
          </cell>
          <cell r="CH1185" t="b">
            <v>0</v>
          </cell>
          <cell r="CP1185" t="str">
            <v>ERWINWOF</v>
          </cell>
          <cell r="CT1185" t="b">
            <v>0</v>
          </cell>
          <cell r="CV1185" t="b">
            <v>0</v>
          </cell>
          <cell r="CX1185" t="b">
            <v>1</v>
          </cell>
          <cell r="CZ1185" t="b">
            <v>1</v>
          </cell>
          <cell r="DB1185" t="b">
            <v>0</v>
          </cell>
          <cell r="DD1185" t="b">
            <v>0</v>
          </cell>
          <cell r="DF1185" t="b">
            <v>0</v>
          </cell>
          <cell r="DH1185" t="b">
            <v>0</v>
          </cell>
          <cell r="DJ1185" t="b">
            <v>0</v>
          </cell>
          <cell r="DL1185" t="b">
            <v>0</v>
          </cell>
          <cell r="DN1185" t="b">
            <v>0</v>
          </cell>
          <cell r="DP1185" t="b">
            <v>0</v>
          </cell>
          <cell r="DV1185">
            <v>0</v>
          </cell>
          <cell r="DX1185">
            <v>0</v>
          </cell>
          <cell r="DZ1185">
            <v>0</v>
          </cell>
          <cell r="EB1185">
            <v>0</v>
          </cell>
          <cell r="ED1185">
            <v>0</v>
          </cell>
          <cell r="EF1185">
            <v>0</v>
          </cell>
          <cell r="EJ1185">
            <v>0</v>
          </cell>
          <cell r="EL1185">
            <v>0</v>
          </cell>
          <cell r="EN1185">
            <v>0</v>
          </cell>
          <cell r="EP1185">
            <v>0</v>
          </cell>
          <cell r="ER1185">
            <v>0</v>
          </cell>
          <cell r="ET1185">
            <v>0</v>
          </cell>
          <cell r="EX1185">
            <v>0</v>
          </cell>
          <cell r="EZ1185">
            <v>0</v>
          </cell>
          <cell r="FD1185">
            <v>0</v>
          </cell>
          <cell r="FF1185">
            <v>0</v>
          </cell>
        </row>
        <row r="1186">
          <cell r="A1186" t="str">
            <v>ImportTyDK-West</v>
          </cell>
          <cell r="B1186" t="str">
            <v>DK-West</v>
          </cell>
          <cell r="G1186">
            <v>800</v>
          </cell>
          <cell r="H1186">
            <v>0</v>
          </cell>
          <cell r="N1186">
            <v>-1831</v>
          </cell>
          <cell r="AK1186">
            <v>800</v>
          </cell>
          <cell r="AL1186">
            <v>0</v>
          </cell>
          <cell r="AN1186">
            <v>0</v>
          </cell>
          <cell r="AO1186">
            <v>0</v>
          </cell>
          <cell r="AP1186">
            <v>0</v>
          </cell>
          <cell r="AQ1186">
            <v>48.000000000000007</v>
          </cell>
          <cell r="BG1186" t="b">
            <v>0</v>
          </cell>
          <cell r="BO1186" t="b">
            <v>0</v>
          </cell>
          <cell r="CA1186" t="b">
            <v>0</v>
          </cell>
          <cell r="CB1186" t="b">
            <v>0</v>
          </cell>
          <cell r="CD1186" t="b">
            <v>0</v>
          </cell>
          <cell r="CE1186" t="b">
            <v>0</v>
          </cell>
          <cell r="CG1186" t="b">
            <v>0</v>
          </cell>
          <cell r="CH1186" t="b">
            <v>0</v>
          </cell>
          <cell r="CP1186">
            <v>0</v>
          </cell>
          <cell r="CT1186" t="b">
            <v>0</v>
          </cell>
          <cell r="CV1186" t="b">
            <v>0</v>
          </cell>
          <cell r="CX1186" t="b">
            <v>0</v>
          </cell>
          <cell r="CZ1186" t="b">
            <v>0</v>
          </cell>
          <cell r="DB1186" t="b">
            <v>0</v>
          </cell>
          <cell r="DD1186" t="b">
            <v>0</v>
          </cell>
          <cell r="DF1186" t="b">
            <v>0</v>
          </cell>
          <cell r="DH1186" t="b">
            <v>0</v>
          </cell>
          <cell r="DJ1186" t="b">
            <v>0</v>
          </cell>
          <cell r="DL1186" t="b">
            <v>0</v>
          </cell>
          <cell r="DN1186" t="b">
            <v>0</v>
          </cell>
          <cell r="DP1186" t="b">
            <v>0</v>
          </cell>
          <cell r="DV1186">
            <v>0</v>
          </cell>
          <cell r="DX1186">
            <v>0</v>
          </cell>
          <cell r="DZ1186">
            <v>0</v>
          </cell>
          <cell r="EB1186">
            <v>0</v>
          </cell>
          <cell r="ED1186">
            <v>0</v>
          </cell>
          <cell r="EF1186">
            <v>0</v>
          </cell>
          <cell r="EJ1186">
            <v>0</v>
          </cell>
          <cell r="EL1186">
            <v>0</v>
          </cell>
          <cell r="EN1186">
            <v>0</v>
          </cell>
          <cell r="EP1186">
            <v>0</v>
          </cell>
          <cell r="ER1186">
            <v>0</v>
          </cell>
          <cell r="ET1186">
            <v>0</v>
          </cell>
          <cell r="EX1186">
            <v>0</v>
          </cell>
          <cell r="EZ1186">
            <v>0</v>
          </cell>
          <cell r="FD1186">
            <v>0</v>
          </cell>
          <cell r="FF1186">
            <v>0</v>
          </cell>
        </row>
        <row r="1187">
          <cell r="A1187" t="str">
            <v>ImportTyDK-West</v>
          </cell>
          <cell r="B1187" t="str">
            <v>DK-West</v>
          </cell>
          <cell r="G1187">
            <v>800</v>
          </cell>
          <cell r="H1187">
            <v>0</v>
          </cell>
          <cell r="N1187">
            <v>-6745</v>
          </cell>
          <cell r="AK1187">
            <v>800</v>
          </cell>
          <cell r="AL1187">
            <v>0</v>
          </cell>
          <cell r="AN1187">
            <v>0</v>
          </cell>
          <cell r="AO1187">
            <v>0</v>
          </cell>
          <cell r="AP1187">
            <v>0</v>
          </cell>
          <cell r="AQ1187">
            <v>48.000000000000007</v>
          </cell>
          <cell r="BG1187" t="b">
            <v>0</v>
          </cell>
          <cell r="BO1187" t="b">
            <v>0</v>
          </cell>
          <cell r="CA1187" t="b">
            <v>0</v>
          </cell>
          <cell r="CB1187" t="b">
            <v>0</v>
          </cell>
          <cell r="CD1187" t="b">
            <v>0</v>
          </cell>
          <cell r="CE1187" t="b">
            <v>0</v>
          </cell>
          <cell r="CG1187" t="b">
            <v>0</v>
          </cell>
          <cell r="CH1187" t="b">
            <v>0</v>
          </cell>
          <cell r="CP1187">
            <v>0</v>
          </cell>
          <cell r="CT1187" t="b">
            <v>0</v>
          </cell>
          <cell r="CV1187" t="b">
            <v>0</v>
          </cell>
          <cell r="CX1187" t="b">
            <v>0</v>
          </cell>
          <cell r="CZ1187" t="b">
            <v>0</v>
          </cell>
          <cell r="DB1187" t="b">
            <v>0</v>
          </cell>
          <cell r="DD1187" t="b">
            <v>0</v>
          </cell>
          <cell r="DF1187" t="b">
            <v>0</v>
          </cell>
          <cell r="DH1187" t="b">
            <v>0</v>
          </cell>
          <cell r="DJ1187" t="b">
            <v>0</v>
          </cell>
          <cell r="DL1187" t="b">
            <v>0</v>
          </cell>
          <cell r="DN1187" t="b">
            <v>0</v>
          </cell>
          <cell r="DP1187" t="b">
            <v>0</v>
          </cell>
          <cell r="DV1187">
            <v>0</v>
          </cell>
          <cell r="DX1187">
            <v>0</v>
          </cell>
          <cell r="DZ1187">
            <v>0</v>
          </cell>
          <cell r="EB1187">
            <v>0</v>
          </cell>
          <cell r="ED1187">
            <v>0</v>
          </cell>
          <cell r="EF1187">
            <v>0</v>
          </cell>
          <cell r="EJ1187">
            <v>0</v>
          </cell>
          <cell r="EL1187">
            <v>0</v>
          </cell>
          <cell r="EN1187">
            <v>0</v>
          </cell>
          <cell r="EP1187">
            <v>0</v>
          </cell>
          <cell r="ER1187">
            <v>0</v>
          </cell>
          <cell r="ET1187">
            <v>0</v>
          </cell>
          <cell r="EX1187">
            <v>0</v>
          </cell>
          <cell r="EZ1187">
            <v>0</v>
          </cell>
          <cell r="FD1187">
            <v>0</v>
          </cell>
          <cell r="FF1187">
            <v>0</v>
          </cell>
        </row>
        <row r="1188">
          <cell r="A1188" t="str">
            <v>ImportTyDK-West</v>
          </cell>
          <cell r="B1188" t="str">
            <v>DK-West</v>
          </cell>
          <cell r="G1188">
            <v>800</v>
          </cell>
          <cell r="H1188">
            <v>0</v>
          </cell>
          <cell r="N1188">
            <v>-2147</v>
          </cell>
          <cell r="AK1188">
            <v>800</v>
          </cell>
          <cell r="AL1188">
            <v>0</v>
          </cell>
          <cell r="AN1188">
            <v>0</v>
          </cell>
          <cell r="AO1188">
            <v>0</v>
          </cell>
          <cell r="AP1188">
            <v>0</v>
          </cell>
          <cell r="AQ1188">
            <v>48.000000000000007</v>
          </cell>
          <cell r="BG1188" t="b">
            <v>0</v>
          </cell>
          <cell r="BO1188" t="b">
            <v>0</v>
          </cell>
          <cell r="CA1188" t="b">
            <v>0</v>
          </cell>
          <cell r="CB1188" t="b">
            <v>0</v>
          </cell>
          <cell r="CD1188" t="b">
            <v>0</v>
          </cell>
          <cell r="CE1188" t="b">
            <v>0</v>
          </cell>
          <cell r="CG1188" t="b">
            <v>0</v>
          </cell>
          <cell r="CH1188" t="b">
            <v>0</v>
          </cell>
          <cell r="CP1188">
            <v>0</v>
          </cell>
          <cell r="CT1188" t="b">
            <v>0</v>
          </cell>
          <cell r="CV1188" t="b">
            <v>0</v>
          </cell>
          <cell r="CX1188" t="b">
            <v>0</v>
          </cell>
          <cell r="CZ1188" t="b">
            <v>0</v>
          </cell>
          <cell r="DB1188" t="b">
            <v>0</v>
          </cell>
          <cell r="DD1188" t="b">
            <v>0</v>
          </cell>
          <cell r="DF1188" t="b">
            <v>0</v>
          </cell>
          <cell r="DH1188" t="b">
            <v>0</v>
          </cell>
          <cell r="DJ1188" t="b">
            <v>0</v>
          </cell>
          <cell r="DL1188" t="b">
            <v>0</v>
          </cell>
          <cell r="DN1188" t="b">
            <v>0</v>
          </cell>
          <cell r="DP1188" t="b">
            <v>0</v>
          </cell>
          <cell r="DV1188">
            <v>0</v>
          </cell>
          <cell r="DX1188">
            <v>0</v>
          </cell>
          <cell r="DZ1188">
            <v>0</v>
          </cell>
          <cell r="EB1188">
            <v>0</v>
          </cell>
          <cell r="ED1188">
            <v>0</v>
          </cell>
          <cell r="EF1188">
            <v>0</v>
          </cell>
          <cell r="EJ1188">
            <v>0</v>
          </cell>
          <cell r="EL1188">
            <v>0</v>
          </cell>
          <cell r="EN1188">
            <v>0</v>
          </cell>
          <cell r="EP1188">
            <v>0</v>
          </cell>
          <cell r="ER1188">
            <v>0</v>
          </cell>
          <cell r="ET1188">
            <v>0</v>
          </cell>
          <cell r="EX1188">
            <v>0</v>
          </cell>
          <cell r="EZ1188">
            <v>0</v>
          </cell>
          <cell r="FD1188">
            <v>0</v>
          </cell>
          <cell r="FF1188">
            <v>0</v>
          </cell>
        </row>
        <row r="1189">
          <cell r="A1189" t="str">
            <v>ImportTyDK-West</v>
          </cell>
          <cell r="B1189" t="str">
            <v>DK-West</v>
          </cell>
          <cell r="G1189">
            <v>800</v>
          </cell>
          <cell r="H1189">
            <v>0</v>
          </cell>
          <cell r="N1189">
            <v>-5316</v>
          </cell>
          <cell r="AK1189">
            <v>800</v>
          </cell>
          <cell r="AL1189">
            <v>0</v>
          </cell>
          <cell r="AN1189">
            <v>0</v>
          </cell>
          <cell r="AO1189">
            <v>0</v>
          </cell>
          <cell r="AP1189">
            <v>0</v>
          </cell>
          <cell r="AQ1189">
            <v>48.000000000000007</v>
          </cell>
          <cell r="BG1189" t="b">
            <v>0</v>
          </cell>
          <cell r="BO1189" t="b">
            <v>0</v>
          </cell>
          <cell r="CA1189" t="b">
            <v>0</v>
          </cell>
          <cell r="CB1189" t="b">
            <v>0</v>
          </cell>
          <cell r="CD1189" t="b">
            <v>0</v>
          </cell>
          <cell r="CE1189" t="b">
            <v>0</v>
          </cell>
          <cell r="CG1189" t="b">
            <v>0</v>
          </cell>
          <cell r="CH1189" t="b">
            <v>0</v>
          </cell>
          <cell r="CP1189">
            <v>0</v>
          </cell>
          <cell r="CT1189" t="b">
            <v>0</v>
          </cell>
          <cell r="CV1189" t="b">
            <v>0</v>
          </cell>
          <cell r="CX1189" t="b">
            <v>0</v>
          </cell>
          <cell r="CZ1189" t="b">
            <v>0</v>
          </cell>
          <cell r="DB1189" t="b">
            <v>0</v>
          </cell>
          <cell r="DD1189" t="b">
            <v>0</v>
          </cell>
          <cell r="DF1189" t="b">
            <v>0</v>
          </cell>
          <cell r="DH1189" t="b">
            <v>0</v>
          </cell>
          <cell r="DJ1189" t="b">
            <v>0</v>
          </cell>
          <cell r="DL1189" t="b">
            <v>0</v>
          </cell>
          <cell r="DN1189" t="b">
            <v>0</v>
          </cell>
          <cell r="DP1189" t="b">
            <v>0</v>
          </cell>
          <cell r="DV1189">
            <v>0</v>
          </cell>
          <cell r="DX1189">
            <v>0</v>
          </cell>
          <cell r="DZ1189">
            <v>0</v>
          </cell>
          <cell r="EB1189">
            <v>0</v>
          </cell>
          <cell r="ED1189">
            <v>0</v>
          </cell>
          <cell r="EF1189">
            <v>0</v>
          </cell>
          <cell r="EJ1189">
            <v>0</v>
          </cell>
          <cell r="EL1189">
            <v>0</v>
          </cell>
          <cell r="EN1189">
            <v>0</v>
          </cell>
          <cell r="EP1189">
            <v>0</v>
          </cell>
          <cell r="ER1189">
            <v>0</v>
          </cell>
          <cell r="ET1189">
            <v>0</v>
          </cell>
          <cell r="EX1189">
            <v>0</v>
          </cell>
          <cell r="EZ1189">
            <v>0</v>
          </cell>
          <cell r="FD1189">
            <v>0</v>
          </cell>
          <cell r="FF1189">
            <v>0</v>
          </cell>
        </row>
        <row r="1190">
          <cell r="A1190" t="str">
            <v>ImportTyDK-West</v>
          </cell>
          <cell r="B1190" t="str">
            <v>DK-West</v>
          </cell>
          <cell r="G1190">
            <v>1100</v>
          </cell>
          <cell r="H1190">
            <v>0</v>
          </cell>
          <cell r="N1190">
            <v>-6580</v>
          </cell>
          <cell r="AK1190">
            <v>1100</v>
          </cell>
          <cell r="AL1190">
            <v>0</v>
          </cell>
          <cell r="AN1190">
            <v>0</v>
          </cell>
          <cell r="AO1190">
            <v>0</v>
          </cell>
          <cell r="AP1190">
            <v>0</v>
          </cell>
          <cell r="AQ1190">
            <v>66</v>
          </cell>
          <cell r="BG1190" t="b">
            <v>0</v>
          </cell>
          <cell r="BO1190" t="b">
            <v>0</v>
          </cell>
          <cell r="CA1190" t="b">
            <v>0</v>
          </cell>
          <cell r="CB1190" t="b">
            <v>0</v>
          </cell>
          <cell r="CD1190" t="b">
            <v>0</v>
          </cell>
          <cell r="CE1190" t="b">
            <v>0</v>
          </cell>
          <cell r="CG1190" t="b">
            <v>0</v>
          </cell>
          <cell r="CH1190" t="b">
            <v>0</v>
          </cell>
          <cell r="CP1190">
            <v>0</v>
          </cell>
          <cell r="CT1190" t="b">
            <v>0</v>
          </cell>
          <cell r="CV1190" t="b">
            <v>0</v>
          </cell>
          <cell r="CX1190" t="b">
            <v>0</v>
          </cell>
          <cell r="CZ1190" t="b">
            <v>0</v>
          </cell>
          <cell r="DB1190" t="b">
            <v>0</v>
          </cell>
          <cell r="DD1190" t="b">
            <v>0</v>
          </cell>
          <cell r="DF1190" t="b">
            <v>0</v>
          </cell>
          <cell r="DH1190" t="b">
            <v>0</v>
          </cell>
          <cell r="DJ1190" t="b">
            <v>0</v>
          </cell>
          <cell r="DL1190" t="b">
            <v>0</v>
          </cell>
          <cell r="DN1190" t="b">
            <v>0</v>
          </cell>
          <cell r="DP1190" t="b">
            <v>0</v>
          </cell>
          <cell r="DV1190">
            <v>0</v>
          </cell>
          <cell r="DX1190">
            <v>0</v>
          </cell>
          <cell r="DZ1190">
            <v>0</v>
          </cell>
          <cell r="EB1190">
            <v>0</v>
          </cell>
          <cell r="ED1190">
            <v>0</v>
          </cell>
          <cell r="EF1190">
            <v>0</v>
          </cell>
          <cell r="EJ1190">
            <v>0</v>
          </cell>
          <cell r="EL1190">
            <v>0</v>
          </cell>
          <cell r="EN1190">
            <v>0</v>
          </cell>
          <cell r="EP1190">
            <v>0</v>
          </cell>
          <cell r="ER1190">
            <v>0</v>
          </cell>
          <cell r="ET1190">
            <v>0</v>
          </cell>
          <cell r="EX1190">
            <v>0</v>
          </cell>
          <cell r="EZ1190">
            <v>0</v>
          </cell>
          <cell r="FD1190">
            <v>0</v>
          </cell>
          <cell r="FF1190">
            <v>0</v>
          </cell>
        </row>
        <row r="1191">
          <cell r="A1191" t="str">
            <v>ImportTyDK-West</v>
          </cell>
          <cell r="B1191" t="str">
            <v>DK-West</v>
          </cell>
          <cell r="G1191">
            <v>1100</v>
          </cell>
          <cell r="H1191">
            <v>0</v>
          </cell>
          <cell r="N1191">
            <v>-2920</v>
          </cell>
          <cell r="AK1191">
            <v>715</v>
          </cell>
          <cell r="AL1191">
            <v>0</v>
          </cell>
          <cell r="AN1191">
            <v>0</v>
          </cell>
          <cell r="AO1191">
            <v>0</v>
          </cell>
          <cell r="AP1191">
            <v>0</v>
          </cell>
          <cell r="AQ1191">
            <v>0</v>
          </cell>
          <cell r="BG1191" t="b">
            <v>0</v>
          </cell>
          <cell r="BO1191" t="b">
            <v>0</v>
          </cell>
          <cell r="CA1191" t="b">
            <v>0</v>
          </cell>
          <cell r="CB1191" t="b">
            <v>0</v>
          </cell>
          <cell r="CD1191" t="b">
            <v>0</v>
          </cell>
          <cell r="CE1191" t="b">
            <v>0</v>
          </cell>
          <cell r="CG1191" t="b">
            <v>0</v>
          </cell>
          <cell r="CH1191" t="b">
            <v>0</v>
          </cell>
          <cell r="CP1191">
            <v>0</v>
          </cell>
          <cell r="CT1191" t="b">
            <v>0</v>
          </cell>
          <cell r="CV1191" t="b">
            <v>0</v>
          </cell>
          <cell r="CX1191" t="b">
            <v>0</v>
          </cell>
          <cell r="CZ1191" t="b">
            <v>0</v>
          </cell>
          <cell r="DB1191" t="b">
            <v>0</v>
          </cell>
          <cell r="DD1191" t="b">
            <v>0</v>
          </cell>
          <cell r="DF1191" t="b">
            <v>0</v>
          </cell>
          <cell r="DH1191" t="b">
            <v>0</v>
          </cell>
          <cell r="DJ1191" t="b">
            <v>0</v>
          </cell>
          <cell r="DL1191" t="b">
            <v>0</v>
          </cell>
          <cell r="DN1191" t="b">
            <v>0</v>
          </cell>
          <cell r="DP1191" t="b">
            <v>0</v>
          </cell>
          <cell r="DV1191">
            <v>0</v>
          </cell>
          <cell r="DX1191">
            <v>0</v>
          </cell>
          <cell r="DZ1191">
            <v>0</v>
          </cell>
          <cell r="EB1191">
            <v>0</v>
          </cell>
          <cell r="ED1191">
            <v>0</v>
          </cell>
          <cell r="EF1191">
            <v>0</v>
          </cell>
          <cell r="EJ1191">
            <v>0</v>
          </cell>
          <cell r="EL1191">
            <v>0</v>
          </cell>
          <cell r="EN1191">
            <v>0</v>
          </cell>
          <cell r="EP1191">
            <v>0</v>
          </cell>
          <cell r="ER1191">
            <v>0</v>
          </cell>
          <cell r="ET1191">
            <v>0</v>
          </cell>
          <cell r="EX1191">
            <v>0</v>
          </cell>
          <cell r="EZ1191">
            <v>0</v>
          </cell>
          <cell r="FD1191">
            <v>0</v>
          </cell>
          <cell r="FF1191">
            <v>0</v>
          </cell>
        </row>
        <row r="1192">
          <cell r="A1192" t="str">
            <v>ImportTyDK-West</v>
          </cell>
          <cell r="B1192" t="str">
            <v>DK-West</v>
          </cell>
          <cell r="G1192">
            <v>1100</v>
          </cell>
          <cell r="H1192">
            <v>0</v>
          </cell>
          <cell r="N1192">
            <v>1649</v>
          </cell>
          <cell r="AK1192">
            <v>660</v>
          </cell>
          <cell r="AL1192">
            <v>0</v>
          </cell>
          <cell r="AN1192">
            <v>0</v>
          </cell>
          <cell r="AO1192">
            <v>0</v>
          </cell>
          <cell r="AP1192">
            <v>0</v>
          </cell>
          <cell r="AQ1192">
            <v>0</v>
          </cell>
          <cell r="BG1192" t="b">
            <v>0</v>
          </cell>
          <cell r="BO1192" t="b">
            <v>0</v>
          </cell>
          <cell r="CA1192" t="b">
            <v>0</v>
          </cell>
          <cell r="CB1192" t="b">
            <v>0</v>
          </cell>
          <cell r="CD1192" t="b">
            <v>0</v>
          </cell>
          <cell r="CE1192" t="b">
            <v>0</v>
          </cell>
          <cell r="CG1192" t="b">
            <v>0</v>
          </cell>
          <cell r="CH1192" t="b">
            <v>0</v>
          </cell>
          <cell r="CP1192">
            <v>0</v>
          </cell>
          <cell r="CT1192" t="b">
            <v>0</v>
          </cell>
          <cell r="CV1192" t="b">
            <v>0</v>
          </cell>
          <cell r="CX1192" t="b">
            <v>0</v>
          </cell>
          <cell r="CZ1192" t="b">
            <v>0</v>
          </cell>
          <cell r="DB1192" t="b">
            <v>0</v>
          </cell>
          <cell r="DD1192" t="b">
            <v>0</v>
          </cell>
          <cell r="DF1192" t="b">
            <v>0</v>
          </cell>
          <cell r="DH1192" t="b">
            <v>0</v>
          </cell>
          <cell r="DJ1192" t="b">
            <v>0</v>
          </cell>
          <cell r="DL1192" t="b">
            <v>0</v>
          </cell>
          <cell r="DN1192" t="b">
            <v>0</v>
          </cell>
          <cell r="DP1192" t="b">
            <v>0</v>
          </cell>
          <cell r="DV1192">
            <v>0</v>
          </cell>
          <cell r="DX1192">
            <v>0</v>
          </cell>
          <cell r="DZ1192">
            <v>0</v>
          </cell>
          <cell r="EB1192">
            <v>0</v>
          </cell>
          <cell r="ED1192">
            <v>0</v>
          </cell>
          <cell r="EF1192">
            <v>0</v>
          </cell>
          <cell r="EJ1192">
            <v>0</v>
          </cell>
          <cell r="EL1192">
            <v>0</v>
          </cell>
          <cell r="EN1192">
            <v>0</v>
          </cell>
          <cell r="EP1192">
            <v>0</v>
          </cell>
          <cell r="ER1192">
            <v>0</v>
          </cell>
          <cell r="ET1192">
            <v>0</v>
          </cell>
          <cell r="EX1192">
            <v>0</v>
          </cell>
          <cell r="EZ1192">
            <v>0</v>
          </cell>
          <cell r="FD1192">
            <v>0</v>
          </cell>
          <cell r="FF1192">
            <v>0</v>
          </cell>
        </row>
        <row r="1193">
          <cell r="A1193" t="str">
            <v>ImportTyDK-West</v>
          </cell>
          <cell r="B1193" t="str">
            <v>DK-West</v>
          </cell>
          <cell r="G1193">
            <v>1100</v>
          </cell>
          <cell r="H1193">
            <v>0</v>
          </cell>
          <cell r="N1193">
            <v>-1466</v>
          </cell>
          <cell r="AK1193">
            <v>660</v>
          </cell>
          <cell r="AL1193">
            <v>0</v>
          </cell>
          <cell r="AN1193">
            <v>0</v>
          </cell>
          <cell r="AO1193">
            <v>0</v>
          </cell>
          <cell r="AP1193">
            <v>0</v>
          </cell>
          <cell r="AQ1193">
            <v>0</v>
          </cell>
          <cell r="BG1193" t="b">
            <v>0</v>
          </cell>
          <cell r="BO1193" t="b">
            <v>0</v>
          </cell>
          <cell r="CA1193" t="b">
            <v>0</v>
          </cell>
          <cell r="CB1193" t="b">
            <v>0</v>
          </cell>
          <cell r="CD1193" t="b">
            <v>0</v>
          </cell>
          <cell r="CE1193" t="b">
            <v>0</v>
          </cell>
          <cell r="CG1193" t="b">
            <v>0</v>
          </cell>
          <cell r="CH1193" t="b">
            <v>0</v>
          </cell>
          <cell r="CP1193">
            <v>0</v>
          </cell>
          <cell r="CT1193" t="b">
            <v>0</v>
          </cell>
          <cell r="CV1193" t="b">
            <v>0</v>
          </cell>
          <cell r="CX1193" t="b">
            <v>0</v>
          </cell>
          <cell r="CZ1193" t="b">
            <v>0</v>
          </cell>
          <cell r="DB1193" t="b">
            <v>0</v>
          </cell>
          <cell r="DD1193" t="b">
            <v>0</v>
          </cell>
          <cell r="DF1193" t="b">
            <v>0</v>
          </cell>
          <cell r="DH1193" t="b">
            <v>0</v>
          </cell>
          <cell r="DJ1193" t="b">
            <v>0</v>
          </cell>
          <cell r="DL1193" t="b">
            <v>0</v>
          </cell>
          <cell r="DN1193" t="b">
            <v>0</v>
          </cell>
          <cell r="DP1193" t="b">
            <v>0</v>
          </cell>
          <cell r="DV1193">
            <v>0</v>
          </cell>
          <cell r="DX1193">
            <v>0</v>
          </cell>
          <cell r="DZ1193">
            <v>0</v>
          </cell>
          <cell r="EB1193">
            <v>0</v>
          </cell>
          <cell r="ED1193">
            <v>0</v>
          </cell>
          <cell r="EF1193">
            <v>0</v>
          </cell>
          <cell r="EJ1193">
            <v>0</v>
          </cell>
          <cell r="EL1193">
            <v>0</v>
          </cell>
          <cell r="EN1193">
            <v>0</v>
          </cell>
          <cell r="EP1193">
            <v>0</v>
          </cell>
          <cell r="ER1193">
            <v>0</v>
          </cell>
          <cell r="ET1193">
            <v>0</v>
          </cell>
          <cell r="EX1193">
            <v>0</v>
          </cell>
          <cell r="EZ1193">
            <v>0</v>
          </cell>
          <cell r="FD1193">
            <v>0</v>
          </cell>
          <cell r="FF1193">
            <v>0</v>
          </cell>
        </row>
        <row r="1194">
          <cell r="A1194" t="str">
            <v>ImportTyDK-West</v>
          </cell>
          <cell r="B1194" t="str">
            <v>DK-West</v>
          </cell>
          <cell r="G1194">
            <v>1100</v>
          </cell>
          <cell r="H1194">
            <v>0</v>
          </cell>
          <cell r="N1194">
            <v>-2398</v>
          </cell>
          <cell r="AK1194">
            <v>550</v>
          </cell>
          <cell r="AL1194">
            <v>0</v>
          </cell>
          <cell r="AN1194">
            <v>0</v>
          </cell>
          <cell r="AO1194">
            <v>0</v>
          </cell>
          <cell r="AP1194">
            <v>0</v>
          </cell>
          <cell r="AQ1194">
            <v>0</v>
          </cell>
          <cell r="BG1194" t="b">
            <v>0</v>
          </cell>
          <cell r="BO1194" t="b">
            <v>0</v>
          </cell>
          <cell r="CA1194" t="b">
            <v>0</v>
          </cell>
          <cell r="CB1194" t="b">
            <v>0</v>
          </cell>
          <cell r="CD1194" t="b">
            <v>0</v>
          </cell>
          <cell r="CE1194" t="b">
            <v>0</v>
          </cell>
          <cell r="CG1194" t="b">
            <v>0</v>
          </cell>
          <cell r="CH1194" t="b">
            <v>0</v>
          </cell>
          <cell r="CP1194">
            <v>0</v>
          </cell>
          <cell r="CT1194" t="b">
            <v>0</v>
          </cell>
          <cell r="CV1194" t="b">
            <v>0</v>
          </cell>
          <cell r="CX1194" t="b">
            <v>0</v>
          </cell>
          <cell r="CZ1194" t="b">
            <v>0</v>
          </cell>
          <cell r="DB1194" t="b">
            <v>0</v>
          </cell>
          <cell r="DD1194" t="b">
            <v>0</v>
          </cell>
          <cell r="DF1194" t="b">
            <v>0</v>
          </cell>
          <cell r="DH1194" t="b">
            <v>0</v>
          </cell>
          <cell r="DJ1194" t="b">
            <v>0</v>
          </cell>
          <cell r="DL1194" t="b">
            <v>0</v>
          </cell>
          <cell r="DN1194" t="b">
            <v>0</v>
          </cell>
          <cell r="DP1194" t="b">
            <v>0</v>
          </cell>
          <cell r="DV1194">
            <v>0</v>
          </cell>
          <cell r="DX1194">
            <v>0</v>
          </cell>
          <cell r="DZ1194">
            <v>0</v>
          </cell>
          <cell r="EB1194">
            <v>0</v>
          </cell>
          <cell r="ED1194">
            <v>0</v>
          </cell>
          <cell r="EF1194">
            <v>0</v>
          </cell>
          <cell r="EJ1194">
            <v>0</v>
          </cell>
          <cell r="EL1194">
            <v>0</v>
          </cell>
          <cell r="EN1194">
            <v>0</v>
          </cell>
          <cell r="EP1194">
            <v>0</v>
          </cell>
          <cell r="ER1194">
            <v>0</v>
          </cell>
          <cell r="ET1194">
            <v>0</v>
          </cell>
          <cell r="EX1194">
            <v>0</v>
          </cell>
          <cell r="EZ1194">
            <v>0</v>
          </cell>
          <cell r="FD1194">
            <v>0</v>
          </cell>
          <cell r="FF1194">
            <v>0</v>
          </cell>
        </row>
        <row r="1195">
          <cell r="A1195" t="str">
            <v>ImportTyDK-West</v>
          </cell>
          <cell r="B1195" t="str">
            <v>DK-West</v>
          </cell>
          <cell r="G1195">
            <v>1640</v>
          </cell>
          <cell r="H1195">
            <v>0</v>
          </cell>
          <cell r="N1195">
            <v>-2798</v>
          </cell>
          <cell r="AK1195">
            <v>738</v>
          </cell>
          <cell r="AL1195">
            <v>0</v>
          </cell>
          <cell r="AN1195">
            <v>0</v>
          </cell>
          <cell r="AO1195">
            <v>0</v>
          </cell>
          <cell r="AP1195">
            <v>0</v>
          </cell>
          <cell r="AQ1195">
            <v>0</v>
          </cell>
          <cell r="BG1195" t="b">
            <v>0</v>
          </cell>
          <cell r="BO1195" t="b">
            <v>0</v>
          </cell>
          <cell r="CA1195" t="b">
            <v>0</v>
          </cell>
          <cell r="CB1195" t="b">
            <v>0</v>
          </cell>
          <cell r="CD1195" t="b">
            <v>0</v>
          </cell>
          <cell r="CE1195" t="b">
            <v>0</v>
          </cell>
          <cell r="CG1195" t="b">
            <v>0</v>
          </cell>
          <cell r="CH1195" t="b">
            <v>0</v>
          </cell>
          <cell r="CP1195">
            <v>0</v>
          </cell>
          <cell r="CT1195" t="b">
            <v>0</v>
          </cell>
          <cell r="CV1195" t="b">
            <v>0</v>
          </cell>
          <cell r="CX1195" t="b">
            <v>0</v>
          </cell>
          <cell r="CZ1195" t="b">
            <v>0</v>
          </cell>
          <cell r="DB1195" t="b">
            <v>0</v>
          </cell>
          <cell r="DD1195" t="b">
            <v>0</v>
          </cell>
          <cell r="DF1195" t="b">
            <v>0</v>
          </cell>
          <cell r="DH1195" t="b">
            <v>0</v>
          </cell>
          <cell r="DJ1195" t="b">
            <v>0</v>
          </cell>
          <cell r="DL1195" t="b">
            <v>0</v>
          </cell>
          <cell r="DN1195" t="b">
            <v>0</v>
          </cell>
          <cell r="DP1195" t="b">
            <v>0</v>
          </cell>
          <cell r="DV1195">
            <v>0</v>
          </cell>
          <cell r="DX1195">
            <v>0</v>
          </cell>
          <cell r="DZ1195">
            <v>0</v>
          </cell>
          <cell r="EB1195">
            <v>0</v>
          </cell>
          <cell r="ED1195">
            <v>0</v>
          </cell>
          <cell r="EF1195">
            <v>0</v>
          </cell>
          <cell r="EJ1195">
            <v>0</v>
          </cell>
          <cell r="EL1195">
            <v>0</v>
          </cell>
          <cell r="EN1195">
            <v>0</v>
          </cell>
          <cell r="EP1195">
            <v>0</v>
          </cell>
          <cell r="ER1195">
            <v>0</v>
          </cell>
          <cell r="ET1195">
            <v>0</v>
          </cell>
          <cell r="EX1195">
            <v>0</v>
          </cell>
          <cell r="EZ1195">
            <v>0</v>
          </cell>
          <cell r="FD1195">
            <v>0</v>
          </cell>
          <cell r="FF1195">
            <v>0</v>
          </cell>
        </row>
        <row r="1196">
          <cell r="A1196" t="str">
            <v>ImportTyDK-West</v>
          </cell>
          <cell r="B1196" t="str">
            <v>DK-West</v>
          </cell>
          <cell r="G1196">
            <v>1640</v>
          </cell>
          <cell r="H1196">
            <v>0</v>
          </cell>
          <cell r="N1196">
            <v>-3198</v>
          </cell>
          <cell r="AK1196">
            <v>656</v>
          </cell>
          <cell r="AL1196">
            <v>0</v>
          </cell>
          <cell r="AN1196">
            <v>0</v>
          </cell>
          <cell r="AO1196">
            <v>0</v>
          </cell>
          <cell r="AP1196">
            <v>0</v>
          </cell>
          <cell r="AQ1196">
            <v>0</v>
          </cell>
          <cell r="BG1196" t="b">
            <v>0</v>
          </cell>
          <cell r="BO1196" t="b">
            <v>0</v>
          </cell>
          <cell r="CA1196" t="b">
            <v>0</v>
          </cell>
          <cell r="CB1196" t="b">
            <v>0</v>
          </cell>
          <cell r="CD1196" t="b">
            <v>0</v>
          </cell>
          <cell r="CE1196" t="b">
            <v>0</v>
          </cell>
          <cell r="CG1196" t="b">
            <v>0</v>
          </cell>
          <cell r="CH1196" t="b">
            <v>0</v>
          </cell>
          <cell r="CP1196">
            <v>0</v>
          </cell>
          <cell r="CT1196" t="b">
            <v>0</v>
          </cell>
          <cell r="CV1196" t="b">
            <v>0</v>
          </cell>
          <cell r="CX1196" t="b">
            <v>0</v>
          </cell>
          <cell r="CZ1196" t="b">
            <v>0</v>
          </cell>
          <cell r="DB1196" t="b">
            <v>0</v>
          </cell>
          <cell r="DD1196" t="b">
            <v>0</v>
          </cell>
          <cell r="DF1196" t="b">
            <v>0</v>
          </cell>
          <cell r="DH1196" t="b">
            <v>0</v>
          </cell>
          <cell r="DJ1196" t="b">
            <v>0</v>
          </cell>
          <cell r="DL1196" t="b">
            <v>0</v>
          </cell>
          <cell r="DN1196" t="b">
            <v>0</v>
          </cell>
          <cell r="DP1196" t="b">
            <v>0</v>
          </cell>
          <cell r="DV1196">
            <v>0</v>
          </cell>
          <cell r="DX1196">
            <v>0</v>
          </cell>
          <cell r="DZ1196">
            <v>0</v>
          </cell>
          <cell r="EB1196">
            <v>0</v>
          </cell>
          <cell r="ED1196">
            <v>0</v>
          </cell>
          <cell r="EF1196">
            <v>0</v>
          </cell>
          <cell r="EJ1196">
            <v>0</v>
          </cell>
          <cell r="EL1196">
            <v>0</v>
          </cell>
          <cell r="EN1196">
            <v>0</v>
          </cell>
          <cell r="EP1196">
            <v>0</v>
          </cell>
          <cell r="ER1196">
            <v>0</v>
          </cell>
          <cell r="ET1196">
            <v>0</v>
          </cell>
          <cell r="EX1196">
            <v>0</v>
          </cell>
          <cell r="EZ1196">
            <v>0</v>
          </cell>
          <cell r="FD1196">
            <v>0</v>
          </cell>
          <cell r="FF1196">
            <v>0</v>
          </cell>
        </row>
        <row r="1197">
          <cell r="A1197" t="str">
            <v>ImportTyDK-West</v>
          </cell>
          <cell r="B1197" t="str">
            <v>DK-West</v>
          </cell>
          <cell r="G1197">
            <v>1640</v>
          </cell>
          <cell r="H1197">
            <v>0</v>
          </cell>
          <cell r="N1197">
            <v>-3598</v>
          </cell>
          <cell r="AK1197">
            <v>574</v>
          </cell>
          <cell r="AL1197">
            <v>0</v>
          </cell>
          <cell r="AN1197">
            <v>0</v>
          </cell>
          <cell r="AO1197">
            <v>0</v>
          </cell>
          <cell r="AP1197">
            <v>0</v>
          </cell>
          <cell r="AQ1197">
            <v>0</v>
          </cell>
          <cell r="BG1197" t="b">
            <v>0</v>
          </cell>
          <cell r="BO1197" t="b">
            <v>0</v>
          </cell>
          <cell r="CA1197" t="b">
            <v>0</v>
          </cell>
          <cell r="CB1197" t="b">
            <v>0</v>
          </cell>
          <cell r="CD1197" t="b">
            <v>0</v>
          </cell>
          <cell r="CE1197" t="b">
            <v>0</v>
          </cell>
          <cell r="CG1197" t="b">
            <v>0</v>
          </cell>
          <cell r="CH1197" t="b">
            <v>0</v>
          </cell>
          <cell r="CP1197">
            <v>0</v>
          </cell>
          <cell r="CT1197" t="b">
            <v>0</v>
          </cell>
          <cell r="CV1197" t="b">
            <v>0</v>
          </cell>
          <cell r="CX1197" t="b">
            <v>0</v>
          </cell>
          <cell r="CZ1197" t="b">
            <v>0</v>
          </cell>
          <cell r="DB1197" t="b">
            <v>0</v>
          </cell>
          <cell r="DD1197" t="b">
            <v>0</v>
          </cell>
          <cell r="DF1197" t="b">
            <v>0</v>
          </cell>
          <cell r="DH1197" t="b">
            <v>0</v>
          </cell>
          <cell r="DJ1197" t="b">
            <v>0</v>
          </cell>
          <cell r="DL1197" t="b">
            <v>0</v>
          </cell>
          <cell r="DN1197" t="b">
            <v>0</v>
          </cell>
          <cell r="DP1197" t="b">
            <v>0</v>
          </cell>
          <cell r="DV1197">
            <v>0</v>
          </cell>
          <cell r="DX1197">
            <v>0</v>
          </cell>
          <cell r="DZ1197">
            <v>0</v>
          </cell>
          <cell r="EB1197">
            <v>0</v>
          </cell>
          <cell r="ED1197">
            <v>0</v>
          </cell>
          <cell r="EF1197">
            <v>0</v>
          </cell>
          <cell r="EJ1197">
            <v>0</v>
          </cell>
          <cell r="EL1197">
            <v>0</v>
          </cell>
          <cell r="EN1197">
            <v>0</v>
          </cell>
          <cell r="EP1197">
            <v>0</v>
          </cell>
          <cell r="ER1197">
            <v>0</v>
          </cell>
          <cell r="ET1197">
            <v>0</v>
          </cell>
          <cell r="EX1197">
            <v>0</v>
          </cell>
          <cell r="EZ1197">
            <v>0</v>
          </cell>
          <cell r="FD1197">
            <v>0</v>
          </cell>
          <cell r="FF1197">
            <v>0</v>
          </cell>
        </row>
        <row r="1198">
          <cell r="A1198" t="str">
            <v>ImportTyDK-West</v>
          </cell>
          <cell r="B1198" t="str">
            <v>DK-West</v>
          </cell>
          <cell r="G1198">
            <v>1640</v>
          </cell>
          <cell r="H1198">
            <v>0</v>
          </cell>
          <cell r="N1198">
            <v>-3998</v>
          </cell>
          <cell r="AK1198">
            <v>492.00000000000006</v>
          </cell>
          <cell r="AL1198">
            <v>0</v>
          </cell>
          <cell r="AN1198">
            <v>0</v>
          </cell>
          <cell r="AO1198">
            <v>0</v>
          </cell>
          <cell r="AP1198">
            <v>0</v>
          </cell>
          <cell r="AQ1198">
            <v>0</v>
          </cell>
          <cell r="BG1198" t="b">
            <v>0</v>
          </cell>
          <cell r="BO1198" t="b">
            <v>0</v>
          </cell>
          <cell r="CA1198" t="b">
            <v>0</v>
          </cell>
          <cell r="CB1198" t="b">
            <v>0</v>
          </cell>
          <cell r="CD1198" t="b">
            <v>0</v>
          </cell>
          <cell r="CE1198" t="b">
            <v>0</v>
          </cell>
          <cell r="CG1198" t="b">
            <v>0</v>
          </cell>
          <cell r="CH1198" t="b">
            <v>0</v>
          </cell>
          <cell r="CP1198">
            <v>0</v>
          </cell>
          <cell r="CT1198" t="b">
            <v>0</v>
          </cell>
          <cell r="CV1198" t="b">
            <v>0</v>
          </cell>
          <cell r="CX1198" t="b">
            <v>0</v>
          </cell>
          <cell r="CZ1198" t="b">
            <v>0</v>
          </cell>
          <cell r="DB1198" t="b">
            <v>0</v>
          </cell>
          <cell r="DD1198" t="b">
            <v>0</v>
          </cell>
          <cell r="DF1198" t="b">
            <v>0</v>
          </cell>
          <cell r="DH1198" t="b">
            <v>0</v>
          </cell>
          <cell r="DJ1198" t="b">
            <v>0</v>
          </cell>
          <cell r="DL1198" t="b">
            <v>0</v>
          </cell>
          <cell r="DN1198" t="b">
            <v>0</v>
          </cell>
          <cell r="DP1198" t="b">
            <v>0</v>
          </cell>
          <cell r="DV1198">
            <v>0</v>
          </cell>
          <cell r="DX1198">
            <v>0</v>
          </cell>
          <cell r="DZ1198">
            <v>0</v>
          </cell>
          <cell r="EB1198">
            <v>0</v>
          </cell>
          <cell r="ED1198">
            <v>0</v>
          </cell>
          <cell r="EF1198">
            <v>0</v>
          </cell>
          <cell r="EJ1198">
            <v>0</v>
          </cell>
          <cell r="EL1198">
            <v>0</v>
          </cell>
          <cell r="EN1198">
            <v>0</v>
          </cell>
          <cell r="EP1198">
            <v>0</v>
          </cell>
          <cell r="ER1198">
            <v>0</v>
          </cell>
          <cell r="ET1198">
            <v>0</v>
          </cell>
          <cell r="EX1198">
            <v>0</v>
          </cell>
          <cell r="EZ1198">
            <v>0</v>
          </cell>
          <cell r="FD1198">
            <v>0</v>
          </cell>
          <cell r="FF1198">
            <v>0</v>
          </cell>
        </row>
        <row r="1199">
          <cell r="A1199" t="str">
            <v>ImportTyDK-West</v>
          </cell>
          <cell r="B1199" t="str">
            <v>DK-West</v>
          </cell>
          <cell r="G1199">
            <v>1640</v>
          </cell>
          <cell r="H1199">
            <v>0</v>
          </cell>
          <cell r="N1199">
            <v>-4398</v>
          </cell>
          <cell r="AK1199">
            <v>410.00000000000011</v>
          </cell>
          <cell r="AL1199">
            <v>0</v>
          </cell>
          <cell r="AN1199">
            <v>0</v>
          </cell>
          <cell r="AO1199">
            <v>0</v>
          </cell>
          <cell r="AP1199">
            <v>0</v>
          </cell>
          <cell r="AQ1199">
            <v>0</v>
          </cell>
          <cell r="BG1199" t="b">
            <v>0</v>
          </cell>
          <cell r="BO1199" t="b">
            <v>0</v>
          </cell>
          <cell r="CA1199" t="b">
            <v>0</v>
          </cell>
          <cell r="CB1199" t="b">
            <v>0</v>
          </cell>
          <cell r="CD1199" t="b">
            <v>0</v>
          </cell>
          <cell r="CE1199" t="b">
            <v>0</v>
          </cell>
          <cell r="CG1199" t="b">
            <v>0</v>
          </cell>
          <cell r="CH1199" t="b">
            <v>0</v>
          </cell>
          <cell r="CP1199">
            <v>0</v>
          </cell>
          <cell r="CT1199" t="b">
            <v>0</v>
          </cell>
          <cell r="CV1199" t="b">
            <v>0</v>
          </cell>
          <cell r="CX1199" t="b">
            <v>0</v>
          </cell>
          <cell r="CZ1199" t="b">
            <v>0</v>
          </cell>
          <cell r="DB1199" t="b">
            <v>0</v>
          </cell>
          <cell r="DD1199" t="b">
            <v>0</v>
          </cell>
          <cell r="DF1199" t="b">
            <v>0</v>
          </cell>
          <cell r="DH1199" t="b">
            <v>0</v>
          </cell>
          <cell r="DJ1199" t="b">
            <v>0</v>
          </cell>
          <cell r="DL1199" t="b">
            <v>0</v>
          </cell>
          <cell r="DN1199" t="b">
            <v>0</v>
          </cell>
          <cell r="DP1199" t="b">
            <v>0</v>
          </cell>
          <cell r="DV1199">
            <v>0</v>
          </cell>
          <cell r="DX1199">
            <v>0</v>
          </cell>
          <cell r="DZ1199">
            <v>0</v>
          </cell>
          <cell r="EB1199">
            <v>0</v>
          </cell>
          <cell r="ED1199">
            <v>0</v>
          </cell>
          <cell r="EF1199">
            <v>0</v>
          </cell>
          <cell r="EJ1199">
            <v>0</v>
          </cell>
          <cell r="EL1199">
            <v>0</v>
          </cell>
          <cell r="EN1199">
            <v>0</v>
          </cell>
          <cell r="EP1199">
            <v>0</v>
          </cell>
          <cell r="ER1199">
            <v>0</v>
          </cell>
          <cell r="ET1199">
            <v>0</v>
          </cell>
          <cell r="EX1199">
            <v>0</v>
          </cell>
          <cell r="EZ1199">
            <v>0</v>
          </cell>
          <cell r="FD1199">
            <v>0</v>
          </cell>
          <cell r="FF1199">
            <v>0</v>
          </cell>
        </row>
        <row r="1200">
          <cell r="A1200" t="str">
            <v>ImportTyDK-West</v>
          </cell>
          <cell r="B1200" t="str">
            <v>DK-West</v>
          </cell>
          <cell r="G1200">
            <v>1640</v>
          </cell>
          <cell r="H1200">
            <v>0</v>
          </cell>
          <cell r="N1200">
            <v>-4798</v>
          </cell>
          <cell r="AK1200">
            <v>328.00000000000011</v>
          </cell>
          <cell r="AL1200">
            <v>0</v>
          </cell>
          <cell r="AN1200">
            <v>0</v>
          </cell>
          <cell r="AO1200">
            <v>0</v>
          </cell>
          <cell r="AP1200">
            <v>0</v>
          </cell>
          <cell r="AQ1200">
            <v>0</v>
          </cell>
          <cell r="BG1200" t="b">
            <v>0</v>
          </cell>
          <cell r="BO1200" t="b">
            <v>0</v>
          </cell>
          <cell r="CA1200" t="b">
            <v>0</v>
          </cell>
          <cell r="CB1200" t="b">
            <v>0</v>
          </cell>
          <cell r="CD1200" t="b">
            <v>0</v>
          </cell>
          <cell r="CE1200" t="b">
            <v>0</v>
          </cell>
          <cell r="CG1200" t="b">
            <v>0</v>
          </cell>
          <cell r="CH1200" t="b">
            <v>0</v>
          </cell>
          <cell r="CP1200">
            <v>0</v>
          </cell>
          <cell r="CT1200" t="b">
            <v>0</v>
          </cell>
          <cell r="CV1200" t="b">
            <v>0</v>
          </cell>
          <cell r="CX1200" t="b">
            <v>0</v>
          </cell>
          <cell r="CZ1200" t="b">
            <v>0</v>
          </cell>
          <cell r="DB1200" t="b">
            <v>0</v>
          </cell>
          <cell r="DD1200" t="b">
            <v>0</v>
          </cell>
          <cell r="DF1200" t="b">
            <v>0</v>
          </cell>
          <cell r="DH1200" t="b">
            <v>0</v>
          </cell>
          <cell r="DJ1200" t="b">
            <v>0</v>
          </cell>
          <cell r="DL1200" t="b">
            <v>0</v>
          </cell>
          <cell r="DN1200" t="b">
            <v>0</v>
          </cell>
          <cell r="DP1200" t="b">
            <v>0</v>
          </cell>
          <cell r="DV1200">
            <v>0</v>
          </cell>
          <cell r="DX1200">
            <v>0</v>
          </cell>
          <cell r="DZ1200">
            <v>0</v>
          </cell>
          <cell r="EB1200">
            <v>0</v>
          </cell>
          <cell r="ED1200">
            <v>0</v>
          </cell>
          <cell r="EF1200">
            <v>0</v>
          </cell>
          <cell r="EJ1200">
            <v>0</v>
          </cell>
          <cell r="EL1200">
            <v>0</v>
          </cell>
          <cell r="EN1200">
            <v>0</v>
          </cell>
          <cell r="EP1200">
            <v>0</v>
          </cell>
          <cell r="ER1200">
            <v>0</v>
          </cell>
          <cell r="ET1200">
            <v>0</v>
          </cell>
          <cell r="EX1200">
            <v>0</v>
          </cell>
          <cell r="EZ1200">
            <v>0</v>
          </cell>
          <cell r="FD1200">
            <v>0</v>
          </cell>
          <cell r="FF1200">
            <v>0</v>
          </cell>
        </row>
        <row r="1201">
          <cell r="A1201" t="str">
            <v>ImportTyDK-West</v>
          </cell>
          <cell r="B1201" t="str">
            <v>DK-West</v>
          </cell>
          <cell r="G1201">
            <v>1640</v>
          </cell>
          <cell r="H1201">
            <v>0</v>
          </cell>
          <cell r="N1201">
            <v>-5198</v>
          </cell>
          <cell r="AK1201">
            <v>246.00000000000011</v>
          </cell>
          <cell r="AL1201">
            <v>0</v>
          </cell>
          <cell r="AN1201">
            <v>0</v>
          </cell>
          <cell r="AO1201">
            <v>0</v>
          </cell>
          <cell r="AP1201">
            <v>0</v>
          </cell>
          <cell r="AQ1201">
            <v>0</v>
          </cell>
          <cell r="BG1201" t="b">
            <v>0</v>
          </cell>
          <cell r="BO1201" t="b">
            <v>0</v>
          </cell>
          <cell r="CA1201" t="b">
            <v>0</v>
          </cell>
          <cell r="CB1201" t="b">
            <v>0</v>
          </cell>
          <cell r="CD1201" t="b">
            <v>0</v>
          </cell>
          <cell r="CE1201" t="b">
            <v>0</v>
          </cell>
          <cell r="CG1201" t="b">
            <v>0</v>
          </cell>
          <cell r="CH1201" t="b">
            <v>0</v>
          </cell>
          <cell r="CP1201">
            <v>0</v>
          </cell>
          <cell r="CT1201" t="b">
            <v>0</v>
          </cell>
          <cell r="CV1201" t="b">
            <v>0</v>
          </cell>
          <cell r="CX1201" t="b">
            <v>0</v>
          </cell>
          <cell r="CZ1201" t="b">
            <v>0</v>
          </cell>
          <cell r="DB1201" t="b">
            <v>0</v>
          </cell>
          <cell r="DD1201" t="b">
            <v>0</v>
          </cell>
          <cell r="DF1201" t="b">
            <v>0</v>
          </cell>
          <cell r="DH1201" t="b">
            <v>0</v>
          </cell>
          <cell r="DJ1201" t="b">
            <v>0</v>
          </cell>
          <cell r="DL1201" t="b">
            <v>0</v>
          </cell>
          <cell r="DN1201" t="b">
            <v>0</v>
          </cell>
          <cell r="DP1201" t="b">
            <v>0</v>
          </cell>
          <cell r="DV1201">
            <v>0</v>
          </cell>
          <cell r="DX1201">
            <v>0</v>
          </cell>
          <cell r="DZ1201">
            <v>0</v>
          </cell>
          <cell r="EB1201">
            <v>0</v>
          </cell>
          <cell r="ED1201">
            <v>0</v>
          </cell>
          <cell r="EF1201">
            <v>0</v>
          </cell>
          <cell r="EJ1201">
            <v>0</v>
          </cell>
          <cell r="EL1201">
            <v>0</v>
          </cell>
          <cell r="EN1201">
            <v>0</v>
          </cell>
          <cell r="EP1201">
            <v>0</v>
          </cell>
          <cell r="ER1201">
            <v>0</v>
          </cell>
          <cell r="ET1201">
            <v>0</v>
          </cell>
          <cell r="EX1201">
            <v>0</v>
          </cell>
          <cell r="EZ1201">
            <v>0</v>
          </cell>
          <cell r="FD1201">
            <v>0</v>
          </cell>
          <cell r="FF1201">
            <v>0</v>
          </cell>
        </row>
        <row r="1202">
          <cell r="A1202" t="str">
            <v>ImportTyDK-West</v>
          </cell>
          <cell r="B1202" t="str">
            <v>DK-West</v>
          </cell>
          <cell r="G1202">
            <v>1640</v>
          </cell>
          <cell r="H1202">
            <v>0</v>
          </cell>
          <cell r="N1202">
            <v>-5598</v>
          </cell>
          <cell r="AK1202">
            <v>164</v>
          </cell>
          <cell r="AL1202">
            <v>0</v>
          </cell>
          <cell r="AN1202">
            <v>0</v>
          </cell>
          <cell r="AO1202">
            <v>0</v>
          </cell>
          <cell r="AP1202">
            <v>0</v>
          </cell>
          <cell r="AQ1202">
            <v>0</v>
          </cell>
          <cell r="BG1202" t="b">
            <v>0</v>
          </cell>
          <cell r="BO1202" t="b">
            <v>0</v>
          </cell>
          <cell r="CA1202" t="b">
            <v>0</v>
          </cell>
          <cell r="CB1202" t="b">
            <v>0</v>
          </cell>
          <cell r="CD1202" t="b">
            <v>0</v>
          </cell>
          <cell r="CE1202" t="b">
            <v>0</v>
          </cell>
          <cell r="CG1202" t="b">
            <v>0</v>
          </cell>
          <cell r="CH1202" t="b">
            <v>0</v>
          </cell>
          <cell r="CP1202">
            <v>0</v>
          </cell>
          <cell r="CT1202" t="b">
            <v>0</v>
          </cell>
          <cell r="CV1202" t="b">
            <v>0</v>
          </cell>
          <cell r="CX1202" t="b">
            <v>0</v>
          </cell>
          <cell r="CZ1202" t="b">
            <v>0</v>
          </cell>
          <cell r="DB1202" t="b">
            <v>0</v>
          </cell>
          <cell r="DD1202" t="b">
            <v>0</v>
          </cell>
          <cell r="DF1202" t="b">
            <v>0</v>
          </cell>
          <cell r="DH1202" t="b">
            <v>0</v>
          </cell>
          <cell r="DJ1202" t="b">
            <v>0</v>
          </cell>
          <cell r="DL1202" t="b">
            <v>0</v>
          </cell>
          <cell r="DN1202" t="b">
            <v>0</v>
          </cell>
          <cell r="DP1202" t="b">
            <v>0</v>
          </cell>
          <cell r="DV1202">
            <v>0</v>
          </cell>
          <cell r="DX1202">
            <v>0</v>
          </cell>
          <cell r="DZ1202">
            <v>0</v>
          </cell>
          <cell r="EB1202">
            <v>0</v>
          </cell>
          <cell r="ED1202">
            <v>0</v>
          </cell>
          <cell r="EF1202">
            <v>0</v>
          </cell>
          <cell r="EJ1202">
            <v>0</v>
          </cell>
          <cell r="EL1202">
            <v>0</v>
          </cell>
          <cell r="EN1202">
            <v>0</v>
          </cell>
          <cell r="EP1202">
            <v>0</v>
          </cell>
          <cell r="ER1202">
            <v>0</v>
          </cell>
          <cell r="ET1202">
            <v>0</v>
          </cell>
          <cell r="EX1202">
            <v>0</v>
          </cell>
          <cell r="EZ1202">
            <v>0</v>
          </cell>
          <cell r="FD1202">
            <v>0</v>
          </cell>
          <cell r="FF1202">
            <v>0</v>
          </cell>
        </row>
        <row r="1203">
          <cell r="A1203" t="str">
            <v>ImportTyDK-West</v>
          </cell>
          <cell r="B1203" t="str">
            <v>DK-West</v>
          </cell>
          <cell r="G1203">
            <v>1640</v>
          </cell>
          <cell r="H1203">
            <v>0</v>
          </cell>
          <cell r="N1203">
            <v>-5998</v>
          </cell>
          <cell r="AK1203">
            <v>164</v>
          </cell>
          <cell r="AL1203">
            <v>0</v>
          </cell>
          <cell r="AN1203">
            <v>0</v>
          </cell>
          <cell r="AO1203">
            <v>0</v>
          </cell>
          <cell r="AP1203">
            <v>0</v>
          </cell>
          <cell r="AQ1203">
            <v>0</v>
          </cell>
          <cell r="BG1203" t="b">
            <v>0</v>
          </cell>
          <cell r="BO1203" t="b">
            <v>0</v>
          </cell>
          <cell r="CA1203" t="b">
            <v>0</v>
          </cell>
          <cell r="CB1203" t="b">
            <v>0</v>
          </cell>
          <cell r="CD1203" t="b">
            <v>0</v>
          </cell>
          <cell r="CE1203" t="b">
            <v>0</v>
          </cell>
          <cell r="CG1203" t="b">
            <v>0</v>
          </cell>
          <cell r="CH1203" t="b">
            <v>0</v>
          </cell>
          <cell r="CP1203">
            <v>0</v>
          </cell>
          <cell r="CT1203" t="b">
            <v>0</v>
          </cell>
          <cell r="CV1203" t="b">
            <v>0</v>
          </cell>
          <cell r="CX1203" t="b">
            <v>0</v>
          </cell>
          <cell r="CZ1203" t="b">
            <v>0</v>
          </cell>
          <cell r="DB1203" t="b">
            <v>0</v>
          </cell>
          <cell r="DD1203" t="b">
            <v>0</v>
          </cell>
          <cell r="DF1203" t="b">
            <v>0</v>
          </cell>
          <cell r="DH1203" t="b">
            <v>0</v>
          </cell>
          <cell r="DJ1203" t="b">
            <v>0</v>
          </cell>
          <cell r="DL1203" t="b">
            <v>0</v>
          </cell>
          <cell r="DN1203" t="b">
            <v>0</v>
          </cell>
          <cell r="DP1203" t="b">
            <v>0</v>
          </cell>
          <cell r="DV1203">
            <v>0</v>
          </cell>
          <cell r="DX1203">
            <v>0</v>
          </cell>
          <cell r="DZ1203">
            <v>0</v>
          </cell>
          <cell r="EB1203">
            <v>0</v>
          </cell>
          <cell r="ED1203">
            <v>0</v>
          </cell>
          <cell r="EF1203">
            <v>0</v>
          </cell>
          <cell r="EJ1203">
            <v>0</v>
          </cell>
          <cell r="EL1203">
            <v>0</v>
          </cell>
          <cell r="EN1203">
            <v>0</v>
          </cell>
          <cell r="EP1203">
            <v>0</v>
          </cell>
          <cell r="ER1203">
            <v>0</v>
          </cell>
          <cell r="ET1203">
            <v>0</v>
          </cell>
          <cell r="EX1203">
            <v>0</v>
          </cell>
          <cell r="EZ1203">
            <v>0</v>
          </cell>
          <cell r="FD1203">
            <v>0</v>
          </cell>
          <cell r="FF1203">
            <v>0</v>
          </cell>
        </row>
        <row r="1204">
          <cell r="A1204" t="str">
            <v>ImportTyDK-West</v>
          </cell>
          <cell r="B1204" t="str">
            <v>DK-West</v>
          </cell>
          <cell r="G1204">
            <v>1640</v>
          </cell>
          <cell r="H1204">
            <v>0</v>
          </cell>
          <cell r="N1204">
            <v>-6398</v>
          </cell>
          <cell r="AK1204">
            <v>164</v>
          </cell>
          <cell r="AL1204">
            <v>0</v>
          </cell>
          <cell r="AN1204">
            <v>0</v>
          </cell>
          <cell r="AO1204">
            <v>0</v>
          </cell>
          <cell r="AP1204">
            <v>0</v>
          </cell>
          <cell r="AQ1204">
            <v>0</v>
          </cell>
          <cell r="BG1204" t="b">
            <v>0</v>
          </cell>
          <cell r="BO1204" t="b">
            <v>0</v>
          </cell>
          <cell r="CA1204" t="b">
            <v>0</v>
          </cell>
          <cell r="CB1204" t="b">
            <v>0</v>
          </cell>
          <cell r="CD1204" t="b">
            <v>0</v>
          </cell>
          <cell r="CE1204" t="b">
            <v>0</v>
          </cell>
          <cell r="CG1204" t="b">
            <v>0</v>
          </cell>
          <cell r="CH1204" t="b">
            <v>0</v>
          </cell>
          <cell r="CP1204">
            <v>0</v>
          </cell>
          <cell r="CT1204" t="b">
            <v>0</v>
          </cell>
          <cell r="CV1204" t="b">
            <v>0</v>
          </cell>
          <cell r="CX1204" t="b">
            <v>0</v>
          </cell>
          <cell r="CZ1204" t="b">
            <v>0</v>
          </cell>
          <cell r="DB1204" t="b">
            <v>0</v>
          </cell>
          <cell r="DD1204" t="b">
            <v>0</v>
          </cell>
          <cell r="DF1204" t="b">
            <v>0</v>
          </cell>
          <cell r="DH1204" t="b">
            <v>0</v>
          </cell>
          <cell r="DJ1204" t="b">
            <v>0</v>
          </cell>
          <cell r="DL1204" t="b">
            <v>0</v>
          </cell>
          <cell r="DN1204" t="b">
            <v>0</v>
          </cell>
          <cell r="DP1204" t="b">
            <v>0</v>
          </cell>
          <cell r="DV1204">
            <v>0</v>
          </cell>
          <cell r="DX1204">
            <v>0</v>
          </cell>
          <cell r="DZ1204">
            <v>0</v>
          </cell>
          <cell r="EB1204">
            <v>0</v>
          </cell>
          <cell r="ED1204">
            <v>0</v>
          </cell>
          <cell r="EF1204">
            <v>0</v>
          </cell>
          <cell r="EJ1204">
            <v>0</v>
          </cell>
          <cell r="EL1204">
            <v>0</v>
          </cell>
          <cell r="EN1204">
            <v>0</v>
          </cell>
          <cell r="EP1204">
            <v>0</v>
          </cell>
          <cell r="ER1204">
            <v>0</v>
          </cell>
          <cell r="ET1204">
            <v>0</v>
          </cell>
          <cell r="EX1204">
            <v>0</v>
          </cell>
          <cell r="EZ1204">
            <v>0</v>
          </cell>
          <cell r="FD1204">
            <v>0</v>
          </cell>
          <cell r="FF1204">
            <v>0</v>
          </cell>
        </row>
        <row r="1205">
          <cell r="A1205" t="str">
            <v>ImportTyDK-West</v>
          </cell>
          <cell r="B1205" t="str">
            <v>DK-West</v>
          </cell>
          <cell r="G1205">
            <v>1640</v>
          </cell>
          <cell r="H1205">
            <v>0</v>
          </cell>
          <cell r="N1205">
            <v>-6798</v>
          </cell>
          <cell r="AK1205">
            <v>164</v>
          </cell>
          <cell r="AL1205">
            <v>0</v>
          </cell>
          <cell r="AN1205">
            <v>0</v>
          </cell>
          <cell r="AO1205">
            <v>0</v>
          </cell>
          <cell r="AP1205">
            <v>0</v>
          </cell>
          <cell r="AQ1205">
            <v>0</v>
          </cell>
          <cell r="BG1205" t="b">
            <v>0</v>
          </cell>
          <cell r="BO1205" t="b">
            <v>0</v>
          </cell>
          <cell r="CA1205" t="b">
            <v>0</v>
          </cell>
          <cell r="CB1205" t="b">
            <v>0</v>
          </cell>
          <cell r="CD1205" t="b">
            <v>0</v>
          </cell>
          <cell r="CE1205" t="b">
            <v>0</v>
          </cell>
          <cell r="CG1205" t="b">
            <v>0</v>
          </cell>
          <cell r="CH1205" t="b">
            <v>0</v>
          </cell>
          <cell r="CP1205">
            <v>0</v>
          </cell>
          <cell r="CT1205" t="b">
            <v>0</v>
          </cell>
          <cell r="CV1205" t="b">
            <v>0</v>
          </cell>
          <cell r="CX1205" t="b">
            <v>0</v>
          </cell>
          <cell r="CZ1205" t="b">
            <v>0</v>
          </cell>
          <cell r="DB1205" t="b">
            <v>0</v>
          </cell>
          <cell r="DD1205" t="b">
            <v>0</v>
          </cell>
          <cell r="DF1205" t="b">
            <v>0</v>
          </cell>
          <cell r="DH1205" t="b">
            <v>0</v>
          </cell>
          <cell r="DJ1205" t="b">
            <v>0</v>
          </cell>
          <cell r="DL1205" t="b">
            <v>0</v>
          </cell>
          <cell r="DN1205" t="b">
            <v>0</v>
          </cell>
          <cell r="DP1205" t="b">
            <v>0</v>
          </cell>
          <cell r="DV1205">
            <v>0</v>
          </cell>
          <cell r="DX1205">
            <v>0</v>
          </cell>
          <cell r="DZ1205">
            <v>0</v>
          </cell>
          <cell r="EB1205">
            <v>0</v>
          </cell>
          <cell r="ED1205">
            <v>0</v>
          </cell>
          <cell r="EF1205">
            <v>0</v>
          </cell>
          <cell r="EJ1205">
            <v>0</v>
          </cell>
          <cell r="EL1205">
            <v>0</v>
          </cell>
          <cell r="EN1205">
            <v>0</v>
          </cell>
          <cell r="EP1205">
            <v>0</v>
          </cell>
          <cell r="ER1205">
            <v>0</v>
          </cell>
          <cell r="ET1205">
            <v>0</v>
          </cell>
          <cell r="EX1205">
            <v>0</v>
          </cell>
          <cell r="EZ1205">
            <v>0</v>
          </cell>
          <cell r="FD1205">
            <v>0</v>
          </cell>
          <cell r="FF1205">
            <v>0</v>
          </cell>
        </row>
        <row r="1206">
          <cell r="A1206" t="str">
            <v>ImportTyDK-West</v>
          </cell>
          <cell r="B1206" t="str">
            <v>DK-West</v>
          </cell>
          <cell r="G1206">
            <v>1640</v>
          </cell>
          <cell r="H1206">
            <v>0</v>
          </cell>
          <cell r="N1206">
            <v>-7198</v>
          </cell>
          <cell r="AK1206">
            <v>164</v>
          </cell>
          <cell r="AL1206">
            <v>0</v>
          </cell>
          <cell r="AN1206">
            <v>0</v>
          </cell>
          <cell r="AO1206">
            <v>0</v>
          </cell>
          <cell r="AP1206">
            <v>0</v>
          </cell>
          <cell r="AQ1206">
            <v>0</v>
          </cell>
          <cell r="BG1206" t="b">
            <v>0</v>
          </cell>
          <cell r="BO1206" t="b">
            <v>0</v>
          </cell>
          <cell r="CA1206" t="b">
            <v>0</v>
          </cell>
          <cell r="CB1206" t="b">
            <v>0</v>
          </cell>
          <cell r="CD1206" t="b">
            <v>0</v>
          </cell>
          <cell r="CE1206" t="b">
            <v>0</v>
          </cell>
          <cell r="CG1206" t="b">
            <v>0</v>
          </cell>
          <cell r="CH1206" t="b">
            <v>0</v>
          </cell>
          <cell r="CP1206">
            <v>0</v>
          </cell>
          <cell r="CT1206" t="b">
            <v>0</v>
          </cell>
          <cell r="CV1206" t="b">
            <v>0</v>
          </cell>
          <cell r="CX1206" t="b">
            <v>0</v>
          </cell>
          <cell r="CZ1206" t="b">
            <v>0</v>
          </cell>
          <cell r="DB1206" t="b">
            <v>0</v>
          </cell>
          <cell r="DD1206" t="b">
            <v>0</v>
          </cell>
          <cell r="DF1206" t="b">
            <v>0</v>
          </cell>
          <cell r="DH1206" t="b">
            <v>0</v>
          </cell>
          <cell r="DJ1206" t="b">
            <v>0</v>
          </cell>
          <cell r="DL1206" t="b">
            <v>0</v>
          </cell>
          <cell r="DN1206" t="b">
            <v>0</v>
          </cell>
          <cell r="DP1206" t="b">
            <v>0</v>
          </cell>
          <cell r="DV1206">
            <v>0</v>
          </cell>
          <cell r="DX1206">
            <v>0</v>
          </cell>
          <cell r="DZ1206">
            <v>0</v>
          </cell>
          <cell r="EB1206">
            <v>0</v>
          </cell>
          <cell r="ED1206">
            <v>0</v>
          </cell>
          <cell r="EF1206">
            <v>0</v>
          </cell>
          <cell r="EJ1206">
            <v>0</v>
          </cell>
          <cell r="EL1206">
            <v>0</v>
          </cell>
          <cell r="EN1206">
            <v>0</v>
          </cell>
          <cell r="EP1206">
            <v>0</v>
          </cell>
          <cell r="ER1206">
            <v>0</v>
          </cell>
          <cell r="ET1206">
            <v>0</v>
          </cell>
          <cell r="EX1206">
            <v>0</v>
          </cell>
          <cell r="EZ1206">
            <v>0</v>
          </cell>
          <cell r="FD1206">
            <v>0</v>
          </cell>
          <cell r="FF1206">
            <v>0</v>
          </cell>
        </row>
        <row r="1207">
          <cell r="A1207" t="str">
            <v>Cobra_Holland_DK-West</v>
          </cell>
          <cell r="B1207" t="str">
            <v>DK-West</v>
          </cell>
          <cell r="G1207">
            <v>700</v>
          </cell>
          <cell r="H1207">
            <v>0</v>
          </cell>
          <cell r="AK1207">
            <v>0</v>
          </cell>
          <cell r="AL1207">
            <v>0</v>
          </cell>
          <cell r="AN1207">
            <v>0</v>
          </cell>
          <cell r="AO1207">
            <v>0</v>
          </cell>
          <cell r="AP1207">
            <v>0</v>
          </cell>
          <cell r="AQ1207">
            <v>0</v>
          </cell>
          <cell r="BG1207" t="b">
            <v>0</v>
          </cell>
          <cell r="BO1207" t="b">
            <v>0</v>
          </cell>
          <cell r="CA1207" t="b">
            <v>0</v>
          </cell>
          <cell r="CB1207" t="b">
            <v>0</v>
          </cell>
          <cell r="CD1207" t="b">
            <v>0</v>
          </cell>
          <cell r="CE1207" t="b">
            <v>0</v>
          </cell>
          <cell r="CG1207" t="b">
            <v>0</v>
          </cell>
          <cell r="CH1207" t="b">
            <v>0</v>
          </cell>
          <cell r="CP1207">
            <v>0</v>
          </cell>
          <cell r="CT1207" t="b">
            <v>0</v>
          </cell>
          <cell r="CV1207" t="b">
            <v>0</v>
          </cell>
          <cell r="CX1207" t="b">
            <v>0</v>
          </cell>
          <cell r="CZ1207" t="b">
            <v>0</v>
          </cell>
          <cell r="DB1207" t="b">
            <v>0</v>
          </cell>
          <cell r="DD1207" t="b">
            <v>0</v>
          </cell>
          <cell r="DF1207" t="b">
            <v>0</v>
          </cell>
          <cell r="DH1207" t="b">
            <v>0</v>
          </cell>
          <cell r="DJ1207" t="b">
            <v>0</v>
          </cell>
          <cell r="DL1207" t="b">
            <v>0</v>
          </cell>
          <cell r="DN1207" t="b">
            <v>0</v>
          </cell>
          <cell r="DP1207" t="b">
            <v>0</v>
          </cell>
          <cell r="DV1207">
            <v>0</v>
          </cell>
          <cell r="DX1207">
            <v>0</v>
          </cell>
          <cell r="DZ1207">
            <v>0</v>
          </cell>
          <cell r="EB1207">
            <v>0</v>
          </cell>
          <cell r="ED1207">
            <v>0</v>
          </cell>
          <cell r="EF1207">
            <v>0</v>
          </cell>
          <cell r="EJ1207">
            <v>0</v>
          </cell>
          <cell r="EL1207">
            <v>0</v>
          </cell>
          <cell r="EN1207">
            <v>0</v>
          </cell>
          <cell r="EP1207">
            <v>0</v>
          </cell>
          <cell r="ER1207">
            <v>0</v>
          </cell>
          <cell r="ET1207">
            <v>0</v>
          </cell>
          <cell r="EX1207">
            <v>0</v>
          </cell>
          <cell r="EZ1207">
            <v>0</v>
          </cell>
          <cell r="FD1207">
            <v>0</v>
          </cell>
          <cell r="FF1207">
            <v>0</v>
          </cell>
        </row>
        <row r="1208">
          <cell r="A1208" t="str">
            <v>KaarstøCC</v>
          </cell>
          <cell r="B1208" t="str">
            <v>Norge</v>
          </cell>
          <cell r="G1208">
            <v>430</v>
          </cell>
          <cell r="H1208">
            <v>0</v>
          </cell>
          <cell r="AK1208">
            <v>244.28299999999999</v>
          </cell>
          <cell r="AL1208">
            <v>0</v>
          </cell>
          <cell r="AN1208">
            <v>0</v>
          </cell>
          <cell r="AO1208">
            <v>38.442</v>
          </cell>
          <cell r="AP1208">
            <v>4805.25</v>
          </cell>
          <cell r="AQ1208">
            <v>43</v>
          </cell>
          <cell r="BG1208" t="b">
            <v>0</v>
          </cell>
          <cell r="BO1208" t="b">
            <v>0</v>
          </cell>
          <cell r="CA1208" t="b">
            <v>0</v>
          </cell>
          <cell r="CB1208" t="b">
            <v>0</v>
          </cell>
          <cell r="CD1208" t="b">
            <v>0</v>
          </cell>
          <cell r="CE1208" t="b">
            <v>0</v>
          </cell>
          <cell r="CG1208" t="b">
            <v>0</v>
          </cell>
          <cell r="CH1208" t="b">
            <v>0</v>
          </cell>
          <cell r="CP1208" t="e">
            <v>#N/A</v>
          </cell>
          <cell r="CT1208" t="b">
            <v>0</v>
          </cell>
          <cell r="CV1208" t="b">
            <v>0</v>
          </cell>
          <cell r="CX1208" t="b">
            <v>0</v>
          </cell>
          <cell r="CZ1208" t="b">
            <v>0</v>
          </cell>
          <cell r="DB1208" t="b">
            <v>0</v>
          </cell>
          <cell r="DD1208" t="b">
            <v>0</v>
          </cell>
          <cell r="DF1208" t="b">
            <v>0</v>
          </cell>
          <cell r="DH1208" t="b">
            <v>0</v>
          </cell>
          <cell r="DJ1208" t="b">
            <v>0</v>
          </cell>
          <cell r="DL1208" t="b">
            <v>0</v>
          </cell>
          <cell r="DN1208" t="b">
            <v>0</v>
          </cell>
          <cell r="DP1208" t="b">
            <v>0</v>
          </cell>
          <cell r="DV1208">
            <v>0</v>
          </cell>
          <cell r="DX1208">
            <v>0</v>
          </cell>
          <cell r="DZ1208">
            <v>0</v>
          </cell>
          <cell r="EB1208">
            <v>0</v>
          </cell>
          <cell r="ED1208">
            <v>0</v>
          </cell>
          <cell r="EF1208">
            <v>0</v>
          </cell>
          <cell r="EJ1208">
            <v>0</v>
          </cell>
          <cell r="EL1208">
            <v>0</v>
          </cell>
          <cell r="EN1208">
            <v>0</v>
          </cell>
          <cell r="EP1208">
            <v>0</v>
          </cell>
          <cell r="ER1208">
            <v>0</v>
          </cell>
          <cell r="ET1208">
            <v>0</v>
          </cell>
          <cell r="EX1208">
            <v>0</v>
          </cell>
          <cell r="EZ1208">
            <v>0</v>
          </cell>
          <cell r="FD1208">
            <v>0</v>
          </cell>
          <cell r="FF1208">
            <v>0</v>
          </cell>
        </row>
        <row r="1209">
          <cell r="A1209" t="str">
            <v>MongstadCHP</v>
          </cell>
          <cell r="B1209" t="str">
            <v>Norge</v>
          </cell>
          <cell r="G1209">
            <v>280</v>
          </cell>
          <cell r="H1209">
            <v>0</v>
          </cell>
          <cell r="N1209">
            <v>2300</v>
          </cell>
          <cell r="AK1209">
            <v>280</v>
          </cell>
          <cell r="AL1209">
            <v>0</v>
          </cell>
          <cell r="AN1209">
            <v>0</v>
          </cell>
          <cell r="AO1209">
            <v>0</v>
          </cell>
          <cell r="AP1209">
            <v>0</v>
          </cell>
          <cell r="AQ1209">
            <v>0</v>
          </cell>
          <cell r="BG1209" t="b">
            <v>0</v>
          </cell>
          <cell r="BO1209" t="b">
            <v>0</v>
          </cell>
          <cell r="CA1209" t="b">
            <v>0</v>
          </cell>
          <cell r="CB1209" t="b">
            <v>0</v>
          </cell>
          <cell r="CD1209" t="b">
            <v>0</v>
          </cell>
          <cell r="CE1209" t="b">
            <v>0</v>
          </cell>
          <cell r="CG1209" t="b">
            <v>0</v>
          </cell>
          <cell r="CH1209" t="b">
            <v>0</v>
          </cell>
          <cell r="CP1209">
            <v>0</v>
          </cell>
          <cell r="CT1209" t="b">
            <v>0</v>
          </cell>
          <cell r="CV1209" t="b">
            <v>0</v>
          </cell>
          <cell r="CX1209" t="b">
            <v>0</v>
          </cell>
          <cell r="CZ1209" t="b">
            <v>0</v>
          </cell>
          <cell r="DB1209" t="b">
            <v>0</v>
          </cell>
          <cell r="DD1209" t="b">
            <v>0</v>
          </cell>
          <cell r="DF1209" t="b">
            <v>0</v>
          </cell>
          <cell r="DH1209" t="b">
            <v>0</v>
          </cell>
          <cell r="DJ1209" t="b">
            <v>0</v>
          </cell>
          <cell r="DL1209" t="b">
            <v>0</v>
          </cell>
          <cell r="DN1209" t="b">
            <v>0</v>
          </cell>
          <cell r="DP1209" t="b">
            <v>0</v>
          </cell>
          <cell r="DV1209">
            <v>0</v>
          </cell>
          <cell r="DX1209">
            <v>0</v>
          </cell>
          <cell r="DZ1209">
            <v>0</v>
          </cell>
          <cell r="EB1209">
            <v>0</v>
          </cell>
          <cell r="ED1209">
            <v>0</v>
          </cell>
          <cell r="EF1209">
            <v>0</v>
          </cell>
          <cell r="EJ1209">
            <v>0</v>
          </cell>
          <cell r="EL1209">
            <v>0</v>
          </cell>
          <cell r="EN1209">
            <v>0</v>
          </cell>
          <cell r="EP1209">
            <v>0</v>
          </cell>
          <cell r="ER1209">
            <v>0</v>
          </cell>
          <cell r="ET1209">
            <v>0</v>
          </cell>
          <cell r="EX1209">
            <v>0</v>
          </cell>
          <cell r="EZ1209">
            <v>0</v>
          </cell>
          <cell r="FD1209">
            <v>0</v>
          </cell>
          <cell r="FF1209">
            <v>0</v>
          </cell>
        </row>
        <row r="1210">
          <cell r="A1210" t="str">
            <v>MelkøyaCC</v>
          </cell>
          <cell r="B1210" t="str">
            <v>Norge</v>
          </cell>
          <cell r="G1210">
            <v>215</v>
          </cell>
          <cell r="H1210">
            <v>0</v>
          </cell>
          <cell r="AK1210">
            <v>86</v>
          </cell>
          <cell r="AL1210">
            <v>0</v>
          </cell>
          <cell r="AN1210">
            <v>0</v>
          </cell>
          <cell r="AO1210">
            <v>8.6</v>
          </cell>
          <cell r="AP1210">
            <v>2150</v>
          </cell>
          <cell r="AQ1210">
            <v>17.2</v>
          </cell>
          <cell r="BG1210" t="b">
            <v>0</v>
          </cell>
          <cell r="BO1210" t="b">
            <v>0</v>
          </cell>
          <cell r="CA1210" t="b">
            <v>0</v>
          </cell>
          <cell r="CB1210" t="b">
            <v>0</v>
          </cell>
          <cell r="CD1210" t="b">
            <v>0</v>
          </cell>
          <cell r="CE1210" t="b">
            <v>0</v>
          </cell>
          <cell r="CG1210" t="b">
            <v>0</v>
          </cell>
          <cell r="CH1210" t="b">
            <v>0</v>
          </cell>
          <cell r="CP1210" t="e">
            <v>#N/A</v>
          </cell>
          <cell r="CT1210" t="b">
            <v>0</v>
          </cell>
          <cell r="CV1210" t="b">
            <v>0</v>
          </cell>
          <cell r="CX1210" t="b">
            <v>0</v>
          </cell>
          <cell r="CZ1210" t="b">
            <v>0</v>
          </cell>
          <cell r="DB1210" t="b">
            <v>0</v>
          </cell>
          <cell r="DD1210" t="b">
            <v>0</v>
          </cell>
          <cell r="DF1210" t="b">
            <v>0</v>
          </cell>
          <cell r="DH1210" t="b">
            <v>0</v>
          </cell>
          <cell r="DJ1210" t="b">
            <v>0</v>
          </cell>
          <cell r="DL1210" t="b">
            <v>0</v>
          </cell>
          <cell r="DN1210" t="b">
            <v>0</v>
          </cell>
          <cell r="DP1210" t="b">
            <v>0</v>
          </cell>
          <cell r="DV1210">
            <v>0</v>
          </cell>
          <cell r="DX1210">
            <v>0</v>
          </cell>
          <cell r="DZ1210">
            <v>0</v>
          </cell>
          <cell r="EB1210">
            <v>0</v>
          </cell>
          <cell r="ED1210">
            <v>0</v>
          </cell>
          <cell r="EF1210">
            <v>0</v>
          </cell>
          <cell r="EJ1210">
            <v>0</v>
          </cell>
          <cell r="EL1210">
            <v>0</v>
          </cell>
          <cell r="EN1210">
            <v>0</v>
          </cell>
          <cell r="EP1210">
            <v>0</v>
          </cell>
          <cell r="ER1210">
            <v>0</v>
          </cell>
          <cell r="ET1210">
            <v>0</v>
          </cell>
          <cell r="EX1210">
            <v>0</v>
          </cell>
          <cell r="EZ1210">
            <v>0</v>
          </cell>
          <cell r="FD1210">
            <v>0</v>
          </cell>
          <cell r="FF1210">
            <v>0</v>
          </cell>
        </row>
        <row r="1211">
          <cell r="A1211" t="str">
            <v>NGCC_N01</v>
          </cell>
          <cell r="B1211" t="str">
            <v>Norge</v>
          </cell>
          <cell r="G1211">
            <v>400</v>
          </cell>
          <cell r="H1211">
            <v>0</v>
          </cell>
          <cell r="AK1211">
            <v>1364.2</v>
          </cell>
          <cell r="AL1211">
            <v>0</v>
          </cell>
          <cell r="AN1211">
            <v>0</v>
          </cell>
          <cell r="AO1211">
            <v>37.250000000000007</v>
          </cell>
          <cell r="AP1211">
            <v>5066</v>
          </cell>
          <cell r="AQ1211">
            <v>40</v>
          </cell>
          <cell r="BG1211" t="b">
            <v>0</v>
          </cell>
          <cell r="BO1211" t="b">
            <v>0</v>
          </cell>
          <cell r="CA1211" t="b">
            <v>0</v>
          </cell>
          <cell r="CB1211" t="b">
            <v>0</v>
          </cell>
          <cell r="CD1211" t="b">
            <v>0</v>
          </cell>
          <cell r="CE1211" t="b">
            <v>0</v>
          </cell>
          <cell r="CG1211" t="b">
            <v>0</v>
          </cell>
          <cell r="CH1211" t="b">
            <v>0</v>
          </cell>
          <cell r="CP1211" t="e">
            <v>#N/A</v>
          </cell>
          <cell r="CT1211" t="b">
            <v>0</v>
          </cell>
          <cell r="CV1211" t="b">
            <v>0</v>
          </cell>
          <cell r="CX1211" t="b">
            <v>0</v>
          </cell>
          <cell r="CZ1211" t="b">
            <v>0</v>
          </cell>
          <cell r="DB1211" t="b">
            <v>0</v>
          </cell>
          <cell r="DD1211" t="b">
            <v>0</v>
          </cell>
          <cell r="DF1211" t="b">
            <v>0</v>
          </cell>
          <cell r="DH1211" t="b">
            <v>0</v>
          </cell>
          <cell r="DJ1211" t="b">
            <v>0</v>
          </cell>
          <cell r="DL1211" t="b">
            <v>0</v>
          </cell>
          <cell r="DN1211" t="b">
            <v>0</v>
          </cell>
          <cell r="DP1211" t="b">
            <v>0</v>
          </cell>
          <cell r="DV1211">
            <v>0</v>
          </cell>
          <cell r="DX1211">
            <v>0</v>
          </cell>
          <cell r="DZ1211">
            <v>0</v>
          </cell>
          <cell r="EB1211">
            <v>0</v>
          </cell>
          <cell r="ED1211">
            <v>0</v>
          </cell>
          <cell r="EF1211">
            <v>0</v>
          </cell>
          <cell r="EJ1211">
            <v>0</v>
          </cell>
          <cell r="EL1211">
            <v>0</v>
          </cell>
          <cell r="EN1211">
            <v>0</v>
          </cell>
          <cell r="EP1211">
            <v>0</v>
          </cell>
          <cell r="ER1211">
            <v>0</v>
          </cell>
          <cell r="ET1211">
            <v>0</v>
          </cell>
          <cell r="EX1211">
            <v>0</v>
          </cell>
          <cell r="EZ1211">
            <v>0</v>
          </cell>
          <cell r="FD1211">
            <v>0</v>
          </cell>
          <cell r="FF1211">
            <v>0</v>
          </cell>
        </row>
        <row r="1212">
          <cell r="A1212" t="str">
            <v>NGCC_N02</v>
          </cell>
          <cell r="B1212" t="str">
            <v>Norge</v>
          </cell>
          <cell r="G1212">
            <v>400</v>
          </cell>
          <cell r="H1212">
            <v>0</v>
          </cell>
          <cell r="AK1212">
            <v>1364.2</v>
          </cell>
          <cell r="AL1212">
            <v>0</v>
          </cell>
          <cell r="AN1212">
            <v>0</v>
          </cell>
          <cell r="AO1212">
            <v>37.250000000000007</v>
          </cell>
          <cell r="AP1212">
            <v>5066</v>
          </cell>
          <cell r="AQ1212">
            <v>40</v>
          </cell>
          <cell r="BG1212" t="b">
            <v>0</v>
          </cell>
          <cell r="BO1212" t="b">
            <v>0</v>
          </cell>
          <cell r="CA1212" t="b">
            <v>0</v>
          </cell>
          <cell r="CB1212" t="b">
            <v>0</v>
          </cell>
          <cell r="CD1212" t="b">
            <v>0</v>
          </cell>
          <cell r="CE1212" t="b">
            <v>0</v>
          </cell>
          <cell r="CG1212" t="b">
            <v>0</v>
          </cell>
          <cell r="CH1212" t="b">
            <v>0</v>
          </cell>
          <cell r="CP1212" t="e">
            <v>#N/A</v>
          </cell>
          <cell r="CT1212" t="b">
            <v>0</v>
          </cell>
          <cell r="CV1212" t="b">
            <v>0</v>
          </cell>
          <cell r="CX1212" t="b">
            <v>0</v>
          </cell>
          <cell r="CZ1212" t="b">
            <v>0</v>
          </cell>
          <cell r="DB1212" t="b">
            <v>0</v>
          </cell>
          <cell r="DD1212" t="b">
            <v>0</v>
          </cell>
          <cell r="DF1212" t="b">
            <v>0</v>
          </cell>
          <cell r="DH1212" t="b">
            <v>0</v>
          </cell>
          <cell r="DJ1212" t="b">
            <v>0</v>
          </cell>
          <cell r="DL1212" t="b">
            <v>0</v>
          </cell>
          <cell r="DN1212" t="b">
            <v>0</v>
          </cell>
          <cell r="DP1212" t="b">
            <v>0</v>
          </cell>
          <cell r="DV1212">
            <v>0</v>
          </cell>
          <cell r="DX1212">
            <v>0</v>
          </cell>
          <cell r="DZ1212">
            <v>0</v>
          </cell>
          <cell r="EB1212">
            <v>0</v>
          </cell>
          <cell r="ED1212">
            <v>0</v>
          </cell>
          <cell r="EF1212">
            <v>0</v>
          </cell>
          <cell r="EJ1212">
            <v>0</v>
          </cell>
          <cell r="EL1212">
            <v>0</v>
          </cell>
          <cell r="EN1212">
            <v>0</v>
          </cell>
          <cell r="EP1212">
            <v>0</v>
          </cell>
          <cell r="ER1212">
            <v>0</v>
          </cell>
          <cell r="ET1212">
            <v>0</v>
          </cell>
          <cell r="EX1212">
            <v>0</v>
          </cell>
          <cell r="EZ1212">
            <v>0</v>
          </cell>
          <cell r="FD1212">
            <v>0</v>
          </cell>
          <cell r="FF1212">
            <v>0</v>
          </cell>
        </row>
        <row r="1213">
          <cell r="A1213" t="str">
            <v>BERGEN WTE 1</v>
          </cell>
          <cell r="B1213" t="str">
            <v>Norge</v>
          </cell>
          <cell r="G1213">
            <v>11.88</v>
          </cell>
          <cell r="H1213">
            <v>31.320000000000004</v>
          </cell>
          <cell r="AK1213">
            <v>2.48292</v>
          </cell>
          <cell r="AL1213">
            <v>17.257320000000004</v>
          </cell>
          <cell r="AN1213">
            <v>0</v>
          </cell>
          <cell r="AO1213">
            <v>12.711600000000002</v>
          </cell>
          <cell r="AP1213">
            <v>1236.7080000000001</v>
          </cell>
          <cell r="AQ1213">
            <v>1.6632000000000002</v>
          </cell>
          <cell r="BG1213" t="b">
            <v>0</v>
          </cell>
          <cell r="BO1213" t="b">
            <v>0</v>
          </cell>
          <cell r="CA1213" t="b">
            <v>0</v>
          </cell>
          <cell r="CB1213" t="b">
            <v>0</v>
          </cell>
          <cell r="CD1213" t="b">
            <v>0</v>
          </cell>
          <cell r="CE1213" t="b">
            <v>0</v>
          </cell>
          <cell r="CG1213" t="b">
            <v>0</v>
          </cell>
          <cell r="CH1213" t="b">
            <v>0</v>
          </cell>
          <cell r="CP1213" t="str">
            <v>ECWSTBPC</v>
          </cell>
          <cell r="CT1213" t="b">
            <v>0</v>
          </cell>
          <cell r="CV1213" t="b">
            <v>0</v>
          </cell>
          <cell r="CX1213" t="b">
            <v>0</v>
          </cell>
          <cell r="CZ1213" t="b">
            <v>0</v>
          </cell>
          <cell r="DB1213" t="b">
            <v>0</v>
          </cell>
          <cell r="DD1213" t="b">
            <v>0</v>
          </cell>
          <cell r="DF1213" t="b">
            <v>0</v>
          </cell>
          <cell r="DH1213" t="b">
            <v>0</v>
          </cell>
          <cell r="DJ1213" t="b">
            <v>0</v>
          </cell>
          <cell r="DL1213" t="b">
            <v>0</v>
          </cell>
          <cell r="DN1213" t="b">
            <v>0</v>
          </cell>
          <cell r="DP1213" t="b">
            <v>0</v>
          </cell>
          <cell r="DV1213">
            <v>0</v>
          </cell>
          <cell r="DX1213">
            <v>0</v>
          </cell>
          <cell r="DZ1213">
            <v>0</v>
          </cell>
          <cell r="EB1213">
            <v>0</v>
          </cell>
          <cell r="ED1213">
            <v>0</v>
          </cell>
          <cell r="EF1213">
            <v>0</v>
          </cell>
          <cell r="EJ1213">
            <v>0</v>
          </cell>
          <cell r="EL1213">
            <v>0</v>
          </cell>
          <cell r="EN1213">
            <v>0</v>
          </cell>
          <cell r="EP1213">
            <v>0</v>
          </cell>
          <cell r="ER1213">
            <v>0</v>
          </cell>
          <cell r="ET1213">
            <v>0</v>
          </cell>
          <cell r="EX1213">
            <v>0</v>
          </cell>
          <cell r="EZ1213">
            <v>0</v>
          </cell>
          <cell r="FD1213">
            <v>0</v>
          </cell>
          <cell r="FF1213">
            <v>0</v>
          </cell>
        </row>
        <row r="1214">
          <cell r="A1214" t="str">
            <v>FUGLEVIK IC 1-2</v>
          </cell>
          <cell r="B1214" t="str">
            <v>Norge</v>
          </cell>
          <cell r="G1214">
            <v>0.23599999999999999</v>
          </cell>
          <cell r="H1214">
            <v>0.33714285714285713</v>
          </cell>
          <cell r="AK1214">
            <v>7.8469999999999984E-2</v>
          </cell>
          <cell r="AL1214">
            <v>0.16014285714285711</v>
          </cell>
          <cell r="AN1214">
            <v>0</v>
          </cell>
          <cell r="AO1214">
            <v>2.3599999999999999E-2</v>
          </cell>
          <cell r="AP1214">
            <v>7.08</v>
          </cell>
          <cell r="AQ1214">
            <v>2.3599999999999999E-2</v>
          </cell>
          <cell r="BG1214" t="b">
            <v>0</v>
          </cell>
          <cell r="BO1214" t="b">
            <v>0</v>
          </cell>
          <cell r="CA1214" t="b">
            <v>0</v>
          </cell>
          <cell r="CB1214" t="b">
            <v>0</v>
          </cell>
          <cell r="CD1214" t="b">
            <v>0</v>
          </cell>
          <cell r="CE1214" t="b">
            <v>0</v>
          </cell>
          <cell r="CG1214" t="b">
            <v>0</v>
          </cell>
          <cell r="CH1214" t="b">
            <v>0</v>
          </cell>
          <cell r="CP1214" t="e">
            <v>#N/A</v>
          </cell>
          <cell r="CT1214" t="b">
            <v>0</v>
          </cell>
          <cell r="CV1214" t="b">
            <v>0</v>
          </cell>
          <cell r="CX1214" t="b">
            <v>0</v>
          </cell>
          <cell r="CZ1214" t="b">
            <v>0</v>
          </cell>
          <cell r="DB1214" t="b">
            <v>0</v>
          </cell>
          <cell r="DD1214" t="b">
            <v>0</v>
          </cell>
          <cell r="DF1214" t="b">
            <v>0</v>
          </cell>
          <cell r="DH1214" t="b">
            <v>0</v>
          </cell>
          <cell r="DJ1214" t="b">
            <v>0</v>
          </cell>
          <cell r="DL1214" t="b">
            <v>0</v>
          </cell>
          <cell r="DN1214" t="b">
            <v>0</v>
          </cell>
          <cell r="DP1214" t="b">
            <v>0</v>
          </cell>
          <cell r="DV1214">
            <v>0</v>
          </cell>
          <cell r="DX1214">
            <v>0</v>
          </cell>
          <cell r="DZ1214">
            <v>0</v>
          </cell>
          <cell r="EB1214">
            <v>0</v>
          </cell>
          <cell r="ED1214">
            <v>0</v>
          </cell>
          <cell r="EF1214">
            <v>0</v>
          </cell>
          <cell r="EJ1214">
            <v>0</v>
          </cell>
          <cell r="EL1214">
            <v>0</v>
          </cell>
          <cell r="EN1214">
            <v>0</v>
          </cell>
          <cell r="EP1214">
            <v>0</v>
          </cell>
          <cell r="ER1214">
            <v>0</v>
          </cell>
          <cell r="ET1214">
            <v>0</v>
          </cell>
          <cell r="EX1214">
            <v>0</v>
          </cell>
          <cell r="EZ1214">
            <v>0</v>
          </cell>
          <cell r="FD1214">
            <v>0</v>
          </cell>
          <cell r="FF1214">
            <v>0</v>
          </cell>
        </row>
        <row r="1215">
          <cell r="A1215" t="str">
            <v>KLEMETSRUD 1</v>
          </cell>
          <cell r="B1215" t="str">
            <v>Norge</v>
          </cell>
          <cell r="G1215">
            <v>10.65</v>
          </cell>
          <cell r="H1215">
            <v>0</v>
          </cell>
          <cell r="AK1215">
            <v>3.1617187499999999</v>
          </cell>
          <cell r="AL1215">
            <v>0</v>
          </cell>
          <cell r="AN1215">
            <v>0</v>
          </cell>
          <cell r="AO1215">
            <v>11.3955</v>
          </cell>
          <cell r="AP1215">
            <v>1108.665</v>
          </cell>
          <cell r="AQ1215">
            <v>1.4910000000000001</v>
          </cell>
          <cell r="BG1215" t="b">
            <v>0</v>
          </cell>
          <cell r="BO1215" t="b">
            <v>0</v>
          </cell>
          <cell r="CA1215" t="b">
            <v>0</v>
          </cell>
          <cell r="CB1215" t="b">
            <v>0</v>
          </cell>
          <cell r="CD1215" t="b">
            <v>0</v>
          </cell>
          <cell r="CE1215" t="b">
            <v>0</v>
          </cell>
          <cell r="CG1215" t="b">
            <v>0</v>
          </cell>
          <cell r="CH1215" t="b">
            <v>0</v>
          </cell>
          <cell r="CP1215" t="str">
            <v>ETWSTSTM</v>
          </cell>
          <cell r="CT1215" t="b">
            <v>0</v>
          </cell>
          <cell r="CV1215" t="b">
            <v>0</v>
          </cell>
          <cell r="CX1215" t="b">
            <v>0</v>
          </cell>
          <cell r="CZ1215" t="b">
            <v>0</v>
          </cell>
          <cell r="DB1215" t="b">
            <v>0</v>
          </cell>
          <cell r="DD1215" t="b">
            <v>0</v>
          </cell>
          <cell r="DF1215" t="b">
            <v>0</v>
          </cell>
          <cell r="DH1215" t="b">
            <v>0</v>
          </cell>
          <cell r="DJ1215" t="b">
            <v>0</v>
          </cell>
          <cell r="DL1215" t="b">
            <v>0</v>
          </cell>
          <cell r="DN1215" t="b">
            <v>0</v>
          </cell>
          <cell r="DP1215" t="b">
            <v>0</v>
          </cell>
          <cell r="DV1215">
            <v>0</v>
          </cell>
          <cell r="DX1215">
            <v>0</v>
          </cell>
          <cell r="DZ1215">
            <v>0</v>
          </cell>
          <cell r="EB1215">
            <v>0</v>
          </cell>
          <cell r="ED1215">
            <v>0</v>
          </cell>
          <cell r="EF1215">
            <v>0</v>
          </cell>
          <cell r="EJ1215">
            <v>0</v>
          </cell>
          <cell r="EL1215">
            <v>0</v>
          </cell>
          <cell r="EN1215">
            <v>0</v>
          </cell>
          <cell r="EP1215">
            <v>0</v>
          </cell>
          <cell r="ER1215">
            <v>0</v>
          </cell>
          <cell r="ET1215">
            <v>0</v>
          </cell>
          <cell r="EX1215">
            <v>0</v>
          </cell>
          <cell r="EZ1215">
            <v>0</v>
          </cell>
          <cell r="FD1215">
            <v>0</v>
          </cell>
          <cell r="FF1215">
            <v>0</v>
          </cell>
        </row>
        <row r="1216">
          <cell r="A1216" t="str">
            <v>LONGYEARBYEN WORKS 1-2</v>
          </cell>
          <cell r="B1216" t="str">
            <v>Norge</v>
          </cell>
          <cell r="G1216">
            <v>11.059999999999999</v>
          </cell>
          <cell r="H1216">
            <v>0</v>
          </cell>
          <cell r="AK1216">
            <v>2.6267499999999995</v>
          </cell>
          <cell r="AL1216">
            <v>0</v>
          </cell>
          <cell r="AN1216">
            <v>0</v>
          </cell>
          <cell r="AO1216">
            <v>1.7430559999999999</v>
          </cell>
          <cell r="AP1216">
            <v>274.84100000000001</v>
          </cell>
          <cell r="AQ1216">
            <v>1.5484</v>
          </cell>
          <cell r="BG1216" t="b">
            <v>0</v>
          </cell>
          <cell r="BO1216" t="b">
            <v>0</v>
          </cell>
          <cell r="CA1216" t="b">
            <v>0</v>
          </cell>
          <cell r="CB1216" t="b">
            <v>0</v>
          </cell>
          <cell r="CD1216" t="b">
            <v>0</v>
          </cell>
          <cell r="CE1216" t="b">
            <v>0</v>
          </cell>
          <cell r="CG1216" t="b">
            <v>0</v>
          </cell>
          <cell r="CH1216" t="b">
            <v>0</v>
          </cell>
          <cell r="CP1216" t="e">
            <v>#N/A</v>
          </cell>
          <cell r="CT1216" t="b">
            <v>0</v>
          </cell>
          <cell r="CV1216" t="b">
            <v>0</v>
          </cell>
          <cell r="CX1216" t="b">
            <v>0</v>
          </cell>
          <cell r="CZ1216" t="b">
            <v>0</v>
          </cell>
          <cell r="DB1216" t="b">
            <v>0</v>
          </cell>
          <cell r="DD1216" t="b">
            <v>0</v>
          </cell>
          <cell r="DF1216" t="b">
            <v>0</v>
          </cell>
          <cell r="DH1216" t="b">
            <v>0</v>
          </cell>
          <cell r="DJ1216" t="b">
            <v>0</v>
          </cell>
          <cell r="DL1216" t="b">
            <v>0</v>
          </cell>
          <cell r="DN1216" t="b">
            <v>0</v>
          </cell>
          <cell r="DP1216" t="b">
            <v>0</v>
          </cell>
          <cell r="DV1216">
            <v>0</v>
          </cell>
          <cell r="DX1216">
            <v>0</v>
          </cell>
          <cell r="DZ1216">
            <v>0</v>
          </cell>
          <cell r="EB1216">
            <v>0</v>
          </cell>
          <cell r="ED1216">
            <v>0</v>
          </cell>
          <cell r="EF1216">
            <v>0</v>
          </cell>
          <cell r="EJ1216">
            <v>0</v>
          </cell>
          <cell r="EL1216">
            <v>0</v>
          </cell>
          <cell r="EN1216">
            <v>0</v>
          </cell>
          <cell r="EP1216">
            <v>0</v>
          </cell>
          <cell r="ER1216">
            <v>0</v>
          </cell>
          <cell r="ET1216">
            <v>0</v>
          </cell>
          <cell r="EX1216">
            <v>0</v>
          </cell>
          <cell r="EZ1216">
            <v>0</v>
          </cell>
          <cell r="FD1216">
            <v>0</v>
          </cell>
          <cell r="FF1216">
            <v>0</v>
          </cell>
        </row>
        <row r="1217">
          <cell r="A1217" t="str">
            <v>LONGYEARBYEN WORKS 1-2</v>
          </cell>
          <cell r="B1217" t="str">
            <v>Norge</v>
          </cell>
          <cell r="G1217">
            <v>11.059999999999999</v>
          </cell>
          <cell r="H1217">
            <v>0</v>
          </cell>
          <cell r="AK1217">
            <v>2.6267499999999995</v>
          </cell>
          <cell r="AL1217">
            <v>0</v>
          </cell>
          <cell r="AN1217">
            <v>0</v>
          </cell>
          <cell r="AO1217">
            <v>1.7430559999999999</v>
          </cell>
          <cell r="AP1217">
            <v>274.84100000000001</v>
          </cell>
          <cell r="AQ1217">
            <v>1.5484</v>
          </cell>
          <cell r="BG1217" t="b">
            <v>0</v>
          </cell>
          <cell r="BO1217" t="b">
            <v>0</v>
          </cell>
          <cell r="CA1217" t="b">
            <v>0</v>
          </cell>
          <cell r="CB1217" t="b">
            <v>0</v>
          </cell>
          <cell r="CD1217" t="b">
            <v>0</v>
          </cell>
          <cell r="CE1217" t="b">
            <v>0</v>
          </cell>
          <cell r="CG1217" t="b">
            <v>0</v>
          </cell>
          <cell r="CH1217" t="b">
            <v>0</v>
          </cell>
          <cell r="CP1217" t="e">
            <v>#N/A</v>
          </cell>
          <cell r="CT1217" t="b">
            <v>0</v>
          </cell>
          <cell r="CV1217" t="b">
            <v>0</v>
          </cell>
          <cell r="CX1217" t="b">
            <v>0</v>
          </cell>
          <cell r="CZ1217" t="b">
            <v>0</v>
          </cell>
          <cell r="DB1217" t="b">
            <v>0</v>
          </cell>
          <cell r="DD1217" t="b">
            <v>0</v>
          </cell>
          <cell r="DF1217" t="b">
            <v>0</v>
          </cell>
          <cell r="DH1217" t="b">
            <v>0</v>
          </cell>
          <cell r="DJ1217" t="b">
            <v>0</v>
          </cell>
          <cell r="DL1217" t="b">
            <v>0</v>
          </cell>
          <cell r="DN1217" t="b">
            <v>0</v>
          </cell>
          <cell r="DP1217" t="b">
            <v>0</v>
          </cell>
          <cell r="DV1217">
            <v>0</v>
          </cell>
          <cell r="DX1217">
            <v>0</v>
          </cell>
          <cell r="DZ1217">
            <v>0</v>
          </cell>
          <cell r="EB1217">
            <v>0</v>
          </cell>
          <cell r="ED1217">
            <v>0</v>
          </cell>
          <cell r="EF1217">
            <v>0</v>
          </cell>
          <cell r="EJ1217">
            <v>0</v>
          </cell>
          <cell r="EL1217">
            <v>0</v>
          </cell>
          <cell r="EN1217">
            <v>0</v>
          </cell>
          <cell r="EP1217">
            <v>0</v>
          </cell>
          <cell r="ER1217">
            <v>0</v>
          </cell>
          <cell r="ET1217">
            <v>0</v>
          </cell>
          <cell r="EX1217">
            <v>0</v>
          </cell>
          <cell r="EZ1217">
            <v>0</v>
          </cell>
          <cell r="FD1217">
            <v>0</v>
          </cell>
          <cell r="FF1217">
            <v>0</v>
          </cell>
        </row>
        <row r="1218">
          <cell r="A1218" t="str">
            <v>LONGYEARBYEN WORKS IC 1-6</v>
          </cell>
          <cell r="B1218" t="str">
            <v>Norge</v>
          </cell>
          <cell r="G1218">
            <v>8.02</v>
          </cell>
          <cell r="H1218">
            <v>0</v>
          </cell>
          <cell r="AK1218">
            <v>2.6666499999999997</v>
          </cell>
          <cell r="AL1218">
            <v>0</v>
          </cell>
          <cell r="AN1218">
            <v>0</v>
          </cell>
          <cell r="AO1218">
            <v>0.64159999999999995</v>
          </cell>
          <cell r="AP1218">
            <v>160.39999999999998</v>
          </cell>
          <cell r="AQ1218">
            <v>1.1228</v>
          </cell>
          <cell r="BG1218" t="b">
            <v>0</v>
          </cell>
          <cell r="BO1218" t="b">
            <v>0</v>
          </cell>
          <cell r="CA1218" t="b">
            <v>0</v>
          </cell>
          <cell r="CB1218" t="b">
            <v>0</v>
          </cell>
          <cell r="CD1218" t="b">
            <v>0</v>
          </cell>
          <cell r="CE1218" t="b">
            <v>0</v>
          </cell>
          <cell r="CG1218" t="b">
            <v>0</v>
          </cell>
          <cell r="CH1218" t="b">
            <v>0</v>
          </cell>
          <cell r="CP1218" t="e">
            <v>#N/A</v>
          </cell>
          <cell r="CT1218" t="b">
            <v>0</v>
          </cell>
          <cell r="CV1218" t="b">
            <v>0</v>
          </cell>
          <cell r="CX1218" t="b">
            <v>0</v>
          </cell>
          <cell r="CZ1218" t="b">
            <v>0</v>
          </cell>
          <cell r="DB1218" t="b">
            <v>0</v>
          </cell>
          <cell r="DD1218" t="b">
            <v>0</v>
          </cell>
          <cell r="DF1218" t="b">
            <v>0</v>
          </cell>
          <cell r="DH1218" t="b">
            <v>0</v>
          </cell>
          <cell r="DJ1218" t="b">
            <v>0</v>
          </cell>
          <cell r="DL1218" t="b">
            <v>0</v>
          </cell>
          <cell r="DN1218" t="b">
            <v>0</v>
          </cell>
          <cell r="DP1218" t="b">
            <v>0</v>
          </cell>
          <cell r="DV1218">
            <v>0</v>
          </cell>
          <cell r="DX1218">
            <v>0</v>
          </cell>
          <cell r="DZ1218">
            <v>0</v>
          </cell>
          <cell r="EB1218">
            <v>0</v>
          </cell>
          <cell r="ED1218">
            <v>0</v>
          </cell>
          <cell r="EF1218">
            <v>0</v>
          </cell>
          <cell r="EJ1218">
            <v>0</v>
          </cell>
          <cell r="EL1218">
            <v>0</v>
          </cell>
          <cell r="EN1218">
            <v>0</v>
          </cell>
          <cell r="EP1218">
            <v>0</v>
          </cell>
          <cell r="ER1218">
            <v>0</v>
          </cell>
          <cell r="ET1218">
            <v>0</v>
          </cell>
          <cell r="EX1218">
            <v>0</v>
          </cell>
          <cell r="EZ1218">
            <v>0</v>
          </cell>
          <cell r="FD1218">
            <v>0</v>
          </cell>
          <cell r="FF1218">
            <v>0</v>
          </cell>
        </row>
        <row r="1219">
          <cell r="A1219" t="str">
            <v>LONGYEARBYEN WORKS IC 1-6</v>
          </cell>
          <cell r="B1219" t="str">
            <v>Norge</v>
          </cell>
          <cell r="G1219">
            <v>8.02</v>
          </cell>
          <cell r="H1219">
            <v>0</v>
          </cell>
          <cell r="AK1219">
            <v>2.6666499999999997</v>
          </cell>
          <cell r="AL1219">
            <v>0</v>
          </cell>
          <cell r="AN1219">
            <v>0</v>
          </cell>
          <cell r="AO1219">
            <v>0.64159999999999995</v>
          </cell>
          <cell r="AP1219">
            <v>160.39999999999998</v>
          </cell>
          <cell r="AQ1219">
            <v>1.1228</v>
          </cell>
          <cell r="BG1219" t="b">
            <v>0</v>
          </cell>
          <cell r="BO1219" t="b">
            <v>0</v>
          </cell>
          <cell r="CA1219" t="b">
            <v>0</v>
          </cell>
          <cell r="CB1219" t="b">
            <v>0</v>
          </cell>
          <cell r="CD1219" t="b">
            <v>0</v>
          </cell>
          <cell r="CE1219" t="b">
            <v>0</v>
          </cell>
          <cell r="CG1219" t="b">
            <v>0</v>
          </cell>
          <cell r="CH1219" t="b">
            <v>0</v>
          </cell>
          <cell r="CP1219" t="e">
            <v>#N/A</v>
          </cell>
          <cell r="CT1219" t="b">
            <v>0</v>
          </cell>
          <cell r="CV1219" t="b">
            <v>0</v>
          </cell>
          <cell r="CX1219" t="b">
            <v>0</v>
          </cell>
          <cell r="CZ1219" t="b">
            <v>0</v>
          </cell>
          <cell r="DB1219" t="b">
            <v>0</v>
          </cell>
          <cell r="DD1219" t="b">
            <v>0</v>
          </cell>
          <cell r="DF1219" t="b">
            <v>0</v>
          </cell>
          <cell r="DH1219" t="b">
            <v>0</v>
          </cell>
          <cell r="DJ1219" t="b">
            <v>0</v>
          </cell>
          <cell r="DL1219" t="b">
            <v>0</v>
          </cell>
          <cell r="DN1219" t="b">
            <v>0</v>
          </cell>
          <cell r="DP1219" t="b">
            <v>0</v>
          </cell>
          <cell r="DV1219">
            <v>0</v>
          </cell>
          <cell r="DX1219">
            <v>0</v>
          </cell>
          <cell r="DZ1219">
            <v>0</v>
          </cell>
          <cell r="EB1219">
            <v>0</v>
          </cell>
          <cell r="ED1219">
            <v>0</v>
          </cell>
          <cell r="EF1219">
            <v>0</v>
          </cell>
          <cell r="EJ1219">
            <v>0</v>
          </cell>
          <cell r="EL1219">
            <v>0</v>
          </cell>
          <cell r="EN1219">
            <v>0</v>
          </cell>
          <cell r="EP1219">
            <v>0</v>
          </cell>
          <cell r="ER1219">
            <v>0</v>
          </cell>
          <cell r="ET1219">
            <v>0</v>
          </cell>
          <cell r="EX1219">
            <v>0</v>
          </cell>
          <cell r="EZ1219">
            <v>0</v>
          </cell>
          <cell r="FD1219">
            <v>0</v>
          </cell>
          <cell r="FF1219">
            <v>0</v>
          </cell>
        </row>
        <row r="1220">
          <cell r="A1220" t="str">
            <v>NTNU PV</v>
          </cell>
          <cell r="B1220" t="str">
            <v>Norge</v>
          </cell>
          <cell r="G1220">
            <v>1.7000000000000001E-2</v>
          </cell>
          <cell r="H1220">
            <v>0</v>
          </cell>
          <cell r="AK1220">
            <v>1.7000000000000001E-2</v>
          </cell>
          <cell r="AL1220">
            <v>0</v>
          </cell>
          <cell r="AN1220">
            <v>0</v>
          </cell>
          <cell r="AO1220">
            <v>0</v>
          </cell>
          <cell r="AP1220">
            <v>0</v>
          </cell>
          <cell r="AQ1220">
            <v>0</v>
          </cell>
          <cell r="BG1220" t="b">
            <v>0</v>
          </cell>
          <cell r="BO1220" t="b">
            <v>0</v>
          </cell>
          <cell r="CA1220" t="b">
            <v>0</v>
          </cell>
          <cell r="CB1220" t="b">
            <v>0</v>
          </cell>
          <cell r="CD1220" t="b">
            <v>0</v>
          </cell>
          <cell r="CE1220" t="b">
            <v>0</v>
          </cell>
          <cell r="CG1220" t="b">
            <v>0</v>
          </cell>
          <cell r="CH1220" t="b">
            <v>0</v>
          </cell>
          <cell r="CP1220" t="str">
            <v>ERSOLPVO</v>
          </cell>
          <cell r="CT1220" t="b">
            <v>0</v>
          </cell>
          <cell r="CV1220" t="b">
            <v>0</v>
          </cell>
          <cell r="CX1220" t="b">
            <v>0</v>
          </cell>
          <cell r="CZ1220" t="b">
            <v>0</v>
          </cell>
          <cell r="DB1220" t="b">
            <v>0</v>
          </cell>
          <cell r="DD1220" t="b">
            <v>0</v>
          </cell>
          <cell r="DF1220" t="b">
            <v>0</v>
          </cell>
          <cell r="DH1220" t="b">
            <v>0</v>
          </cell>
          <cell r="DJ1220" t="b">
            <v>0</v>
          </cell>
          <cell r="DL1220" t="b">
            <v>0</v>
          </cell>
          <cell r="DN1220" t="b">
            <v>0</v>
          </cell>
          <cell r="DP1220" t="b">
            <v>0</v>
          </cell>
          <cell r="DV1220">
            <v>0</v>
          </cell>
          <cell r="DX1220">
            <v>0</v>
          </cell>
          <cell r="DZ1220">
            <v>0</v>
          </cell>
          <cell r="EB1220">
            <v>0</v>
          </cell>
          <cell r="ED1220">
            <v>0</v>
          </cell>
          <cell r="EF1220">
            <v>0</v>
          </cell>
          <cell r="EJ1220">
            <v>0</v>
          </cell>
          <cell r="EL1220">
            <v>0</v>
          </cell>
          <cell r="EN1220">
            <v>0</v>
          </cell>
          <cell r="EP1220">
            <v>0</v>
          </cell>
          <cell r="ER1220">
            <v>0</v>
          </cell>
          <cell r="ET1220">
            <v>0</v>
          </cell>
          <cell r="EX1220">
            <v>0</v>
          </cell>
          <cell r="EZ1220">
            <v>0</v>
          </cell>
          <cell r="FD1220">
            <v>0</v>
          </cell>
          <cell r="FF1220">
            <v>0</v>
          </cell>
        </row>
        <row r="1221">
          <cell r="A1221" t="str">
            <v>RAADAL BIOGAS IC 1</v>
          </cell>
          <cell r="B1221" t="str">
            <v>Norge</v>
          </cell>
          <cell r="G1221">
            <v>1.3</v>
          </cell>
          <cell r="H1221">
            <v>0</v>
          </cell>
          <cell r="AK1221">
            <v>0.43224999999999997</v>
          </cell>
          <cell r="AL1221">
            <v>0</v>
          </cell>
          <cell r="AN1221">
            <v>0</v>
          </cell>
          <cell r="AO1221">
            <v>0.10400000000000001</v>
          </cell>
          <cell r="AP1221">
            <v>39</v>
          </cell>
          <cell r="AQ1221">
            <v>0.13</v>
          </cell>
          <cell r="BG1221" t="b">
            <v>0</v>
          </cell>
          <cell r="BO1221" t="b">
            <v>0</v>
          </cell>
          <cell r="CA1221" t="b">
            <v>0</v>
          </cell>
          <cell r="CB1221" t="b">
            <v>0</v>
          </cell>
          <cell r="CD1221" t="b">
            <v>0</v>
          </cell>
          <cell r="CE1221" t="b">
            <v>0</v>
          </cell>
          <cell r="CG1221" t="b">
            <v>0</v>
          </cell>
          <cell r="CH1221" t="b">
            <v>0</v>
          </cell>
          <cell r="CP1221" t="str">
            <v>ETBGAENG</v>
          </cell>
          <cell r="CT1221" t="b">
            <v>0</v>
          </cell>
          <cell r="CV1221" t="b">
            <v>0</v>
          </cell>
          <cell r="CX1221" t="b">
            <v>0</v>
          </cell>
          <cell r="CZ1221" t="b">
            <v>0</v>
          </cell>
          <cell r="DB1221" t="b">
            <v>0</v>
          </cell>
          <cell r="DD1221" t="b">
            <v>0</v>
          </cell>
          <cell r="DF1221" t="b">
            <v>0</v>
          </cell>
          <cell r="DH1221" t="b">
            <v>0</v>
          </cell>
          <cell r="DJ1221" t="b">
            <v>0</v>
          </cell>
          <cell r="DL1221" t="b">
            <v>0</v>
          </cell>
          <cell r="DN1221" t="b">
            <v>0</v>
          </cell>
          <cell r="DP1221" t="b">
            <v>0</v>
          </cell>
          <cell r="DV1221">
            <v>0</v>
          </cell>
          <cell r="DX1221">
            <v>0</v>
          </cell>
          <cell r="DZ1221">
            <v>0</v>
          </cell>
          <cell r="EB1221">
            <v>0</v>
          </cell>
          <cell r="ED1221">
            <v>0</v>
          </cell>
          <cell r="EF1221">
            <v>0</v>
          </cell>
          <cell r="EJ1221">
            <v>0</v>
          </cell>
          <cell r="EL1221">
            <v>0</v>
          </cell>
          <cell r="EN1221">
            <v>0</v>
          </cell>
          <cell r="EP1221">
            <v>0</v>
          </cell>
          <cell r="ER1221">
            <v>0</v>
          </cell>
          <cell r="ET1221">
            <v>0</v>
          </cell>
          <cell r="EX1221">
            <v>0</v>
          </cell>
          <cell r="EZ1221">
            <v>0</v>
          </cell>
          <cell r="FD1221">
            <v>0</v>
          </cell>
          <cell r="FF1221">
            <v>0</v>
          </cell>
        </row>
        <row r="1222">
          <cell r="A1222" t="str">
            <v>TRONDHEIM GT 1-2</v>
          </cell>
          <cell r="B1222" t="str">
            <v>Norge</v>
          </cell>
          <cell r="G1222">
            <v>65.3</v>
          </cell>
          <cell r="H1222">
            <v>0</v>
          </cell>
          <cell r="AK1222">
            <v>18.610499999999998</v>
          </cell>
          <cell r="AL1222">
            <v>0</v>
          </cell>
          <cell r="AN1222">
            <v>0</v>
          </cell>
          <cell r="AO1222">
            <v>2.6120000000000001</v>
          </cell>
          <cell r="AP1222">
            <v>979.5</v>
          </cell>
          <cell r="AQ1222">
            <v>5.2240000000000002</v>
          </cell>
          <cell r="BG1222" t="b">
            <v>0</v>
          </cell>
          <cell r="BO1222" t="b">
            <v>0</v>
          </cell>
          <cell r="CA1222" t="b">
            <v>0</v>
          </cell>
          <cell r="CB1222" t="b">
            <v>0</v>
          </cell>
          <cell r="CD1222" t="b">
            <v>0</v>
          </cell>
          <cell r="CE1222" t="b">
            <v>0</v>
          </cell>
          <cell r="CG1222" t="b">
            <v>0</v>
          </cell>
          <cell r="CH1222" t="b">
            <v>0</v>
          </cell>
          <cell r="CP1222" t="e">
            <v>#N/A</v>
          </cell>
          <cell r="CT1222" t="b">
            <v>0</v>
          </cell>
          <cell r="CV1222" t="b">
            <v>0</v>
          </cell>
          <cell r="CX1222" t="b">
            <v>0</v>
          </cell>
          <cell r="CZ1222" t="b">
            <v>0</v>
          </cell>
          <cell r="DB1222" t="b">
            <v>0</v>
          </cell>
          <cell r="DD1222" t="b">
            <v>0</v>
          </cell>
          <cell r="DF1222" t="b">
            <v>0</v>
          </cell>
          <cell r="DH1222" t="b">
            <v>0</v>
          </cell>
          <cell r="DJ1222" t="b">
            <v>0</v>
          </cell>
          <cell r="DL1222" t="b">
            <v>0</v>
          </cell>
          <cell r="DN1222" t="b">
            <v>0</v>
          </cell>
          <cell r="DP1222" t="b">
            <v>0</v>
          </cell>
          <cell r="DV1222">
            <v>0</v>
          </cell>
          <cell r="DX1222">
            <v>0</v>
          </cell>
          <cell r="DZ1222">
            <v>0</v>
          </cell>
          <cell r="EB1222">
            <v>0</v>
          </cell>
          <cell r="ED1222">
            <v>0</v>
          </cell>
          <cell r="EF1222">
            <v>0</v>
          </cell>
          <cell r="EJ1222">
            <v>0</v>
          </cell>
          <cell r="EL1222">
            <v>0</v>
          </cell>
          <cell r="EN1222">
            <v>0</v>
          </cell>
          <cell r="EP1222">
            <v>0</v>
          </cell>
          <cell r="ER1222">
            <v>0</v>
          </cell>
          <cell r="ET1222">
            <v>0</v>
          </cell>
          <cell r="EX1222">
            <v>0</v>
          </cell>
          <cell r="EZ1222">
            <v>0</v>
          </cell>
          <cell r="FD1222">
            <v>0</v>
          </cell>
          <cell r="FF1222">
            <v>0</v>
          </cell>
        </row>
        <row r="1223">
          <cell r="A1223" t="str">
            <v>TRONDHEIM GT 1-2</v>
          </cell>
          <cell r="B1223" t="str">
            <v>Norge</v>
          </cell>
          <cell r="G1223">
            <v>65.3</v>
          </cell>
          <cell r="H1223">
            <v>0</v>
          </cell>
          <cell r="AK1223">
            <v>18.610499999999998</v>
          </cell>
          <cell r="AL1223">
            <v>0</v>
          </cell>
          <cell r="AN1223">
            <v>0</v>
          </cell>
          <cell r="AO1223">
            <v>2.6120000000000001</v>
          </cell>
          <cell r="AP1223">
            <v>979.5</v>
          </cell>
          <cell r="AQ1223">
            <v>5.2240000000000002</v>
          </cell>
          <cell r="BG1223" t="b">
            <v>0</v>
          </cell>
          <cell r="BO1223" t="b">
            <v>0</v>
          </cell>
          <cell r="CA1223" t="b">
            <v>0</v>
          </cell>
          <cell r="CB1223" t="b">
            <v>0</v>
          </cell>
          <cell r="CD1223" t="b">
            <v>0</v>
          </cell>
          <cell r="CE1223" t="b">
            <v>0</v>
          </cell>
          <cell r="CG1223" t="b">
            <v>0</v>
          </cell>
          <cell r="CH1223" t="b">
            <v>0</v>
          </cell>
          <cell r="CP1223" t="e">
            <v>#N/A</v>
          </cell>
          <cell r="CT1223" t="b">
            <v>0</v>
          </cell>
          <cell r="CV1223" t="b">
            <v>0</v>
          </cell>
          <cell r="CX1223" t="b">
            <v>0</v>
          </cell>
          <cell r="CZ1223" t="b">
            <v>0</v>
          </cell>
          <cell r="DB1223" t="b">
            <v>0</v>
          </cell>
          <cell r="DD1223" t="b">
            <v>0</v>
          </cell>
          <cell r="DF1223" t="b">
            <v>0</v>
          </cell>
          <cell r="DH1223" t="b">
            <v>0</v>
          </cell>
          <cell r="DJ1223" t="b">
            <v>0</v>
          </cell>
          <cell r="DL1223" t="b">
            <v>0</v>
          </cell>
          <cell r="DN1223" t="b">
            <v>0</v>
          </cell>
          <cell r="DP1223" t="b">
            <v>0</v>
          </cell>
          <cell r="DV1223">
            <v>0</v>
          </cell>
          <cell r="DX1223">
            <v>0</v>
          </cell>
          <cell r="DZ1223">
            <v>0</v>
          </cell>
          <cell r="EB1223">
            <v>0</v>
          </cell>
          <cell r="ED1223">
            <v>0</v>
          </cell>
          <cell r="EF1223">
            <v>0</v>
          </cell>
          <cell r="EJ1223">
            <v>0</v>
          </cell>
          <cell r="EL1223">
            <v>0</v>
          </cell>
          <cell r="EN1223">
            <v>0</v>
          </cell>
          <cell r="EP1223">
            <v>0</v>
          </cell>
          <cell r="ER1223">
            <v>0</v>
          </cell>
          <cell r="ET1223">
            <v>0</v>
          </cell>
          <cell r="EX1223">
            <v>0</v>
          </cell>
          <cell r="EZ1223">
            <v>0</v>
          </cell>
          <cell r="FD1223">
            <v>0</v>
          </cell>
          <cell r="FF1223">
            <v>0</v>
          </cell>
        </row>
        <row r="1224">
          <cell r="A1224" t="str">
            <v>ICHPNorway</v>
          </cell>
          <cell r="B1224" t="str">
            <v>Norge</v>
          </cell>
          <cell r="G1224">
            <v>185</v>
          </cell>
          <cell r="H1224">
            <v>0</v>
          </cell>
          <cell r="N1224">
            <v>1000</v>
          </cell>
          <cell r="AK1224">
            <v>185</v>
          </cell>
          <cell r="AL1224">
            <v>0</v>
          </cell>
          <cell r="AN1224">
            <v>0</v>
          </cell>
          <cell r="AO1224">
            <v>0</v>
          </cell>
          <cell r="AP1224">
            <v>0</v>
          </cell>
          <cell r="AQ1224">
            <v>0</v>
          </cell>
          <cell r="BG1224" t="b">
            <v>0</v>
          </cell>
          <cell r="BO1224" t="b">
            <v>0</v>
          </cell>
          <cell r="CA1224" t="b">
            <v>0</v>
          </cell>
          <cell r="CB1224" t="b">
            <v>0</v>
          </cell>
          <cell r="CD1224" t="b">
            <v>0</v>
          </cell>
          <cell r="CE1224" t="b">
            <v>0</v>
          </cell>
          <cell r="CG1224" t="b">
            <v>0</v>
          </cell>
          <cell r="CH1224" t="b">
            <v>0</v>
          </cell>
          <cell r="CP1224">
            <v>0</v>
          </cell>
          <cell r="CT1224" t="b">
            <v>0</v>
          </cell>
          <cell r="CV1224" t="b">
            <v>0</v>
          </cell>
          <cell r="CX1224" t="b">
            <v>0</v>
          </cell>
          <cell r="CZ1224" t="b">
            <v>0</v>
          </cell>
          <cell r="DB1224" t="b">
            <v>0</v>
          </cell>
          <cell r="DD1224" t="b">
            <v>0</v>
          </cell>
          <cell r="DF1224" t="b">
            <v>0</v>
          </cell>
          <cell r="DH1224" t="b">
            <v>0</v>
          </cell>
          <cell r="DJ1224" t="b">
            <v>0</v>
          </cell>
          <cell r="DL1224" t="b">
            <v>0</v>
          </cell>
          <cell r="DN1224" t="b">
            <v>0</v>
          </cell>
          <cell r="DP1224" t="b">
            <v>0</v>
          </cell>
          <cell r="DV1224">
            <v>0</v>
          </cell>
          <cell r="DX1224">
            <v>0</v>
          </cell>
          <cell r="DZ1224">
            <v>0</v>
          </cell>
          <cell r="EB1224">
            <v>0</v>
          </cell>
          <cell r="ED1224">
            <v>0</v>
          </cell>
          <cell r="EF1224">
            <v>0</v>
          </cell>
          <cell r="EJ1224">
            <v>0</v>
          </cell>
          <cell r="EL1224">
            <v>0</v>
          </cell>
          <cell r="EN1224">
            <v>0</v>
          </cell>
          <cell r="EP1224">
            <v>0</v>
          </cell>
          <cell r="ER1224">
            <v>0</v>
          </cell>
          <cell r="ET1224">
            <v>0</v>
          </cell>
          <cell r="EX1224">
            <v>0</v>
          </cell>
          <cell r="EZ1224">
            <v>0</v>
          </cell>
          <cell r="FD1224">
            <v>0</v>
          </cell>
          <cell r="FF1224">
            <v>0</v>
          </cell>
        </row>
        <row r="1225">
          <cell r="A1225" t="str">
            <v>HydroNorgeR</v>
          </cell>
          <cell r="B1225" t="str">
            <v>Norge</v>
          </cell>
          <cell r="G1225">
            <v>27676</v>
          </cell>
          <cell r="H1225">
            <v>0</v>
          </cell>
          <cell r="N1225">
            <v>118312</v>
          </cell>
          <cell r="AK1225">
            <v>27676</v>
          </cell>
          <cell r="AL1225">
            <v>0</v>
          </cell>
          <cell r="AN1225">
            <v>0</v>
          </cell>
          <cell r="AO1225">
            <v>1383.8000000000002</v>
          </cell>
          <cell r="AP1225">
            <v>968660</v>
          </cell>
          <cell r="AQ1225">
            <v>1660.56</v>
          </cell>
          <cell r="BG1225" t="b">
            <v>0</v>
          </cell>
          <cell r="BO1225" t="b">
            <v>0</v>
          </cell>
          <cell r="CA1225" t="b">
            <v>0</v>
          </cell>
          <cell r="CB1225" t="b">
            <v>0</v>
          </cell>
          <cell r="CD1225" t="b">
            <v>0</v>
          </cell>
          <cell r="CE1225" t="b">
            <v>0</v>
          </cell>
          <cell r="CG1225" t="b">
            <v>0</v>
          </cell>
          <cell r="CH1225" t="b">
            <v>0</v>
          </cell>
          <cell r="CP1225" t="str">
            <v>ERHYDDAM</v>
          </cell>
          <cell r="CT1225" t="b">
            <v>0</v>
          </cell>
          <cell r="CV1225" t="b">
            <v>0</v>
          </cell>
          <cell r="CX1225" t="b">
            <v>0</v>
          </cell>
          <cell r="CZ1225" t="b">
            <v>0</v>
          </cell>
          <cell r="DB1225" t="b">
            <v>0</v>
          </cell>
          <cell r="DD1225" t="b">
            <v>0</v>
          </cell>
          <cell r="DF1225" t="b">
            <v>0</v>
          </cell>
          <cell r="DH1225" t="b">
            <v>0</v>
          </cell>
          <cell r="DJ1225" t="b">
            <v>0</v>
          </cell>
          <cell r="DL1225" t="b">
            <v>0</v>
          </cell>
          <cell r="DN1225" t="b">
            <v>0</v>
          </cell>
          <cell r="DP1225" t="b">
            <v>0</v>
          </cell>
          <cell r="DV1225">
            <v>0</v>
          </cell>
          <cell r="DX1225">
            <v>0</v>
          </cell>
          <cell r="DZ1225">
            <v>0</v>
          </cell>
          <cell r="EB1225">
            <v>0</v>
          </cell>
          <cell r="ED1225">
            <v>0</v>
          </cell>
          <cell r="EF1225">
            <v>0</v>
          </cell>
          <cell r="EJ1225">
            <v>0</v>
          </cell>
          <cell r="EL1225">
            <v>0</v>
          </cell>
          <cell r="EN1225">
            <v>0</v>
          </cell>
          <cell r="EP1225">
            <v>0</v>
          </cell>
          <cell r="ER1225">
            <v>0</v>
          </cell>
          <cell r="ET1225">
            <v>0</v>
          </cell>
          <cell r="EX1225">
            <v>0</v>
          </cell>
          <cell r="EZ1225">
            <v>0</v>
          </cell>
          <cell r="FD1225">
            <v>0</v>
          </cell>
          <cell r="FF1225">
            <v>0</v>
          </cell>
        </row>
        <row r="1226">
          <cell r="A1226" t="str">
            <v>HydroNorgeR</v>
          </cell>
          <cell r="B1226" t="str">
            <v>Norge</v>
          </cell>
          <cell r="G1226">
            <v>28221</v>
          </cell>
          <cell r="H1226">
            <v>0</v>
          </cell>
          <cell r="N1226">
            <v>119723</v>
          </cell>
          <cell r="AK1226">
            <v>28221</v>
          </cell>
          <cell r="AL1226">
            <v>0</v>
          </cell>
          <cell r="AN1226">
            <v>0</v>
          </cell>
          <cell r="AO1226">
            <v>1411.0500000000002</v>
          </cell>
          <cell r="AP1226">
            <v>987735</v>
          </cell>
          <cell r="AQ1226">
            <v>1693.26</v>
          </cell>
          <cell r="BG1226" t="b">
            <v>0</v>
          </cell>
          <cell r="BO1226" t="b">
            <v>0</v>
          </cell>
          <cell r="CA1226" t="b">
            <v>0</v>
          </cell>
          <cell r="CB1226" t="b">
            <v>0</v>
          </cell>
          <cell r="CD1226" t="b">
            <v>0</v>
          </cell>
          <cell r="CE1226" t="b">
            <v>0</v>
          </cell>
          <cell r="CG1226" t="b">
            <v>0</v>
          </cell>
          <cell r="CH1226" t="b">
            <v>0</v>
          </cell>
          <cell r="CP1226" t="str">
            <v>ERHYDDAM</v>
          </cell>
          <cell r="CT1226" t="b">
            <v>0</v>
          </cell>
          <cell r="CV1226" t="b">
            <v>0</v>
          </cell>
          <cell r="CX1226" t="b">
            <v>0</v>
          </cell>
          <cell r="CZ1226" t="b">
            <v>0</v>
          </cell>
          <cell r="DB1226" t="b">
            <v>0</v>
          </cell>
          <cell r="DD1226" t="b">
            <v>0</v>
          </cell>
          <cell r="DF1226" t="b">
            <v>0</v>
          </cell>
          <cell r="DH1226" t="b">
            <v>0</v>
          </cell>
          <cell r="DJ1226" t="b">
            <v>0</v>
          </cell>
          <cell r="DL1226" t="b">
            <v>0</v>
          </cell>
          <cell r="DN1226" t="b">
            <v>0</v>
          </cell>
          <cell r="DP1226" t="b">
            <v>0</v>
          </cell>
          <cell r="DV1226">
            <v>0</v>
          </cell>
          <cell r="DX1226">
            <v>0</v>
          </cell>
          <cell r="DZ1226">
            <v>0</v>
          </cell>
          <cell r="EB1226">
            <v>0</v>
          </cell>
          <cell r="ED1226">
            <v>0</v>
          </cell>
          <cell r="EF1226">
            <v>0</v>
          </cell>
          <cell r="EJ1226">
            <v>0</v>
          </cell>
          <cell r="EL1226">
            <v>0</v>
          </cell>
          <cell r="EN1226">
            <v>0</v>
          </cell>
          <cell r="EP1226">
            <v>0</v>
          </cell>
          <cell r="ER1226">
            <v>0</v>
          </cell>
          <cell r="ET1226">
            <v>0</v>
          </cell>
          <cell r="EX1226">
            <v>0</v>
          </cell>
          <cell r="EZ1226">
            <v>0</v>
          </cell>
          <cell r="FD1226">
            <v>0</v>
          </cell>
          <cell r="FF1226">
            <v>0</v>
          </cell>
        </row>
        <row r="1227">
          <cell r="A1227" t="str">
            <v>HydroNorgeR</v>
          </cell>
          <cell r="B1227" t="str">
            <v>Norge</v>
          </cell>
          <cell r="G1227">
            <v>28766</v>
          </cell>
          <cell r="H1227">
            <v>0</v>
          </cell>
          <cell r="N1227">
            <v>120900</v>
          </cell>
          <cell r="AK1227">
            <v>28766</v>
          </cell>
          <cell r="AL1227">
            <v>0</v>
          </cell>
          <cell r="AN1227">
            <v>0</v>
          </cell>
          <cell r="AO1227">
            <v>1438.3000000000002</v>
          </cell>
          <cell r="AP1227">
            <v>1006810</v>
          </cell>
          <cell r="AQ1227">
            <v>1725.96</v>
          </cell>
          <cell r="BG1227" t="b">
            <v>0</v>
          </cell>
          <cell r="BO1227" t="b">
            <v>0</v>
          </cell>
          <cell r="CA1227" t="b">
            <v>0</v>
          </cell>
          <cell r="CB1227" t="b">
            <v>0</v>
          </cell>
          <cell r="CD1227" t="b">
            <v>0</v>
          </cell>
          <cell r="CE1227" t="b">
            <v>0</v>
          </cell>
          <cell r="CG1227" t="b">
            <v>0</v>
          </cell>
          <cell r="CH1227" t="b">
            <v>0</v>
          </cell>
          <cell r="CP1227" t="str">
            <v>ERHYDDAM</v>
          </cell>
          <cell r="CT1227" t="b">
            <v>0</v>
          </cell>
          <cell r="CV1227" t="b">
            <v>0</v>
          </cell>
          <cell r="CX1227" t="b">
            <v>0</v>
          </cell>
          <cell r="CZ1227" t="b">
            <v>0</v>
          </cell>
          <cell r="DB1227" t="b">
            <v>0</v>
          </cell>
          <cell r="DD1227" t="b">
            <v>0</v>
          </cell>
          <cell r="DF1227" t="b">
            <v>0</v>
          </cell>
          <cell r="DH1227" t="b">
            <v>0</v>
          </cell>
          <cell r="DJ1227" t="b">
            <v>0</v>
          </cell>
          <cell r="DL1227" t="b">
            <v>0</v>
          </cell>
          <cell r="DN1227" t="b">
            <v>0</v>
          </cell>
          <cell r="DP1227" t="b">
            <v>0</v>
          </cell>
          <cell r="DV1227">
            <v>0</v>
          </cell>
          <cell r="DX1227">
            <v>0</v>
          </cell>
          <cell r="DZ1227">
            <v>0</v>
          </cell>
          <cell r="EB1227">
            <v>0</v>
          </cell>
          <cell r="ED1227">
            <v>0</v>
          </cell>
          <cell r="EF1227">
            <v>0</v>
          </cell>
          <cell r="EJ1227">
            <v>0</v>
          </cell>
          <cell r="EL1227">
            <v>0</v>
          </cell>
          <cell r="EN1227">
            <v>0</v>
          </cell>
          <cell r="EP1227">
            <v>0</v>
          </cell>
          <cell r="ER1227">
            <v>0</v>
          </cell>
          <cell r="ET1227">
            <v>0</v>
          </cell>
          <cell r="EX1227">
            <v>0</v>
          </cell>
          <cell r="EZ1227">
            <v>0</v>
          </cell>
          <cell r="FD1227">
            <v>0</v>
          </cell>
          <cell r="FF1227">
            <v>0</v>
          </cell>
        </row>
        <row r="1228">
          <cell r="A1228" t="str">
            <v>HydroNorgeR</v>
          </cell>
          <cell r="B1228" t="str">
            <v>Norge</v>
          </cell>
          <cell r="G1228">
            <v>29474</v>
          </cell>
          <cell r="H1228">
            <v>0</v>
          </cell>
          <cell r="N1228">
            <v>122700</v>
          </cell>
          <cell r="AK1228">
            <v>29474</v>
          </cell>
          <cell r="AL1228">
            <v>0</v>
          </cell>
          <cell r="AN1228">
            <v>0</v>
          </cell>
          <cell r="AO1228">
            <v>1473.7</v>
          </cell>
          <cell r="AP1228">
            <v>1031590</v>
          </cell>
          <cell r="AQ1228">
            <v>1768.4399999999998</v>
          </cell>
          <cell r="BG1228" t="b">
            <v>0</v>
          </cell>
          <cell r="BO1228" t="b">
            <v>0</v>
          </cell>
          <cell r="CA1228" t="b">
            <v>0</v>
          </cell>
          <cell r="CB1228" t="b">
            <v>0</v>
          </cell>
          <cell r="CD1228" t="b">
            <v>0</v>
          </cell>
          <cell r="CE1228" t="b">
            <v>0</v>
          </cell>
          <cell r="CG1228" t="b">
            <v>0</v>
          </cell>
          <cell r="CH1228" t="b">
            <v>0</v>
          </cell>
          <cell r="CP1228" t="str">
            <v>ERHYDDAM</v>
          </cell>
          <cell r="CT1228" t="b">
            <v>0</v>
          </cell>
          <cell r="CV1228" t="b">
            <v>0</v>
          </cell>
          <cell r="CX1228" t="b">
            <v>0</v>
          </cell>
          <cell r="CZ1228" t="b">
            <v>0</v>
          </cell>
          <cell r="DB1228" t="b">
            <v>0</v>
          </cell>
          <cell r="DD1228" t="b">
            <v>0</v>
          </cell>
          <cell r="DF1228" t="b">
            <v>0</v>
          </cell>
          <cell r="DH1228" t="b">
            <v>0</v>
          </cell>
          <cell r="DJ1228" t="b">
            <v>0</v>
          </cell>
          <cell r="DL1228" t="b">
            <v>0</v>
          </cell>
          <cell r="DN1228" t="b">
            <v>0</v>
          </cell>
          <cell r="DP1228" t="b">
            <v>0</v>
          </cell>
          <cell r="DV1228">
            <v>0</v>
          </cell>
          <cell r="DX1228">
            <v>0</v>
          </cell>
          <cell r="DZ1228">
            <v>0</v>
          </cell>
          <cell r="EB1228">
            <v>0</v>
          </cell>
          <cell r="ED1228">
            <v>0</v>
          </cell>
          <cell r="EF1228">
            <v>0</v>
          </cell>
          <cell r="EJ1228">
            <v>0</v>
          </cell>
          <cell r="EL1228">
            <v>0</v>
          </cell>
          <cell r="EN1228">
            <v>0</v>
          </cell>
          <cell r="EP1228">
            <v>0</v>
          </cell>
          <cell r="ER1228">
            <v>0</v>
          </cell>
          <cell r="ET1228">
            <v>0</v>
          </cell>
          <cell r="EX1228">
            <v>0</v>
          </cell>
          <cell r="EZ1228">
            <v>0</v>
          </cell>
          <cell r="FD1228">
            <v>0</v>
          </cell>
          <cell r="FF1228">
            <v>0</v>
          </cell>
        </row>
        <row r="1229">
          <cell r="A1229" t="str">
            <v>HydroNorgeR</v>
          </cell>
          <cell r="B1229" t="str">
            <v>Norge</v>
          </cell>
          <cell r="G1229">
            <v>29474</v>
          </cell>
          <cell r="H1229">
            <v>0</v>
          </cell>
          <cell r="N1229">
            <v>123600</v>
          </cell>
          <cell r="AK1229">
            <v>29474</v>
          </cell>
          <cell r="AL1229">
            <v>0</v>
          </cell>
          <cell r="AN1229">
            <v>0</v>
          </cell>
          <cell r="AO1229">
            <v>1473.7</v>
          </cell>
          <cell r="AP1229">
            <v>1031590</v>
          </cell>
          <cell r="AQ1229">
            <v>1768.4399999999998</v>
          </cell>
          <cell r="BG1229" t="b">
            <v>0</v>
          </cell>
          <cell r="BO1229" t="b">
            <v>0</v>
          </cell>
          <cell r="CA1229" t="b">
            <v>0</v>
          </cell>
          <cell r="CB1229" t="b">
            <v>0</v>
          </cell>
          <cell r="CD1229" t="b">
            <v>0</v>
          </cell>
          <cell r="CE1229" t="b">
            <v>0</v>
          </cell>
          <cell r="CG1229" t="b">
            <v>0</v>
          </cell>
          <cell r="CH1229" t="b">
            <v>0</v>
          </cell>
          <cell r="CP1229" t="str">
            <v>ERHYDDAM</v>
          </cell>
          <cell r="CT1229" t="b">
            <v>0</v>
          </cell>
          <cell r="CV1229" t="b">
            <v>0</v>
          </cell>
          <cell r="CX1229" t="b">
            <v>0</v>
          </cell>
          <cell r="CZ1229" t="b">
            <v>0</v>
          </cell>
          <cell r="DB1229" t="b">
            <v>0</v>
          </cell>
          <cell r="DD1229" t="b">
            <v>0</v>
          </cell>
          <cell r="DF1229" t="b">
            <v>0</v>
          </cell>
          <cell r="DH1229" t="b">
            <v>0</v>
          </cell>
          <cell r="DJ1229" t="b">
            <v>0</v>
          </cell>
          <cell r="DL1229" t="b">
            <v>0</v>
          </cell>
          <cell r="DN1229" t="b">
            <v>0</v>
          </cell>
          <cell r="DP1229" t="b">
            <v>0</v>
          </cell>
          <cell r="DV1229">
            <v>0</v>
          </cell>
          <cell r="DX1229">
            <v>0</v>
          </cell>
          <cell r="DZ1229">
            <v>0</v>
          </cell>
          <cell r="EB1229">
            <v>0</v>
          </cell>
          <cell r="ED1229">
            <v>0</v>
          </cell>
          <cell r="EF1229">
            <v>0</v>
          </cell>
          <cell r="EJ1229">
            <v>0</v>
          </cell>
          <cell r="EL1229">
            <v>0</v>
          </cell>
          <cell r="EN1229">
            <v>0</v>
          </cell>
          <cell r="EP1229">
            <v>0</v>
          </cell>
          <cell r="ER1229">
            <v>0</v>
          </cell>
          <cell r="ET1229">
            <v>0</v>
          </cell>
          <cell r="EX1229">
            <v>0</v>
          </cell>
          <cell r="EZ1229">
            <v>0</v>
          </cell>
          <cell r="FD1229">
            <v>0</v>
          </cell>
          <cell r="FF1229">
            <v>0</v>
          </cell>
        </row>
        <row r="1230">
          <cell r="A1230" t="str">
            <v>HydroNorgeR</v>
          </cell>
          <cell r="B1230" t="str">
            <v>Norge</v>
          </cell>
          <cell r="G1230">
            <v>28858</v>
          </cell>
          <cell r="H1230">
            <v>0</v>
          </cell>
          <cell r="N1230">
            <v>125520</v>
          </cell>
          <cell r="AK1230">
            <v>28858</v>
          </cell>
          <cell r="AL1230">
            <v>0</v>
          </cell>
          <cell r="AN1230">
            <v>0</v>
          </cell>
          <cell r="AO1230">
            <v>1442.9</v>
          </cell>
          <cell r="AP1230">
            <v>1010030</v>
          </cell>
          <cell r="AQ1230">
            <v>1731.48</v>
          </cell>
          <cell r="BG1230" t="b">
            <v>0</v>
          </cell>
          <cell r="BO1230" t="b">
            <v>0</v>
          </cell>
          <cell r="CA1230" t="b">
            <v>0</v>
          </cell>
          <cell r="CB1230" t="b">
            <v>0</v>
          </cell>
          <cell r="CD1230" t="b">
            <v>0</v>
          </cell>
          <cell r="CE1230" t="b">
            <v>0</v>
          </cell>
          <cell r="CG1230" t="b">
            <v>0</v>
          </cell>
          <cell r="CH1230" t="b">
            <v>0</v>
          </cell>
          <cell r="CP1230" t="str">
            <v>ERHYDDAM</v>
          </cell>
          <cell r="CT1230" t="b">
            <v>0</v>
          </cell>
          <cell r="CV1230" t="b">
            <v>0</v>
          </cell>
          <cell r="CX1230" t="b">
            <v>0</v>
          </cell>
          <cell r="CZ1230" t="b">
            <v>0</v>
          </cell>
          <cell r="DB1230" t="b">
            <v>0</v>
          </cell>
          <cell r="DD1230" t="b">
            <v>0</v>
          </cell>
          <cell r="DF1230" t="b">
            <v>0</v>
          </cell>
          <cell r="DH1230" t="b">
            <v>0</v>
          </cell>
          <cell r="DJ1230" t="b">
            <v>0</v>
          </cell>
          <cell r="DL1230" t="b">
            <v>0</v>
          </cell>
          <cell r="DN1230" t="b">
            <v>0</v>
          </cell>
          <cell r="DP1230" t="b">
            <v>0</v>
          </cell>
          <cell r="DV1230">
            <v>0</v>
          </cell>
          <cell r="DX1230">
            <v>0</v>
          </cell>
          <cell r="DZ1230">
            <v>0</v>
          </cell>
          <cell r="EB1230">
            <v>0</v>
          </cell>
          <cell r="ED1230">
            <v>0</v>
          </cell>
          <cell r="EF1230">
            <v>0</v>
          </cell>
          <cell r="EJ1230">
            <v>0</v>
          </cell>
          <cell r="EL1230">
            <v>0</v>
          </cell>
          <cell r="EN1230">
            <v>0</v>
          </cell>
          <cell r="EP1230">
            <v>0</v>
          </cell>
          <cell r="ER1230">
            <v>0</v>
          </cell>
          <cell r="ET1230">
            <v>0</v>
          </cell>
          <cell r="EX1230">
            <v>0</v>
          </cell>
          <cell r="EZ1230">
            <v>0</v>
          </cell>
          <cell r="FD1230">
            <v>0</v>
          </cell>
          <cell r="FF1230">
            <v>0</v>
          </cell>
        </row>
        <row r="1231">
          <cell r="A1231" t="str">
            <v>HydroNorgeR</v>
          </cell>
          <cell r="B1231" t="str">
            <v>Norge</v>
          </cell>
          <cell r="G1231">
            <v>28858</v>
          </cell>
          <cell r="H1231">
            <v>0</v>
          </cell>
          <cell r="N1231">
            <v>126270</v>
          </cell>
          <cell r="AK1231">
            <v>28858</v>
          </cell>
          <cell r="AL1231">
            <v>0</v>
          </cell>
          <cell r="AN1231">
            <v>0</v>
          </cell>
          <cell r="AO1231">
            <v>1442.9</v>
          </cell>
          <cell r="AP1231">
            <v>1010030</v>
          </cell>
          <cell r="AQ1231">
            <v>1731.48</v>
          </cell>
          <cell r="BG1231" t="b">
            <v>0</v>
          </cell>
          <cell r="BO1231" t="b">
            <v>0</v>
          </cell>
          <cell r="CA1231" t="b">
            <v>0</v>
          </cell>
          <cell r="CB1231" t="b">
            <v>0</v>
          </cell>
          <cell r="CD1231" t="b">
            <v>0</v>
          </cell>
          <cell r="CE1231" t="b">
            <v>0</v>
          </cell>
          <cell r="CG1231" t="b">
            <v>0</v>
          </cell>
          <cell r="CH1231" t="b">
            <v>0</v>
          </cell>
          <cell r="CP1231" t="str">
            <v>ERHYDDAM</v>
          </cell>
          <cell r="CT1231" t="b">
            <v>0</v>
          </cell>
          <cell r="CV1231" t="b">
            <v>0</v>
          </cell>
          <cell r="CX1231" t="b">
            <v>0</v>
          </cell>
          <cell r="CZ1231" t="b">
            <v>0</v>
          </cell>
          <cell r="DB1231" t="b">
            <v>0</v>
          </cell>
          <cell r="DD1231" t="b">
            <v>0</v>
          </cell>
          <cell r="DF1231" t="b">
            <v>0</v>
          </cell>
          <cell r="DH1231" t="b">
            <v>0</v>
          </cell>
          <cell r="DJ1231" t="b">
            <v>0</v>
          </cell>
          <cell r="DL1231" t="b">
            <v>0</v>
          </cell>
          <cell r="DN1231" t="b">
            <v>0</v>
          </cell>
          <cell r="DP1231" t="b">
            <v>0</v>
          </cell>
          <cell r="DV1231">
            <v>0</v>
          </cell>
          <cell r="DX1231">
            <v>0</v>
          </cell>
          <cell r="DZ1231">
            <v>0</v>
          </cell>
          <cell r="EB1231">
            <v>0</v>
          </cell>
          <cell r="ED1231">
            <v>0</v>
          </cell>
          <cell r="EF1231">
            <v>0</v>
          </cell>
          <cell r="EJ1231">
            <v>0</v>
          </cell>
          <cell r="EL1231">
            <v>0</v>
          </cell>
          <cell r="EN1231">
            <v>0</v>
          </cell>
          <cell r="EP1231">
            <v>0</v>
          </cell>
          <cell r="ER1231">
            <v>0</v>
          </cell>
          <cell r="ET1231">
            <v>0</v>
          </cell>
          <cell r="EX1231">
            <v>0</v>
          </cell>
          <cell r="EZ1231">
            <v>0</v>
          </cell>
          <cell r="FD1231">
            <v>0</v>
          </cell>
          <cell r="FF1231">
            <v>0</v>
          </cell>
        </row>
        <row r="1232">
          <cell r="A1232" t="str">
            <v>HydroNorgeR</v>
          </cell>
          <cell r="B1232" t="str">
            <v>Norge</v>
          </cell>
          <cell r="G1232">
            <v>28858</v>
          </cell>
          <cell r="H1232">
            <v>0</v>
          </cell>
          <cell r="N1232">
            <v>127270</v>
          </cell>
          <cell r="AK1232">
            <v>28858</v>
          </cell>
          <cell r="AL1232">
            <v>0</v>
          </cell>
          <cell r="AN1232">
            <v>0</v>
          </cell>
          <cell r="AO1232">
            <v>1442.9</v>
          </cell>
          <cell r="AP1232">
            <v>1010030</v>
          </cell>
          <cell r="AQ1232">
            <v>1731.48</v>
          </cell>
          <cell r="BG1232" t="b">
            <v>0</v>
          </cell>
          <cell r="BO1232" t="b">
            <v>0</v>
          </cell>
          <cell r="CA1232" t="b">
            <v>0</v>
          </cell>
          <cell r="CB1232" t="b">
            <v>0</v>
          </cell>
          <cell r="CD1232" t="b">
            <v>0</v>
          </cell>
          <cell r="CE1232" t="b">
            <v>0</v>
          </cell>
          <cell r="CG1232" t="b">
            <v>0</v>
          </cell>
          <cell r="CH1232" t="b">
            <v>0</v>
          </cell>
          <cell r="CP1232" t="str">
            <v>ERHYDDAM</v>
          </cell>
          <cell r="CT1232" t="b">
            <v>0</v>
          </cell>
          <cell r="CV1232" t="b">
            <v>0</v>
          </cell>
          <cell r="CX1232" t="b">
            <v>0</v>
          </cell>
          <cell r="CZ1232" t="b">
            <v>0</v>
          </cell>
          <cell r="DB1232" t="b">
            <v>0</v>
          </cell>
          <cell r="DD1232" t="b">
            <v>0</v>
          </cell>
          <cell r="DF1232" t="b">
            <v>0</v>
          </cell>
          <cell r="DH1232" t="b">
            <v>0</v>
          </cell>
          <cell r="DJ1232" t="b">
            <v>0</v>
          </cell>
          <cell r="DL1232" t="b">
            <v>0</v>
          </cell>
          <cell r="DN1232" t="b">
            <v>0</v>
          </cell>
          <cell r="DP1232" t="b">
            <v>0</v>
          </cell>
          <cell r="DV1232">
            <v>0</v>
          </cell>
          <cell r="DX1232">
            <v>0</v>
          </cell>
          <cell r="DZ1232">
            <v>0</v>
          </cell>
          <cell r="EB1232">
            <v>0</v>
          </cell>
          <cell r="ED1232">
            <v>0</v>
          </cell>
          <cell r="EF1232">
            <v>0</v>
          </cell>
          <cell r="EJ1232">
            <v>0</v>
          </cell>
          <cell r="EL1232">
            <v>0</v>
          </cell>
          <cell r="EN1232">
            <v>0</v>
          </cell>
          <cell r="EP1232">
            <v>0</v>
          </cell>
          <cell r="ER1232">
            <v>0</v>
          </cell>
          <cell r="ET1232">
            <v>0</v>
          </cell>
          <cell r="EX1232">
            <v>0</v>
          </cell>
          <cell r="EZ1232">
            <v>0</v>
          </cell>
          <cell r="FD1232">
            <v>0</v>
          </cell>
          <cell r="FF1232">
            <v>0</v>
          </cell>
        </row>
        <row r="1233">
          <cell r="A1233" t="str">
            <v>HydroNorgeR</v>
          </cell>
          <cell r="B1233" t="str">
            <v>Norge</v>
          </cell>
          <cell r="G1233">
            <v>28858</v>
          </cell>
          <cell r="H1233">
            <v>0</v>
          </cell>
          <cell r="N1233">
            <v>128270</v>
          </cell>
          <cell r="AK1233">
            <v>28858</v>
          </cell>
          <cell r="AL1233">
            <v>0</v>
          </cell>
          <cell r="AN1233">
            <v>0</v>
          </cell>
          <cell r="AO1233">
            <v>1442.9</v>
          </cell>
          <cell r="AP1233">
            <v>1010030</v>
          </cell>
          <cell r="AQ1233">
            <v>1731.48</v>
          </cell>
          <cell r="BG1233" t="b">
            <v>0</v>
          </cell>
          <cell r="BO1233" t="b">
            <v>0</v>
          </cell>
          <cell r="CA1233" t="b">
            <v>0</v>
          </cell>
          <cell r="CB1233" t="b">
            <v>0</v>
          </cell>
          <cell r="CD1233" t="b">
            <v>0</v>
          </cell>
          <cell r="CE1233" t="b">
            <v>0</v>
          </cell>
          <cell r="CG1233" t="b">
            <v>0</v>
          </cell>
          <cell r="CH1233" t="b">
            <v>0</v>
          </cell>
          <cell r="CP1233" t="str">
            <v>ERHYDDAM</v>
          </cell>
          <cell r="CT1233" t="b">
            <v>0</v>
          </cell>
          <cell r="CV1233" t="b">
            <v>0</v>
          </cell>
          <cell r="CX1233" t="b">
            <v>0</v>
          </cell>
          <cell r="CZ1233" t="b">
            <v>0</v>
          </cell>
          <cell r="DB1233" t="b">
            <v>0</v>
          </cell>
          <cell r="DD1233" t="b">
            <v>0</v>
          </cell>
          <cell r="DF1233" t="b">
            <v>0</v>
          </cell>
          <cell r="DH1233" t="b">
            <v>0</v>
          </cell>
          <cell r="DJ1233" t="b">
            <v>0</v>
          </cell>
          <cell r="DL1233" t="b">
            <v>0</v>
          </cell>
          <cell r="DN1233" t="b">
            <v>0</v>
          </cell>
          <cell r="DP1233" t="b">
            <v>0</v>
          </cell>
          <cell r="DV1233">
            <v>0</v>
          </cell>
          <cell r="DX1233">
            <v>0</v>
          </cell>
          <cell r="DZ1233">
            <v>0</v>
          </cell>
          <cell r="EB1233">
            <v>0</v>
          </cell>
          <cell r="ED1233">
            <v>0</v>
          </cell>
          <cell r="EF1233">
            <v>0</v>
          </cell>
          <cell r="EJ1233">
            <v>0</v>
          </cell>
          <cell r="EL1233">
            <v>0</v>
          </cell>
          <cell r="EN1233">
            <v>0</v>
          </cell>
          <cell r="EP1233">
            <v>0</v>
          </cell>
          <cell r="ER1233">
            <v>0</v>
          </cell>
          <cell r="ET1233">
            <v>0</v>
          </cell>
          <cell r="EX1233">
            <v>0</v>
          </cell>
          <cell r="EZ1233">
            <v>0</v>
          </cell>
          <cell r="FD1233">
            <v>0</v>
          </cell>
          <cell r="FF1233">
            <v>0</v>
          </cell>
        </row>
        <row r="1234">
          <cell r="A1234" t="str">
            <v>HydroNorgeU</v>
          </cell>
          <cell r="B1234" t="str">
            <v>Norge</v>
          </cell>
          <cell r="G1234">
            <v>791.19367045063643</v>
          </cell>
          <cell r="H1234">
            <v>0</v>
          </cell>
          <cell r="N1234">
            <v>2300</v>
          </cell>
          <cell r="AK1234">
            <v>791.19367045063643</v>
          </cell>
          <cell r="AL1234">
            <v>0</v>
          </cell>
          <cell r="AN1234">
            <v>0</v>
          </cell>
          <cell r="AO1234">
            <v>39.559683522531827</v>
          </cell>
          <cell r="AP1234">
            <v>27691.778465772277</v>
          </cell>
          <cell r="AQ1234">
            <v>47.471620227038187</v>
          </cell>
          <cell r="BG1234" t="b">
            <v>0</v>
          </cell>
          <cell r="BO1234" t="b">
            <v>0</v>
          </cell>
          <cell r="CA1234" t="b">
            <v>0</v>
          </cell>
          <cell r="CB1234" t="b">
            <v>0</v>
          </cell>
          <cell r="CD1234" t="b">
            <v>0</v>
          </cell>
          <cell r="CE1234" t="b">
            <v>0</v>
          </cell>
          <cell r="CG1234" t="b">
            <v>0</v>
          </cell>
          <cell r="CH1234" t="b">
            <v>0</v>
          </cell>
          <cell r="CP1234" t="str">
            <v>ERHYDDAM</v>
          </cell>
          <cell r="CT1234" t="b">
            <v>0</v>
          </cell>
          <cell r="CV1234" t="b">
            <v>0</v>
          </cell>
          <cell r="CX1234" t="b">
            <v>0</v>
          </cell>
          <cell r="CZ1234" t="b">
            <v>0</v>
          </cell>
          <cell r="DB1234" t="b">
            <v>0</v>
          </cell>
          <cell r="DD1234" t="b">
            <v>0</v>
          </cell>
          <cell r="DF1234" t="b">
            <v>0</v>
          </cell>
          <cell r="DH1234" t="b">
            <v>0</v>
          </cell>
          <cell r="DJ1234" t="b">
            <v>0</v>
          </cell>
          <cell r="DL1234" t="b">
            <v>0</v>
          </cell>
          <cell r="DN1234" t="b">
            <v>0</v>
          </cell>
          <cell r="DP1234" t="b">
            <v>0</v>
          </cell>
          <cell r="DV1234">
            <v>0</v>
          </cell>
          <cell r="DX1234">
            <v>0</v>
          </cell>
          <cell r="DZ1234">
            <v>0</v>
          </cell>
          <cell r="EB1234">
            <v>0</v>
          </cell>
          <cell r="ED1234">
            <v>0</v>
          </cell>
          <cell r="EF1234">
            <v>0</v>
          </cell>
          <cell r="EJ1234">
            <v>0</v>
          </cell>
          <cell r="EL1234">
            <v>0</v>
          </cell>
          <cell r="EN1234">
            <v>0</v>
          </cell>
          <cell r="EP1234">
            <v>0</v>
          </cell>
          <cell r="ER1234">
            <v>0</v>
          </cell>
          <cell r="ET1234">
            <v>0</v>
          </cell>
          <cell r="EX1234">
            <v>0</v>
          </cell>
          <cell r="EZ1234">
            <v>0</v>
          </cell>
          <cell r="FD1234">
            <v>0</v>
          </cell>
          <cell r="FF1234">
            <v>0</v>
          </cell>
        </row>
        <row r="1235">
          <cell r="A1235" t="str">
            <v>HydroNorgeU</v>
          </cell>
          <cell r="B1235" t="str">
            <v>Norge</v>
          </cell>
          <cell r="G1235">
            <v>1056.0715514275885</v>
          </cell>
          <cell r="H1235">
            <v>0</v>
          </cell>
          <cell r="N1235">
            <v>3070</v>
          </cell>
          <cell r="AK1235">
            <v>1056.0715514275885</v>
          </cell>
          <cell r="AL1235">
            <v>0</v>
          </cell>
          <cell r="AN1235">
            <v>0</v>
          </cell>
          <cell r="AO1235">
            <v>52.803577571379428</v>
          </cell>
          <cell r="AP1235">
            <v>36962.5042999656</v>
          </cell>
          <cell r="AQ1235">
            <v>63.364293085655305</v>
          </cell>
          <cell r="BG1235" t="b">
            <v>0</v>
          </cell>
          <cell r="BO1235" t="b">
            <v>0</v>
          </cell>
          <cell r="CA1235" t="b">
            <v>0</v>
          </cell>
          <cell r="CB1235" t="b">
            <v>0</v>
          </cell>
          <cell r="CD1235" t="b">
            <v>0</v>
          </cell>
          <cell r="CE1235" t="b">
            <v>0</v>
          </cell>
          <cell r="CG1235" t="b">
            <v>0</v>
          </cell>
          <cell r="CH1235" t="b">
            <v>0</v>
          </cell>
          <cell r="CP1235" t="str">
            <v>ERHYDDAM</v>
          </cell>
          <cell r="CT1235" t="b">
            <v>0</v>
          </cell>
          <cell r="CV1235" t="b">
            <v>0</v>
          </cell>
          <cell r="CX1235" t="b">
            <v>0</v>
          </cell>
          <cell r="CZ1235" t="b">
            <v>0</v>
          </cell>
          <cell r="DB1235" t="b">
            <v>0</v>
          </cell>
          <cell r="DD1235" t="b">
            <v>0</v>
          </cell>
          <cell r="DF1235" t="b">
            <v>0</v>
          </cell>
          <cell r="DH1235" t="b">
            <v>0</v>
          </cell>
          <cell r="DJ1235" t="b">
            <v>0</v>
          </cell>
          <cell r="DL1235" t="b">
            <v>0</v>
          </cell>
          <cell r="DN1235" t="b">
            <v>0</v>
          </cell>
          <cell r="DP1235" t="b">
            <v>0</v>
          </cell>
          <cell r="DV1235">
            <v>0</v>
          </cell>
          <cell r="DX1235">
            <v>0</v>
          </cell>
          <cell r="DZ1235">
            <v>0</v>
          </cell>
          <cell r="EB1235">
            <v>0</v>
          </cell>
          <cell r="ED1235">
            <v>0</v>
          </cell>
          <cell r="EF1235">
            <v>0</v>
          </cell>
          <cell r="EJ1235">
            <v>0</v>
          </cell>
          <cell r="EL1235">
            <v>0</v>
          </cell>
          <cell r="EN1235">
            <v>0</v>
          </cell>
          <cell r="EP1235">
            <v>0</v>
          </cell>
          <cell r="ER1235">
            <v>0</v>
          </cell>
          <cell r="ET1235">
            <v>0</v>
          </cell>
          <cell r="EX1235">
            <v>0</v>
          </cell>
          <cell r="EZ1235">
            <v>0</v>
          </cell>
          <cell r="FD1235">
            <v>0</v>
          </cell>
          <cell r="FF1235">
            <v>0</v>
          </cell>
        </row>
        <row r="1236">
          <cell r="A1236" t="str">
            <v>HydroNorgeU</v>
          </cell>
          <cell r="B1236" t="str">
            <v>Norge</v>
          </cell>
          <cell r="G1236">
            <v>1320.9494324045409</v>
          </cell>
          <cell r="H1236">
            <v>0</v>
          </cell>
          <cell r="N1236">
            <v>3840</v>
          </cell>
          <cell r="AK1236">
            <v>1320.9494324045409</v>
          </cell>
          <cell r="AL1236">
            <v>0</v>
          </cell>
          <cell r="AN1236">
            <v>0</v>
          </cell>
          <cell r="AO1236">
            <v>66.047471620227043</v>
          </cell>
          <cell r="AP1236">
            <v>46233.230134158934</v>
          </cell>
          <cell r="AQ1236">
            <v>79.256965944272451</v>
          </cell>
          <cell r="BG1236" t="b">
            <v>0</v>
          </cell>
          <cell r="BO1236" t="b">
            <v>0</v>
          </cell>
          <cell r="CA1236" t="b">
            <v>0</v>
          </cell>
          <cell r="CB1236" t="b">
            <v>0</v>
          </cell>
          <cell r="CD1236" t="b">
            <v>0</v>
          </cell>
          <cell r="CE1236" t="b">
            <v>0</v>
          </cell>
          <cell r="CG1236" t="b">
            <v>0</v>
          </cell>
          <cell r="CH1236" t="b">
            <v>0</v>
          </cell>
          <cell r="CP1236" t="str">
            <v>ERHYDDAM</v>
          </cell>
          <cell r="CT1236" t="b">
            <v>0</v>
          </cell>
          <cell r="CV1236" t="b">
            <v>0</v>
          </cell>
          <cell r="CX1236" t="b">
            <v>0</v>
          </cell>
          <cell r="CZ1236" t="b">
            <v>0</v>
          </cell>
          <cell r="DB1236" t="b">
            <v>0</v>
          </cell>
          <cell r="DD1236" t="b">
            <v>0</v>
          </cell>
          <cell r="DF1236" t="b">
            <v>0</v>
          </cell>
          <cell r="DH1236" t="b">
            <v>0</v>
          </cell>
          <cell r="DJ1236" t="b">
            <v>0</v>
          </cell>
          <cell r="DL1236" t="b">
            <v>0</v>
          </cell>
          <cell r="DN1236" t="b">
            <v>0</v>
          </cell>
          <cell r="DP1236" t="b">
            <v>0</v>
          </cell>
          <cell r="DV1236">
            <v>0</v>
          </cell>
          <cell r="DX1236">
            <v>0</v>
          </cell>
          <cell r="DZ1236">
            <v>0</v>
          </cell>
          <cell r="EB1236">
            <v>0</v>
          </cell>
          <cell r="ED1236">
            <v>0</v>
          </cell>
          <cell r="EF1236">
            <v>0</v>
          </cell>
          <cell r="EJ1236">
            <v>0</v>
          </cell>
          <cell r="EL1236">
            <v>0</v>
          </cell>
          <cell r="EN1236">
            <v>0</v>
          </cell>
          <cell r="EP1236">
            <v>0</v>
          </cell>
          <cell r="ER1236">
            <v>0</v>
          </cell>
          <cell r="ET1236">
            <v>0</v>
          </cell>
          <cell r="EX1236">
            <v>0</v>
          </cell>
          <cell r="EZ1236">
            <v>0</v>
          </cell>
          <cell r="FD1236">
            <v>0</v>
          </cell>
          <cell r="FF1236">
            <v>0</v>
          </cell>
        </row>
        <row r="1237">
          <cell r="A1237" t="str">
            <v>HydroNorgeU</v>
          </cell>
          <cell r="B1237" t="str">
            <v>Norge</v>
          </cell>
          <cell r="G1237">
            <v>1585.827313381493</v>
          </cell>
          <cell r="H1237">
            <v>0</v>
          </cell>
          <cell r="N1237">
            <v>4610</v>
          </cell>
          <cell r="AK1237">
            <v>1585.827313381493</v>
          </cell>
          <cell r="AL1237">
            <v>0</v>
          </cell>
          <cell r="AN1237">
            <v>0</v>
          </cell>
          <cell r="AO1237">
            <v>79.291365669074651</v>
          </cell>
          <cell r="AP1237">
            <v>55503.955968352253</v>
          </cell>
          <cell r="AQ1237">
            <v>95.149638802889584</v>
          </cell>
          <cell r="BG1237" t="b">
            <v>0</v>
          </cell>
          <cell r="BO1237" t="b">
            <v>0</v>
          </cell>
          <cell r="CA1237" t="b">
            <v>0</v>
          </cell>
          <cell r="CB1237" t="b">
            <v>0</v>
          </cell>
          <cell r="CD1237" t="b">
            <v>0</v>
          </cell>
          <cell r="CE1237" t="b">
            <v>0</v>
          </cell>
          <cell r="CG1237" t="b">
            <v>0</v>
          </cell>
          <cell r="CH1237" t="b">
            <v>0</v>
          </cell>
          <cell r="CP1237" t="str">
            <v>ERHYDDAM</v>
          </cell>
          <cell r="CT1237" t="b">
            <v>0</v>
          </cell>
          <cell r="CV1237" t="b">
            <v>0</v>
          </cell>
          <cell r="CX1237" t="b">
            <v>0</v>
          </cell>
          <cell r="CZ1237" t="b">
            <v>0</v>
          </cell>
          <cell r="DB1237" t="b">
            <v>0</v>
          </cell>
          <cell r="DD1237" t="b">
            <v>0</v>
          </cell>
          <cell r="DF1237" t="b">
            <v>0</v>
          </cell>
          <cell r="DH1237" t="b">
            <v>0</v>
          </cell>
          <cell r="DJ1237" t="b">
            <v>0</v>
          </cell>
          <cell r="DL1237" t="b">
            <v>0</v>
          </cell>
          <cell r="DN1237" t="b">
            <v>0</v>
          </cell>
          <cell r="DP1237" t="b">
            <v>0</v>
          </cell>
          <cell r="DV1237">
            <v>0</v>
          </cell>
          <cell r="DX1237">
            <v>0</v>
          </cell>
          <cell r="DZ1237">
            <v>0</v>
          </cell>
          <cell r="EB1237">
            <v>0</v>
          </cell>
          <cell r="ED1237">
            <v>0</v>
          </cell>
          <cell r="EF1237">
            <v>0</v>
          </cell>
          <cell r="EJ1237">
            <v>0</v>
          </cell>
          <cell r="EL1237">
            <v>0</v>
          </cell>
          <cell r="EN1237">
            <v>0</v>
          </cell>
          <cell r="EP1237">
            <v>0</v>
          </cell>
          <cell r="ER1237">
            <v>0</v>
          </cell>
          <cell r="ET1237">
            <v>0</v>
          </cell>
          <cell r="EX1237">
            <v>0</v>
          </cell>
          <cell r="EZ1237">
            <v>0</v>
          </cell>
          <cell r="FD1237">
            <v>0</v>
          </cell>
          <cell r="FF1237">
            <v>0</v>
          </cell>
        </row>
        <row r="1238">
          <cell r="A1238" t="str">
            <v>HydroNorgeU</v>
          </cell>
          <cell r="B1238" t="str">
            <v>Norge</v>
          </cell>
          <cell r="G1238">
            <v>1850.7051943584452</v>
          </cell>
          <cell r="H1238">
            <v>0</v>
          </cell>
          <cell r="N1238">
            <v>5380</v>
          </cell>
          <cell r="AK1238">
            <v>1850.7051943584452</v>
          </cell>
          <cell r="AL1238">
            <v>0</v>
          </cell>
          <cell r="AN1238">
            <v>0</v>
          </cell>
          <cell r="AO1238">
            <v>92.535259717922258</v>
          </cell>
          <cell r="AP1238">
            <v>64774.68180254558</v>
          </cell>
          <cell r="AQ1238">
            <v>111.0423116615067</v>
          </cell>
          <cell r="BG1238" t="b">
            <v>0</v>
          </cell>
          <cell r="BO1238" t="b">
            <v>0</v>
          </cell>
          <cell r="CA1238" t="b">
            <v>0</v>
          </cell>
          <cell r="CB1238" t="b">
            <v>0</v>
          </cell>
          <cell r="CD1238" t="b">
            <v>0</v>
          </cell>
          <cell r="CE1238" t="b">
            <v>0</v>
          </cell>
          <cell r="CG1238" t="b">
            <v>0</v>
          </cell>
          <cell r="CH1238" t="b">
            <v>0</v>
          </cell>
          <cell r="CP1238" t="str">
            <v>ERHYDDAM</v>
          </cell>
          <cell r="CT1238" t="b">
            <v>0</v>
          </cell>
          <cell r="CV1238" t="b">
            <v>0</v>
          </cell>
          <cell r="CX1238" t="b">
            <v>0</v>
          </cell>
          <cell r="CZ1238" t="b">
            <v>0</v>
          </cell>
          <cell r="DB1238" t="b">
            <v>0</v>
          </cell>
          <cell r="DD1238" t="b">
            <v>0</v>
          </cell>
          <cell r="DF1238" t="b">
            <v>0</v>
          </cell>
          <cell r="DH1238" t="b">
            <v>0</v>
          </cell>
          <cell r="DJ1238" t="b">
            <v>0</v>
          </cell>
          <cell r="DL1238" t="b">
            <v>0</v>
          </cell>
          <cell r="DN1238" t="b">
            <v>0</v>
          </cell>
          <cell r="DP1238" t="b">
            <v>0</v>
          </cell>
          <cell r="DV1238">
            <v>0</v>
          </cell>
          <cell r="DX1238">
            <v>0</v>
          </cell>
          <cell r="DZ1238">
            <v>0</v>
          </cell>
          <cell r="EB1238">
            <v>0</v>
          </cell>
          <cell r="ED1238">
            <v>0</v>
          </cell>
          <cell r="EF1238">
            <v>0</v>
          </cell>
          <cell r="EJ1238">
            <v>0</v>
          </cell>
          <cell r="EL1238">
            <v>0</v>
          </cell>
          <cell r="EN1238">
            <v>0</v>
          </cell>
          <cell r="EP1238">
            <v>0</v>
          </cell>
          <cell r="ER1238">
            <v>0</v>
          </cell>
          <cell r="ET1238">
            <v>0</v>
          </cell>
          <cell r="EX1238">
            <v>0</v>
          </cell>
          <cell r="EZ1238">
            <v>0</v>
          </cell>
          <cell r="FD1238">
            <v>0</v>
          </cell>
          <cell r="FF1238">
            <v>0</v>
          </cell>
        </row>
        <row r="1239">
          <cell r="A1239" t="str">
            <v>HydroNorgeU</v>
          </cell>
          <cell r="B1239" t="str">
            <v>Norge</v>
          </cell>
          <cell r="G1239">
            <v>2115.5830753353971</v>
          </cell>
          <cell r="H1239">
            <v>0</v>
          </cell>
          <cell r="N1239">
            <v>6150</v>
          </cell>
          <cell r="AK1239">
            <v>2115.5830753353971</v>
          </cell>
          <cell r="AL1239">
            <v>0</v>
          </cell>
          <cell r="AN1239">
            <v>0</v>
          </cell>
          <cell r="AO1239">
            <v>105.77915376676987</v>
          </cell>
          <cell r="AP1239">
            <v>74045.407636738892</v>
          </cell>
          <cell r="AQ1239">
            <v>126.93498452012382</v>
          </cell>
          <cell r="BG1239" t="b">
            <v>0</v>
          </cell>
          <cell r="BO1239" t="b">
            <v>0</v>
          </cell>
          <cell r="CA1239" t="b">
            <v>0</v>
          </cell>
          <cell r="CB1239" t="b">
            <v>0</v>
          </cell>
          <cell r="CD1239" t="b">
            <v>0</v>
          </cell>
          <cell r="CE1239" t="b">
            <v>0</v>
          </cell>
          <cell r="CG1239" t="b">
            <v>0</v>
          </cell>
          <cell r="CH1239" t="b">
            <v>0</v>
          </cell>
          <cell r="CP1239" t="str">
            <v>ERHYDDAM</v>
          </cell>
          <cell r="CT1239" t="b">
            <v>0</v>
          </cell>
          <cell r="CV1239" t="b">
            <v>0</v>
          </cell>
          <cell r="CX1239" t="b">
            <v>0</v>
          </cell>
          <cell r="CZ1239" t="b">
            <v>0</v>
          </cell>
          <cell r="DB1239" t="b">
            <v>0</v>
          </cell>
          <cell r="DD1239" t="b">
            <v>0</v>
          </cell>
          <cell r="DF1239" t="b">
            <v>0</v>
          </cell>
          <cell r="DH1239" t="b">
            <v>0</v>
          </cell>
          <cell r="DJ1239" t="b">
            <v>0</v>
          </cell>
          <cell r="DL1239" t="b">
            <v>0</v>
          </cell>
          <cell r="DN1239" t="b">
            <v>0</v>
          </cell>
          <cell r="DP1239" t="b">
            <v>0</v>
          </cell>
          <cell r="DV1239">
            <v>0</v>
          </cell>
          <cell r="DX1239">
            <v>0</v>
          </cell>
          <cell r="DZ1239">
            <v>0</v>
          </cell>
          <cell r="EB1239">
            <v>0</v>
          </cell>
          <cell r="ED1239">
            <v>0</v>
          </cell>
          <cell r="EF1239">
            <v>0</v>
          </cell>
          <cell r="EJ1239">
            <v>0</v>
          </cell>
          <cell r="EL1239">
            <v>0</v>
          </cell>
          <cell r="EN1239">
            <v>0</v>
          </cell>
          <cell r="EP1239">
            <v>0</v>
          </cell>
          <cell r="ER1239">
            <v>0</v>
          </cell>
          <cell r="ET1239">
            <v>0</v>
          </cell>
          <cell r="EX1239">
            <v>0</v>
          </cell>
          <cell r="EZ1239">
            <v>0</v>
          </cell>
          <cell r="FD1239">
            <v>0</v>
          </cell>
          <cell r="FF1239">
            <v>0</v>
          </cell>
        </row>
        <row r="1240">
          <cell r="A1240" t="str">
            <v>HydroNorgeU</v>
          </cell>
          <cell r="B1240" t="str">
            <v>Norge</v>
          </cell>
          <cell r="G1240">
            <v>2380.4609563123495</v>
          </cell>
          <cell r="H1240">
            <v>0</v>
          </cell>
          <cell r="N1240">
            <v>6920</v>
          </cell>
          <cell r="AK1240">
            <v>2380.4609563123495</v>
          </cell>
          <cell r="AL1240">
            <v>0</v>
          </cell>
          <cell r="AN1240">
            <v>0</v>
          </cell>
          <cell r="AO1240">
            <v>119.02304781561747</v>
          </cell>
          <cell r="AP1240">
            <v>83316.133470932225</v>
          </cell>
          <cell r="AQ1240">
            <v>142.82765737874095</v>
          </cell>
          <cell r="BG1240" t="b">
            <v>0</v>
          </cell>
          <cell r="BO1240" t="b">
            <v>0</v>
          </cell>
          <cell r="CA1240" t="b">
            <v>0</v>
          </cell>
          <cell r="CB1240" t="b">
            <v>0</v>
          </cell>
          <cell r="CD1240" t="b">
            <v>0</v>
          </cell>
          <cell r="CE1240" t="b">
            <v>0</v>
          </cell>
          <cell r="CG1240" t="b">
            <v>0</v>
          </cell>
          <cell r="CH1240" t="b">
            <v>0</v>
          </cell>
          <cell r="CP1240" t="str">
            <v>ERHYDDAM</v>
          </cell>
          <cell r="CT1240" t="b">
            <v>0</v>
          </cell>
          <cell r="CV1240" t="b">
            <v>0</v>
          </cell>
          <cell r="CX1240" t="b">
            <v>0</v>
          </cell>
          <cell r="CZ1240" t="b">
            <v>0</v>
          </cell>
          <cell r="DB1240" t="b">
            <v>0</v>
          </cell>
          <cell r="DD1240" t="b">
            <v>0</v>
          </cell>
          <cell r="DF1240" t="b">
            <v>0</v>
          </cell>
          <cell r="DH1240" t="b">
            <v>0</v>
          </cell>
          <cell r="DJ1240" t="b">
            <v>0</v>
          </cell>
          <cell r="DL1240" t="b">
            <v>0</v>
          </cell>
          <cell r="DN1240" t="b">
            <v>0</v>
          </cell>
          <cell r="DP1240" t="b">
            <v>0</v>
          </cell>
          <cell r="DV1240">
            <v>0</v>
          </cell>
          <cell r="DX1240">
            <v>0</v>
          </cell>
          <cell r="DZ1240">
            <v>0</v>
          </cell>
          <cell r="EB1240">
            <v>0</v>
          </cell>
          <cell r="ED1240">
            <v>0</v>
          </cell>
          <cell r="EF1240">
            <v>0</v>
          </cell>
          <cell r="EJ1240">
            <v>0</v>
          </cell>
          <cell r="EL1240">
            <v>0</v>
          </cell>
          <cell r="EN1240">
            <v>0</v>
          </cell>
          <cell r="EP1240">
            <v>0</v>
          </cell>
          <cell r="ER1240">
            <v>0</v>
          </cell>
          <cell r="ET1240">
            <v>0</v>
          </cell>
          <cell r="EX1240">
            <v>0</v>
          </cell>
          <cell r="EZ1240">
            <v>0</v>
          </cell>
          <cell r="FD1240">
            <v>0</v>
          </cell>
          <cell r="FF1240">
            <v>0</v>
          </cell>
        </row>
        <row r="1241">
          <cell r="A1241" t="str">
            <v>HydroNorgeU</v>
          </cell>
          <cell r="B1241" t="str">
            <v>Norge</v>
          </cell>
          <cell r="G1241">
            <v>2645.3388372893019</v>
          </cell>
          <cell r="H1241">
            <v>0</v>
          </cell>
          <cell r="N1241">
            <v>7690</v>
          </cell>
          <cell r="AK1241">
            <v>2645.3388372893019</v>
          </cell>
          <cell r="AL1241">
            <v>0</v>
          </cell>
          <cell r="AN1241">
            <v>0</v>
          </cell>
          <cell r="AO1241">
            <v>132.26694186446511</v>
          </cell>
          <cell r="AP1241">
            <v>92586.859305125559</v>
          </cell>
          <cell r="AQ1241">
            <v>158.7203302373581</v>
          </cell>
          <cell r="BG1241" t="b">
            <v>0</v>
          </cell>
          <cell r="BO1241" t="b">
            <v>0</v>
          </cell>
          <cell r="CA1241" t="b">
            <v>0</v>
          </cell>
          <cell r="CB1241" t="b">
            <v>0</v>
          </cell>
          <cell r="CD1241" t="b">
            <v>0</v>
          </cell>
          <cell r="CE1241" t="b">
            <v>0</v>
          </cell>
          <cell r="CG1241" t="b">
            <v>0</v>
          </cell>
          <cell r="CH1241" t="b">
            <v>0</v>
          </cell>
          <cell r="CP1241" t="str">
            <v>ERHYDDAM</v>
          </cell>
          <cell r="CT1241" t="b">
            <v>0</v>
          </cell>
          <cell r="CV1241" t="b">
            <v>0</v>
          </cell>
          <cell r="CX1241" t="b">
            <v>0</v>
          </cell>
          <cell r="CZ1241" t="b">
            <v>0</v>
          </cell>
          <cell r="DB1241" t="b">
            <v>0</v>
          </cell>
          <cell r="DD1241" t="b">
            <v>0</v>
          </cell>
          <cell r="DF1241" t="b">
            <v>0</v>
          </cell>
          <cell r="DH1241" t="b">
            <v>0</v>
          </cell>
          <cell r="DJ1241" t="b">
            <v>0</v>
          </cell>
          <cell r="DL1241" t="b">
            <v>0</v>
          </cell>
          <cell r="DN1241" t="b">
            <v>0</v>
          </cell>
          <cell r="DP1241" t="b">
            <v>0</v>
          </cell>
          <cell r="DV1241">
            <v>0</v>
          </cell>
          <cell r="DX1241">
            <v>0</v>
          </cell>
          <cell r="DZ1241">
            <v>0</v>
          </cell>
          <cell r="EB1241">
            <v>0</v>
          </cell>
          <cell r="ED1241">
            <v>0</v>
          </cell>
          <cell r="EF1241">
            <v>0</v>
          </cell>
          <cell r="EJ1241">
            <v>0</v>
          </cell>
          <cell r="EL1241">
            <v>0</v>
          </cell>
          <cell r="EN1241">
            <v>0</v>
          </cell>
          <cell r="EP1241">
            <v>0</v>
          </cell>
          <cell r="ER1241">
            <v>0</v>
          </cell>
          <cell r="ET1241">
            <v>0</v>
          </cell>
          <cell r="EX1241">
            <v>0</v>
          </cell>
          <cell r="EZ1241">
            <v>0</v>
          </cell>
          <cell r="FD1241">
            <v>0</v>
          </cell>
          <cell r="FF1241">
            <v>0</v>
          </cell>
        </row>
        <row r="1242">
          <cell r="A1242" t="str">
            <v>HydroNorgeU</v>
          </cell>
          <cell r="B1242" t="str">
            <v>Norge</v>
          </cell>
          <cell r="G1242">
            <v>2910.2167182662538</v>
          </cell>
          <cell r="H1242">
            <v>0</v>
          </cell>
          <cell r="N1242">
            <v>8460</v>
          </cell>
          <cell r="AK1242">
            <v>2910.2167182662538</v>
          </cell>
          <cell r="AL1242">
            <v>0</v>
          </cell>
          <cell r="AN1242">
            <v>0</v>
          </cell>
          <cell r="AO1242">
            <v>145.51083591331269</v>
          </cell>
          <cell r="AP1242">
            <v>101857.58513931888</v>
          </cell>
          <cell r="AQ1242">
            <v>174.61300309597522</v>
          </cell>
          <cell r="BG1242" t="b">
            <v>0</v>
          </cell>
          <cell r="BO1242" t="b">
            <v>0</v>
          </cell>
          <cell r="CA1242" t="b">
            <v>0</v>
          </cell>
          <cell r="CB1242" t="b">
            <v>0</v>
          </cell>
          <cell r="CD1242" t="b">
            <v>0</v>
          </cell>
          <cell r="CE1242" t="b">
            <v>0</v>
          </cell>
          <cell r="CG1242" t="b">
            <v>0</v>
          </cell>
          <cell r="CH1242" t="b">
            <v>0</v>
          </cell>
          <cell r="CP1242" t="str">
            <v>ERHYDDAM</v>
          </cell>
          <cell r="CT1242" t="b">
            <v>0</v>
          </cell>
          <cell r="CV1242" t="b">
            <v>0</v>
          </cell>
          <cell r="CX1242" t="b">
            <v>0</v>
          </cell>
          <cell r="CZ1242" t="b">
            <v>0</v>
          </cell>
          <cell r="DB1242" t="b">
            <v>0</v>
          </cell>
          <cell r="DD1242" t="b">
            <v>0</v>
          </cell>
          <cell r="DF1242" t="b">
            <v>0</v>
          </cell>
          <cell r="DH1242" t="b">
            <v>0</v>
          </cell>
          <cell r="DJ1242" t="b">
            <v>0</v>
          </cell>
          <cell r="DL1242" t="b">
            <v>0</v>
          </cell>
          <cell r="DN1242" t="b">
            <v>0</v>
          </cell>
          <cell r="DP1242" t="b">
            <v>0</v>
          </cell>
          <cell r="DV1242">
            <v>0</v>
          </cell>
          <cell r="DX1242">
            <v>0</v>
          </cell>
          <cell r="DZ1242">
            <v>0</v>
          </cell>
          <cell r="EB1242">
            <v>0</v>
          </cell>
          <cell r="ED1242">
            <v>0</v>
          </cell>
          <cell r="EF1242">
            <v>0</v>
          </cell>
          <cell r="EJ1242">
            <v>0</v>
          </cell>
          <cell r="EL1242">
            <v>0</v>
          </cell>
          <cell r="EN1242">
            <v>0</v>
          </cell>
          <cell r="EP1242">
            <v>0</v>
          </cell>
          <cell r="ER1242">
            <v>0</v>
          </cell>
          <cell r="ET1242">
            <v>0</v>
          </cell>
          <cell r="EX1242">
            <v>0</v>
          </cell>
          <cell r="EZ1242">
            <v>0</v>
          </cell>
          <cell r="FD1242">
            <v>0</v>
          </cell>
          <cell r="FF1242">
            <v>0</v>
          </cell>
        </row>
        <row r="1243">
          <cell r="A1243" t="str">
            <v>HydroNorgeU</v>
          </cell>
          <cell r="B1243" t="str">
            <v>Norge</v>
          </cell>
          <cell r="G1243">
            <v>3175.0945992432062</v>
          </cell>
          <cell r="H1243">
            <v>0</v>
          </cell>
          <cell r="N1243">
            <v>9230</v>
          </cell>
          <cell r="AK1243">
            <v>3175.0945992432062</v>
          </cell>
          <cell r="AL1243">
            <v>0</v>
          </cell>
          <cell r="AN1243">
            <v>0</v>
          </cell>
          <cell r="AO1243">
            <v>158.75472996216033</v>
          </cell>
          <cell r="AP1243">
            <v>111128.31097351221</v>
          </cell>
          <cell r="AQ1243">
            <v>190.50567595459236</v>
          </cell>
          <cell r="BG1243" t="b">
            <v>0</v>
          </cell>
          <cell r="BO1243" t="b">
            <v>0</v>
          </cell>
          <cell r="CA1243" t="b">
            <v>0</v>
          </cell>
          <cell r="CB1243" t="b">
            <v>0</v>
          </cell>
          <cell r="CD1243" t="b">
            <v>0</v>
          </cell>
          <cell r="CE1243" t="b">
            <v>0</v>
          </cell>
          <cell r="CG1243" t="b">
            <v>0</v>
          </cell>
          <cell r="CH1243" t="b">
            <v>0</v>
          </cell>
          <cell r="CP1243" t="str">
            <v>ERHYDDAM</v>
          </cell>
          <cell r="CT1243" t="b">
            <v>0</v>
          </cell>
          <cell r="CV1243" t="b">
            <v>0</v>
          </cell>
          <cell r="CX1243" t="b">
            <v>0</v>
          </cell>
          <cell r="CZ1243" t="b">
            <v>0</v>
          </cell>
          <cell r="DB1243" t="b">
            <v>0</v>
          </cell>
          <cell r="DD1243" t="b">
            <v>0</v>
          </cell>
          <cell r="DF1243" t="b">
            <v>0</v>
          </cell>
          <cell r="DH1243" t="b">
            <v>0</v>
          </cell>
          <cell r="DJ1243" t="b">
            <v>0</v>
          </cell>
          <cell r="DL1243" t="b">
            <v>0</v>
          </cell>
          <cell r="DN1243" t="b">
            <v>0</v>
          </cell>
          <cell r="DP1243" t="b">
            <v>0</v>
          </cell>
          <cell r="DV1243">
            <v>0</v>
          </cell>
          <cell r="DX1243">
            <v>0</v>
          </cell>
          <cell r="DZ1243">
            <v>0</v>
          </cell>
          <cell r="EB1243">
            <v>0</v>
          </cell>
          <cell r="ED1243">
            <v>0</v>
          </cell>
          <cell r="EF1243">
            <v>0</v>
          </cell>
          <cell r="EJ1243">
            <v>0</v>
          </cell>
          <cell r="EL1243">
            <v>0</v>
          </cell>
          <cell r="EN1243">
            <v>0</v>
          </cell>
          <cell r="EP1243">
            <v>0</v>
          </cell>
          <cell r="ER1243">
            <v>0</v>
          </cell>
          <cell r="ET1243">
            <v>0</v>
          </cell>
          <cell r="EX1243">
            <v>0</v>
          </cell>
          <cell r="EZ1243">
            <v>0</v>
          </cell>
          <cell r="FD1243">
            <v>0</v>
          </cell>
          <cell r="FF1243">
            <v>0</v>
          </cell>
        </row>
        <row r="1244">
          <cell r="A1244" t="str">
            <v>HydroNorgeU</v>
          </cell>
          <cell r="B1244" t="str">
            <v>Norge</v>
          </cell>
          <cell r="G1244">
            <v>3439.9724802201581</v>
          </cell>
          <cell r="H1244">
            <v>0</v>
          </cell>
          <cell r="N1244">
            <v>10000</v>
          </cell>
          <cell r="AK1244">
            <v>3439.9724802201581</v>
          </cell>
          <cell r="AL1244">
            <v>0</v>
          </cell>
          <cell r="AN1244">
            <v>0</v>
          </cell>
          <cell r="AO1244">
            <v>171.99862401100791</v>
          </cell>
          <cell r="AP1244">
            <v>120399.03680770553</v>
          </cell>
          <cell r="AQ1244">
            <v>206.39834881320948</v>
          </cell>
          <cell r="BG1244" t="b">
            <v>0</v>
          </cell>
          <cell r="BO1244" t="b">
            <v>0</v>
          </cell>
          <cell r="CA1244" t="b">
            <v>0</v>
          </cell>
          <cell r="CB1244" t="b">
            <v>0</v>
          </cell>
          <cell r="CD1244" t="b">
            <v>0</v>
          </cell>
          <cell r="CE1244" t="b">
            <v>0</v>
          </cell>
          <cell r="CG1244" t="b">
            <v>0</v>
          </cell>
          <cell r="CH1244" t="b">
            <v>0</v>
          </cell>
          <cell r="CP1244" t="str">
            <v>ERHYDDAM</v>
          </cell>
          <cell r="CT1244" t="b">
            <v>0</v>
          </cell>
          <cell r="CV1244" t="b">
            <v>0</v>
          </cell>
          <cell r="CX1244" t="b">
            <v>0</v>
          </cell>
          <cell r="CZ1244" t="b">
            <v>0</v>
          </cell>
          <cell r="DB1244" t="b">
            <v>0</v>
          </cell>
          <cell r="DD1244" t="b">
            <v>0</v>
          </cell>
          <cell r="DF1244" t="b">
            <v>0</v>
          </cell>
          <cell r="DH1244" t="b">
            <v>0</v>
          </cell>
          <cell r="DJ1244" t="b">
            <v>0</v>
          </cell>
          <cell r="DL1244" t="b">
            <v>0</v>
          </cell>
          <cell r="DN1244" t="b">
            <v>0</v>
          </cell>
          <cell r="DP1244" t="b">
            <v>0</v>
          </cell>
          <cell r="DV1244">
            <v>0</v>
          </cell>
          <cell r="DX1244">
            <v>0</v>
          </cell>
          <cell r="DZ1244">
            <v>0</v>
          </cell>
          <cell r="EB1244">
            <v>0</v>
          </cell>
          <cell r="ED1244">
            <v>0</v>
          </cell>
          <cell r="EF1244">
            <v>0</v>
          </cell>
          <cell r="EJ1244">
            <v>0</v>
          </cell>
          <cell r="EL1244">
            <v>0</v>
          </cell>
          <cell r="EN1244">
            <v>0</v>
          </cell>
          <cell r="EP1244">
            <v>0</v>
          </cell>
          <cell r="ER1244">
            <v>0</v>
          </cell>
          <cell r="ET1244">
            <v>0</v>
          </cell>
          <cell r="EX1244">
            <v>0</v>
          </cell>
          <cell r="EZ1244">
            <v>0</v>
          </cell>
          <cell r="FD1244">
            <v>0</v>
          </cell>
          <cell r="FF1244">
            <v>0</v>
          </cell>
        </row>
        <row r="1245">
          <cell r="A1245" t="str">
            <v>HydroNorgeU</v>
          </cell>
          <cell r="B1245" t="str">
            <v>Norge</v>
          </cell>
          <cell r="G1245">
            <v>3485.8387799564271</v>
          </cell>
          <cell r="H1245">
            <v>0</v>
          </cell>
          <cell r="N1245">
            <v>10133.333333333334</v>
          </cell>
          <cell r="AK1245">
            <v>3485.8387799564271</v>
          </cell>
          <cell r="AL1245">
            <v>0</v>
          </cell>
          <cell r="AN1245">
            <v>0</v>
          </cell>
          <cell r="AO1245">
            <v>174.29193899782138</v>
          </cell>
          <cell r="AP1245">
            <v>122004.35729847495</v>
          </cell>
          <cell r="AQ1245">
            <v>209.15032679738562</v>
          </cell>
          <cell r="BG1245" t="b">
            <v>0</v>
          </cell>
          <cell r="BO1245" t="b">
            <v>0</v>
          </cell>
          <cell r="CA1245" t="b">
            <v>0</v>
          </cell>
          <cell r="CB1245" t="b">
            <v>0</v>
          </cell>
          <cell r="CD1245" t="b">
            <v>0</v>
          </cell>
          <cell r="CE1245" t="b">
            <v>0</v>
          </cell>
          <cell r="CG1245" t="b">
            <v>0</v>
          </cell>
          <cell r="CH1245" t="b">
            <v>0</v>
          </cell>
          <cell r="CP1245" t="str">
            <v>ERHYDDAM</v>
          </cell>
          <cell r="CT1245" t="b">
            <v>0</v>
          </cell>
          <cell r="CV1245" t="b">
            <v>0</v>
          </cell>
          <cell r="CX1245" t="b">
            <v>0</v>
          </cell>
          <cell r="CZ1245" t="b">
            <v>0</v>
          </cell>
          <cell r="DB1245" t="b">
            <v>0</v>
          </cell>
          <cell r="DD1245" t="b">
            <v>0</v>
          </cell>
          <cell r="DF1245" t="b">
            <v>0</v>
          </cell>
          <cell r="DH1245" t="b">
            <v>0</v>
          </cell>
          <cell r="DJ1245" t="b">
            <v>0</v>
          </cell>
          <cell r="DL1245" t="b">
            <v>0</v>
          </cell>
          <cell r="DN1245" t="b">
            <v>0</v>
          </cell>
          <cell r="DP1245" t="b">
            <v>0</v>
          </cell>
          <cell r="DV1245">
            <v>0</v>
          </cell>
          <cell r="DX1245">
            <v>0</v>
          </cell>
          <cell r="DZ1245">
            <v>0</v>
          </cell>
          <cell r="EB1245">
            <v>0</v>
          </cell>
          <cell r="ED1245">
            <v>0</v>
          </cell>
          <cell r="EF1245">
            <v>0</v>
          </cell>
          <cell r="EJ1245">
            <v>0</v>
          </cell>
          <cell r="EL1245">
            <v>0</v>
          </cell>
          <cell r="EN1245">
            <v>0</v>
          </cell>
          <cell r="EP1245">
            <v>0</v>
          </cell>
          <cell r="ER1245">
            <v>0</v>
          </cell>
          <cell r="ET1245">
            <v>0</v>
          </cell>
          <cell r="EX1245">
            <v>0</v>
          </cell>
          <cell r="EZ1245">
            <v>0</v>
          </cell>
          <cell r="FD1245">
            <v>0</v>
          </cell>
          <cell r="FF1245">
            <v>0</v>
          </cell>
        </row>
        <row r="1246">
          <cell r="A1246" t="str">
            <v>HydroNorgeU</v>
          </cell>
          <cell r="B1246" t="str">
            <v>Norge</v>
          </cell>
          <cell r="G1246">
            <v>3531.705079692696</v>
          </cell>
          <cell r="H1246">
            <v>0</v>
          </cell>
          <cell r="N1246">
            <v>10266.666666666668</v>
          </cell>
          <cell r="AK1246">
            <v>3531.705079692696</v>
          </cell>
          <cell r="AL1246">
            <v>0</v>
          </cell>
          <cell r="AN1246">
            <v>0</v>
          </cell>
          <cell r="AO1246">
            <v>176.58525398463482</v>
          </cell>
          <cell r="AP1246">
            <v>123609.67778924436</v>
          </cell>
          <cell r="AQ1246">
            <v>211.90230478156175</v>
          </cell>
          <cell r="BG1246" t="b">
            <v>0</v>
          </cell>
          <cell r="BO1246" t="b">
            <v>0</v>
          </cell>
          <cell r="CA1246" t="b">
            <v>0</v>
          </cell>
          <cell r="CB1246" t="b">
            <v>0</v>
          </cell>
          <cell r="CD1246" t="b">
            <v>0</v>
          </cell>
          <cell r="CE1246" t="b">
            <v>0</v>
          </cell>
          <cell r="CG1246" t="b">
            <v>0</v>
          </cell>
          <cell r="CH1246" t="b">
            <v>0</v>
          </cell>
          <cell r="CP1246" t="str">
            <v>ERHYDDAM</v>
          </cell>
          <cell r="CT1246" t="b">
            <v>0</v>
          </cell>
          <cell r="CV1246" t="b">
            <v>0</v>
          </cell>
          <cell r="CX1246" t="b">
            <v>0</v>
          </cell>
          <cell r="CZ1246" t="b">
            <v>0</v>
          </cell>
          <cell r="DB1246" t="b">
            <v>0</v>
          </cell>
          <cell r="DD1246" t="b">
            <v>0</v>
          </cell>
          <cell r="DF1246" t="b">
            <v>0</v>
          </cell>
          <cell r="DH1246" t="b">
            <v>0</v>
          </cell>
          <cell r="DJ1246" t="b">
            <v>0</v>
          </cell>
          <cell r="DL1246" t="b">
            <v>0</v>
          </cell>
          <cell r="DN1246" t="b">
            <v>0</v>
          </cell>
          <cell r="DP1246" t="b">
            <v>0</v>
          </cell>
          <cell r="DV1246">
            <v>0</v>
          </cell>
          <cell r="DX1246">
            <v>0</v>
          </cell>
          <cell r="DZ1246">
            <v>0</v>
          </cell>
          <cell r="EB1246">
            <v>0</v>
          </cell>
          <cell r="ED1246">
            <v>0</v>
          </cell>
          <cell r="EF1246">
            <v>0</v>
          </cell>
          <cell r="EJ1246">
            <v>0</v>
          </cell>
          <cell r="EL1246">
            <v>0</v>
          </cell>
          <cell r="EN1246">
            <v>0</v>
          </cell>
          <cell r="EP1246">
            <v>0</v>
          </cell>
          <cell r="ER1246">
            <v>0</v>
          </cell>
          <cell r="ET1246">
            <v>0</v>
          </cell>
          <cell r="EX1246">
            <v>0</v>
          </cell>
          <cell r="EZ1246">
            <v>0</v>
          </cell>
          <cell r="FD1246">
            <v>0</v>
          </cell>
          <cell r="FF1246">
            <v>0</v>
          </cell>
        </row>
        <row r="1247">
          <cell r="A1247" t="str">
            <v>HydroNorgeU</v>
          </cell>
          <cell r="B1247" t="str">
            <v>Norge</v>
          </cell>
          <cell r="G1247">
            <v>3577.571379428965</v>
          </cell>
          <cell r="H1247">
            <v>0</v>
          </cell>
          <cell r="N1247">
            <v>10400.000000000002</v>
          </cell>
          <cell r="AK1247">
            <v>3577.571379428965</v>
          </cell>
          <cell r="AL1247">
            <v>0</v>
          </cell>
          <cell r="AN1247">
            <v>0</v>
          </cell>
          <cell r="AO1247">
            <v>178.87856897144826</v>
          </cell>
          <cell r="AP1247">
            <v>125214.99828001378</v>
          </cell>
          <cell r="AQ1247">
            <v>214.65428276573789</v>
          </cell>
          <cell r="BG1247" t="b">
            <v>0</v>
          </cell>
          <cell r="BO1247" t="b">
            <v>0</v>
          </cell>
          <cell r="CA1247" t="b">
            <v>0</v>
          </cell>
          <cell r="CB1247" t="b">
            <v>0</v>
          </cell>
          <cell r="CD1247" t="b">
            <v>0</v>
          </cell>
          <cell r="CE1247" t="b">
            <v>0</v>
          </cell>
          <cell r="CG1247" t="b">
            <v>0</v>
          </cell>
          <cell r="CH1247" t="b">
            <v>0</v>
          </cell>
          <cell r="CP1247" t="str">
            <v>ERHYDDAM</v>
          </cell>
          <cell r="CT1247" t="b">
            <v>0</v>
          </cell>
          <cell r="CV1247" t="b">
            <v>0</v>
          </cell>
          <cell r="CX1247" t="b">
            <v>0</v>
          </cell>
          <cell r="CZ1247" t="b">
            <v>0</v>
          </cell>
          <cell r="DB1247" t="b">
            <v>0</v>
          </cell>
          <cell r="DD1247" t="b">
            <v>0</v>
          </cell>
          <cell r="DF1247" t="b">
            <v>0</v>
          </cell>
          <cell r="DH1247" t="b">
            <v>0</v>
          </cell>
          <cell r="DJ1247" t="b">
            <v>0</v>
          </cell>
          <cell r="DL1247" t="b">
            <v>0</v>
          </cell>
          <cell r="DN1247" t="b">
            <v>0</v>
          </cell>
          <cell r="DP1247" t="b">
            <v>0</v>
          </cell>
          <cell r="DV1247">
            <v>0</v>
          </cell>
          <cell r="DX1247">
            <v>0</v>
          </cell>
          <cell r="DZ1247">
            <v>0</v>
          </cell>
          <cell r="EB1247">
            <v>0</v>
          </cell>
          <cell r="ED1247">
            <v>0</v>
          </cell>
          <cell r="EF1247">
            <v>0</v>
          </cell>
          <cell r="EJ1247">
            <v>0</v>
          </cell>
          <cell r="EL1247">
            <v>0</v>
          </cell>
          <cell r="EN1247">
            <v>0</v>
          </cell>
          <cell r="EP1247">
            <v>0</v>
          </cell>
          <cell r="ER1247">
            <v>0</v>
          </cell>
          <cell r="ET1247">
            <v>0</v>
          </cell>
          <cell r="EX1247">
            <v>0</v>
          </cell>
          <cell r="EZ1247">
            <v>0</v>
          </cell>
          <cell r="FD1247">
            <v>0</v>
          </cell>
          <cell r="FF1247">
            <v>0</v>
          </cell>
        </row>
        <row r="1248">
          <cell r="A1248" t="str">
            <v>HydroNorgeU</v>
          </cell>
          <cell r="B1248" t="str">
            <v>Norge</v>
          </cell>
          <cell r="G1248">
            <v>3623.4376791652339</v>
          </cell>
          <cell r="H1248">
            <v>0</v>
          </cell>
          <cell r="N1248">
            <v>10533.333333333336</v>
          </cell>
          <cell r="AK1248">
            <v>3623.4376791652339</v>
          </cell>
          <cell r="AL1248">
            <v>0</v>
          </cell>
          <cell r="AN1248">
            <v>0</v>
          </cell>
          <cell r="AO1248">
            <v>181.1718839582617</v>
          </cell>
          <cell r="AP1248">
            <v>126820.31877078318</v>
          </cell>
          <cell r="AQ1248">
            <v>217.40626074991403</v>
          </cell>
          <cell r="BG1248" t="b">
            <v>0</v>
          </cell>
          <cell r="BO1248" t="b">
            <v>0</v>
          </cell>
          <cell r="CA1248" t="b">
            <v>0</v>
          </cell>
          <cell r="CB1248" t="b">
            <v>0</v>
          </cell>
          <cell r="CD1248" t="b">
            <v>0</v>
          </cell>
          <cell r="CE1248" t="b">
            <v>0</v>
          </cell>
          <cell r="CG1248" t="b">
            <v>0</v>
          </cell>
          <cell r="CH1248" t="b">
            <v>0</v>
          </cell>
          <cell r="CP1248" t="str">
            <v>ERHYDDAM</v>
          </cell>
          <cell r="CT1248" t="b">
            <v>0</v>
          </cell>
          <cell r="CV1248" t="b">
            <v>0</v>
          </cell>
          <cell r="CX1248" t="b">
            <v>0</v>
          </cell>
          <cell r="CZ1248" t="b">
            <v>0</v>
          </cell>
          <cell r="DB1248" t="b">
            <v>0</v>
          </cell>
          <cell r="DD1248" t="b">
            <v>0</v>
          </cell>
          <cell r="DF1248" t="b">
            <v>0</v>
          </cell>
          <cell r="DH1248" t="b">
            <v>0</v>
          </cell>
          <cell r="DJ1248" t="b">
            <v>0</v>
          </cell>
          <cell r="DL1248" t="b">
            <v>0</v>
          </cell>
          <cell r="DN1248" t="b">
            <v>0</v>
          </cell>
          <cell r="DP1248" t="b">
            <v>0</v>
          </cell>
          <cell r="DV1248">
            <v>0</v>
          </cell>
          <cell r="DX1248">
            <v>0</v>
          </cell>
          <cell r="DZ1248">
            <v>0</v>
          </cell>
          <cell r="EB1248">
            <v>0</v>
          </cell>
          <cell r="ED1248">
            <v>0</v>
          </cell>
          <cell r="EF1248">
            <v>0</v>
          </cell>
          <cell r="EJ1248">
            <v>0</v>
          </cell>
          <cell r="EL1248">
            <v>0</v>
          </cell>
          <cell r="EN1248">
            <v>0</v>
          </cell>
          <cell r="EP1248">
            <v>0</v>
          </cell>
          <cell r="ER1248">
            <v>0</v>
          </cell>
          <cell r="ET1248">
            <v>0</v>
          </cell>
          <cell r="EX1248">
            <v>0</v>
          </cell>
          <cell r="EZ1248">
            <v>0</v>
          </cell>
          <cell r="FD1248">
            <v>0</v>
          </cell>
          <cell r="FF1248">
            <v>0</v>
          </cell>
        </row>
        <row r="1249">
          <cell r="A1249" t="str">
            <v>HydroNorgeU</v>
          </cell>
          <cell r="B1249" t="str">
            <v>Norge</v>
          </cell>
          <cell r="G1249">
            <v>3669.3039789015033</v>
          </cell>
          <cell r="H1249">
            <v>0</v>
          </cell>
          <cell r="N1249">
            <v>10666.66666666667</v>
          </cell>
          <cell r="AK1249">
            <v>3669.3039789015033</v>
          </cell>
          <cell r="AL1249">
            <v>0</v>
          </cell>
          <cell r="AN1249">
            <v>0</v>
          </cell>
          <cell r="AO1249">
            <v>183.46519894507517</v>
          </cell>
          <cell r="AP1249">
            <v>128425.63926155261</v>
          </cell>
          <cell r="AQ1249">
            <v>220.15823873409019</v>
          </cell>
          <cell r="BG1249" t="b">
            <v>0</v>
          </cell>
          <cell r="BO1249" t="b">
            <v>0</v>
          </cell>
          <cell r="CA1249" t="b">
            <v>0</v>
          </cell>
          <cell r="CB1249" t="b">
            <v>0</v>
          </cell>
          <cell r="CD1249" t="b">
            <v>0</v>
          </cell>
          <cell r="CE1249" t="b">
            <v>0</v>
          </cell>
          <cell r="CG1249" t="b">
            <v>0</v>
          </cell>
          <cell r="CH1249" t="b">
            <v>0</v>
          </cell>
          <cell r="CP1249" t="str">
            <v>ERHYDDAM</v>
          </cell>
          <cell r="CT1249" t="b">
            <v>0</v>
          </cell>
          <cell r="CV1249" t="b">
            <v>0</v>
          </cell>
          <cell r="CX1249" t="b">
            <v>0</v>
          </cell>
          <cell r="CZ1249" t="b">
            <v>0</v>
          </cell>
          <cell r="DB1249" t="b">
            <v>0</v>
          </cell>
          <cell r="DD1249" t="b">
            <v>0</v>
          </cell>
          <cell r="DF1249" t="b">
            <v>0</v>
          </cell>
          <cell r="DH1249" t="b">
            <v>0</v>
          </cell>
          <cell r="DJ1249" t="b">
            <v>0</v>
          </cell>
          <cell r="DL1249" t="b">
            <v>0</v>
          </cell>
          <cell r="DN1249" t="b">
            <v>0</v>
          </cell>
          <cell r="DP1249" t="b">
            <v>0</v>
          </cell>
          <cell r="DV1249">
            <v>0</v>
          </cell>
          <cell r="DX1249">
            <v>0</v>
          </cell>
          <cell r="DZ1249">
            <v>0</v>
          </cell>
          <cell r="EB1249">
            <v>0</v>
          </cell>
          <cell r="ED1249">
            <v>0</v>
          </cell>
          <cell r="EF1249">
            <v>0</v>
          </cell>
          <cell r="EJ1249">
            <v>0</v>
          </cell>
          <cell r="EL1249">
            <v>0</v>
          </cell>
          <cell r="EN1249">
            <v>0</v>
          </cell>
          <cell r="EP1249">
            <v>0</v>
          </cell>
          <cell r="ER1249">
            <v>0</v>
          </cell>
          <cell r="ET1249">
            <v>0</v>
          </cell>
          <cell r="EX1249">
            <v>0</v>
          </cell>
          <cell r="EZ1249">
            <v>0</v>
          </cell>
          <cell r="FD1249">
            <v>0</v>
          </cell>
          <cell r="FF1249">
            <v>0</v>
          </cell>
        </row>
        <row r="1250">
          <cell r="A1250" t="str">
            <v>HydroNorgeU</v>
          </cell>
          <cell r="B1250" t="str">
            <v>Norge</v>
          </cell>
          <cell r="G1250">
            <v>3715.1702786377723</v>
          </cell>
          <cell r="H1250">
            <v>0</v>
          </cell>
          <cell r="N1250">
            <v>10800.000000000004</v>
          </cell>
          <cell r="AK1250">
            <v>3715.1702786377723</v>
          </cell>
          <cell r="AL1250">
            <v>0</v>
          </cell>
          <cell r="AN1250">
            <v>0</v>
          </cell>
          <cell r="AO1250">
            <v>185.75851393188861</v>
          </cell>
          <cell r="AP1250">
            <v>130030.95975232203</v>
          </cell>
          <cell r="AQ1250">
            <v>222.91021671826633</v>
          </cell>
          <cell r="BG1250" t="b">
            <v>0</v>
          </cell>
          <cell r="BO1250" t="b">
            <v>0</v>
          </cell>
          <cell r="CA1250" t="b">
            <v>0</v>
          </cell>
          <cell r="CB1250" t="b">
            <v>0</v>
          </cell>
          <cell r="CD1250" t="b">
            <v>0</v>
          </cell>
          <cell r="CE1250" t="b">
            <v>0</v>
          </cell>
          <cell r="CG1250" t="b">
            <v>0</v>
          </cell>
          <cell r="CH1250" t="b">
            <v>0</v>
          </cell>
          <cell r="CP1250" t="str">
            <v>ERHYDDAM</v>
          </cell>
          <cell r="CT1250" t="b">
            <v>0</v>
          </cell>
          <cell r="CV1250" t="b">
            <v>0</v>
          </cell>
          <cell r="CX1250" t="b">
            <v>0</v>
          </cell>
          <cell r="CZ1250" t="b">
            <v>0</v>
          </cell>
          <cell r="DB1250" t="b">
            <v>0</v>
          </cell>
          <cell r="DD1250" t="b">
            <v>0</v>
          </cell>
          <cell r="DF1250" t="b">
            <v>0</v>
          </cell>
          <cell r="DH1250" t="b">
            <v>0</v>
          </cell>
          <cell r="DJ1250" t="b">
            <v>0</v>
          </cell>
          <cell r="DL1250" t="b">
            <v>0</v>
          </cell>
          <cell r="DN1250" t="b">
            <v>0</v>
          </cell>
          <cell r="DP1250" t="b">
            <v>0</v>
          </cell>
          <cell r="DV1250">
            <v>0</v>
          </cell>
          <cell r="DX1250">
            <v>0</v>
          </cell>
          <cell r="DZ1250">
            <v>0</v>
          </cell>
          <cell r="EB1250">
            <v>0</v>
          </cell>
          <cell r="ED1250">
            <v>0</v>
          </cell>
          <cell r="EF1250">
            <v>0</v>
          </cell>
          <cell r="EJ1250">
            <v>0</v>
          </cell>
          <cell r="EL1250">
            <v>0</v>
          </cell>
          <cell r="EN1250">
            <v>0</v>
          </cell>
          <cell r="EP1250">
            <v>0</v>
          </cell>
          <cell r="ER1250">
            <v>0</v>
          </cell>
          <cell r="ET1250">
            <v>0</v>
          </cell>
          <cell r="EX1250">
            <v>0</v>
          </cell>
          <cell r="EZ1250">
            <v>0</v>
          </cell>
          <cell r="FD1250">
            <v>0</v>
          </cell>
          <cell r="FF1250">
            <v>0</v>
          </cell>
        </row>
        <row r="1251">
          <cell r="A1251" t="str">
            <v>HydroNorgeU</v>
          </cell>
          <cell r="B1251" t="str">
            <v>Norge</v>
          </cell>
          <cell r="G1251">
            <v>3761.0365783740413</v>
          </cell>
          <cell r="H1251">
            <v>0</v>
          </cell>
          <cell r="N1251">
            <v>10933.333333333338</v>
          </cell>
          <cell r="AK1251">
            <v>3761.0365783740413</v>
          </cell>
          <cell r="AL1251">
            <v>0</v>
          </cell>
          <cell r="AN1251">
            <v>0</v>
          </cell>
          <cell r="AO1251">
            <v>188.05182891870209</v>
          </cell>
          <cell r="AP1251">
            <v>131636.28024309143</v>
          </cell>
          <cell r="AQ1251">
            <v>225.66219470244246</v>
          </cell>
          <cell r="BG1251" t="b">
            <v>0</v>
          </cell>
          <cell r="BO1251" t="b">
            <v>0</v>
          </cell>
          <cell r="CA1251" t="b">
            <v>0</v>
          </cell>
          <cell r="CB1251" t="b">
            <v>0</v>
          </cell>
          <cell r="CD1251" t="b">
            <v>0</v>
          </cell>
          <cell r="CE1251" t="b">
            <v>0</v>
          </cell>
          <cell r="CG1251" t="b">
            <v>0</v>
          </cell>
          <cell r="CH1251" t="b">
            <v>0</v>
          </cell>
          <cell r="CP1251" t="str">
            <v>ERHYDDAM</v>
          </cell>
          <cell r="CT1251" t="b">
            <v>0</v>
          </cell>
          <cell r="CV1251" t="b">
            <v>0</v>
          </cell>
          <cell r="CX1251" t="b">
            <v>0</v>
          </cell>
          <cell r="CZ1251" t="b">
            <v>0</v>
          </cell>
          <cell r="DB1251" t="b">
            <v>0</v>
          </cell>
          <cell r="DD1251" t="b">
            <v>0</v>
          </cell>
          <cell r="DF1251" t="b">
            <v>0</v>
          </cell>
          <cell r="DH1251" t="b">
            <v>0</v>
          </cell>
          <cell r="DJ1251" t="b">
            <v>0</v>
          </cell>
          <cell r="DL1251" t="b">
            <v>0</v>
          </cell>
          <cell r="DN1251" t="b">
            <v>0</v>
          </cell>
          <cell r="DP1251" t="b">
            <v>0</v>
          </cell>
          <cell r="DV1251">
            <v>0</v>
          </cell>
          <cell r="DX1251">
            <v>0</v>
          </cell>
          <cell r="DZ1251">
            <v>0</v>
          </cell>
          <cell r="EB1251">
            <v>0</v>
          </cell>
          <cell r="ED1251">
            <v>0</v>
          </cell>
          <cell r="EF1251">
            <v>0</v>
          </cell>
          <cell r="EJ1251">
            <v>0</v>
          </cell>
          <cell r="EL1251">
            <v>0</v>
          </cell>
          <cell r="EN1251">
            <v>0</v>
          </cell>
          <cell r="EP1251">
            <v>0</v>
          </cell>
          <cell r="ER1251">
            <v>0</v>
          </cell>
          <cell r="ET1251">
            <v>0</v>
          </cell>
          <cell r="EX1251">
            <v>0</v>
          </cell>
          <cell r="EZ1251">
            <v>0</v>
          </cell>
          <cell r="FD1251">
            <v>0</v>
          </cell>
          <cell r="FF1251">
            <v>0</v>
          </cell>
        </row>
        <row r="1252">
          <cell r="A1252" t="str">
            <v>HydroNorgeU</v>
          </cell>
          <cell r="B1252" t="str">
            <v>Norge</v>
          </cell>
          <cell r="G1252">
            <v>3806.9028781103102</v>
          </cell>
          <cell r="H1252">
            <v>0</v>
          </cell>
          <cell r="N1252">
            <v>11066.666666666672</v>
          </cell>
          <cell r="AK1252">
            <v>3806.9028781103102</v>
          </cell>
          <cell r="AL1252">
            <v>0</v>
          </cell>
          <cell r="AN1252">
            <v>0</v>
          </cell>
          <cell r="AO1252">
            <v>190.34514390551553</v>
          </cell>
          <cell r="AP1252">
            <v>133241.60073386086</v>
          </cell>
          <cell r="AQ1252">
            <v>228.4141726866186</v>
          </cell>
          <cell r="BG1252" t="b">
            <v>0</v>
          </cell>
          <cell r="BO1252" t="b">
            <v>0</v>
          </cell>
          <cell r="CA1252" t="b">
            <v>0</v>
          </cell>
          <cell r="CB1252" t="b">
            <v>0</v>
          </cell>
          <cell r="CD1252" t="b">
            <v>0</v>
          </cell>
          <cell r="CE1252" t="b">
            <v>0</v>
          </cell>
          <cell r="CG1252" t="b">
            <v>0</v>
          </cell>
          <cell r="CH1252" t="b">
            <v>0</v>
          </cell>
          <cell r="CP1252" t="str">
            <v>ERHYDDAM</v>
          </cell>
          <cell r="CT1252" t="b">
            <v>0</v>
          </cell>
          <cell r="CV1252" t="b">
            <v>0</v>
          </cell>
          <cell r="CX1252" t="b">
            <v>0</v>
          </cell>
          <cell r="CZ1252" t="b">
            <v>0</v>
          </cell>
          <cell r="DB1252" t="b">
            <v>0</v>
          </cell>
          <cell r="DD1252" t="b">
            <v>0</v>
          </cell>
          <cell r="DF1252" t="b">
            <v>0</v>
          </cell>
          <cell r="DH1252" t="b">
            <v>0</v>
          </cell>
          <cell r="DJ1252" t="b">
            <v>0</v>
          </cell>
          <cell r="DL1252" t="b">
            <v>0</v>
          </cell>
          <cell r="DN1252" t="b">
            <v>0</v>
          </cell>
          <cell r="DP1252" t="b">
            <v>0</v>
          </cell>
          <cell r="DV1252">
            <v>0</v>
          </cell>
          <cell r="DX1252">
            <v>0</v>
          </cell>
          <cell r="DZ1252">
            <v>0</v>
          </cell>
          <cell r="EB1252">
            <v>0</v>
          </cell>
          <cell r="ED1252">
            <v>0</v>
          </cell>
          <cell r="EF1252">
            <v>0</v>
          </cell>
          <cell r="EJ1252">
            <v>0</v>
          </cell>
          <cell r="EL1252">
            <v>0</v>
          </cell>
          <cell r="EN1252">
            <v>0</v>
          </cell>
          <cell r="EP1252">
            <v>0</v>
          </cell>
          <cell r="ER1252">
            <v>0</v>
          </cell>
          <cell r="ET1252">
            <v>0</v>
          </cell>
          <cell r="EX1252">
            <v>0</v>
          </cell>
          <cell r="EZ1252">
            <v>0</v>
          </cell>
          <cell r="FD1252">
            <v>0</v>
          </cell>
          <cell r="FF1252">
            <v>0</v>
          </cell>
        </row>
        <row r="1253">
          <cell r="A1253" t="str">
            <v>HydroNorgeU</v>
          </cell>
          <cell r="B1253" t="str">
            <v>Norge</v>
          </cell>
          <cell r="G1253">
            <v>3852.7691778465792</v>
          </cell>
          <cell r="H1253">
            <v>0</v>
          </cell>
          <cell r="N1253">
            <v>11200.000000000005</v>
          </cell>
          <cell r="AK1253">
            <v>3852.7691778465792</v>
          </cell>
          <cell r="AL1253">
            <v>0</v>
          </cell>
          <cell r="AN1253">
            <v>0</v>
          </cell>
          <cell r="AO1253">
            <v>192.63845889232897</v>
          </cell>
          <cell r="AP1253">
            <v>134846.92122463026</v>
          </cell>
          <cell r="AQ1253">
            <v>231.16615067079474</v>
          </cell>
          <cell r="BG1253" t="b">
            <v>0</v>
          </cell>
          <cell r="BO1253" t="b">
            <v>0</v>
          </cell>
          <cell r="CA1253" t="b">
            <v>0</v>
          </cell>
          <cell r="CB1253" t="b">
            <v>0</v>
          </cell>
          <cell r="CD1253" t="b">
            <v>0</v>
          </cell>
          <cell r="CE1253" t="b">
            <v>0</v>
          </cell>
          <cell r="CG1253" t="b">
            <v>0</v>
          </cell>
          <cell r="CH1253" t="b">
            <v>0</v>
          </cell>
          <cell r="CP1253" t="str">
            <v>ERHYDDAM</v>
          </cell>
          <cell r="CT1253" t="b">
            <v>0</v>
          </cell>
          <cell r="CV1253" t="b">
            <v>0</v>
          </cell>
          <cell r="CX1253" t="b">
            <v>0</v>
          </cell>
          <cell r="CZ1253" t="b">
            <v>0</v>
          </cell>
          <cell r="DB1253" t="b">
            <v>0</v>
          </cell>
          <cell r="DD1253" t="b">
            <v>0</v>
          </cell>
          <cell r="DF1253" t="b">
            <v>0</v>
          </cell>
          <cell r="DH1253" t="b">
            <v>0</v>
          </cell>
          <cell r="DJ1253" t="b">
            <v>0</v>
          </cell>
          <cell r="DL1253" t="b">
            <v>0</v>
          </cell>
          <cell r="DN1253" t="b">
            <v>0</v>
          </cell>
          <cell r="DP1253" t="b">
            <v>0</v>
          </cell>
          <cell r="DV1253">
            <v>0</v>
          </cell>
          <cell r="DX1253">
            <v>0</v>
          </cell>
          <cell r="DZ1253">
            <v>0</v>
          </cell>
          <cell r="EB1253">
            <v>0</v>
          </cell>
          <cell r="ED1253">
            <v>0</v>
          </cell>
          <cell r="EF1253">
            <v>0</v>
          </cell>
          <cell r="EJ1253">
            <v>0</v>
          </cell>
          <cell r="EL1253">
            <v>0</v>
          </cell>
          <cell r="EN1253">
            <v>0</v>
          </cell>
          <cell r="EP1253">
            <v>0</v>
          </cell>
          <cell r="ER1253">
            <v>0</v>
          </cell>
          <cell r="ET1253">
            <v>0</v>
          </cell>
          <cell r="EX1253">
            <v>0</v>
          </cell>
          <cell r="EZ1253">
            <v>0</v>
          </cell>
          <cell r="FD1253">
            <v>0</v>
          </cell>
          <cell r="FF1253">
            <v>0</v>
          </cell>
        </row>
        <row r="1254">
          <cell r="A1254" t="str">
            <v>HydroNorgeU</v>
          </cell>
          <cell r="B1254" t="str">
            <v>Norge</v>
          </cell>
          <cell r="G1254">
            <v>3898.6354775828481</v>
          </cell>
          <cell r="H1254">
            <v>0</v>
          </cell>
          <cell r="N1254">
            <v>11333.333333333339</v>
          </cell>
          <cell r="AK1254">
            <v>3898.6354775828481</v>
          </cell>
          <cell r="AL1254">
            <v>0</v>
          </cell>
          <cell r="AN1254">
            <v>0</v>
          </cell>
          <cell r="AO1254">
            <v>194.93177387914241</v>
          </cell>
          <cell r="AP1254">
            <v>136452.24171539969</v>
          </cell>
          <cell r="AQ1254">
            <v>233.91812865497087</v>
          </cell>
          <cell r="BG1254" t="b">
            <v>0</v>
          </cell>
          <cell r="BO1254" t="b">
            <v>0</v>
          </cell>
          <cell r="CA1254" t="b">
            <v>0</v>
          </cell>
          <cell r="CB1254" t="b">
            <v>0</v>
          </cell>
          <cell r="CD1254" t="b">
            <v>0</v>
          </cell>
          <cell r="CE1254" t="b">
            <v>0</v>
          </cell>
          <cell r="CG1254" t="b">
            <v>0</v>
          </cell>
          <cell r="CH1254" t="b">
            <v>0</v>
          </cell>
          <cell r="CP1254" t="str">
            <v>ERHYDDAM</v>
          </cell>
          <cell r="CT1254" t="b">
            <v>0</v>
          </cell>
          <cell r="CV1254" t="b">
            <v>0</v>
          </cell>
          <cell r="CX1254" t="b">
            <v>0</v>
          </cell>
          <cell r="CZ1254" t="b">
            <v>0</v>
          </cell>
          <cell r="DB1254" t="b">
            <v>0</v>
          </cell>
          <cell r="DD1254" t="b">
            <v>0</v>
          </cell>
          <cell r="DF1254" t="b">
            <v>0</v>
          </cell>
          <cell r="DH1254" t="b">
            <v>0</v>
          </cell>
          <cell r="DJ1254" t="b">
            <v>0</v>
          </cell>
          <cell r="DL1254" t="b">
            <v>0</v>
          </cell>
          <cell r="DN1254" t="b">
            <v>0</v>
          </cell>
          <cell r="DP1254" t="b">
            <v>0</v>
          </cell>
          <cell r="DV1254">
            <v>0</v>
          </cell>
          <cell r="DX1254">
            <v>0</v>
          </cell>
          <cell r="DZ1254">
            <v>0</v>
          </cell>
          <cell r="EB1254">
            <v>0</v>
          </cell>
          <cell r="ED1254">
            <v>0</v>
          </cell>
          <cell r="EF1254">
            <v>0</v>
          </cell>
          <cell r="EJ1254">
            <v>0</v>
          </cell>
          <cell r="EL1254">
            <v>0</v>
          </cell>
          <cell r="EN1254">
            <v>0</v>
          </cell>
          <cell r="EP1254">
            <v>0</v>
          </cell>
          <cell r="ER1254">
            <v>0</v>
          </cell>
          <cell r="ET1254">
            <v>0</v>
          </cell>
          <cell r="EX1254">
            <v>0</v>
          </cell>
          <cell r="EZ1254">
            <v>0</v>
          </cell>
          <cell r="FD1254">
            <v>0</v>
          </cell>
          <cell r="FF1254">
            <v>0</v>
          </cell>
        </row>
        <row r="1255">
          <cell r="A1255" t="str">
            <v>HydroNorgeU</v>
          </cell>
          <cell r="B1255" t="str">
            <v>Norge</v>
          </cell>
          <cell r="G1255">
            <v>3944.5017773191171</v>
          </cell>
          <cell r="H1255">
            <v>0</v>
          </cell>
          <cell r="N1255">
            <v>11466.666666666673</v>
          </cell>
          <cell r="AK1255">
            <v>3944.5017773191171</v>
          </cell>
          <cell r="AL1255">
            <v>0</v>
          </cell>
          <cell r="AN1255">
            <v>0</v>
          </cell>
          <cell r="AO1255">
            <v>197.22508886595585</v>
          </cell>
          <cell r="AP1255">
            <v>138057.5622061691</v>
          </cell>
          <cell r="AQ1255">
            <v>236.67010663914701</v>
          </cell>
          <cell r="BG1255" t="b">
            <v>0</v>
          </cell>
          <cell r="BO1255" t="b">
            <v>0</v>
          </cell>
          <cell r="CA1255" t="b">
            <v>0</v>
          </cell>
          <cell r="CB1255" t="b">
            <v>0</v>
          </cell>
          <cell r="CD1255" t="b">
            <v>0</v>
          </cell>
          <cell r="CE1255" t="b">
            <v>0</v>
          </cell>
          <cell r="CG1255" t="b">
            <v>0</v>
          </cell>
          <cell r="CH1255" t="b">
            <v>0</v>
          </cell>
          <cell r="CP1255" t="str">
            <v>ERHYDDAM</v>
          </cell>
          <cell r="CT1255" t="b">
            <v>0</v>
          </cell>
          <cell r="CV1255" t="b">
            <v>0</v>
          </cell>
          <cell r="CX1255" t="b">
            <v>0</v>
          </cell>
          <cell r="CZ1255" t="b">
            <v>0</v>
          </cell>
          <cell r="DB1255" t="b">
            <v>0</v>
          </cell>
          <cell r="DD1255" t="b">
            <v>0</v>
          </cell>
          <cell r="DF1255" t="b">
            <v>0</v>
          </cell>
          <cell r="DH1255" t="b">
            <v>0</v>
          </cell>
          <cell r="DJ1255" t="b">
            <v>0</v>
          </cell>
          <cell r="DL1255" t="b">
            <v>0</v>
          </cell>
          <cell r="DN1255" t="b">
            <v>0</v>
          </cell>
          <cell r="DP1255" t="b">
            <v>0</v>
          </cell>
          <cell r="DV1255">
            <v>0</v>
          </cell>
          <cell r="DX1255">
            <v>0</v>
          </cell>
          <cell r="DZ1255">
            <v>0</v>
          </cell>
          <cell r="EB1255">
            <v>0</v>
          </cell>
          <cell r="ED1255">
            <v>0</v>
          </cell>
          <cell r="EF1255">
            <v>0</v>
          </cell>
          <cell r="EJ1255">
            <v>0</v>
          </cell>
          <cell r="EL1255">
            <v>0</v>
          </cell>
          <cell r="EN1255">
            <v>0</v>
          </cell>
          <cell r="EP1255">
            <v>0</v>
          </cell>
          <cell r="ER1255">
            <v>0</v>
          </cell>
          <cell r="ET1255">
            <v>0</v>
          </cell>
          <cell r="EX1255">
            <v>0</v>
          </cell>
          <cell r="EZ1255">
            <v>0</v>
          </cell>
          <cell r="FD1255">
            <v>0</v>
          </cell>
          <cell r="FF1255">
            <v>0</v>
          </cell>
        </row>
        <row r="1256">
          <cell r="A1256" t="str">
            <v>HydroNorgeU</v>
          </cell>
          <cell r="B1256" t="str">
            <v>Norge</v>
          </cell>
          <cell r="G1256">
            <v>3990.368077055386</v>
          </cell>
          <cell r="H1256">
            <v>0</v>
          </cell>
          <cell r="N1256">
            <v>11600.000000000007</v>
          </cell>
          <cell r="AK1256">
            <v>3990.368077055386</v>
          </cell>
          <cell r="AL1256">
            <v>0</v>
          </cell>
          <cell r="AN1256">
            <v>0</v>
          </cell>
          <cell r="AO1256">
            <v>199.51840385276932</v>
          </cell>
          <cell r="AP1256">
            <v>139662.8826969385</v>
          </cell>
          <cell r="AQ1256">
            <v>239.42208462332314</v>
          </cell>
          <cell r="BG1256" t="b">
            <v>0</v>
          </cell>
          <cell r="BO1256" t="b">
            <v>0</v>
          </cell>
          <cell r="CA1256" t="b">
            <v>0</v>
          </cell>
          <cell r="CB1256" t="b">
            <v>0</v>
          </cell>
          <cell r="CD1256" t="b">
            <v>0</v>
          </cell>
          <cell r="CE1256" t="b">
            <v>0</v>
          </cell>
          <cell r="CG1256" t="b">
            <v>0</v>
          </cell>
          <cell r="CH1256" t="b">
            <v>0</v>
          </cell>
          <cell r="CP1256" t="str">
            <v>ERHYDDAM</v>
          </cell>
          <cell r="CT1256" t="b">
            <v>0</v>
          </cell>
          <cell r="CV1256" t="b">
            <v>0</v>
          </cell>
          <cell r="CX1256" t="b">
            <v>0</v>
          </cell>
          <cell r="CZ1256" t="b">
            <v>0</v>
          </cell>
          <cell r="DB1256" t="b">
            <v>0</v>
          </cell>
          <cell r="DD1256" t="b">
            <v>0</v>
          </cell>
          <cell r="DF1256" t="b">
            <v>0</v>
          </cell>
          <cell r="DH1256" t="b">
            <v>0</v>
          </cell>
          <cell r="DJ1256" t="b">
            <v>0</v>
          </cell>
          <cell r="DL1256" t="b">
            <v>0</v>
          </cell>
          <cell r="DN1256" t="b">
            <v>0</v>
          </cell>
          <cell r="DP1256" t="b">
            <v>0</v>
          </cell>
          <cell r="DV1256">
            <v>0</v>
          </cell>
          <cell r="DX1256">
            <v>0</v>
          </cell>
          <cell r="DZ1256">
            <v>0</v>
          </cell>
          <cell r="EB1256">
            <v>0</v>
          </cell>
          <cell r="ED1256">
            <v>0</v>
          </cell>
          <cell r="EF1256">
            <v>0</v>
          </cell>
          <cell r="EJ1256">
            <v>0</v>
          </cell>
          <cell r="EL1256">
            <v>0</v>
          </cell>
          <cell r="EN1256">
            <v>0</v>
          </cell>
          <cell r="EP1256">
            <v>0</v>
          </cell>
          <cell r="ER1256">
            <v>0</v>
          </cell>
          <cell r="ET1256">
            <v>0</v>
          </cell>
          <cell r="EX1256">
            <v>0</v>
          </cell>
          <cell r="EZ1256">
            <v>0</v>
          </cell>
          <cell r="FD1256">
            <v>0</v>
          </cell>
          <cell r="FF1256">
            <v>0</v>
          </cell>
        </row>
        <row r="1257">
          <cell r="A1257" t="str">
            <v>HydroNorgeU</v>
          </cell>
          <cell r="B1257" t="str">
            <v>Norge</v>
          </cell>
          <cell r="G1257">
            <v>4036.234376791655</v>
          </cell>
          <cell r="H1257">
            <v>0</v>
          </cell>
          <cell r="N1257">
            <v>11733.333333333341</v>
          </cell>
          <cell r="AK1257">
            <v>4036.234376791655</v>
          </cell>
          <cell r="AL1257">
            <v>0</v>
          </cell>
          <cell r="AN1257">
            <v>0</v>
          </cell>
          <cell r="AO1257">
            <v>201.81171883958277</v>
          </cell>
          <cell r="AP1257">
            <v>141268.20318770793</v>
          </cell>
          <cell r="AQ1257">
            <v>242.17406260749928</v>
          </cell>
          <cell r="BG1257" t="b">
            <v>0</v>
          </cell>
          <cell r="BO1257" t="b">
            <v>0</v>
          </cell>
          <cell r="CA1257" t="b">
            <v>0</v>
          </cell>
          <cell r="CB1257" t="b">
            <v>0</v>
          </cell>
          <cell r="CD1257" t="b">
            <v>0</v>
          </cell>
          <cell r="CE1257" t="b">
            <v>0</v>
          </cell>
          <cell r="CG1257" t="b">
            <v>0</v>
          </cell>
          <cell r="CH1257" t="b">
            <v>0</v>
          </cell>
          <cell r="CP1257" t="str">
            <v>ERHYDDAM</v>
          </cell>
          <cell r="CT1257" t="b">
            <v>0</v>
          </cell>
          <cell r="CV1257" t="b">
            <v>0</v>
          </cell>
          <cell r="CX1257" t="b">
            <v>0</v>
          </cell>
          <cell r="CZ1257" t="b">
            <v>0</v>
          </cell>
          <cell r="DB1257" t="b">
            <v>0</v>
          </cell>
          <cell r="DD1257" t="b">
            <v>0</v>
          </cell>
          <cell r="DF1257" t="b">
            <v>0</v>
          </cell>
          <cell r="DH1257" t="b">
            <v>0</v>
          </cell>
          <cell r="DJ1257" t="b">
            <v>0</v>
          </cell>
          <cell r="DL1257" t="b">
            <v>0</v>
          </cell>
          <cell r="DN1257" t="b">
            <v>0</v>
          </cell>
          <cell r="DP1257" t="b">
            <v>0</v>
          </cell>
          <cell r="DV1257">
            <v>0</v>
          </cell>
          <cell r="DX1257">
            <v>0</v>
          </cell>
          <cell r="DZ1257">
            <v>0</v>
          </cell>
          <cell r="EB1257">
            <v>0</v>
          </cell>
          <cell r="ED1257">
            <v>0</v>
          </cell>
          <cell r="EF1257">
            <v>0</v>
          </cell>
          <cell r="EJ1257">
            <v>0</v>
          </cell>
          <cell r="EL1257">
            <v>0</v>
          </cell>
          <cell r="EN1257">
            <v>0</v>
          </cell>
          <cell r="EP1257">
            <v>0</v>
          </cell>
          <cell r="ER1257">
            <v>0</v>
          </cell>
          <cell r="ET1257">
            <v>0</v>
          </cell>
          <cell r="EX1257">
            <v>0</v>
          </cell>
          <cell r="EZ1257">
            <v>0</v>
          </cell>
          <cell r="FD1257">
            <v>0</v>
          </cell>
          <cell r="FF1257">
            <v>0</v>
          </cell>
        </row>
        <row r="1258">
          <cell r="A1258" t="str">
            <v>HydroNorgeU</v>
          </cell>
          <cell r="B1258" t="str">
            <v>Norge</v>
          </cell>
          <cell r="G1258">
            <v>4082.100676527924</v>
          </cell>
          <cell r="H1258">
            <v>0</v>
          </cell>
          <cell r="N1258">
            <v>11866.666666666675</v>
          </cell>
          <cell r="AK1258">
            <v>4082.100676527924</v>
          </cell>
          <cell r="AL1258">
            <v>0</v>
          </cell>
          <cell r="AN1258">
            <v>0</v>
          </cell>
          <cell r="AO1258">
            <v>204.10503382639621</v>
          </cell>
          <cell r="AP1258">
            <v>142873.52367847733</v>
          </cell>
          <cell r="AQ1258">
            <v>244.92604059167542</v>
          </cell>
          <cell r="BG1258" t="b">
            <v>0</v>
          </cell>
          <cell r="BO1258" t="b">
            <v>0</v>
          </cell>
          <cell r="CA1258" t="b">
            <v>0</v>
          </cell>
          <cell r="CB1258" t="b">
            <v>0</v>
          </cell>
          <cell r="CD1258" t="b">
            <v>0</v>
          </cell>
          <cell r="CE1258" t="b">
            <v>0</v>
          </cell>
          <cell r="CG1258" t="b">
            <v>0</v>
          </cell>
          <cell r="CH1258" t="b">
            <v>0</v>
          </cell>
          <cell r="CP1258" t="str">
            <v>ERHYDDAM</v>
          </cell>
          <cell r="CT1258" t="b">
            <v>0</v>
          </cell>
          <cell r="CV1258" t="b">
            <v>0</v>
          </cell>
          <cell r="CX1258" t="b">
            <v>0</v>
          </cell>
          <cell r="CZ1258" t="b">
            <v>0</v>
          </cell>
          <cell r="DB1258" t="b">
            <v>0</v>
          </cell>
          <cell r="DD1258" t="b">
            <v>0</v>
          </cell>
          <cell r="DF1258" t="b">
            <v>0</v>
          </cell>
          <cell r="DH1258" t="b">
            <v>0</v>
          </cell>
          <cell r="DJ1258" t="b">
            <v>0</v>
          </cell>
          <cell r="DL1258" t="b">
            <v>0</v>
          </cell>
          <cell r="DN1258" t="b">
            <v>0</v>
          </cell>
          <cell r="DP1258" t="b">
            <v>0</v>
          </cell>
          <cell r="DV1258">
            <v>0</v>
          </cell>
          <cell r="DX1258">
            <v>0</v>
          </cell>
          <cell r="DZ1258">
            <v>0</v>
          </cell>
          <cell r="EB1258">
            <v>0</v>
          </cell>
          <cell r="ED1258">
            <v>0</v>
          </cell>
          <cell r="EF1258">
            <v>0</v>
          </cell>
          <cell r="EJ1258">
            <v>0</v>
          </cell>
          <cell r="EL1258">
            <v>0</v>
          </cell>
          <cell r="EN1258">
            <v>0</v>
          </cell>
          <cell r="EP1258">
            <v>0</v>
          </cell>
          <cell r="ER1258">
            <v>0</v>
          </cell>
          <cell r="ET1258">
            <v>0</v>
          </cell>
          <cell r="EX1258">
            <v>0</v>
          </cell>
          <cell r="EZ1258">
            <v>0</v>
          </cell>
          <cell r="FD1258">
            <v>0</v>
          </cell>
          <cell r="FF1258">
            <v>0</v>
          </cell>
        </row>
        <row r="1259">
          <cell r="A1259" t="str">
            <v>HydroNorgeU</v>
          </cell>
          <cell r="B1259" t="str">
            <v>Norge</v>
          </cell>
          <cell r="G1259">
            <v>4127.9669762641897</v>
          </cell>
          <cell r="H1259">
            <v>0</v>
          </cell>
          <cell r="N1259">
            <v>12000</v>
          </cell>
          <cell r="AK1259">
            <v>4127.9669762641897</v>
          </cell>
          <cell r="AL1259">
            <v>0</v>
          </cell>
          <cell r="AN1259">
            <v>0</v>
          </cell>
          <cell r="AO1259">
            <v>206.39834881320951</v>
          </cell>
          <cell r="AP1259">
            <v>144478.84416924664</v>
          </cell>
          <cell r="AQ1259">
            <v>247.67801857585138</v>
          </cell>
          <cell r="BG1259" t="b">
            <v>0</v>
          </cell>
          <cell r="BO1259" t="b">
            <v>0</v>
          </cell>
          <cell r="CA1259" t="b">
            <v>0</v>
          </cell>
          <cell r="CB1259" t="b">
            <v>0</v>
          </cell>
          <cell r="CD1259" t="b">
            <v>0</v>
          </cell>
          <cell r="CE1259" t="b">
            <v>0</v>
          </cell>
          <cell r="CG1259" t="b">
            <v>0</v>
          </cell>
          <cell r="CH1259" t="b">
            <v>0</v>
          </cell>
          <cell r="CP1259" t="str">
            <v>ERHYDDAM</v>
          </cell>
          <cell r="CT1259" t="b">
            <v>0</v>
          </cell>
          <cell r="CV1259" t="b">
            <v>0</v>
          </cell>
          <cell r="CX1259" t="b">
            <v>0</v>
          </cell>
          <cell r="CZ1259" t="b">
            <v>0</v>
          </cell>
          <cell r="DB1259" t="b">
            <v>0</v>
          </cell>
          <cell r="DD1259" t="b">
            <v>0</v>
          </cell>
          <cell r="DF1259" t="b">
            <v>0</v>
          </cell>
          <cell r="DH1259" t="b">
            <v>0</v>
          </cell>
          <cell r="DJ1259" t="b">
            <v>0</v>
          </cell>
          <cell r="DL1259" t="b">
            <v>0</v>
          </cell>
          <cell r="DN1259" t="b">
            <v>0</v>
          </cell>
          <cell r="DP1259" t="b">
            <v>0</v>
          </cell>
          <cell r="DV1259">
            <v>0</v>
          </cell>
          <cell r="DX1259">
            <v>0</v>
          </cell>
          <cell r="DZ1259">
            <v>0</v>
          </cell>
          <cell r="EB1259">
            <v>0</v>
          </cell>
          <cell r="ED1259">
            <v>0</v>
          </cell>
          <cell r="EF1259">
            <v>0</v>
          </cell>
          <cell r="EJ1259">
            <v>0</v>
          </cell>
          <cell r="EL1259">
            <v>0</v>
          </cell>
          <cell r="EN1259">
            <v>0</v>
          </cell>
          <cell r="EP1259">
            <v>0</v>
          </cell>
          <cell r="ER1259">
            <v>0</v>
          </cell>
          <cell r="ET1259">
            <v>0</v>
          </cell>
          <cell r="EX1259">
            <v>0</v>
          </cell>
          <cell r="EZ1259">
            <v>0</v>
          </cell>
          <cell r="FD1259">
            <v>0</v>
          </cell>
          <cell r="FF1259">
            <v>0</v>
          </cell>
        </row>
        <row r="1260">
          <cell r="A1260" t="str">
            <v>WindN</v>
          </cell>
          <cell r="B1260" t="str">
            <v>Norge</v>
          </cell>
          <cell r="G1260">
            <v>14</v>
          </cell>
          <cell r="H1260">
            <v>0</v>
          </cell>
          <cell r="N1260">
            <v>30</v>
          </cell>
          <cell r="AK1260">
            <v>14</v>
          </cell>
          <cell r="AL1260">
            <v>0</v>
          </cell>
          <cell r="AN1260">
            <v>0</v>
          </cell>
          <cell r="AO1260">
            <v>2.1903000000000001</v>
          </cell>
          <cell r="AP1260">
            <v>730.1</v>
          </cell>
          <cell r="AQ1260">
            <v>0</v>
          </cell>
          <cell r="BG1260" t="b">
            <v>0</v>
          </cell>
          <cell r="BO1260" t="b">
            <v>0</v>
          </cell>
          <cell r="CA1260" t="b">
            <v>0</v>
          </cell>
          <cell r="CB1260" t="b">
            <v>0</v>
          </cell>
          <cell r="CD1260" t="b">
            <v>0</v>
          </cell>
          <cell r="CE1260" t="b">
            <v>0</v>
          </cell>
          <cell r="CG1260" t="b">
            <v>0</v>
          </cell>
          <cell r="CH1260" t="b">
            <v>0</v>
          </cell>
          <cell r="CP1260" t="str">
            <v>ERWINWON</v>
          </cell>
          <cell r="CT1260" t="b">
            <v>0</v>
          </cell>
          <cell r="CV1260" t="b">
            <v>0</v>
          </cell>
          <cell r="CX1260" t="b">
            <v>0</v>
          </cell>
          <cell r="CZ1260" t="b">
            <v>0</v>
          </cell>
          <cell r="DB1260" t="b">
            <v>0</v>
          </cell>
          <cell r="DD1260" t="b">
            <v>0</v>
          </cell>
          <cell r="DF1260" t="b">
            <v>0</v>
          </cell>
          <cell r="DH1260" t="b">
            <v>0</v>
          </cell>
          <cell r="DJ1260" t="b">
            <v>0</v>
          </cell>
          <cell r="DL1260" t="b">
            <v>0</v>
          </cell>
          <cell r="DN1260" t="b">
            <v>0</v>
          </cell>
          <cell r="DP1260" t="b">
            <v>0</v>
          </cell>
          <cell r="DV1260">
            <v>0</v>
          </cell>
          <cell r="DX1260">
            <v>0</v>
          </cell>
          <cell r="DZ1260">
            <v>0</v>
          </cell>
          <cell r="EB1260">
            <v>0</v>
          </cell>
          <cell r="ED1260">
            <v>0</v>
          </cell>
          <cell r="EF1260">
            <v>0</v>
          </cell>
          <cell r="EJ1260">
            <v>0</v>
          </cell>
          <cell r="EL1260">
            <v>0</v>
          </cell>
          <cell r="EN1260">
            <v>0</v>
          </cell>
          <cell r="EP1260">
            <v>0</v>
          </cell>
          <cell r="ER1260">
            <v>0</v>
          </cell>
          <cell r="ET1260">
            <v>0</v>
          </cell>
          <cell r="EX1260">
            <v>0</v>
          </cell>
          <cell r="EZ1260">
            <v>0</v>
          </cell>
          <cell r="FD1260">
            <v>0</v>
          </cell>
          <cell r="FF1260">
            <v>0</v>
          </cell>
        </row>
        <row r="1261">
          <cell r="A1261" t="str">
            <v>WindN</v>
          </cell>
          <cell r="B1261" t="str">
            <v>Norge</v>
          </cell>
          <cell r="G1261">
            <v>17</v>
          </cell>
          <cell r="H1261">
            <v>0</v>
          </cell>
          <cell r="N1261">
            <v>29</v>
          </cell>
          <cell r="AK1261">
            <v>17</v>
          </cell>
          <cell r="AL1261">
            <v>0</v>
          </cell>
          <cell r="AN1261">
            <v>0</v>
          </cell>
          <cell r="AO1261">
            <v>2.6596500000000001</v>
          </cell>
          <cell r="AP1261">
            <v>886.55</v>
          </cell>
          <cell r="AQ1261">
            <v>0</v>
          </cell>
          <cell r="BG1261" t="b">
            <v>0</v>
          </cell>
          <cell r="BO1261" t="b">
            <v>0</v>
          </cell>
          <cell r="CA1261" t="b">
            <v>0</v>
          </cell>
          <cell r="CB1261" t="b">
            <v>0</v>
          </cell>
          <cell r="CD1261" t="b">
            <v>0</v>
          </cell>
          <cell r="CE1261" t="b">
            <v>0</v>
          </cell>
          <cell r="CG1261" t="b">
            <v>0</v>
          </cell>
          <cell r="CH1261" t="b">
            <v>0</v>
          </cell>
          <cell r="CP1261" t="str">
            <v>ERWINWON</v>
          </cell>
          <cell r="CT1261" t="b">
            <v>0</v>
          </cell>
          <cell r="CV1261" t="b">
            <v>0</v>
          </cell>
          <cell r="CX1261" t="b">
            <v>0</v>
          </cell>
          <cell r="CZ1261" t="b">
            <v>0</v>
          </cell>
          <cell r="DB1261" t="b">
            <v>0</v>
          </cell>
          <cell r="DD1261" t="b">
            <v>0</v>
          </cell>
          <cell r="DF1261" t="b">
            <v>0</v>
          </cell>
          <cell r="DH1261" t="b">
            <v>0</v>
          </cell>
          <cell r="DJ1261" t="b">
            <v>0</v>
          </cell>
          <cell r="DL1261" t="b">
            <v>0</v>
          </cell>
          <cell r="DN1261" t="b">
            <v>0</v>
          </cell>
          <cell r="DP1261" t="b">
            <v>0</v>
          </cell>
          <cell r="DV1261">
            <v>0</v>
          </cell>
          <cell r="DX1261">
            <v>0</v>
          </cell>
          <cell r="DZ1261">
            <v>0</v>
          </cell>
          <cell r="EB1261">
            <v>0</v>
          </cell>
          <cell r="ED1261">
            <v>0</v>
          </cell>
          <cell r="EF1261">
            <v>0</v>
          </cell>
          <cell r="EJ1261">
            <v>0</v>
          </cell>
          <cell r="EL1261">
            <v>0</v>
          </cell>
          <cell r="EN1261">
            <v>0</v>
          </cell>
          <cell r="EP1261">
            <v>0</v>
          </cell>
          <cell r="ER1261">
            <v>0</v>
          </cell>
          <cell r="ET1261">
            <v>0</v>
          </cell>
          <cell r="EX1261">
            <v>0</v>
          </cell>
          <cell r="EZ1261">
            <v>0</v>
          </cell>
          <cell r="FD1261">
            <v>0</v>
          </cell>
          <cell r="FF1261">
            <v>0</v>
          </cell>
        </row>
        <row r="1262">
          <cell r="A1262" t="str">
            <v>WindN</v>
          </cell>
          <cell r="B1262" t="str">
            <v>Norge</v>
          </cell>
          <cell r="G1262">
            <v>97</v>
          </cell>
          <cell r="H1262">
            <v>0</v>
          </cell>
          <cell r="N1262">
            <v>76</v>
          </cell>
          <cell r="AK1262">
            <v>97</v>
          </cell>
          <cell r="AL1262">
            <v>0</v>
          </cell>
          <cell r="AN1262">
            <v>0</v>
          </cell>
          <cell r="AO1262">
            <v>15.175650000000001</v>
          </cell>
          <cell r="AP1262">
            <v>5058.55</v>
          </cell>
          <cell r="AQ1262">
            <v>0</v>
          </cell>
          <cell r="BG1262" t="b">
            <v>0</v>
          </cell>
          <cell r="BO1262" t="b">
            <v>0</v>
          </cell>
          <cell r="CA1262" t="b">
            <v>0</v>
          </cell>
          <cell r="CB1262" t="b">
            <v>0</v>
          </cell>
          <cell r="CD1262" t="b">
            <v>0</v>
          </cell>
          <cell r="CE1262" t="b">
            <v>0</v>
          </cell>
          <cell r="CG1262" t="b">
            <v>0</v>
          </cell>
          <cell r="CH1262" t="b">
            <v>0</v>
          </cell>
          <cell r="CP1262" t="str">
            <v>ERWINWON</v>
          </cell>
          <cell r="CT1262" t="b">
            <v>0</v>
          </cell>
          <cell r="CV1262" t="b">
            <v>0</v>
          </cell>
          <cell r="CX1262" t="b">
            <v>0</v>
          </cell>
          <cell r="CZ1262" t="b">
            <v>0</v>
          </cell>
          <cell r="DB1262" t="b">
            <v>0</v>
          </cell>
          <cell r="DD1262" t="b">
            <v>0</v>
          </cell>
          <cell r="DF1262" t="b">
            <v>0</v>
          </cell>
          <cell r="DH1262" t="b">
            <v>0</v>
          </cell>
          <cell r="DJ1262" t="b">
            <v>0</v>
          </cell>
          <cell r="DL1262" t="b">
            <v>0</v>
          </cell>
          <cell r="DN1262" t="b">
            <v>0</v>
          </cell>
          <cell r="DP1262" t="b">
            <v>0</v>
          </cell>
          <cell r="DV1262">
            <v>0</v>
          </cell>
          <cell r="DX1262">
            <v>0</v>
          </cell>
          <cell r="DZ1262">
            <v>0</v>
          </cell>
          <cell r="EB1262">
            <v>0</v>
          </cell>
          <cell r="ED1262">
            <v>0</v>
          </cell>
          <cell r="EF1262">
            <v>0</v>
          </cell>
          <cell r="EJ1262">
            <v>0</v>
          </cell>
          <cell r="EL1262">
            <v>0</v>
          </cell>
          <cell r="EN1262">
            <v>0</v>
          </cell>
          <cell r="EP1262">
            <v>0</v>
          </cell>
          <cell r="ER1262">
            <v>0</v>
          </cell>
          <cell r="ET1262">
            <v>0</v>
          </cell>
          <cell r="EX1262">
            <v>0</v>
          </cell>
          <cell r="EZ1262">
            <v>0</v>
          </cell>
          <cell r="FD1262">
            <v>0</v>
          </cell>
          <cell r="FF1262">
            <v>0</v>
          </cell>
        </row>
        <row r="1263">
          <cell r="A1263" t="str">
            <v>WindN</v>
          </cell>
          <cell r="B1263" t="str">
            <v>Norge</v>
          </cell>
          <cell r="G1263">
            <v>198.75017463413752</v>
          </cell>
          <cell r="H1263">
            <v>0</v>
          </cell>
          <cell r="N1263">
            <v>410</v>
          </cell>
          <cell r="AK1263">
            <v>198.75017463413752</v>
          </cell>
          <cell r="AL1263">
            <v>0</v>
          </cell>
          <cell r="AN1263">
            <v>0</v>
          </cell>
          <cell r="AO1263">
            <v>31.094464821510815</v>
          </cell>
          <cell r="AP1263">
            <v>10364.821607170272</v>
          </cell>
          <cell r="AQ1263">
            <v>0</v>
          </cell>
          <cell r="BG1263" t="b">
            <v>0</v>
          </cell>
          <cell r="BO1263" t="b">
            <v>0</v>
          </cell>
          <cell r="CA1263" t="b">
            <v>0</v>
          </cell>
          <cell r="CB1263" t="b">
            <v>0</v>
          </cell>
          <cell r="CD1263" t="b">
            <v>0</v>
          </cell>
          <cell r="CE1263" t="b">
            <v>0</v>
          </cell>
          <cell r="CG1263" t="b">
            <v>0</v>
          </cell>
          <cell r="CH1263" t="b">
            <v>0</v>
          </cell>
          <cell r="CP1263" t="str">
            <v>ERWINWON</v>
          </cell>
          <cell r="CT1263" t="b">
            <v>0</v>
          </cell>
          <cell r="CV1263" t="b">
            <v>0</v>
          </cell>
          <cell r="CX1263" t="b">
            <v>0</v>
          </cell>
          <cell r="CZ1263" t="b">
            <v>0</v>
          </cell>
          <cell r="DB1263" t="b">
            <v>0</v>
          </cell>
          <cell r="DD1263" t="b">
            <v>0</v>
          </cell>
          <cell r="DF1263" t="b">
            <v>0</v>
          </cell>
          <cell r="DH1263" t="b">
            <v>0</v>
          </cell>
          <cell r="DJ1263" t="b">
            <v>0</v>
          </cell>
          <cell r="DL1263" t="b">
            <v>0</v>
          </cell>
          <cell r="DN1263" t="b">
            <v>0</v>
          </cell>
          <cell r="DP1263" t="b">
            <v>0</v>
          </cell>
          <cell r="DV1263">
            <v>0</v>
          </cell>
          <cell r="DX1263">
            <v>0</v>
          </cell>
          <cell r="DZ1263">
            <v>0</v>
          </cell>
          <cell r="EB1263">
            <v>0</v>
          </cell>
          <cell r="ED1263">
            <v>0</v>
          </cell>
          <cell r="EF1263">
            <v>0</v>
          </cell>
          <cell r="EJ1263">
            <v>0</v>
          </cell>
          <cell r="EL1263">
            <v>0</v>
          </cell>
          <cell r="EN1263">
            <v>0</v>
          </cell>
          <cell r="EP1263">
            <v>0</v>
          </cell>
          <cell r="ER1263">
            <v>0</v>
          </cell>
          <cell r="ET1263">
            <v>0</v>
          </cell>
          <cell r="EX1263">
            <v>0</v>
          </cell>
          <cell r="EZ1263">
            <v>0</v>
          </cell>
          <cell r="FD1263">
            <v>0</v>
          </cell>
          <cell r="FF1263">
            <v>0</v>
          </cell>
        </row>
        <row r="1264">
          <cell r="A1264" t="str">
            <v>WindN</v>
          </cell>
          <cell r="B1264" t="str">
            <v>Norge</v>
          </cell>
          <cell r="G1264">
            <v>380</v>
          </cell>
          <cell r="H1264">
            <v>0</v>
          </cell>
          <cell r="N1264">
            <v>901</v>
          </cell>
          <cell r="AK1264">
            <v>380</v>
          </cell>
          <cell r="AL1264">
            <v>0</v>
          </cell>
          <cell r="AN1264">
            <v>0</v>
          </cell>
          <cell r="AO1264">
            <v>59.451000000000001</v>
          </cell>
          <cell r="AP1264">
            <v>19817</v>
          </cell>
          <cell r="AQ1264">
            <v>0</v>
          </cell>
          <cell r="BG1264" t="b">
            <v>0</v>
          </cell>
          <cell r="BO1264" t="b">
            <v>0</v>
          </cell>
          <cell r="CA1264" t="b">
            <v>0</v>
          </cell>
          <cell r="CB1264" t="b">
            <v>0</v>
          </cell>
          <cell r="CD1264" t="b">
            <v>0</v>
          </cell>
          <cell r="CE1264" t="b">
            <v>0</v>
          </cell>
          <cell r="CG1264" t="b">
            <v>0</v>
          </cell>
          <cell r="CH1264" t="b">
            <v>0</v>
          </cell>
          <cell r="CP1264" t="str">
            <v>ERWINWON</v>
          </cell>
          <cell r="CT1264" t="b">
            <v>0</v>
          </cell>
          <cell r="CV1264" t="b">
            <v>0</v>
          </cell>
          <cell r="CX1264" t="b">
            <v>0</v>
          </cell>
          <cell r="CZ1264" t="b">
            <v>0</v>
          </cell>
          <cell r="DB1264" t="b">
            <v>0</v>
          </cell>
          <cell r="DD1264" t="b">
            <v>0</v>
          </cell>
          <cell r="DF1264" t="b">
            <v>0</v>
          </cell>
          <cell r="DH1264" t="b">
            <v>0</v>
          </cell>
          <cell r="DJ1264" t="b">
            <v>0</v>
          </cell>
          <cell r="DL1264" t="b">
            <v>0</v>
          </cell>
          <cell r="DN1264" t="b">
            <v>0</v>
          </cell>
          <cell r="DP1264" t="b">
            <v>0</v>
          </cell>
          <cell r="DV1264">
            <v>0</v>
          </cell>
          <cell r="DX1264">
            <v>0</v>
          </cell>
          <cell r="DZ1264">
            <v>0</v>
          </cell>
          <cell r="EB1264">
            <v>0</v>
          </cell>
          <cell r="ED1264">
            <v>0</v>
          </cell>
          <cell r="EF1264">
            <v>0</v>
          </cell>
          <cell r="EJ1264">
            <v>0</v>
          </cell>
          <cell r="EL1264">
            <v>0</v>
          </cell>
          <cell r="EN1264">
            <v>0</v>
          </cell>
          <cell r="EP1264">
            <v>0</v>
          </cell>
          <cell r="ER1264">
            <v>0</v>
          </cell>
          <cell r="ET1264">
            <v>0</v>
          </cell>
          <cell r="EX1264">
            <v>0</v>
          </cell>
          <cell r="EZ1264">
            <v>0</v>
          </cell>
          <cell r="FD1264">
            <v>0</v>
          </cell>
          <cell r="FF1264">
            <v>0</v>
          </cell>
        </row>
        <row r="1265">
          <cell r="A1265" t="str">
            <v>WindN</v>
          </cell>
          <cell r="B1265" t="str">
            <v>Norge</v>
          </cell>
          <cell r="G1265">
            <v>425</v>
          </cell>
          <cell r="H1265">
            <v>0</v>
          </cell>
          <cell r="N1265">
            <v>917</v>
          </cell>
          <cell r="AK1265">
            <v>425</v>
          </cell>
          <cell r="AL1265">
            <v>0</v>
          </cell>
          <cell r="AN1265">
            <v>0</v>
          </cell>
          <cell r="AO1265">
            <v>66.491250000000008</v>
          </cell>
          <cell r="AP1265">
            <v>22163.75</v>
          </cell>
          <cell r="AQ1265">
            <v>0</v>
          </cell>
          <cell r="BG1265" t="b">
            <v>0</v>
          </cell>
          <cell r="BO1265" t="b">
            <v>0</v>
          </cell>
          <cell r="CA1265" t="b">
            <v>0</v>
          </cell>
          <cell r="CB1265" t="b">
            <v>0</v>
          </cell>
          <cell r="CD1265" t="b">
            <v>0</v>
          </cell>
          <cell r="CE1265" t="b">
            <v>0</v>
          </cell>
          <cell r="CG1265" t="b">
            <v>0</v>
          </cell>
          <cell r="CH1265" t="b">
            <v>0</v>
          </cell>
          <cell r="CP1265" t="str">
            <v>ERWINWON</v>
          </cell>
          <cell r="CT1265" t="b">
            <v>0</v>
          </cell>
          <cell r="CV1265" t="b">
            <v>0</v>
          </cell>
          <cell r="CX1265" t="b">
            <v>0</v>
          </cell>
          <cell r="CZ1265" t="b">
            <v>0</v>
          </cell>
          <cell r="DB1265" t="b">
            <v>0</v>
          </cell>
          <cell r="DD1265" t="b">
            <v>0</v>
          </cell>
          <cell r="DF1265" t="b">
            <v>0</v>
          </cell>
          <cell r="DH1265" t="b">
            <v>0</v>
          </cell>
          <cell r="DJ1265" t="b">
            <v>0</v>
          </cell>
          <cell r="DL1265" t="b">
            <v>0</v>
          </cell>
          <cell r="DN1265" t="b">
            <v>0</v>
          </cell>
          <cell r="DP1265" t="b">
            <v>0</v>
          </cell>
          <cell r="DV1265">
            <v>0</v>
          </cell>
          <cell r="DX1265">
            <v>0</v>
          </cell>
          <cell r="DZ1265">
            <v>0</v>
          </cell>
          <cell r="EB1265">
            <v>0</v>
          </cell>
          <cell r="ED1265">
            <v>0</v>
          </cell>
          <cell r="EF1265">
            <v>0</v>
          </cell>
          <cell r="EJ1265">
            <v>0</v>
          </cell>
          <cell r="EL1265">
            <v>0</v>
          </cell>
          <cell r="EN1265">
            <v>0</v>
          </cell>
          <cell r="EP1265">
            <v>0</v>
          </cell>
          <cell r="ER1265">
            <v>0</v>
          </cell>
          <cell r="ET1265">
            <v>0</v>
          </cell>
          <cell r="EX1265">
            <v>0</v>
          </cell>
          <cell r="EZ1265">
            <v>0</v>
          </cell>
          <cell r="FD1265">
            <v>0</v>
          </cell>
          <cell r="FF1265">
            <v>0</v>
          </cell>
        </row>
        <row r="1266">
          <cell r="A1266" t="str">
            <v>WindN</v>
          </cell>
          <cell r="B1266" t="str">
            <v>Norge</v>
          </cell>
          <cell r="G1266">
            <v>328.40926913191294</v>
          </cell>
          <cell r="H1266">
            <v>0</v>
          </cell>
          <cell r="N1266">
            <v>980</v>
          </cell>
          <cell r="AK1266">
            <v>328.40926913191294</v>
          </cell>
          <cell r="AL1266">
            <v>0</v>
          </cell>
          <cell r="AN1266">
            <v>0</v>
          </cell>
          <cell r="AO1266">
            <v>51.379630155687778</v>
          </cell>
          <cell r="AP1266">
            <v>17126.543385229259</v>
          </cell>
          <cell r="AQ1266">
            <v>0</v>
          </cell>
          <cell r="BG1266" t="b">
            <v>0</v>
          </cell>
          <cell r="BO1266" t="b">
            <v>0</v>
          </cell>
          <cell r="CA1266" t="b">
            <v>0</v>
          </cell>
          <cell r="CB1266" t="b">
            <v>0</v>
          </cell>
          <cell r="CD1266" t="b">
            <v>0</v>
          </cell>
          <cell r="CE1266" t="b">
            <v>0</v>
          </cell>
          <cell r="CG1266" t="b">
            <v>0</v>
          </cell>
          <cell r="CH1266" t="b">
            <v>0</v>
          </cell>
          <cell r="CP1266" t="str">
            <v>ERWINWON</v>
          </cell>
          <cell r="CT1266" t="b">
            <v>0</v>
          </cell>
          <cell r="CV1266" t="b">
            <v>0</v>
          </cell>
          <cell r="CX1266" t="b">
            <v>0</v>
          </cell>
          <cell r="CZ1266" t="b">
            <v>0</v>
          </cell>
          <cell r="DB1266" t="b">
            <v>0</v>
          </cell>
          <cell r="DD1266" t="b">
            <v>0</v>
          </cell>
          <cell r="DF1266" t="b">
            <v>0</v>
          </cell>
          <cell r="DH1266" t="b">
            <v>0</v>
          </cell>
          <cell r="DJ1266" t="b">
            <v>0</v>
          </cell>
          <cell r="DL1266" t="b">
            <v>0</v>
          </cell>
          <cell r="DN1266" t="b">
            <v>0</v>
          </cell>
          <cell r="DP1266" t="b">
            <v>0</v>
          </cell>
          <cell r="DV1266">
            <v>0</v>
          </cell>
          <cell r="DX1266">
            <v>0</v>
          </cell>
          <cell r="DZ1266">
            <v>0</v>
          </cell>
          <cell r="EB1266">
            <v>0</v>
          </cell>
          <cell r="ED1266">
            <v>0</v>
          </cell>
          <cell r="EF1266">
            <v>0</v>
          </cell>
          <cell r="EJ1266">
            <v>0</v>
          </cell>
          <cell r="EL1266">
            <v>0</v>
          </cell>
          <cell r="EN1266">
            <v>0</v>
          </cell>
          <cell r="EP1266">
            <v>0</v>
          </cell>
          <cell r="ER1266">
            <v>0</v>
          </cell>
          <cell r="ET1266">
            <v>0</v>
          </cell>
          <cell r="EX1266">
            <v>0</v>
          </cell>
          <cell r="EZ1266">
            <v>0</v>
          </cell>
          <cell r="FD1266">
            <v>0</v>
          </cell>
          <cell r="FF1266">
            <v>0</v>
          </cell>
        </row>
        <row r="1267">
          <cell r="A1267" t="str">
            <v>WindN</v>
          </cell>
          <cell r="B1267" t="str">
            <v>Norge</v>
          </cell>
          <cell r="G1267">
            <v>301.60034920277718</v>
          </cell>
          <cell r="H1267">
            <v>0</v>
          </cell>
          <cell r="N1267">
            <v>900</v>
          </cell>
          <cell r="AK1267">
            <v>301.60034920277718</v>
          </cell>
          <cell r="AL1267">
            <v>0</v>
          </cell>
          <cell r="AN1267">
            <v>0</v>
          </cell>
          <cell r="AO1267">
            <v>47.18537463277449</v>
          </cell>
          <cell r="AP1267">
            <v>15728.458210924829</v>
          </cell>
          <cell r="AQ1267">
            <v>0</v>
          </cell>
          <cell r="BG1267" t="b">
            <v>0</v>
          </cell>
          <cell r="BO1267" t="b">
            <v>0</v>
          </cell>
          <cell r="CA1267" t="b">
            <v>0</v>
          </cell>
          <cell r="CB1267" t="b">
            <v>0</v>
          </cell>
          <cell r="CD1267" t="b">
            <v>0</v>
          </cell>
          <cell r="CE1267" t="b">
            <v>0</v>
          </cell>
          <cell r="CG1267" t="b">
            <v>0</v>
          </cell>
          <cell r="CH1267" t="b">
            <v>0</v>
          </cell>
          <cell r="CP1267" t="str">
            <v>ERWINWON</v>
          </cell>
          <cell r="CT1267" t="b">
            <v>0</v>
          </cell>
          <cell r="CV1267" t="b">
            <v>0</v>
          </cell>
          <cell r="CX1267" t="b">
            <v>0</v>
          </cell>
          <cell r="CZ1267" t="b">
            <v>0</v>
          </cell>
          <cell r="DB1267" t="b">
            <v>0</v>
          </cell>
          <cell r="DD1267" t="b">
            <v>0</v>
          </cell>
          <cell r="DF1267" t="b">
            <v>0</v>
          </cell>
          <cell r="DH1267" t="b">
            <v>0</v>
          </cell>
          <cell r="DJ1267" t="b">
            <v>0</v>
          </cell>
          <cell r="DL1267" t="b">
            <v>0</v>
          </cell>
          <cell r="DN1267" t="b">
            <v>0</v>
          </cell>
          <cell r="DP1267" t="b">
            <v>0</v>
          </cell>
          <cell r="DV1267">
            <v>0</v>
          </cell>
          <cell r="DX1267">
            <v>0</v>
          </cell>
          <cell r="DZ1267">
            <v>0</v>
          </cell>
          <cell r="EB1267">
            <v>0</v>
          </cell>
          <cell r="ED1267">
            <v>0</v>
          </cell>
          <cell r="EF1267">
            <v>0</v>
          </cell>
          <cell r="EJ1267">
            <v>0</v>
          </cell>
          <cell r="EL1267">
            <v>0</v>
          </cell>
          <cell r="EN1267">
            <v>0</v>
          </cell>
          <cell r="EP1267">
            <v>0</v>
          </cell>
          <cell r="ER1267">
            <v>0</v>
          </cell>
          <cell r="ET1267">
            <v>0</v>
          </cell>
          <cell r="EX1267">
            <v>0</v>
          </cell>
          <cell r="EZ1267">
            <v>0</v>
          </cell>
          <cell r="FD1267">
            <v>0</v>
          </cell>
          <cell r="FF1267">
            <v>0</v>
          </cell>
        </row>
        <row r="1268">
          <cell r="A1268" t="str">
            <v>WindN</v>
          </cell>
          <cell r="B1268" t="str">
            <v>Norge</v>
          </cell>
          <cell r="G1268">
            <v>425.59160387503005</v>
          </cell>
          <cell r="H1268">
            <v>0</v>
          </cell>
          <cell r="N1268">
            <v>1270</v>
          </cell>
          <cell r="AK1268">
            <v>425.59160387503005</v>
          </cell>
          <cell r="AL1268">
            <v>0</v>
          </cell>
          <cell r="AN1268">
            <v>0</v>
          </cell>
          <cell r="AO1268">
            <v>66.583806426248458</v>
          </cell>
          <cell r="AP1268">
            <v>22194.602142082815</v>
          </cell>
          <cell r="AQ1268">
            <v>0</v>
          </cell>
          <cell r="BG1268" t="b">
            <v>0</v>
          </cell>
          <cell r="BO1268" t="b">
            <v>0</v>
          </cell>
          <cell r="CA1268" t="b">
            <v>0</v>
          </cell>
          <cell r="CB1268" t="b">
            <v>0</v>
          </cell>
          <cell r="CD1268" t="b">
            <v>0</v>
          </cell>
          <cell r="CE1268" t="b">
            <v>0</v>
          </cell>
          <cell r="CG1268" t="b">
            <v>0</v>
          </cell>
          <cell r="CH1268" t="b">
            <v>0</v>
          </cell>
          <cell r="CP1268" t="str">
            <v>ERWINWON</v>
          </cell>
          <cell r="CT1268" t="b">
            <v>0</v>
          </cell>
          <cell r="CV1268" t="b">
            <v>0</v>
          </cell>
          <cell r="CX1268" t="b">
            <v>0</v>
          </cell>
          <cell r="CZ1268" t="b">
            <v>0</v>
          </cell>
          <cell r="DB1268" t="b">
            <v>0</v>
          </cell>
          <cell r="DD1268" t="b">
            <v>0</v>
          </cell>
          <cell r="DF1268" t="b">
            <v>0</v>
          </cell>
          <cell r="DH1268" t="b">
            <v>0</v>
          </cell>
          <cell r="DJ1268" t="b">
            <v>0</v>
          </cell>
          <cell r="DL1268" t="b">
            <v>0</v>
          </cell>
          <cell r="DN1268" t="b">
            <v>0</v>
          </cell>
          <cell r="DP1268" t="b">
            <v>0</v>
          </cell>
          <cell r="DV1268">
            <v>0</v>
          </cell>
          <cell r="DX1268">
            <v>0</v>
          </cell>
          <cell r="DZ1268">
            <v>0</v>
          </cell>
          <cell r="EB1268">
            <v>0</v>
          </cell>
          <cell r="ED1268">
            <v>0</v>
          </cell>
          <cell r="EF1268">
            <v>0</v>
          </cell>
          <cell r="EJ1268">
            <v>0</v>
          </cell>
          <cell r="EL1268">
            <v>0</v>
          </cell>
          <cell r="EN1268">
            <v>0</v>
          </cell>
          <cell r="EP1268">
            <v>0</v>
          </cell>
          <cell r="ER1268">
            <v>0</v>
          </cell>
          <cell r="ET1268">
            <v>0</v>
          </cell>
          <cell r="EX1268">
            <v>0</v>
          </cell>
          <cell r="EZ1268">
            <v>0</v>
          </cell>
          <cell r="FD1268">
            <v>0</v>
          </cell>
          <cell r="FF1268">
            <v>0</v>
          </cell>
        </row>
        <row r="1269">
          <cell r="A1269" t="str">
            <v>WindN</v>
          </cell>
          <cell r="B1269" t="str">
            <v>Norge</v>
          </cell>
          <cell r="G1269">
            <v>549.58285854728285</v>
          </cell>
          <cell r="H1269">
            <v>0</v>
          </cell>
          <cell r="N1269">
            <v>1640</v>
          </cell>
          <cell r="AK1269">
            <v>549.58285854728285</v>
          </cell>
          <cell r="AL1269">
            <v>0</v>
          </cell>
          <cell r="AN1269">
            <v>0</v>
          </cell>
          <cell r="AO1269">
            <v>85.982238219722404</v>
          </cell>
          <cell r="AP1269">
            <v>28660.7460732408</v>
          </cell>
          <cell r="AQ1269">
            <v>0</v>
          </cell>
          <cell r="BG1269" t="b">
            <v>0</v>
          </cell>
          <cell r="BO1269" t="b">
            <v>0</v>
          </cell>
          <cell r="CA1269" t="b">
            <v>0</v>
          </cell>
          <cell r="CB1269" t="b">
            <v>0</v>
          </cell>
          <cell r="CD1269" t="b">
            <v>0</v>
          </cell>
          <cell r="CE1269" t="b">
            <v>0</v>
          </cell>
          <cell r="CG1269" t="b">
            <v>0</v>
          </cell>
          <cell r="CH1269" t="b">
            <v>0</v>
          </cell>
          <cell r="CP1269" t="str">
            <v>ERWINWON</v>
          </cell>
          <cell r="CT1269" t="b">
            <v>0</v>
          </cell>
          <cell r="CV1269" t="b">
            <v>0</v>
          </cell>
          <cell r="CX1269" t="b">
            <v>0</v>
          </cell>
          <cell r="CZ1269" t="b">
            <v>0</v>
          </cell>
          <cell r="DB1269" t="b">
            <v>0</v>
          </cell>
          <cell r="DD1269" t="b">
            <v>0</v>
          </cell>
          <cell r="DF1269" t="b">
            <v>0</v>
          </cell>
          <cell r="DH1269" t="b">
            <v>0</v>
          </cell>
          <cell r="DJ1269" t="b">
            <v>0</v>
          </cell>
          <cell r="DL1269" t="b">
            <v>0</v>
          </cell>
          <cell r="DN1269" t="b">
            <v>0</v>
          </cell>
          <cell r="DP1269" t="b">
            <v>0</v>
          </cell>
          <cell r="DV1269">
            <v>0</v>
          </cell>
          <cell r="DX1269">
            <v>0</v>
          </cell>
          <cell r="DZ1269">
            <v>0</v>
          </cell>
          <cell r="EB1269">
            <v>0</v>
          </cell>
          <cell r="ED1269">
            <v>0</v>
          </cell>
          <cell r="EF1269">
            <v>0</v>
          </cell>
          <cell r="EJ1269">
            <v>0</v>
          </cell>
          <cell r="EL1269">
            <v>0</v>
          </cell>
          <cell r="EN1269">
            <v>0</v>
          </cell>
          <cell r="EP1269">
            <v>0</v>
          </cell>
          <cell r="ER1269">
            <v>0</v>
          </cell>
          <cell r="ET1269">
            <v>0</v>
          </cell>
          <cell r="EX1269">
            <v>0</v>
          </cell>
          <cell r="EZ1269">
            <v>0</v>
          </cell>
          <cell r="FD1269">
            <v>0</v>
          </cell>
          <cell r="FF1269">
            <v>0</v>
          </cell>
        </row>
        <row r="1270">
          <cell r="A1270" t="str">
            <v>WindN</v>
          </cell>
          <cell r="B1270" t="str">
            <v>Norge</v>
          </cell>
          <cell r="G1270">
            <v>673.57411321953577</v>
          </cell>
          <cell r="H1270">
            <v>0</v>
          </cell>
          <cell r="N1270">
            <v>2010</v>
          </cell>
          <cell r="AK1270">
            <v>673.57411321953577</v>
          </cell>
          <cell r="AL1270">
            <v>0</v>
          </cell>
          <cell r="AN1270">
            <v>0</v>
          </cell>
          <cell r="AO1270">
            <v>105.38067001319638</v>
          </cell>
          <cell r="AP1270">
            <v>35126.890004398789</v>
          </cell>
          <cell r="AQ1270">
            <v>0</v>
          </cell>
          <cell r="BG1270" t="b">
            <v>0</v>
          </cell>
          <cell r="BO1270" t="b">
            <v>0</v>
          </cell>
          <cell r="CA1270" t="b">
            <v>0</v>
          </cell>
          <cell r="CB1270" t="b">
            <v>0</v>
          </cell>
          <cell r="CD1270" t="b">
            <v>0</v>
          </cell>
          <cell r="CE1270" t="b">
            <v>0</v>
          </cell>
          <cell r="CG1270" t="b">
            <v>0</v>
          </cell>
          <cell r="CH1270" t="b">
            <v>0</v>
          </cell>
          <cell r="CP1270" t="str">
            <v>ERWINWON</v>
          </cell>
          <cell r="CT1270" t="b">
            <v>0</v>
          </cell>
          <cell r="CV1270" t="b">
            <v>0</v>
          </cell>
          <cell r="CX1270" t="b">
            <v>0</v>
          </cell>
          <cell r="CZ1270" t="b">
            <v>0</v>
          </cell>
          <cell r="DB1270" t="b">
            <v>0</v>
          </cell>
          <cell r="DD1270" t="b">
            <v>0</v>
          </cell>
          <cell r="DF1270" t="b">
            <v>0</v>
          </cell>
          <cell r="DH1270" t="b">
            <v>0</v>
          </cell>
          <cell r="DJ1270" t="b">
            <v>0</v>
          </cell>
          <cell r="DL1270" t="b">
            <v>0</v>
          </cell>
          <cell r="DN1270" t="b">
            <v>0</v>
          </cell>
          <cell r="DP1270" t="b">
            <v>0</v>
          </cell>
          <cell r="DV1270">
            <v>0</v>
          </cell>
          <cell r="DX1270">
            <v>0</v>
          </cell>
          <cell r="DZ1270">
            <v>0</v>
          </cell>
          <cell r="EB1270">
            <v>0</v>
          </cell>
          <cell r="ED1270">
            <v>0</v>
          </cell>
          <cell r="EF1270">
            <v>0</v>
          </cell>
          <cell r="EJ1270">
            <v>0</v>
          </cell>
          <cell r="EL1270">
            <v>0</v>
          </cell>
          <cell r="EN1270">
            <v>0</v>
          </cell>
          <cell r="EP1270">
            <v>0</v>
          </cell>
          <cell r="ER1270">
            <v>0</v>
          </cell>
          <cell r="ET1270">
            <v>0</v>
          </cell>
          <cell r="EX1270">
            <v>0</v>
          </cell>
          <cell r="EZ1270">
            <v>0</v>
          </cell>
          <cell r="FD1270">
            <v>0</v>
          </cell>
          <cell r="FF1270">
            <v>0</v>
          </cell>
        </row>
        <row r="1271">
          <cell r="A1271" t="str">
            <v>WindN</v>
          </cell>
          <cell r="B1271" t="str">
            <v>Norge</v>
          </cell>
          <cell r="G1271">
            <v>797.56536789178858</v>
          </cell>
          <cell r="H1271">
            <v>0</v>
          </cell>
          <cell r="N1271">
            <v>2380</v>
          </cell>
          <cell r="AK1271">
            <v>797.56536789178858</v>
          </cell>
          <cell r="AL1271">
            <v>0</v>
          </cell>
          <cell r="AN1271">
            <v>0</v>
          </cell>
          <cell r="AO1271">
            <v>124.77910180667033</v>
          </cell>
          <cell r="AP1271">
            <v>41593.03393555677</v>
          </cell>
          <cell r="AQ1271">
            <v>0</v>
          </cell>
          <cell r="BG1271" t="b">
            <v>0</v>
          </cell>
          <cell r="BO1271" t="b">
            <v>0</v>
          </cell>
          <cell r="CA1271" t="b">
            <v>0</v>
          </cell>
          <cell r="CB1271" t="b">
            <v>0</v>
          </cell>
          <cell r="CD1271" t="b">
            <v>0</v>
          </cell>
          <cell r="CE1271" t="b">
            <v>0</v>
          </cell>
          <cell r="CG1271" t="b">
            <v>0</v>
          </cell>
          <cell r="CH1271" t="b">
            <v>0</v>
          </cell>
          <cell r="CP1271" t="str">
            <v>ERWINWON</v>
          </cell>
          <cell r="CT1271" t="b">
            <v>0</v>
          </cell>
          <cell r="CV1271" t="b">
            <v>0</v>
          </cell>
          <cell r="CX1271" t="b">
            <v>0</v>
          </cell>
          <cell r="CZ1271" t="b">
            <v>0</v>
          </cell>
          <cell r="DB1271" t="b">
            <v>0</v>
          </cell>
          <cell r="DD1271" t="b">
            <v>0</v>
          </cell>
          <cell r="DF1271" t="b">
            <v>0</v>
          </cell>
          <cell r="DH1271" t="b">
            <v>0</v>
          </cell>
          <cell r="DJ1271" t="b">
            <v>0</v>
          </cell>
          <cell r="DL1271" t="b">
            <v>0</v>
          </cell>
          <cell r="DN1271" t="b">
            <v>0</v>
          </cell>
          <cell r="DP1271" t="b">
            <v>0</v>
          </cell>
          <cell r="DV1271">
            <v>0</v>
          </cell>
          <cell r="DX1271">
            <v>0</v>
          </cell>
          <cell r="DZ1271">
            <v>0</v>
          </cell>
          <cell r="EB1271">
            <v>0</v>
          </cell>
          <cell r="ED1271">
            <v>0</v>
          </cell>
          <cell r="EF1271">
            <v>0</v>
          </cell>
          <cell r="EJ1271">
            <v>0</v>
          </cell>
          <cell r="EL1271">
            <v>0</v>
          </cell>
          <cell r="EN1271">
            <v>0</v>
          </cell>
          <cell r="EP1271">
            <v>0</v>
          </cell>
          <cell r="ER1271">
            <v>0</v>
          </cell>
          <cell r="ET1271">
            <v>0</v>
          </cell>
          <cell r="EX1271">
            <v>0</v>
          </cell>
          <cell r="EZ1271">
            <v>0</v>
          </cell>
          <cell r="FD1271">
            <v>0</v>
          </cell>
          <cell r="FF1271">
            <v>0</v>
          </cell>
        </row>
        <row r="1272">
          <cell r="A1272" t="str">
            <v>WindN</v>
          </cell>
          <cell r="B1272" t="str">
            <v>Norge</v>
          </cell>
          <cell r="G1272">
            <v>921.5566225640415</v>
          </cell>
          <cell r="H1272">
            <v>0</v>
          </cell>
          <cell r="N1272">
            <v>2750</v>
          </cell>
          <cell r="AK1272">
            <v>921.5566225640415</v>
          </cell>
          <cell r="AL1272">
            <v>0</v>
          </cell>
          <cell r="AN1272">
            <v>0</v>
          </cell>
          <cell r="AO1272">
            <v>144.1775336001443</v>
          </cell>
          <cell r="AP1272">
            <v>48059.177866714766</v>
          </cell>
          <cell r="AQ1272">
            <v>0</v>
          </cell>
          <cell r="BG1272" t="b">
            <v>0</v>
          </cell>
          <cell r="BO1272" t="b">
            <v>0</v>
          </cell>
          <cell r="CA1272" t="b">
            <v>0</v>
          </cell>
          <cell r="CB1272" t="b">
            <v>0</v>
          </cell>
          <cell r="CD1272" t="b">
            <v>0</v>
          </cell>
          <cell r="CE1272" t="b">
            <v>0</v>
          </cell>
          <cell r="CG1272" t="b">
            <v>0</v>
          </cell>
          <cell r="CH1272" t="b">
            <v>0</v>
          </cell>
          <cell r="CP1272" t="str">
            <v>ERWINWON</v>
          </cell>
          <cell r="CT1272" t="b">
            <v>0</v>
          </cell>
          <cell r="CV1272" t="b">
            <v>0</v>
          </cell>
          <cell r="CX1272" t="b">
            <v>0</v>
          </cell>
          <cell r="CZ1272" t="b">
            <v>0</v>
          </cell>
          <cell r="DB1272" t="b">
            <v>0</v>
          </cell>
          <cell r="DD1272" t="b">
            <v>0</v>
          </cell>
          <cell r="DF1272" t="b">
            <v>0</v>
          </cell>
          <cell r="DH1272" t="b">
            <v>0</v>
          </cell>
          <cell r="DJ1272" t="b">
            <v>0</v>
          </cell>
          <cell r="DL1272" t="b">
            <v>0</v>
          </cell>
          <cell r="DN1272" t="b">
            <v>0</v>
          </cell>
          <cell r="DP1272" t="b">
            <v>0</v>
          </cell>
          <cell r="DV1272">
            <v>0</v>
          </cell>
          <cell r="DX1272">
            <v>0</v>
          </cell>
          <cell r="DZ1272">
            <v>0</v>
          </cell>
          <cell r="EB1272">
            <v>0</v>
          </cell>
          <cell r="ED1272">
            <v>0</v>
          </cell>
          <cell r="EF1272">
            <v>0</v>
          </cell>
          <cell r="EJ1272">
            <v>0</v>
          </cell>
          <cell r="EL1272">
            <v>0</v>
          </cell>
          <cell r="EN1272">
            <v>0</v>
          </cell>
          <cell r="EP1272">
            <v>0</v>
          </cell>
          <cell r="ER1272">
            <v>0</v>
          </cell>
          <cell r="ET1272">
            <v>0</v>
          </cell>
          <cell r="EX1272">
            <v>0</v>
          </cell>
          <cell r="EZ1272">
            <v>0</v>
          </cell>
          <cell r="FD1272">
            <v>0</v>
          </cell>
          <cell r="FF1272">
            <v>0</v>
          </cell>
        </row>
        <row r="1273">
          <cell r="A1273" t="str">
            <v>WindN</v>
          </cell>
          <cell r="B1273" t="str">
            <v>Norge</v>
          </cell>
          <cell r="G1273">
            <v>1045.5478772362942</v>
          </cell>
          <cell r="H1273">
            <v>0</v>
          </cell>
          <cell r="N1273">
            <v>3120</v>
          </cell>
          <cell r="AK1273">
            <v>1045.5478772362942</v>
          </cell>
          <cell r="AL1273">
            <v>0</v>
          </cell>
          <cell r="AN1273">
            <v>0</v>
          </cell>
          <cell r="AO1273">
            <v>163.57596539361825</v>
          </cell>
          <cell r="AP1273">
            <v>54525.321797872741</v>
          </cell>
          <cell r="AQ1273">
            <v>0</v>
          </cell>
          <cell r="BG1273" t="b">
            <v>0</v>
          </cell>
          <cell r="BO1273" t="b">
            <v>0</v>
          </cell>
          <cell r="CA1273" t="b">
            <v>0</v>
          </cell>
          <cell r="CB1273" t="b">
            <v>0</v>
          </cell>
          <cell r="CD1273" t="b">
            <v>0</v>
          </cell>
          <cell r="CE1273" t="b">
            <v>0</v>
          </cell>
          <cell r="CG1273" t="b">
            <v>0</v>
          </cell>
          <cell r="CH1273" t="b">
            <v>0</v>
          </cell>
          <cell r="CP1273" t="str">
            <v>ERWINWON</v>
          </cell>
          <cell r="CT1273" t="b">
            <v>0</v>
          </cell>
          <cell r="CV1273" t="b">
            <v>0</v>
          </cell>
          <cell r="CX1273" t="b">
            <v>0</v>
          </cell>
          <cell r="CZ1273" t="b">
            <v>0</v>
          </cell>
          <cell r="DB1273" t="b">
            <v>0</v>
          </cell>
          <cell r="DD1273" t="b">
            <v>0</v>
          </cell>
          <cell r="DF1273" t="b">
            <v>0</v>
          </cell>
          <cell r="DH1273" t="b">
            <v>0</v>
          </cell>
          <cell r="DJ1273" t="b">
            <v>0</v>
          </cell>
          <cell r="DL1273" t="b">
            <v>0</v>
          </cell>
          <cell r="DN1273" t="b">
            <v>0</v>
          </cell>
          <cell r="DP1273" t="b">
            <v>0</v>
          </cell>
          <cell r="DV1273">
            <v>0</v>
          </cell>
          <cell r="DX1273">
            <v>0</v>
          </cell>
          <cell r="DZ1273">
            <v>0</v>
          </cell>
          <cell r="EB1273">
            <v>0</v>
          </cell>
          <cell r="ED1273">
            <v>0</v>
          </cell>
          <cell r="EF1273">
            <v>0</v>
          </cell>
          <cell r="EJ1273">
            <v>0</v>
          </cell>
          <cell r="EL1273">
            <v>0</v>
          </cell>
          <cell r="EN1273">
            <v>0</v>
          </cell>
          <cell r="EP1273">
            <v>0</v>
          </cell>
          <cell r="ER1273">
            <v>0</v>
          </cell>
          <cell r="ET1273">
            <v>0</v>
          </cell>
          <cell r="EX1273">
            <v>0</v>
          </cell>
          <cell r="EZ1273">
            <v>0</v>
          </cell>
          <cell r="FD1273">
            <v>0</v>
          </cell>
          <cell r="FF1273">
            <v>0</v>
          </cell>
        </row>
        <row r="1274">
          <cell r="A1274" t="str">
            <v>WindN</v>
          </cell>
          <cell r="B1274" t="str">
            <v>Norge</v>
          </cell>
          <cell r="G1274">
            <v>1169.539131908547</v>
          </cell>
          <cell r="H1274">
            <v>0</v>
          </cell>
          <cell r="N1274">
            <v>3490</v>
          </cell>
          <cell r="AK1274">
            <v>1169.539131908547</v>
          </cell>
          <cell r="AL1274">
            <v>0</v>
          </cell>
          <cell r="AN1274">
            <v>0</v>
          </cell>
          <cell r="AO1274">
            <v>182.97439718709219</v>
          </cell>
          <cell r="AP1274">
            <v>60991.465729030722</v>
          </cell>
          <cell r="AQ1274">
            <v>0</v>
          </cell>
          <cell r="BG1274" t="b">
            <v>0</v>
          </cell>
          <cell r="BO1274" t="b">
            <v>0</v>
          </cell>
          <cell r="CA1274" t="b">
            <v>0</v>
          </cell>
          <cell r="CB1274" t="b">
            <v>0</v>
          </cell>
          <cell r="CD1274" t="b">
            <v>0</v>
          </cell>
          <cell r="CE1274" t="b">
            <v>0</v>
          </cell>
          <cell r="CG1274" t="b">
            <v>0</v>
          </cell>
          <cell r="CH1274" t="b">
            <v>0</v>
          </cell>
          <cell r="CP1274" t="str">
            <v>ERWINWON</v>
          </cell>
          <cell r="CT1274" t="b">
            <v>0</v>
          </cell>
          <cell r="CV1274" t="b">
            <v>0</v>
          </cell>
          <cell r="CX1274" t="b">
            <v>0</v>
          </cell>
          <cell r="CZ1274" t="b">
            <v>0</v>
          </cell>
          <cell r="DB1274" t="b">
            <v>0</v>
          </cell>
          <cell r="DD1274" t="b">
            <v>0</v>
          </cell>
          <cell r="DF1274" t="b">
            <v>0</v>
          </cell>
          <cell r="DH1274" t="b">
            <v>0</v>
          </cell>
          <cell r="DJ1274" t="b">
            <v>0</v>
          </cell>
          <cell r="DL1274" t="b">
            <v>0</v>
          </cell>
          <cell r="DN1274" t="b">
            <v>0</v>
          </cell>
          <cell r="DP1274" t="b">
            <v>0</v>
          </cell>
          <cell r="DV1274">
            <v>0</v>
          </cell>
          <cell r="DX1274">
            <v>0</v>
          </cell>
          <cell r="DZ1274">
            <v>0</v>
          </cell>
          <cell r="EB1274">
            <v>0</v>
          </cell>
          <cell r="ED1274">
            <v>0</v>
          </cell>
          <cell r="EF1274">
            <v>0</v>
          </cell>
          <cell r="EJ1274">
            <v>0</v>
          </cell>
          <cell r="EL1274">
            <v>0</v>
          </cell>
          <cell r="EN1274">
            <v>0</v>
          </cell>
          <cell r="EP1274">
            <v>0</v>
          </cell>
          <cell r="ER1274">
            <v>0</v>
          </cell>
          <cell r="ET1274">
            <v>0</v>
          </cell>
          <cell r="EX1274">
            <v>0</v>
          </cell>
          <cell r="EZ1274">
            <v>0</v>
          </cell>
          <cell r="FD1274">
            <v>0</v>
          </cell>
          <cell r="FF1274">
            <v>0</v>
          </cell>
        </row>
        <row r="1275">
          <cell r="A1275" t="str">
            <v>WindN</v>
          </cell>
          <cell r="B1275" t="str">
            <v>Norge</v>
          </cell>
          <cell r="G1275">
            <v>1293.5303865807998</v>
          </cell>
          <cell r="H1275">
            <v>0</v>
          </cell>
          <cell r="N1275">
            <v>3860</v>
          </cell>
          <cell r="AK1275">
            <v>1293.5303865807998</v>
          </cell>
          <cell r="AL1275">
            <v>0</v>
          </cell>
          <cell r="AN1275">
            <v>0</v>
          </cell>
          <cell r="AO1275">
            <v>202.37282898056614</v>
          </cell>
          <cell r="AP1275">
            <v>67457.609660188711</v>
          </cell>
          <cell r="AQ1275">
            <v>0</v>
          </cell>
          <cell r="BG1275" t="b">
            <v>0</v>
          </cell>
          <cell r="BO1275" t="b">
            <v>0</v>
          </cell>
          <cell r="CA1275" t="b">
            <v>0</v>
          </cell>
          <cell r="CB1275" t="b">
            <v>0</v>
          </cell>
          <cell r="CD1275" t="b">
            <v>0</v>
          </cell>
          <cell r="CE1275" t="b">
            <v>0</v>
          </cell>
          <cell r="CG1275" t="b">
            <v>0</v>
          </cell>
          <cell r="CH1275" t="b">
            <v>0</v>
          </cell>
          <cell r="CP1275" t="str">
            <v>ERWINWON</v>
          </cell>
          <cell r="CT1275" t="b">
            <v>0</v>
          </cell>
          <cell r="CV1275" t="b">
            <v>0</v>
          </cell>
          <cell r="CX1275" t="b">
            <v>0</v>
          </cell>
          <cell r="CZ1275" t="b">
            <v>0</v>
          </cell>
          <cell r="DB1275" t="b">
            <v>0</v>
          </cell>
          <cell r="DD1275" t="b">
            <v>0</v>
          </cell>
          <cell r="DF1275" t="b">
            <v>0</v>
          </cell>
          <cell r="DH1275" t="b">
            <v>0</v>
          </cell>
          <cell r="DJ1275" t="b">
            <v>0</v>
          </cell>
          <cell r="DL1275" t="b">
            <v>0</v>
          </cell>
          <cell r="DN1275" t="b">
            <v>0</v>
          </cell>
          <cell r="DP1275" t="b">
            <v>0</v>
          </cell>
          <cell r="DV1275">
            <v>0</v>
          </cell>
          <cell r="DX1275">
            <v>0</v>
          </cell>
          <cell r="DZ1275">
            <v>0</v>
          </cell>
          <cell r="EB1275">
            <v>0</v>
          </cell>
          <cell r="ED1275">
            <v>0</v>
          </cell>
          <cell r="EF1275">
            <v>0</v>
          </cell>
          <cell r="EJ1275">
            <v>0</v>
          </cell>
          <cell r="EL1275">
            <v>0</v>
          </cell>
          <cell r="EN1275">
            <v>0</v>
          </cell>
          <cell r="EP1275">
            <v>0</v>
          </cell>
          <cell r="ER1275">
            <v>0</v>
          </cell>
          <cell r="ET1275">
            <v>0</v>
          </cell>
          <cell r="EX1275">
            <v>0</v>
          </cell>
          <cell r="EZ1275">
            <v>0</v>
          </cell>
          <cell r="FD1275">
            <v>0</v>
          </cell>
          <cell r="FF1275">
            <v>0</v>
          </cell>
        </row>
        <row r="1276">
          <cell r="A1276" t="str">
            <v>WindN</v>
          </cell>
          <cell r="B1276" t="str">
            <v>Norge</v>
          </cell>
          <cell r="G1276">
            <v>1417.5216412530528</v>
          </cell>
          <cell r="H1276">
            <v>0</v>
          </cell>
          <cell r="N1276">
            <v>4230</v>
          </cell>
          <cell r="AK1276">
            <v>1417.5216412530528</v>
          </cell>
          <cell r="AL1276">
            <v>0</v>
          </cell>
          <cell r="AN1276">
            <v>0</v>
          </cell>
          <cell r="AO1276">
            <v>221.77126077404012</v>
          </cell>
          <cell r="AP1276">
            <v>73923.7535913467</v>
          </cell>
          <cell r="AQ1276">
            <v>0</v>
          </cell>
          <cell r="BG1276" t="b">
            <v>0</v>
          </cell>
          <cell r="BO1276" t="b">
            <v>0</v>
          </cell>
          <cell r="CA1276" t="b">
            <v>0</v>
          </cell>
          <cell r="CB1276" t="b">
            <v>0</v>
          </cell>
          <cell r="CD1276" t="b">
            <v>0</v>
          </cell>
          <cell r="CE1276" t="b">
            <v>0</v>
          </cell>
          <cell r="CG1276" t="b">
            <v>0</v>
          </cell>
          <cell r="CH1276" t="b">
            <v>0</v>
          </cell>
          <cell r="CP1276" t="str">
            <v>ERWINWON</v>
          </cell>
          <cell r="CT1276" t="b">
            <v>0</v>
          </cell>
          <cell r="CV1276" t="b">
            <v>0</v>
          </cell>
          <cell r="CX1276" t="b">
            <v>0</v>
          </cell>
          <cell r="CZ1276" t="b">
            <v>0</v>
          </cell>
          <cell r="DB1276" t="b">
            <v>0</v>
          </cell>
          <cell r="DD1276" t="b">
            <v>0</v>
          </cell>
          <cell r="DF1276" t="b">
            <v>0</v>
          </cell>
          <cell r="DH1276" t="b">
            <v>0</v>
          </cell>
          <cell r="DJ1276" t="b">
            <v>0</v>
          </cell>
          <cell r="DL1276" t="b">
            <v>0</v>
          </cell>
          <cell r="DN1276" t="b">
            <v>0</v>
          </cell>
          <cell r="DP1276" t="b">
            <v>0</v>
          </cell>
          <cell r="DV1276">
            <v>0</v>
          </cell>
          <cell r="DX1276">
            <v>0</v>
          </cell>
          <cell r="DZ1276">
            <v>0</v>
          </cell>
          <cell r="EB1276">
            <v>0</v>
          </cell>
          <cell r="ED1276">
            <v>0</v>
          </cell>
          <cell r="EF1276">
            <v>0</v>
          </cell>
          <cell r="EJ1276">
            <v>0</v>
          </cell>
          <cell r="EL1276">
            <v>0</v>
          </cell>
          <cell r="EN1276">
            <v>0</v>
          </cell>
          <cell r="EP1276">
            <v>0</v>
          </cell>
          <cell r="ER1276">
            <v>0</v>
          </cell>
          <cell r="ET1276">
            <v>0</v>
          </cell>
          <cell r="EX1276">
            <v>0</v>
          </cell>
          <cell r="EZ1276">
            <v>0</v>
          </cell>
          <cell r="FD1276">
            <v>0</v>
          </cell>
          <cell r="FF1276">
            <v>0</v>
          </cell>
        </row>
        <row r="1277">
          <cell r="A1277" t="str">
            <v>WindN</v>
          </cell>
          <cell r="B1277" t="str">
            <v>Norge</v>
          </cell>
          <cell r="G1277">
            <v>1541.5128959253057</v>
          </cell>
          <cell r="H1277">
            <v>0</v>
          </cell>
          <cell r="N1277">
            <v>4600</v>
          </cell>
          <cell r="AK1277">
            <v>1541.5128959253057</v>
          </cell>
          <cell r="AL1277">
            <v>0</v>
          </cell>
          <cell r="AN1277">
            <v>0</v>
          </cell>
          <cell r="AO1277">
            <v>241.16969256751409</v>
          </cell>
          <cell r="AP1277">
            <v>80389.897522504689</v>
          </cell>
          <cell r="AQ1277">
            <v>0</v>
          </cell>
          <cell r="BG1277" t="b">
            <v>0</v>
          </cell>
          <cell r="BO1277" t="b">
            <v>0</v>
          </cell>
          <cell r="CA1277" t="b">
            <v>0</v>
          </cell>
          <cell r="CB1277" t="b">
            <v>0</v>
          </cell>
          <cell r="CD1277" t="b">
            <v>0</v>
          </cell>
          <cell r="CE1277" t="b">
            <v>0</v>
          </cell>
          <cell r="CG1277" t="b">
            <v>0</v>
          </cell>
          <cell r="CH1277" t="b">
            <v>0</v>
          </cell>
          <cell r="CP1277" t="str">
            <v>ERWINWON</v>
          </cell>
          <cell r="CT1277" t="b">
            <v>0</v>
          </cell>
          <cell r="CV1277" t="b">
            <v>0</v>
          </cell>
          <cell r="CX1277" t="b">
            <v>0</v>
          </cell>
          <cell r="CZ1277" t="b">
            <v>0</v>
          </cell>
          <cell r="DB1277" t="b">
            <v>0</v>
          </cell>
          <cell r="DD1277" t="b">
            <v>0</v>
          </cell>
          <cell r="DF1277" t="b">
            <v>0</v>
          </cell>
          <cell r="DH1277" t="b">
            <v>0</v>
          </cell>
          <cell r="DJ1277" t="b">
            <v>0</v>
          </cell>
          <cell r="DL1277" t="b">
            <v>0</v>
          </cell>
          <cell r="DN1277" t="b">
            <v>0</v>
          </cell>
          <cell r="DP1277" t="b">
            <v>0</v>
          </cell>
          <cell r="DV1277">
            <v>0</v>
          </cell>
          <cell r="DX1277">
            <v>0</v>
          </cell>
          <cell r="DZ1277">
            <v>0</v>
          </cell>
          <cell r="EB1277">
            <v>0</v>
          </cell>
          <cell r="ED1277">
            <v>0</v>
          </cell>
          <cell r="EF1277">
            <v>0</v>
          </cell>
          <cell r="EJ1277">
            <v>0</v>
          </cell>
          <cell r="EL1277">
            <v>0</v>
          </cell>
          <cell r="EN1277">
            <v>0</v>
          </cell>
          <cell r="EP1277">
            <v>0</v>
          </cell>
          <cell r="ER1277">
            <v>0</v>
          </cell>
          <cell r="ET1277">
            <v>0</v>
          </cell>
          <cell r="EX1277">
            <v>0</v>
          </cell>
          <cell r="EZ1277">
            <v>0</v>
          </cell>
          <cell r="FD1277">
            <v>0</v>
          </cell>
          <cell r="FF1277">
            <v>0</v>
          </cell>
        </row>
        <row r="1278">
          <cell r="A1278" t="str">
            <v>WindN</v>
          </cell>
          <cell r="B1278" t="str">
            <v>Norge</v>
          </cell>
          <cell r="G1278">
            <v>1702.3664155001202</v>
          </cell>
          <cell r="H1278">
            <v>0</v>
          </cell>
          <cell r="N1278">
            <v>5080</v>
          </cell>
          <cell r="AK1278">
            <v>1702.3664155001202</v>
          </cell>
          <cell r="AL1278">
            <v>0</v>
          </cell>
          <cell r="AN1278">
            <v>0</v>
          </cell>
          <cell r="AO1278">
            <v>266.33522570499383</v>
          </cell>
          <cell r="AP1278">
            <v>88778.408568331259</v>
          </cell>
          <cell r="AQ1278">
            <v>0</v>
          </cell>
          <cell r="BG1278" t="b">
            <v>0</v>
          </cell>
          <cell r="BO1278" t="b">
            <v>0</v>
          </cell>
          <cell r="CA1278" t="b">
            <v>0</v>
          </cell>
          <cell r="CB1278" t="b">
            <v>0</v>
          </cell>
          <cell r="CD1278" t="b">
            <v>0</v>
          </cell>
          <cell r="CE1278" t="b">
            <v>0</v>
          </cell>
          <cell r="CG1278" t="b">
            <v>0</v>
          </cell>
          <cell r="CH1278" t="b">
            <v>0</v>
          </cell>
          <cell r="CP1278" t="str">
            <v>ERWINWON</v>
          </cell>
          <cell r="CT1278" t="b">
            <v>0</v>
          </cell>
          <cell r="CV1278" t="b">
            <v>0</v>
          </cell>
          <cell r="CX1278" t="b">
            <v>0</v>
          </cell>
          <cell r="CZ1278" t="b">
            <v>0</v>
          </cell>
          <cell r="DB1278" t="b">
            <v>0</v>
          </cell>
          <cell r="DD1278" t="b">
            <v>0</v>
          </cell>
          <cell r="DF1278" t="b">
            <v>0</v>
          </cell>
          <cell r="DH1278" t="b">
            <v>0</v>
          </cell>
          <cell r="DJ1278" t="b">
            <v>0</v>
          </cell>
          <cell r="DL1278" t="b">
            <v>0</v>
          </cell>
          <cell r="DN1278" t="b">
            <v>0</v>
          </cell>
          <cell r="DP1278" t="b">
            <v>0</v>
          </cell>
          <cell r="DV1278">
            <v>0</v>
          </cell>
          <cell r="DX1278">
            <v>0</v>
          </cell>
          <cell r="DZ1278">
            <v>0</v>
          </cell>
          <cell r="EB1278">
            <v>0</v>
          </cell>
          <cell r="ED1278">
            <v>0</v>
          </cell>
          <cell r="EF1278">
            <v>0</v>
          </cell>
          <cell r="EJ1278">
            <v>0</v>
          </cell>
          <cell r="EL1278">
            <v>0</v>
          </cell>
          <cell r="EN1278">
            <v>0</v>
          </cell>
          <cell r="EP1278">
            <v>0</v>
          </cell>
          <cell r="ER1278">
            <v>0</v>
          </cell>
          <cell r="ET1278">
            <v>0</v>
          </cell>
          <cell r="EX1278">
            <v>0</v>
          </cell>
          <cell r="EZ1278">
            <v>0</v>
          </cell>
          <cell r="FD1278">
            <v>0</v>
          </cell>
          <cell r="FF1278">
            <v>0</v>
          </cell>
        </row>
        <row r="1279">
          <cell r="A1279" t="str">
            <v>WindN</v>
          </cell>
          <cell r="B1279" t="str">
            <v>Norge</v>
          </cell>
          <cell r="G1279">
            <v>1863.2199350749345</v>
          </cell>
          <cell r="H1279">
            <v>0</v>
          </cell>
          <cell r="N1279">
            <v>5560</v>
          </cell>
          <cell r="AK1279">
            <v>1863.2199350749345</v>
          </cell>
          <cell r="AL1279">
            <v>0</v>
          </cell>
          <cell r="AN1279">
            <v>0</v>
          </cell>
          <cell r="AO1279">
            <v>291.50075884247349</v>
          </cell>
          <cell r="AP1279">
            <v>97166.919614157829</v>
          </cell>
          <cell r="AQ1279">
            <v>0</v>
          </cell>
          <cell r="BG1279" t="b">
            <v>0</v>
          </cell>
          <cell r="BO1279" t="b">
            <v>0</v>
          </cell>
          <cell r="CA1279" t="b">
            <v>0</v>
          </cell>
          <cell r="CB1279" t="b">
            <v>0</v>
          </cell>
          <cell r="CD1279" t="b">
            <v>0</v>
          </cell>
          <cell r="CE1279" t="b">
            <v>0</v>
          </cell>
          <cell r="CG1279" t="b">
            <v>0</v>
          </cell>
          <cell r="CH1279" t="b">
            <v>0</v>
          </cell>
          <cell r="CP1279" t="str">
            <v>ERWINWON</v>
          </cell>
          <cell r="CT1279" t="b">
            <v>0</v>
          </cell>
          <cell r="CV1279" t="b">
            <v>0</v>
          </cell>
          <cell r="CX1279" t="b">
            <v>0</v>
          </cell>
          <cell r="CZ1279" t="b">
            <v>0</v>
          </cell>
          <cell r="DB1279" t="b">
            <v>0</v>
          </cell>
          <cell r="DD1279" t="b">
            <v>0</v>
          </cell>
          <cell r="DF1279" t="b">
            <v>0</v>
          </cell>
          <cell r="DH1279" t="b">
            <v>0</v>
          </cell>
          <cell r="DJ1279" t="b">
            <v>0</v>
          </cell>
          <cell r="DL1279" t="b">
            <v>0</v>
          </cell>
          <cell r="DN1279" t="b">
            <v>0</v>
          </cell>
          <cell r="DP1279" t="b">
            <v>0</v>
          </cell>
          <cell r="DV1279">
            <v>0</v>
          </cell>
          <cell r="DX1279">
            <v>0</v>
          </cell>
          <cell r="DZ1279">
            <v>0</v>
          </cell>
          <cell r="EB1279">
            <v>0</v>
          </cell>
          <cell r="ED1279">
            <v>0</v>
          </cell>
          <cell r="EF1279">
            <v>0</v>
          </cell>
          <cell r="EJ1279">
            <v>0</v>
          </cell>
          <cell r="EL1279">
            <v>0</v>
          </cell>
          <cell r="EN1279">
            <v>0</v>
          </cell>
          <cell r="EP1279">
            <v>0</v>
          </cell>
          <cell r="ER1279">
            <v>0</v>
          </cell>
          <cell r="ET1279">
            <v>0</v>
          </cell>
          <cell r="EX1279">
            <v>0</v>
          </cell>
          <cell r="EZ1279">
            <v>0</v>
          </cell>
          <cell r="FD1279">
            <v>0</v>
          </cell>
          <cell r="FF1279">
            <v>0</v>
          </cell>
        </row>
        <row r="1280">
          <cell r="A1280" t="str">
            <v>WindN</v>
          </cell>
          <cell r="B1280" t="str">
            <v>Norge</v>
          </cell>
          <cell r="G1280">
            <v>2024.073454649749</v>
          </cell>
          <cell r="H1280">
            <v>0</v>
          </cell>
          <cell r="N1280">
            <v>6040</v>
          </cell>
          <cell r="AK1280">
            <v>2024.073454649749</v>
          </cell>
          <cell r="AL1280">
            <v>0</v>
          </cell>
          <cell r="AN1280">
            <v>0</v>
          </cell>
          <cell r="AO1280">
            <v>316.66629197995326</v>
          </cell>
          <cell r="AP1280">
            <v>105555.43065998441</v>
          </cell>
          <cell r="AQ1280">
            <v>0</v>
          </cell>
          <cell r="BG1280" t="b">
            <v>0</v>
          </cell>
          <cell r="BO1280" t="b">
            <v>0</v>
          </cell>
          <cell r="CA1280" t="b">
            <v>0</v>
          </cell>
          <cell r="CB1280" t="b">
            <v>0</v>
          </cell>
          <cell r="CD1280" t="b">
            <v>0</v>
          </cell>
          <cell r="CE1280" t="b">
            <v>0</v>
          </cell>
          <cell r="CG1280" t="b">
            <v>0</v>
          </cell>
          <cell r="CH1280" t="b">
            <v>0</v>
          </cell>
          <cell r="CP1280" t="str">
            <v>ERWINWON</v>
          </cell>
          <cell r="CT1280" t="b">
            <v>0</v>
          </cell>
          <cell r="CV1280" t="b">
            <v>0</v>
          </cell>
          <cell r="CX1280" t="b">
            <v>0</v>
          </cell>
          <cell r="CZ1280" t="b">
            <v>0</v>
          </cell>
          <cell r="DB1280" t="b">
            <v>0</v>
          </cell>
          <cell r="DD1280" t="b">
            <v>0</v>
          </cell>
          <cell r="DF1280" t="b">
            <v>0</v>
          </cell>
          <cell r="DH1280" t="b">
            <v>0</v>
          </cell>
          <cell r="DJ1280" t="b">
            <v>0</v>
          </cell>
          <cell r="DL1280" t="b">
            <v>0</v>
          </cell>
          <cell r="DN1280" t="b">
            <v>0</v>
          </cell>
          <cell r="DP1280" t="b">
            <v>0</v>
          </cell>
          <cell r="DV1280">
            <v>0</v>
          </cell>
          <cell r="DX1280">
            <v>0</v>
          </cell>
          <cell r="DZ1280">
            <v>0</v>
          </cell>
          <cell r="EB1280">
            <v>0</v>
          </cell>
          <cell r="ED1280">
            <v>0</v>
          </cell>
          <cell r="EF1280">
            <v>0</v>
          </cell>
          <cell r="EJ1280">
            <v>0</v>
          </cell>
          <cell r="EL1280">
            <v>0</v>
          </cell>
          <cell r="EN1280">
            <v>0</v>
          </cell>
          <cell r="EP1280">
            <v>0</v>
          </cell>
          <cell r="ER1280">
            <v>0</v>
          </cell>
          <cell r="ET1280">
            <v>0</v>
          </cell>
          <cell r="EX1280">
            <v>0</v>
          </cell>
          <cell r="EZ1280">
            <v>0</v>
          </cell>
          <cell r="FD1280">
            <v>0</v>
          </cell>
          <cell r="FF1280">
            <v>0</v>
          </cell>
        </row>
        <row r="1281">
          <cell r="A1281" t="str">
            <v>WindN</v>
          </cell>
          <cell r="B1281" t="str">
            <v>Norge</v>
          </cell>
          <cell r="G1281">
            <v>2184.9269742245638</v>
          </cell>
          <cell r="H1281">
            <v>0</v>
          </cell>
          <cell r="N1281">
            <v>6520</v>
          </cell>
          <cell r="AK1281">
            <v>2184.9269742245638</v>
          </cell>
          <cell r="AL1281">
            <v>0</v>
          </cell>
          <cell r="AN1281">
            <v>0</v>
          </cell>
          <cell r="AO1281">
            <v>341.83182511743303</v>
          </cell>
          <cell r="AP1281">
            <v>113943.941705811</v>
          </cell>
          <cell r="AQ1281">
            <v>0</v>
          </cell>
          <cell r="BG1281" t="b">
            <v>0</v>
          </cell>
          <cell r="BO1281" t="b">
            <v>0</v>
          </cell>
          <cell r="CA1281" t="b">
            <v>0</v>
          </cell>
          <cell r="CB1281" t="b">
            <v>0</v>
          </cell>
          <cell r="CD1281" t="b">
            <v>0</v>
          </cell>
          <cell r="CE1281" t="b">
            <v>0</v>
          </cell>
          <cell r="CG1281" t="b">
            <v>0</v>
          </cell>
          <cell r="CH1281" t="b">
            <v>0</v>
          </cell>
          <cell r="CP1281" t="str">
            <v>ERWINWON</v>
          </cell>
          <cell r="CT1281" t="b">
            <v>0</v>
          </cell>
          <cell r="CV1281" t="b">
            <v>0</v>
          </cell>
          <cell r="CX1281" t="b">
            <v>0</v>
          </cell>
          <cell r="CZ1281" t="b">
            <v>0</v>
          </cell>
          <cell r="DB1281" t="b">
            <v>0</v>
          </cell>
          <cell r="DD1281" t="b">
            <v>0</v>
          </cell>
          <cell r="DF1281" t="b">
            <v>0</v>
          </cell>
          <cell r="DH1281" t="b">
            <v>0</v>
          </cell>
          <cell r="DJ1281" t="b">
            <v>0</v>
          </cell>
          <cell r="DL1281" t="b">
            <v>0</v>
          </cell>
          <cell r="DN1281" t="b">
            <v>0</v>
          </cell>
          <cell r="DP1281" t="b">
            <v>0</v>
          </cell>
          <cell r="DV1281">
            <v>0</v>
          </cell>
          <cell r="DX1281">
            <v>0</v>
          </cell>
          <cell r="DZ1281">
            <v>0</v>
          </cell>
          <cell r="EB1281">
            <v>0</v>
          </cell>
          <cell r="ED1281">
            <v>0</v>
          </cell>
          <cell r="EF1281">
            <v>0</v>
          </cell>
          <cell r="EJ1281">
            <v>0</v>
          </cell>
          <cell r="EL1281">
            <v>0</v>
          </cell>
          <cell r="EN1281">
            <v>0</v>
          </cell>
          <cell r="EP1281">
            <v>0</v>
          </cell>
          <cell r="ER1281">
            <v>0</v>
          </cell>
          <cell r="ET1281">
            <v>0</v>
          </cell>
          <cell r="EX1281">
            <v>0</v>
          </cell>
          <cell r="EZ1281">
            <v>0</v>
          </cell>
          <cell r="FD1281">
            <v>0</v>
          </cell>
          <cell r="FF1281">
            <v>0</v>
          </cell>
        </row>
        <row r="1282">
          <cell r="A1282" t="str">
            <v>WindN</v>
          </cell>
          <cell r="B1282" t="str">
            <v>Norge</v>
          </cell>
          <cell r="G1282">
            <v>2345.7804937993783</v>
          </cell>
          <cell r="H1282">
            <v>0</v>
          </cell>
          <cell r="N1282">
            <v>7000</v>
          </cell>
          <cell r="AK1282">
            <v>2345.7804937993783</v>
          </cell>
          <cell r="AL1282">
            <v>0</v>
          </cell>
          <cell r="AN1282">
            <v>0</v>
          </cell>
          <cell r="AO1282">
            <v>366.99735825491274</v>
          </cell>
          <cell r="AP1282">
            <v>122332.45275163757</v>
          </cell>
          <cell r="AQ1282">
            <v>0</v>
          </cell>
          <cell r="BG1282" t="b">
            <v>0</v>
          </cell>
          <cell r="BO1282" t="b">
            <v>0</v>
          </cell>
          <cell r="CA1282" t="b">
            <v>0</v>
          </cell>
          <cell r="CB1282" t="b">
            <v>0</v>
          </cell>
          <cell r="CD1282" t="b">
            <v>0</v>
          </cell>
          <cell r="CE1282" t="b">
            <v>0</v>
          </cell>
          <cell r="CG1282" t="b">
            <v>0</v>
          </cell>
          <cell r="CH1282" t="b">
            <v>0</v>
          </cell>
          <cell r="CP1282" t="str">
            <v>ERWINWON</v>
          </cell>
          <cell r="CT1282" t="b">
            <v>0</v>
          </cell>
          <cell r="CV1282" t="b">
            <v>0</v>
          </cell>
          <cell r="CX1282" t="b">
            <v>0</v>
          </cell>
          <cell r="CZ1282" t="b">
            <v>0</v>
          </cell>
          <cell r="DB1282" t="b">
            <v>0</v>
          </cell>
          <cell r="DD1282" t="b">
            <v>0</v>
          </cell>
          <cell r="DF1282" t="b">
            <v>0</v>
          </cell>
          <cell r="DH1282" t="b">
            <v>0</v>
          </cell>
          <cell r="DJ1282" t="b">
            <v>0</v>
          </cell>
          <cell r="DL1282" t="b">
            <v>0</v>
          </cell>
          <cell r="DN1282" t="b">
            <v>0</v>
          </cell>
          <cell r="DP1282" t="b">
            <v>0</v>
          </cell>
          <cell r="DV1282">
            <v>0</v>
          </cell>
          <cell r="DX1282">
            <v>0</v>
          </cell>
          <cell r="DZ1282">
            <v>0</v>
          </cell>
          <cell r="EB1282">
            <v>0</v>
          </cell>
          <cell r="ED1282">
            <v>0</v>
          </cell>
          <cell r="EF1282">
            <v>0</v>
          </cell>
          <cell r="EJ1282">
            <v>0</v>
          </cell>
          <cell r="EL1282">
            <v>0</v>
          </cell>
          <cell r="EN1282">
            <v>0</v>
          </cell>
          <cell r="EP1282">
            <v>0</v>
          </cell>
          <cell r="ER1282">
            <v>0</v>
          </cell>
          <cell r="ET1282">
            <v>0</v>
          </cell>
          <cell r="EX1282">
            <v>0</v>
          </cell>
          <cell r="EZ1282">
            <v>0</v>
          </cell>
          <cell r="FD1282">
            <v>0</v>
          </cell>
          <cell r="FF1282">
            <v>0</v>
          </cell>
        </row>
        <row r="1283">
          <cell r="A1283" t="str">
            <v>WindN</v>
          </cell>
          <cell r="B1283" t="str">
            <v>Norge</v>
          </cell>
          <cell r="G1283">
            <v>2473.1228634627728</v>
          </cell>
          <cell r="H1283">
            <v>0</v>
          </cell>
          <cell r="N1283">
            <v>7380</v>
          </cell>
          <cell r="AK1283">
            <v>2473.1228634627728</v>
          </cell>
          <cell r="AL1283">
            <v>0</v>
          </cell>
          <cell r="AN1283">
            <v>0</v>
          </cell>
          <cell r="AO1283">
            <v>386.92007198875081</v>
          </cell>
          <cell r="AP1283">
            <v>128973.3573295836</v>
          </cell>
          <cell r="AQ1283">
            <v>0</v>
          </cell>
          <cell r="BG1283" t="b">
            <v>0</v>
          </cell>
          <cell r="BO1283" t="b">
            <v>0</v>
          </cell>
          <cell r="CA1283" t="b">
            <v>0</v>
          </cell>
          <cell r="CB1283" t="b">
            <v>0</v>
          </cell>
          <cell r="CD1283" t="b">
            <v>0</v>
          </cell>
          <cell r="CE1283" t="b">
            <v>0</v>
          </cell>
          <cell r="CG1283" t="b">
            <v>0</v>
          </cell>
          <cell r="CH1283" t="b">
            <v>0</v>
          </cell>
          <cell r="CP1283" t="str">
            <v>ERWINWON</v>
          </cell>
          <cell r="CT1283" t="b">
            <v>0</v>
          </cell>
          <cell r="CV1283" t="b">
            <v>0</v>
          </cell>
          <cell r="CX1283" t="b">
            <v>0</v>
          </cell>
          <cell r="CZ1283" t="b">
            <v>0</v>
          </cell>
          <cell r="DB1283" t="b">
            <v>0</v>
          </cell>
          <cell r="DD1283" t="b">
            <v>0</v>
          </cell>
          <cell r="DF1283" t="b">
            <v>0</v>
          </cell>
          <cell r="DH1283" t="b">
            <v>0</v>
          </cell>
          <cell r="DJ1283" t="b">
            <v>0</v>
          </cell>
          <cell r="DL1283" t="b">
            <v>0</v>
          </cell>
          <cell r="DN1283" t="b">
            <v>0</v>
          </cell>
          <cell r="DP1283" t="b">
            <v>0</v>
          </cell>
          <cell r="DV1283">
            <v>0</v>
          </cell>
          <cell r="DX1283">
            <v>0</v>
          </cell>
          <cell r="DZ1283">
            <v>0</v>
          </cell>
          <cell r="EB1283">
            <v>0</v>
          </cell>
          <cell r="ED1283">
            <v>0</v>
          </cell>
          <cell r="EF1283">
            <v>0</v>
          </cell>
          <cell r="EJ1283">
            <v>0</v>
          </cell>
          <cell r="EL1283">
            <v>0</v>
          </cell>
          <cell r="EN1283">
            <v>0</v>
          </cell>
          <cell r="EP1283">
            <v>0</v>
          </cell>
          <cell r="ER1283">
            <v>0</v>
          </cell>
          <cell r="ET1283">
            <v>0</v>
          </cell>
          <cell r="EX1283">
            <v>0</v>
          </cell>
          <cell r="EZ1283">
            <v>0</v>
          </cell>
          <cell r="FD1283">
            <v>0</v>
          </cell>
          <cell r="FF1283">
            <v>0</v>
          </cell>
        </row>
        <row r="1284">
          <cell r="A1284" t="str">
            <v>WindN</v>
          </cell>
          <cell r="B1284" t="str">
            <v>Norge</v>
          </cell>
          <cell r="G1284">
            <v>2600.4652331261677</v>
          </cell>
          <cell r="H1284">
            <v>0</v>
          </cell>
          <cell r="N1284">
            <v>7760</v>
          </cell>
          <cell r="AK1284">
            <v>2600.4652331261677</v>
          </cell>
          <cell r="AL1284">
            <v>0</v>
          </cell>
          <cell r="AN1284">
            <v>0</v>
          </cell>
          <cell r="AO1284">
            <v>406.84278572258893</v>
          </cell>
          <cell r="AP1284">
            <v>135614.26190752964</v>
          </cell>
          <cell r="AQ1284">
            <v>0</v>
          </cell>
          <cell r="BG1284" t="b">
            <v>0</v>
          </cell>
          <cell r="BO1284" t="b">
            <v>0</v>
          </cell>
          <cell r="CA1284" t="b">
            <v>0</v>
          </cell>
          <cell r="CB1284" t="b">
            <v>0</v>
          </cell>
          <cell r="CD1284" t="b">
            <v>0</v>
          </cell>
          <cell r="CE1284" t="b">
            <v>0</v>
          </cell>
          <cell r="CG1284" t="b">
            <v>0</v>
          </cell>
          <cell r="CH1284" t="b">
            <v>0</v>
          </cell>
          <cell r="CP1284" t="str">
            <v>ERWINWON</v>
          </cell>
          <cell r="CT1284" t="b">
            <v>0</v>
          </cell>
          <cell r="CV1284" t="b">
            <v>0</v>
          </cell>
          <cell r="CX1284" t="b">
            <v>0</v>
          </cell>
          <cell r="CZ1284" t="b">
            <v>0</v>
          </cell>
          <cell r="DB1284" t="b">
            <v>0</v>
          </cell>
          <cell r="DD1284" t="b">
            <v>0</v>
          </cell>
          <cell r="DF1284" t="b">
            <v>0</v>
          </cell>
          <cell r="DH1284" t="b">
            <v>0</v>
          </cell>
          <cell r="DJ1284" t="b">
            <v>0</v>
          </cell>
          <cell r="DL1284" t="b">
            <v>0</v>
          </cell>
          <cell r="DN1284" t="b">
            <v>0</v>
          </cell>
          <cell r="DP1284" t="b">
            <v>0</v>
          </cell>
          <cell r="DV1284">
            <v>0</v>
          </cell>
          <cell r="DX1284">
            <v>0</v>
          </cell>
          <cell r="DZ1284">
            <v>0</v>
          </cell>
          <cell r="EB1284">
            <v>0</v>
          </cell>
          <cell r="ED1284">
            <v>0</v>
          </cell>
          <cell r="EF1284">
            <v>0</v>
          </cell>
          <cell r="EJ1284">
            <v>0</v>
          </cell>
          <cell r="EL1284">
            <v>0</v>
          </cell>
          <cell r="EN1284">
            <v>0</v>
          </cell>
          <cell r="EP1284">
            <v>0</v>
          </cell>
          <cell r="ER1284">
            <v>0</v>
          </cell>
          <cell r="ET1284">
            <v>0</v>
          </cell>
          <cell r="EX1284">
            <v>0</v>
          </cell>
          <cell r="EZ1284">
            <v>0</v>
          </cell>
          <cell r="FD1284">
            <v>0</v>
          </cell>
          <cell r="FF1284">
            <v>0</v>
          </cell>
        </row>
        <row r="1285">
          <cell r="A1285" t="str">
            <v>WindN</v>
          </cell>
          <cell r="B1285" t="str">
            <v>Norge</v>
          </cell>
          <cell r="G1285">
            <v>2727.8076027895627</v>
          </cell>
          <cell r="H1285">
            <v>0</v>
          </cell>
          <cell r="N1285">
            <v>8140</v>
          </cell>
          <cell r="AK1285">
            <v>2727.8076027895627</v>
          </cell>
          <cell r="AL1285">
            <v>0</v>
          </cell>
          <cell r="AN1285">
            <v>0</v>
          </cell>
          <cell r="AO1285">
            <v>426.76549945642711</v>
          </cell>
          <cell r="AP1285">
            <v>142255.1664854757</v>
          </cell>
          <cell r="AQ1285">
            <v>0</v>
          </cell>
          <cell r="BG1285" t="b">
            <v>0</v>
          </cell>
          <cell r="BO1285" t="b">
            <v>0</v>
          </cell>
          <cell r="CA1285" t="b">
            <v>0</v>
          </cell>
          <cell r="CB1285" t="b">
            <v>0</v>
          </cell>
          <cell r="CD1285" t="b">
            <v>0</v>
          </cell>
          <cell r="CE1285" t="b">
            <v>0</v>
          </cell>
          <cell r="CG1285" t="b">
            <v>0</v>
          </cell>
          <cell r="CH1285" t="b">
            <v>0</v>
          </cell>
          <cell r="CP1285" t="str">
            <v>ERWINWON</v>
          </cell>
          <cell r="CT1285" t="b">
            <v>0</v>
          </cell>
          <cell r="CV1285" t="b">
            <v>0</v>
          </cell>
          <cell r="CX1285" t="b">
            <v>0</v>
          </cell>
          <cell r="CZ1285" t="b">
            <v>0</v>
          </cell>
          <cell r="DB1285" t="b">
            <v>0</v>
          </cell>
          <cell r="DD1285" t="b">
            <v>0</v>
          </cell>
          <cell r="DF1285" t="b">
            <v>0</v>
          </cell>
          <cell r="DH1285" t="b">
            <v>0</v>
          </cell>
          <cell r="DJ1285" t="b">
            <v>0</v>
          </cell>
          <cell r="DL1285" t="b">
            <v>0</v>
          </cell>
          <cell r="DN1285" t="b">
            <v>0</v>
          </cell>
          <cell r="DP1285" t="b">
            <v>0</v>
          </cell>
          <cell r="DV1285">
            <v>0</v>
          </cell>
          <cell r="DX1285">
            <v>0</v>
          </cell>
          <cell r="DZ1285">
            <v>0</v>
          </cell>
          <cell r="EB1285">
            <v>0</v>
          </cell>
          <cell r="ED1285">
            <v>0</v>
          </cell>
          <cell r="EF1285">
            <v>0</v>
          </cell>
          <cell r="EJ1285">
            <v>0</v>
          </cell>
          <cell r="EL1285">
            <v>0</v>
          </cell>
          <cell r="EN1285">
            <v>0</v>
          </cell>
          <cell r="EP1285">
            <v>0</v>
          </cell>
          <cell r="ER1285">
            <v>0</v>
          </cell>
          <cell r="ET1285">
            <v>0</v>
          </cell>
          <cell r="EX1285">
            <v>0</v>
          </cell>
          <cell r="EZ1285">
            <v>0</v>
          </cell>
          <cell r="FD1285">
            <v>0</v>
          </cell>
          <cell r="FF1285">
            <v>0</v>
          </cell>
        </row>
        <row r="1286">
          <cell r="A1286" t="str">
            <v>WindN</v>
          </cell>
          <cell r="B1286" t="str">
            <v>Norge</v>
          </cell>
          <cell r="G1286">
            <v>2855.1499724529576</v>
          </cell>
          <cell r="H1286">
            <v>0</v>
          </cell>
          <cell r="N1286">
            <v>8520</v>
          </cell>
          <cell r="AK1286">
            <v>2855.1499724529576</v>
          </cell>
          <cell r="AL1286">
            <v>0</v>
          </cell>
          <cell r="AN1286">
            <v>0</v>
          </cell>
          <cell r="AO1286">
            <v>446.68821319026523</v>
          </cell>
          <cell r="AP1286">
            <v>148896.07106342172</v>
          </cell>
          <cell r="AQ1286">
            <v>0</v>
          </cell>
          <cell r="BG1286" t="b">
            <v>0</v>
          </cell>
          <cell r="BO1286" t="b">
            <v>0</v>
          </cell>
          <cell r="CA1286" t="b">
            <v>0</v>
          </cell>
          <cell r="CB1286" t="b">
            <v>0</v>
          </cell>
          <cell r="CD1286" t="b">
            <v>0</v>
          </cell>
          <cell r="CE1286" t="b">
            <v>0</v>
          </cell>
          <cell r="CG1286" t="b">
            <v>0</v>
          </cell>
          <cell r="CH1286" t="b">
            <v>0</v>
          </cell>
          <cell r="CP1286" t="str">
            <v>ERWINWON</v>
          </cell>
          <cell r="CT1286" t="b">
            <v>0</v>
          </cell>
          <cell r="CV1286" t="b">
            <v>0</v>
          </cell>
          <cell r="CX1286" t="b">
            <v>0</v>
          </cell>
          <cell r="CZ1286" t="b">
            <v>0</v>
          </cell>
          <cell r="DB1286" t="b">
            <v>0</v>
          </cell>
          <cell r="DD1286" t="b">
            <v>0</v>
          </cell>
          <cell r="DF1286" t="b">
            <v>0</v>
          </cell>
          <cell r="DH1286" t="b">
            <v>0</v>
          </cell>
          <cell r="DJ1286" t="b">
            <v>0</v>
          </cell>
          <cell r="DL1286" t="b">
            <v>0</v>
          </cell>
          <cell r="DN1286" t="b">
            <v>0</v>
          </cell>
          <cell r="DP1286" t="b">
            <v>0</v>
          </cell>
          <cell r="DV1286">
            <v>0</v>
          </cell>
          <cell r="DX1286">
            <v>0</v>
          </cell>
          <cell r="DZ1286">
            <v>0</v>
          </cell>
          <cell r="EB1286">
            <v>0</v>
          </cell>
          <cell r="ED1286">
            <v>0</v>
          </cell>
          <cell r="EF1286">
            <v>0</v>
          </cell>
          <cell r="EJ1286">
            <v>0</v>
          </cell>
          <cell r="EL1286">
            <v>0</v>
          </cell>
          <cell r="EN1286">
            <v>0</v>
          </cell>
          <cell r="EP1286">
            <v>0</v>
          </cell>
          <cell r="ER1286">
            <v>0</v>
          </cell>
          <cell r="ET1286">
            <v>0</v>
          </cell>
          <cell r="EX1286">
            <v>0</v>
          </cell>
          <cell r="EZ1286">
            <v>0</v>
          </cell>
          <cell r="FD1286">
            <v>0</v>
          </cell>
          <cell r="FF1286">
            <v>0</v>
          </cell>
        </row>
        <row r="1287">
          <cell r="A1287" t="str">
            <v>WindN</v>
          </cell>
          <cell r="B1287" t="str">
            <v>Norge</v>
          </cell>
          <cell r="G1287">
            <v>2982.4923421163521</v>
          </cell>
          <cell r="H1287">
            <v>0</v>
          </cell>
          <cell r="N1287">
            <v>8900</v>
          </cell>
          <cell r="AK1287">
            <v>2982.4923421163521</v>
          </cell>
          <cell r="AL1287">
            <v>0</v>
          </cell>
          <cell r="AN1287">
            <v>0</v>
          </cell>
          <cell r="AO1287">
            <v>466.6109269241033</v>
          </cell>
          <cell r="AP1287">
            <v>155536.97564136775</v>
          </cell>
          <cell r="AQ1287">
            <v>0</v>
          </cell>
          <cell r="BG1287" t="b">
            <v>0</v>
          </cell>
          <cell r="BO1287" t="b">
            <v>0</v>
          </cell>
          <cell r="CA1287" t="b">
            <v>0</v>
          </cell>
          <cell r="CB1287" t="b">
            <v>0</v>
          </cell>
          <cell r="CD1287" t="b">
            <v>0</v>
          </cell>
          <cell r="CE1287" t="b">
            <v>0</v>
          </cell>
          <cell r="CG1287" t="b">
            <v>0</v>
          </cell>
          <cell r="CH1287" t="b">
            <v>0</v>
          </cell>
          <cell r="CP1287" t="str">
            <v>ERWINWON</v>
          </cell>
          <cell r="CT1287" t="b">
            <v>0</v>
          </cell>
          <cell r="CV1287" t="b">
            <v>0</v>
          </cell>
          <cell r="CX1287" t="b">
            <v>0</v>
          </cell>
          <cell r="CZ1287" t="b">
            <v>0</v>
          </cell>
          <cell r="DB1287" t="b">
            <v>0</v>
          </cell>
          <cell r="DD1287" t="b">
            <v>0</v>
          </cell>
          <cell r="DF1287" t="b">
            <v>0</v>
          </cell>
          <cell r="DH1287" t="b">
            <v>0</v>
          </cell>
          <cell r="DJ1287" t="b">
            <v>0</v>
          </cell>
          <cell r="DL1287" t="b">
            <v>0</v>
          </cell>
          <cell r="DN1287" t="b">
            <v>0</v>
          </cell>
          <cell r="DP1287" t="b">
            <v>0</v>
          </cell>
          <cell r="DV1287">
            <v>0</v>
          </cell>
          <cell r="DX1287">
            <v>0</v>
          </cell>
          <cell r="DZ1287">
            <v>0</v>
          </cell>
          <cell r="EB1287">
            <v>0</v>
          </cell>
          <cell r="ED1287">
            <v>0</v>
          </cell>
          <cell r="EF1287">
            <v>0</v>
          </cell>
          <cell r="EJ1287">
            <v>0</v>
          </cell>
          <cell r="EL1287">
            <v>0</v>
          </cell>
          <cell r="EN1287">
            <v>0</v>
          </cell>
          <cell r="EP1287">
            <v>0</v>
          </cell>
          <cell r="ER1287">
            <v>0</v>
          </cell>
          <cell r="ET1287">
            <v>0</v>
          </cell>
          <cell r="EX1287">
            <v>0</v>
          </cell>
          <cell r="EZ1287">
            <v>0</v>
          </cell>
          <cell r="FD1287">
            <v>0</v>
          </cell>
          <cell r="FF1287">
            <v>0</v>
          </cell>
        </row>
        <row r="1288">
          <cell r="A1288" t="str">
            <v>WindN</v>
          </cell>
          <cell r="B1288" t="str">
            <v>Norge</v>
          </cell>
          <cell r="G1288">
            <v>3109.8347117797471</v>
          </cell>
          <cell r="H1288">
            <v>0</v>
          </cell>
          <cell r="N1288">
            <v>9280</v>
          </cell>
          <cell r="AK1288">
            <v>3109.8347117797471</v>
          </cell>
          <cell r="AL1288">
            <v>0</v>
          </cell>
          <cell r="AN1288">
            <v>0</v>
          </cell>
          <cell r="AO1288">
            <v>486.53364065794142</v>
          </cell>
          <cell r="AP1288">
            <v>162177.88021931381</v>
          </cell>
          <cell r="AQ1288">
            <v>0</v>
          </cell>
          <cell r="BG1288" t="b">
            <v>0</v>
          </cell>
          <cell r="BO1288" t="b">
            <v>0</v>
          </cell>
          <cell r="CA1288" t="b">
            <v>0</v>
          </cell>
          <cell r="CB1288" t="b">
            <v>0</v>
          </cell>
          <cell r="CD1288" t="b">
            <v>0</v>
          </cell>
          <cell r="CE1288" t="b">
            <v>0</v>
          </cell>
          <cell r="CG1288" t="b">
            <v>0</v>
          </cell>
          <cell r="CH1288" t="b">
            <v>0</v>
          </cell>
          <cell r="CP1288" t="str">
            <v>ERWINWON</v>
          </cell>
          <cell r="CT1288" t="b">
            <v>0</v>
          </cell>
          <cell r="CV1288" t="b">
            <v>0</v>
          </cell>
          <cell r="CX1288" t="b">
            <v>0</v>
          </cell>
          <cell r="CZ1288" t="b">
            <v>0</v>
          </cell>
          <cell r="DB1288" t="b">
            <v>0</v>
          </cell>
          <cell r="DD1288" t="b">
            <v>0</v>
          </cell>
          <cell r="DF1288" t="b">
            <v>0</v>
          </cell>
          <cell r="DH1288" t="b">
            <v>0</v>
          </cell>
          <cell r="DJ1288" t="b">
            <v>0</v>
          </cell>
          <cell r="DL1288" t="b">
            <v>0</v>
          </cell>
          <cell r="DN1288" t="b">
            <v>0</v>
          </cell>
          <cell r="DP1288" t="b">
            <v>0</v>
          </cell>
          <cell r="DV1288">
            <v>0</v>
          </cell>
          <cell r="DX1288">
            <v>0</v>
          </cell>
          <cell r="DZ1288">
            <v>0</v>
          </cell>
          <cell r="EB1288">
            <v>0</v>
          </cell>
          <cell r="ED1288">
            <v>0</v>
          </cell>
          <cell r="EF1288">
            <v>0</v>
          </cell>
          <cell r="EJ1288">
            <v>0</v>
          </cell>
          <cell r="EL1288">
            <v>0</v>
          </cell>
          <cell r="EN1288">
            <v>0</v>
          </cell>
          <cell r="EP1288">
            <v>0</v>
          </cell>
          <cell r="ER1288">
            <v>0</v>
          </cell>
          <cell r="ET1288">
            <v>0</v>
          </cell>
          <cell r="EX1288">
            <v>0</v>
          </cell>
          <cell r="EZ1288">
            <v>0</v>
          </cell>
          <cell r="FD1288">
            <v>0</v>
          </cell>
          <cell r="FF1288">
            <v>0</v>
          </cell>
        </row>
        <row r="1289">
          <cell r="A1289" t="str">
            <v>WindN</v>
          </cell>
          <cell r="B1289" t="str">
            <v>Norge</v>
          </cell>
          <cell r="G1289">
            <v>3237.177081443142</v>
          </cell>
          <cell r="H1289">
            <v>0</v>
          </cell>
          <cell r="N1289">
            <v>9660</v>
          </cell>
          <cell r="AK1289">
            <v>3237.177081443142</v>
          </cell>
          <cell r="AL1289">
            <v>0</v>
          </cell>
          <cell r="AN1289">
            <v>0</v>
          </cell>
          <cell r="AO1289">
            <v>506.4563543917796</v>
          </cell>
          <cell r="AP1289">
            <v>168818.78479725984</v>
          </cell>
          <cell r="AQ1289">
            <v>0</v>
          </cell>
          <cell r="BG1289" t="b">
            <v>0</v>
          </cell>
          <cell r="BO1289" t="b">
            <v>0</v>
          </cell>
          <cell r="CA1289" t="b">
            <v>0</v>
          </cell>
          <cell r="CB1289" t="b">
            <v>0</v>
          </cell>
          <cell r="CD1289" t="b">
            <v>0</v>
          </cell>
          <cell r="CE1289" t="b">
            <v>0</v>
          </cell>
          <cell r="CG1289" t="b">
            <v>0</v>
          </cell>
          <cell r="CH1289" t="b">
            <v>0</v>
          </cell>
          <cell r="CP1289" t="str">
            <v>ERWINWON</v>
          </cell>
          <cell r="CT1289" t="b">
            <v>0</v>
          </cell>
          <cell r="CV1289" t="b">
            <v>0</v>
          </cell>
          <cell r="CX1289" t="b">
            <v>0</v>
          </cell>
          <cell r="CZ1289" t="b">
            <v>0</v>
          </cell>
          <cell r="DB1289" t="b">
            <v>0</v>
          </cell>
          <cell r="DD1289" t="b">
            <v>0</v>
          </cell>
          <cell r="DF1289" t="b">
            <v>0</v>
          </cell>
          <cell r="DH1289" t="b">
            <v>0</v>
          </cell>
          <cell r="DJ1289" t="b">
            <v>0</v>
          </cell>
          <cell r="DL1289" t="b">
            <v>0</v>
          </cell>
          <cell r="DN1289" t="b">
            <v>0</v>
          </cell>
          <cell r="DP1289" t="b">
            <v>0</v>
          </cell>
          <cell r="DV1289">
            <v>0</v>
          </cell>
          <cell r="DX1289">
            <v>0</v>
          </cell>
          <cell r="DZ1289">
            <v>0</v>
          </cell>
          <cell r="EB1289">
            <v>0</v>
          </cell>
          <cell r="ED1289">
            <v>0</v>
          </cell>
          <cell r="EF1289">
            <v>0</v>
          </cell>
          <cell r="EJ1289">
            <v>0</v>
          </cell>
          <cell r="EL1289">
            <v>0</v>
          </cell>
          <cell r="EN1289">
            <v>0</v>
          </cell>
          <cell r="EP1289">
            <v>0</v>
          </cell>
          <cell r="ER1289">
            <v>0</v>
          </cell>
          <cell r="ET1289">
            <v>0</v>
          </cell>
          <cell r="EX1289">
            <v>0</v>
          </cell>
          <cell r="EZ1289">
            <v>0</v>
          </cell>
          <cell r="FD1289">
            <v>0</v>
          </cell>
          <cell r="FF1289">
            <v>0</v>
          </cell>
        </row>
        <row r="1290">
          <cell r="A1290" t="str">
            <v>WindN</v>
          </cell>
          <cell r="B1290" t="str">
            <v>Norge</v>
          </cell>
          <cell r="G1290">
            <v>3364.5194511065365</v>
          </cell>
          <cell r="H1290">
            <v>0</v>
          </cell>
          <cell r="N1290">
            <v>10040</v>
          </cell>
          <cell r="AK1290">
            <v>3364.5194511065365</v>
          </cell>
          <cell r="AL1290">
            <v>0</v>
          </cell>
          <cell r="AN1290">
            <v>0</v>
          </cell>
          <cell r="AO1290">
            <v>526.37906812561766</v>
          </cell>
          <cell r="AP1290">
            <v>175459.68937520587</v>
          </cell>
          <cell r="AQ1290">
            <v>0</v>
          </cell>
          <cell r="BG1290" t="b">
            <v>0</v>
          </cell>
          <cell r="BO1290" t="b">
            <v>0</v>
          </cell>
          <cell r="CA1290" t="b">
            <v>0</v>
          </cell>
          <cell r="CB1290" t="b">
            <v>0</v>
          </cell>
          <cell r="CD1290" t="b">
            <v>0</v>
          </cell>
          <cell r="CE1290" t="b">
            <v>0</v>
          </cell>
          <cell r="CG1290" t="b">
            <v>0</v>
          </cell>
          <cell r="CH1290" t="b">
            <v>0</v>
          </cell>
          <cell r="CP1290" t="str">
            <v>ERWINWON</v>
          </cell>
          <cell r="CT1290" t="b">
            <v>0</v>
          </cell>
          <cell r="CV1290" t="b">
            <v>0</v>
          </cell>
          <cell r="CX1290" t="b">
            <v>0</v>
          </cell>
          <cell r="CZ1290" t="b">
            <v>0</v>
          </cell>
          <cell r="DB1290" t="b">
            <v>0</v>
          </cell>
          <cell r="DD1290" t="b">
            <v>0</v>
          </cell>
          <cell r="DF1290" t="b">
            <v>0</v>
          </cell>
          <cell r="DH1290" t="b">
            <v>0</v>
          </cell>
          <cell r="DJ1290" t="b">
            <v>0</v>
          </cell>
          <cell r="DL1290" t="b">
            <v>0</v>
          </cell>
          <cell r="DN1290" t="b">
            <v>0</v>
          </cell>
          <cell r="DP1290" t="b">
            <v>0</v>
          </cell>
          <cell r="DV1290">
            <v>0</v>
          </cell>
          <cell r="DX1290">
            <v>0</v>
          </cell>
          <cell r="DZ1290">
            <v>0</v>
          </cell>
          <cell r="EB1290">
            <v>0</v>
          </cell>
          <cell r="ED1290">
            <v>0</v>
          </cell>
          <cell r="EF1290">
            <v>0</v>
          </cell>
          <cell r="EJ1290">
            <v>0</v>
          </cell>
          <cell r="EL1290">
            <v>0</v>
          </cell>
          <cell r="EN1290">
            <v>0</v>
          </cell>
          <cell r="EP1290">
            <v>0</v>
          </cell>
          <cell r="ER1290">
            <v>0</v>
          </cell>
          <cell r="ET1290">
            <v>0</v>
          </cell>
          <cell r="EX1290">
            <v>0</v>
          </cell>
          <cell r="EZ1290">
            <v>0</v>
          </cell>
          <cell r="FD1290">
            <v>0</v>
          </cell>
          <cell r="FF1290">
            <v>0</v>
          </cell>
        </row>
        <row r="1291">
          <cell r="A1291" t="str">
            <v>WindN</v>
          </cell>
          <cell r="B1291" t="str">
            <v>Norge</v>
          </cell>
          <cell r="G1291">
            <v>3491.8618207699315</v>
          </cell>
          <cell r="H1291">
            <v>0</v>
          </cell>
          <cell r="N1291">
            <v>10420</v>
          </cell>
          <cell r="AK1291">
            <v>3491.8618207699315</v>
          </cell>
          <cell r="AL1291">
            <v>0</v>
          </cell>
          <cell r="AN1291">
            <v>0</v>
          </cell>
          <cell r="AO1291">
            <v>546.30178185945579</v>
          </cell>
          <cell r="AP1291">
            <v>182100.59395315193</v>
          </cell>
          <cell r="AQ1291">
            <v>0</v>
          </cell>
          <cell r="BG1291" t="b">
            <v>0</v>
          </cell>
          <cell r="BO1291" t="b">
            <v>0</v>
          </cell>
          <cell r="CA1291" t="b">
            <v>0</v>
          </cell>
          <cell r="CB1291" t="b">
            <v>0</v>
          </cell>
          <cell r="CD1291" t="b">
            <v>0</v>
          </cell>
          <cell r="CE1291" t="b">
            <v>0</v>
          </cell>
          <cell r="CG1291" t="b">
            <v>0</v>
          </cell>
          <cell r="CH1291" t="b">
            <v>0</v>
          </cell>
          <cell r="CP1291" t="str">
            <v>ERWINWON</v>
          </cell>
          <cell r="CT1291" t="b">
            <v>0</v>
          </cell>
          <cell r="CV1291" t="b">
            <v>0</v>
          </cell>
          <cell r="CX1291" t="b">
            <v>0</v>
          </cell>
          <cell r="CZ1291" t="b">
            <v>0</v>
          </cell>
          <cell r="DB1291" t="b">
            <v>0</v>
          </cell>
          <cell r="DD1291" t="b">
            <v>0</v>
          </cell>
          <cell r="DF1291" t="b">
            <v>0</v>
          </cell>
          <cell r="DH1291" t="b">
            <v>0</v>
          </cell>
          <cell r="DJ1291" t="b">
            <v>0</v>
          </cell>
          <cell r="DL1291" t="b">
            <v>0</v>
          </cell>
          <cell r="DN1291" t="b">
            <v>0</v>
          </cell>
          <cell r="DP1291" t="b">
            <v>0</v>
          </cell>
          <cell r="DV1291">
            <v>0</v>
          </cell>
          <cell r="DX1291">
            <v>0</v>
          </cell>
          <cell r="DZ1291">
            <v>0</v>
          </cell>
          <cell r="EB1291">
            <v>0</v>
          </cell>
          <cell r="ED1291">
            <v>0</v>
          </cell>
          <cell r="EF1291">
            <v>0</v>
          </cell>
          <cell r="EJ1291">
            <v>0</v>
          </cell>
          <cell r="EL1291">
            <v>0</v>
          </cell>
          <cell r="EN1291">
            <v>0</v>
          </cell>
          <cell r="EP1291">
            <v>0</v>
          </cell>
          <cell r="ER1291">
            <v>0</v>
          </cell>
          <cell r="ET1291">
            <v>0</v>
          </cell>
          <cell r="EX1291">
            <v>0</v>
          </cell>
          <cell r="EZ1291">
            <v>0</v>
          </cell>
          <cell r="FD1291">
            <v>0</v>
          </cell>
          <cell r="FF1291">
            <v>0</v>
          </cell>
        </row>
        <row r="1292">
          <cell r="A1292" t="str">
            <v>WindN</v>
          </cell>
          <cell r="B1292" t="str">
            <v>Norge</v>
          </cell>
          <cell r="G1292">
            <v>3619.2041904333264</v>
          </cell>
          <cell r="H1292">
            <v>0</v>
          </cell>
          <cell r="N1292">
            <v>10800</v>
          </cell>
          <cell r="AK1292">
            <v>3619.2041904333264</v>
          </cell>
          <cell r="AL1292">
            <v>0</v>
          </cell>
          <cell r="AN1292">
            <v>0</v>
          </cell>
          <cell r="AO1292">
            <v>566.22449559329391</v>
          </cell>
          <cell r="AP1292">
            <v>188741.49853109795</v>
          </cell>
          <cell r="AQ1292">
            <v>0</v>
          </cell>
          <cell r="BG1292" t="b">
            <v>0</v>
          </cell>
          <cell r="BO1292" t="b">
            <v>0</v>
          </cell>
          <cell r="CA1292" t="b">
            <v>0</v>
          </cell>
          <cell r="CB1292" t="b">
            <v>0</v>
          </cell>
          <cell r="CD1292" t="b">
            <v>0</v>
          </cell>
          <cell r="CE1292" t="b">
            <v>0</v>
          </cell>
          <cell r="CG1292" t="b">
            <v>0</v>
          </cell>
          <cell r="CH1292" t="b">
            <v>0</v>
          </cell>
          <cell r="CP1292" t="str">
            <v>ERWINWON</v>
          </cell>
          <cell r="CT1292" t="b">
            <v>0</v>
          </cell>
          <cell r="CV1292" t="b">
            <v>0</v>
          </cell>
          <cell r="CX1292" t="b">
            <v>0</v>
          </cell>
          <cell r="CZ1292" t="b">
            <v>0</v>
          </cell>
          <cell r="DB1292" t="b">
            <v>0</v>
          </cell>
          <cell r="DD1292" t="b">
            <v>0</v>
          </cell>
          <cell r="DF1292" t="b">
            <v>0</v>
          </cell>
          <cell r="DH1292" t="b">
            <v>0</v>
          </cell>
          <cell r="DJ1292" t="b">
            <v>0</v>
          </cell>
          <cell r="DL1292" t="b">
            <v>0</v>
          </cell>
          <cell r="DN1292" t="b">
            <v>0</v>
          </cell>
          <cell r="DP1292" t="b">
            <v>0</v>
          </cell>
          <cell r="DV1292">
            <v>0</v>
          </cell>
          <cell r="DX1292">
            <v>0</v>
          </cell>
          <cell r="DZ1292">
            <v>0</v>
          </cell>
          <cell r="EB1292">
            <v>0</v>
          </cell>
          <cell r="ED1292">
            <v>0</v>
          </cell>
          <cell r="EF1292">
            <v>0</v>
          </cell>
          <cell r="EJ1292">
            <v>0</v>
          </cell>
          <cell r="EL1292">
            <v>0</v>
          </cell>
          <cell r="EN1292">
            <v>0</v>
          </cell>
          <cell r="EP1292">
            <v>0</v>
          </cell>
          <cell r="ER1292">
            <v>0</v>
          </cell>
          <cell r="ET1292">
            <v>0</v>
          </cell>
          <cell r="EX1292">
            <v>0</v>
          </cell>
          <cell r="EZ1292">
            <v>0</v>
          </cell>
          <cell r="FD1292">
            <v>0</v>
          </cell>
          <cell r="FF1292">
            <v>0</v>
          </cell>
        </row>
        <row r="1293">
          <cell r="A1293" t="str">
            <v>ElkedlerN</v>
          </cell>
          <cell r="B1293" t="str">
            <v>Norge</v>
          </cell>
          <cell r="G1293">
            <v>-100</v>
          </cell>
          <cell r="H1293">
            <v>100</v>
          </cell>
          <cell r="AK1293">
            <v>-100</v>
          </cell>
          <cell r="AL1293">
            <v>0</v>
          </cell>
          <cell r="AN1293">
            <v>0</v>
          </cell>
          <cell r="AO1293">
            <v>0</v>
          </cell>
          <cell r="AP1293">
            <v>0</v>
          </cell>
          <cell r="AQ1293">
            <v>0</v>
          </cell>
          <cell r="BG1293" t="b">
            <v>0</v>
          </cell>
          <cell r="BO1293" t="b">
            <v>0</v>
          </cell>
          <cell r="CA1293" t="b">
            <v>0</v>
          </cell>
          <cell r="CB1293" t="b">
            <v>0</v>
          </cell>
          <cell r="CD1293" t="b">
            <v>0</v>
          </cell>
          <cell r="CE1293" t="b">
            <v>0</v>
          </cell>
          <cell r="CG1293" t="b">
            <v>0</v>
          </cell>
          <cell r="CH1293" t="b">
            <v>0</v>
          </cell>
          <cell r="CP1293">
            <v>0</v>
          </cell>
          <cell r="CT1293" t="b">
            <v>0</v>
          </cell>
          <cell r="CV1293" t="b">
            <v>0</v>
          </cell>
          <cell r="CX1293" t="b">
            <v>0</v>
          </cell>
          <cell r="CZ1293" t="b">
            <v>0</v>
          </cell>
          <cell r="DB1293" t="b">
            <v>0</v>
          </cell>
          <cell r="DD1293" t="b">
            <v>0</v>
          </cell>
          <cell r="DF1293" t="b">
            <v>0</v>
          </cell>
          <cell r="DH1293" t="b">
            <v>0</v>
          </cell>
          <cell r="DJ1293" t="b">
            <v>0</v>
          </cell>
          <cell r="DL1293" t="b">
            <v>0</v>
          </cell>
          <cell r="DN1293" t="b">
            <v>0</v>
          </cell>
          <cell r="DP1293" t="b">
            <v>0</v>
          </cell>
          <cell r="DV1293">
            <v>0</v>
          </cell>
          <cell r="DX1293">
            <v>0</v>
          </cell>
          <cell r="DZ1293">
            <v>0</v>
          </cell>
          <cell r="EB1293">
            <v>0</v>
          </cell>
          <cell r="ED1293">
            <v>0</v>
          </cell>
          <cell r="EF1293">
            <v>0</v>
          </cell>
          <cell r="EJ1293">
            <v>0</v>
          </cell>
          <cell r="EL1293">
            <v>0</v>
          </cell>
          <cell r="EN1293">
            <v>0</v>
          </cell>
          <cell r="EP1293">
            <v>0</v>
          </cell>
          <cell r="ER1293">
            <v>0</v>
          </cell>
          <cell r="ET1293">
            <v>0</v>
          </cell>
          <cell r="EX1293">
            <v>0</v>
          </cell>
          <cell r="EZ1293">
            <v>0</v>
          </cell>
          <cell r="FD1293">
            <v>0</v>
          </cell>
          <cell r="FF1293">
            <v>0</v>
          </cell>
        </row>
        <row r="1294">
          <cell r="A1294" t="str">
            <v>NGBoilersN</v>
          </cell>
          <cell r="B1294" t="str">
            <v>Norge</v>
          </cell>
          <cell r="G1294">
            <v>0</v>
          </cell>
          <cell r="H1294">
            <v>500</v>
          </cell>
          <cell r="AK1294">
            <v>0</v>
          </cell>
          <cell r="AL1294">
            <v>500</v>
          </cell>
          <cell r="AN1294">
            <v>0</v>
          </cell>
          <cell r="AO1294">
            <v>0</v>
          </cell>
          <cell r="AP1294">
            <v>5400</v>
          </cell>
          <cell r="AQ1294">
            <v>0</v>
          </cell>
          <cell r="BG1294" t="b">
            <v>0</v>
          </cell>
          <cell r="BO1294" t="b">
            <v>0</v>
          </cell>
          <cell r="CA1294" t="b">
            <v>0</v>
          </cell>
          <cell r="CB1294" t="b">
            <v>0</v>
          </cell>
          <cell r="CD1294" t="b">
            <v>0</v>
          </cell>
          <cell r="CE1294" t="b">
            <v>0</v>
          </cell>
          <cell r="CG1294" t="b">
            <v>0</v>
          </cell>
          <cell r="CH1294" t="b">
            <v>0</v>
          </cell>
          <cell r="CP1294" t="e">
            <v>#N/A</v>
          </cell>
          <cell r="CT1294" t="b">
            <v>0</v>
          </cell>
          <cell r="CV1294" t="b">
            <v>0</v>
          </cell>
          <cell r="CX1294" t="b">
            <v>0</v>
          </cell>
          <cell r="CZ1294" t="b">
            <v>0</v>
          </cell>
          <cell r="DB1294" t="b">
            <v>0</v>
          </cell>
          <cell r="DD1294" t="b">
            <v>0</v>
          </cell>
          <cell r="DF1294" t="b">
            <v>0</v>
          </cell>
          <cell r="DH1294" t="b">
            <v>0</v>
          </cell>
          <cell r="DJ1294" t="b">
            <v>0</v>
          </cell>
          <cell r="DL1294" t="b">
            <v>0</v>
          </cell>
          <cell r="DN1294" t="b">
            <v>0</v>
          </cell>
          <cell r="DP1294" t="b">
            <v>0</v>
          </cell>
          <cell r="DV1294">
            <v>0</v>
          </cell>
          <cell r="DX1294">
            <v>0</v>
          </cell>
          <cell r="DZ1294">
            <v>0</v>
          </cell>
          <cell r="EB1294">
            <v>0</v>
          </cell>
          <cell r="ED1294">
            <v>0</v>
          </cell>
          <cell r="EF1294">
            <v>0</v>
          </cell>
          <cell r="EJ1294">
            <v>0</v>
          </cell>
          <cell r="EL1294">
            <v>0</v>
          </cell>
          <cell r="EN1294">
            <v>0</v>
          </cell>
          <cell r="EP1294">
            <v>0</v>
          </cell>
          <cell r="ER1294">
            <v>0</v>
          </cell>
          <cell r="ET1294">
            <v>0</v>
          </cell>
          <cell r="EX1294">
            <v>0</v>
          </cell>
          <cell r="EZ1294">
            <v>0</v>
          </cell>
          <cell r="FD1294">
            <v>0</v>
          </cell>
          <cell r="FF1294">
            <v>0</v>
          </cell>
        </row>
        <row r="1295">
          <cell r="A1295" t="str">
            <v>BioboilersN</v>
          </cell>
          <cell r="B1295" t="str">
            <v>Norge</v>
          </cell>
          <cell r="G1295">
            <v>0</v>
          </cell>
          <cell r="H1295">
            <v>500</v>
          </cell>
          <cell r="AK1295">
            <v>0</v>
          </cell>
          <cell r="AL1295">
            <v>450</v>
          </cell>
          <cell r="AN1295">
            <v>0</v>
          </cell>
          <cell r="AO1295">
            <v>1</v>
          </cell>
          <cell r="AP1295">
            <v>10400</v>
          </cell>
          <cell r="AQ1295">
            <v>0</v>
          </cell>
          <cell r="BG1295" t="b">
            <v>0</v>
          </cell>
          <cell r="BO1295" t="b">
            <v>0</v>
          </cell>
          <cell r="CA1295" t="b">
            <v>0</v>
          </cell>
          <cell r="CB1295" t="b">
            <v>0</v>
          </cell>
          <cell r="CD1295" t="b">
            <v>0</v>
          </cell>
          <cell r="CE1295" t="b">
            <v>0</v>
          </cell>
          <cell r="CG1295" t="b">
            <v>0</v>
          </cell>
          <cell r="CH1295" t="b">
            <v>0</v>
          </cell>
          <cell r="CP1295" t="str">
            <v>EHWCHBOC</v>
          </cell>
          <cell r="CT1295" t="b">
            <v>0</v>
          </cell>
          <cell r="CV1295" t="b">
            <v>0</v>
          </cell>
          <cell r="CX1295" t="b">
            <v>0</v>
          </cell>
          <cell r="CZ1295" t="b">
            <v>0</v>
          </cell>
          <cell r="DB1295" t="b">
            <v>0</v>
          </cell>
          <cell r="DD1295" t="b">
            <v>0</v>
          </cell>
          <cell r="DF1295" t="b">
            <v>0</v>
          </cell>
          <cell r="DH1295" t="b">
            <v>0</v>
          </cell>
          <cell r="DJ1295" t="b">
            <v>0</v>
          </cell>
          <cell r="DL1295" t="b">
            <v>0</v>
          </cell>
          <cell r="DN1295" t="b">
            <v>0</v>
          </cell>
          <cell r="DP1295" t="b">
            <v>0</v>
          </cell>
          <cell r="DV1295">
            <v>0</v>
          </cell>
          <cell r="DX1295">
            <v>0</v>
          </cell>
          <cell r="DZ1295">
            <v>0</v>
          </cell>
          <cell r="EB1295">
            <v>0</v>
          </cell>
          <cell r="ED1295">
            <v>0</v>
          </cell>
          <cell r="EF1295">
            <v>0</v>
          </cell>
          <cell r="EJ1295">
            <v>0</v>
          </cell>
          <cell r="EL1295">
            <v>0</v>
          </cell>
          <cell r="EN1295">
            <v>0</v>
          </cell>
          <cell r="EP1295">
            <v>0</v>
          </cell>
          <cell r="ER1295">
            <v>0</v>
          </cell>
          <cell r="ET1295">
            <v>0</v>
          </cell>
          <cell r="EX1295">
            <v>0</v>
          </cell>
          <cell r="EZ1295">
            <v>0</v>
          </cell>
          <cell r="FD1295">
            <v>0</v>
          </cell>
          <cell r="FF1295">
            <v>0</v>
          </cell>
        </row>
        <row r="1296">
          <cell r="A1296" t="str">
            <v>PeakBoilersN</v>
          </cell>
          <cell r="B1296" t="str">
            <v>Norge</v>
          </cell>
          <cell r="G1296">
            <v>0</v>
          </cell>
          <cell r="H1296">
            <v>1000</v>
          </cell>
          <cell r="AK1296">
            <v>0</v>
          </cell>
          <cell r="AL1296">
            <v>855</v>
          </cell>
          <cell r="AN1296">
            <v>0</v>
          </cell>
          <cell r="AO1296">
            <v>0</v>
          </cell>
          <cell r="AP1296">
            <v>15800</v>
          </cell>
          <cell r="AQ1296">
            <v>0</v>
          </cell>
          <cell r="BG1296" t="b">
            <v>0</v>
          </cell>
          <cell r="BO1296" t="b">
            <v>0</v>
          </cell>
          <cell r="CA1296" t="b">
            <v>0</v>
          </cell>
          <cell r="CB1296" t="b">
            <v>0</v>
          </cell>
          <cell r="CD1296" t="b">
            <v>0</v>
          </cell>
          <cell r="CE1296" t="b">
            <v>0</v>
          </cell>
          <cell r="CG1296" t="b">
            <v>0</v>
          </cell>
          <cell r="CH1296" t="b">
            <v>0</v>
          </cell>
          <cell r="CP1296" t="e">
            <v>#N/A</v>
          </cell>
          <cell r="CT1296" t="b">
            <v>0</v>
          </cell>
          <cell r="CV1296" t="b">
            <v>0</v>
          </cell>
          <cell r="CX1296" t="b">
            <v>0</v>
          </cell>
          <cell r="CZ1296" t="b">
            <v>0</v>
          </cell>
          <cell r="DB1296" t="b">
            <v>0</v>
          </cell>
          <cell r="DD1296" t="b">
            <v>0</v>
          </cell>
          <cell r="DF1296" t="b">
            <v>0</v>
          </cell>
          <cell r="DH1296" t="b">
            <v>0</v>
          </cell>
          <cell r="DJ1296" t="b">
            <v>0</v>
          </cell>
          <cell r="DL1296" t="b">
            <v>0</v>
          </cell>
          <cell r="DN1296" t="b">
            <v>0</v>
          </cell>
          <cell r="DP1296" t="b">
            <v>0</v>
          </cell>
          <cell r="DV1296">
            <v>0</v>
          </cell>
          <cell r="DX1296">
            <v>0</v>
          </cell>
          <cell r="DZ1296">
            <v>0</v>
          </cell>
          <cell r="EB1296">
            <v>0</v>
          </cell>
          <cell r="ED1296">
            <v>0</v>
          </cell>
          <cell r="EF1296">
            <v>0</v>
          </cell>
          <cell r="EJ1296">
            <v>0</v>
          </cell>
          <cell r="EL1296">
            <v>0</v>
          </cell>
          <cell r="EN1296">
            <v>0</v>
          </cell>
          <cell r="EP1296">
            <v>0</v>
          </cell>
          <cell r="ER1296">
            <v>0</v>
          </cell>
          <cell r="ET1296">
            <v>0</v>
          </cell>
          <cell r="EX1296">
            <v>0</v>
          </cell>
          <cell r="EZ1296">
            <v>0</v>
          </cell>
          <cell r="FD1296">
            <v>0</v>
          </cell>
          <cell r="FF1296">
            <v>0</v>
          </cell>
        </row>
        <row r="1297">
          <cell r="A1297" t="str">
            <v>PeakBoilersN</v>
          </cell>
          <cell r="B1297" t="str">
            <v>Norge</v>
          </cell>
          <cell r="G1297">
            <v>0</v>
          </cell>
          <cell r="H1297">
            <v>1000</v>
          </cell>
          <cell r="AK1297">
            <v>0</v>
          </cell>
          <cell r="AL1297">
            <v>855</v>
          </cell>
          <cell r="AN1297">
            <v>0</v>
          </cell>
          <cell r="AO1297">
            <v>0</v>
          </cell>
          <cell r="AP1297">
            <v>15800</v>
          </cell>
          <cell r="AQ1297">
            <v>0</v>
          </cell>
          <cell r="BG1297" t="b">
            <v>0</v>
          </cell>
          <cell r="BO1297" t="b">
            <v>0</v>
          </cell>
          <cell r="CA1297" t="b">
            <v>0</v>
          </cell>
          <cell r="CB1297" t="b">
            <v>0</v>
          </cell>
          <cell r="CD1297" t="b">
            <v>0</v>
          </cell>
          <cell r="CE1297" t="b">
            <v>0</v>
          </cell>
          <cell r="CG1297" t="b">
            <v>0</v>
          </cell>
          <cell r="CH1297" t="b">
            <v>0</v>
          </cell>
          <cell r="CP1297" t="e">
            <v>#N/A</v>
          </cell>
          <cell r="CT1297" t="b">
            <v>0</v>
          </cell>
          <cell r="CV1297" t="b">
            <v>0</v>
          </cell>
          <cell r="CX1297" t="b">
            <v>0</v>
          </cell>
          <cell r="CZ1297" t="b">
            <v>0</v>
          </cell>
          <cell r="DB1297" t="b">
            <v>0</v>
          </cell>
          <cell r="DD1297" t="b">
            <v>0</v>
          </cell>
          <cell r="DF1297" t="b">
            <v>0</v>
          </cell>
          <cell r="DH1297" t="b">
            <v>0</v>
          </cell>
          <cell r="DJ1297" t="b">
            <v>0</v>
          </cell>
          <cell r="DL1297" t="b">
            <v>0</v>
          </cell>
          <cell r="DN1297" t="b">
            <v>0</v>
          </cell>
          <cell r="DP1297" t="b">
            <v>0</v>
          </cell>
          <cell r="DV1297">
            <v>0</v>
          </cell>
          <cell r="DX1297">
            <v>0</v>
          </cell>
          <cell r="DZ1297">
            <v>0</v>
          </cell>
          <cell r="EB1297">
            <v>0</v>
          </cell>
          <cell r="ED1297">
            <v>0</v>
          </cell>
          <cell r="EF1297">
            <v>0</v>
          </cell>
          <cell r="EJ1297">
            <v>0</v>
          </cell>
          <cell r="EL1297">
            <v>0</v>
          </cell>
          <cell r="EN1297">
            <v>0</v>
          </cell>
          <cell r="EP1297">
            <v>0</v>
          </cell>
          <cell r="ER1297">
            <v>0</v>
          </cell>
          <cell r="ET1297">
            <v>0</v>
          </cell>
          <cell r="EX1297">
            <v>0</v>
          </cell>
          <cell r="EZ1297">
            <v>0</v>
          </cell>
          <cell r="FD1297">
            <v>0</v>
          </cell>
          <cell r="FF1297">
            <v>0</v>
          </cell>
        </row>
        <row r="1298">
          <cell r="A1298" t="str">
            <v>ImportRuslandNorge</v>
          </cell>
          <cell r="B1298" t="str">
            <v>Norge</v>
          </cell>
          <cell r="G1298">
            <v>50</v>
          </cell>
          <cell r="H1298">
            <v>0</v>
          </cell>
          <cell r="N1298">
            <v>215</v>
          </cell>
          <cell r="AK1298">
            <v>0</v>
          </cell>
          <cell r="AL1298">
            <v>0</v>
          </cell>
          <cell r="AN1298">
            <v>0</v>
          </cell>
          <cell r="AO1298">
            <v>0</v>
          </cell>
          <cell r="AP1298">
            <v>0</v>
          </cell>
          <cell r="AQ1298">
            <v>3.0000000000000004</v>
          </cell>
          <cell r="BG1298" t="b">
            <v>0</v>
          </cell>
          <cell r="BO1298" t="b">
            <v>0</v>
          </cell>
          <cell r="CA1298" t="b">
            <v>0</v>
          </cell>
          <cell r="CB1298" t="b">
            <v>0</v>
          </cell>
          <cell r="CD1298" t="b">
            <v>0</v>
          </cell>
          <cell r="CE1298" t="b">
            <v>0</v>
          </cell>
          <cell r="CG1298" t="b">
            <v>0</v>
          </cell>
          <cell r="CH1298" t="b">
            <v>0</v>
          </cell>
          <cell r="CP1298">
            <v>0</v>
          </cell>
          <cell r="CT1298" t="b">
            <v>0</v>
          </cell>
          <cell r="CV1298" t="b">
            <v>0</v>
          </cell>
          <cell r="CX1298" t="b">
            <v>0</v>
          </cell>
          <cell r="CZ1298" t="b">
            <v>0</v>
          </cell>
          <cell r="DB1298" t="b">
            <v>0</v>
          </cell>
          <cell r="DD1298" t="b">
            <v>0</v>
          </cell>
          <cell r="DF1298" t="b">
            <v>0</v>
          </cell>
          <cell r="DH1298" t="b">
            <v>0</v>
          </cell>
          <cell r="DJ1298" t="b">
            <v>0</v>
          </cell>
          <cell r="DL1298" t="b">
            <v>0</v>
          </cell>
          <cell r="DN1298" t="b">
            <v>0</v>
          </cell>
          <cell r="DP1298" t="b">
            <v>0</v>
          </cell>
          <cell r="DV1298">
            <v>0</v>
          </cell>
          <cell r="DX1298">
            <v>0</v>
          </cell>
          <cell r="DZ1298">
            <v>0</v>
          </cell>
          <cell r="EB1298">
            <v>0</v>
          </cell>
          <cell r="ED1298">
            <v>0</v>
          </cell>
          <cell r="EF1298">
            <v>0</v>
          </cell>
          <cell r="EJ1298">
            <v>0</v>
          </cell>
          <cell r="EL1298">
            <v>0</v>
          </cell>
          <cell r="EN1298">
            <v>0</v>
          </cell>
          <cell r="EP1298">
            <v>0</v>
          </cell>
          <cell r="ER1298">
            <v>0</v>
          </cell>
          <cell r="ET1298">
            <v>0</v>
          </cell>
          <cell r="EX1298">
            <v>0</v>
          </cell>
          <cell r="EZ1298">
            <v>0</v>
          </cell>
          <cell r="FD1298">
            <v>0</v>
          </cell>
          <cell r="FF1298">
            <v>0</v>
          </cell>
        </row>
        <row r="1299">
          <cell r="A1299" t="str">
            <v>ImportRuslandNorge</v>
          </cell>
          <cell r="B1299" t="str">
            <v>Norge</v>
          </cell>
          <cell r="G1299">
            <v>50</v>
          </cell>
          <cell r="H1299">
            <v>0</v>
          </cell>
          <cell r="N1299">
            <v>180</v>
          </cell>
          <cell r="AK1299">
            <v>0</v>
          </cell>
          <cell r="AL1299">
            <v>0</v>
          </cell>
          <cell r="AN1299">
            <v>0</v>
          </cell>
          <cell r="AO1299">
            <v>0</v>
          </cell>
          <cell r="AP1299">
            <v>0</v>
          </cell>
          <cell r="AQ1299">
            <v>3.0000000000000004</v>
          </cell>
          <cell r="BG1299" t="b">
            <v>0</v>
          </cell>
          <cell r="BO1299" t="b">
            <v>0</v>
          </cell>
          <cell r="CA1299" t="b">
            <v>0</v>
          </cell>
          <cell r="CB1299" t="b">
            <v>0</v>
          </cell>
          <cell r="CD1299" t="b">
            <v>0</v>
          </cell>
          <cell r="CE1299" t="b">
            <v>0</v>
          </cell>
          <cell r="CG1299" t="b">
            <v>0</v>
          </cell>
          <cell r="CH1299" t="b">
            <v>0</v>
          </cell>
          <cell r="CP1299">
            <v>0</v>
          </cell>
          <cell r="CT1299" t="b">
            <v>0</v>
          </cell>
          <cell r="CV1299" t="b">
            <v>0</v>
          </cell>
          <cell r="CX1299" t="b">
            <v>0</v>
          </cell>
          <cell r="CZ1299" t="b">
            <v>0</v>
          </cell>
          <cell r="DB1299" t="b">
            <v>0</v>
          </cell>
          <cell r="DD1299" t="b">
            <v>0</v>
          </cell>
          <cell r="DF1299" t="b">
            <v>0</v>
          </cell>
          <cell r="DH1299" t="b">
            <v>0</v>
          </cell>
          <cell r="DJ1299" t="b">
            <v>0</v>
          </cell>
          <cell r="DL1299" t="b">
            <v>0</v>
          </cell>
          <cell r="DN1299" t="b">
            <v>0</v>
          </cell>
          <cell r="DP1299" t="b">
            <v>0</v>
          </cell>
          <cell r="DV1299">
            <v>0</v>
          </cell>
          <cell r="DX1299">
            <v>0</v>
          </cell>
          <cell r="DZ1299">
            <v>0</v>
          </cell>
          <cell r="EB1299">
            <v>0</v>
          </cell>
          <cell r="ED1299">
            <v>0</v>
          </cell>
          <cell r="EF1299">
            <v>0</v>
          </cell>
          <cell r="EJ1299">
            <v>0</v>
          </cell>
          <cell r="EL1299">
            <v>0</v>
          </cell>
          <cell r="EN1299">
            <v>0</v>
          </cell>
          <cell r="EP1299">
            <v>0</v>
          </cell>
          <cell r="ER1299">
            <v>0</v>
          </cell>
          <cell r="ET1299">
            <v>0</v>
          </cell>
          <cell r="EX1299">
            <v>0</v>
          </cell>
          <cell r="EZ1299">
            <v>0</v>
          </cell>
          <cell r="FD1299">
            <v>0</v>
          </cell>
          <cell r="FF1299">
            <v>0</v>
          </cell>
        </row>
        <row r="1300">
          <cell r="A1300" t="str">
            <v>ImportRuslandNorge</v>
          </cell>
          <cell r="B1300" t="str">
            <v>Norge</v>
          </cell>
          <cell r="G1300">
            <v>50</v>
          </cell>
          <cell r="H1300">
            <v>0</v>
          </cell>
          <cell r="N1300">
            <v>161</v>
          </cell>
          <cell r="AK1300">
            <v>0</v>
          </cell>
          <cell r="AL1300">
            <v>0</v>
          </cell>
          <cell r="AN1300">
            <v>0</v>
          </cell>
          <cell r="AO1300">
            <v>0</v>
          </cell>
          <cell r="AP1300">
            <v>0</v>
          </cell>
          <cell r="AQ1300">
            <v>3.0000000000000004</v>
          </cell>
          <cell r="BG1300" t="b">
            <v>0</v>
          </cell>
          <cell r="BO1300" t="b">
            <v>0</v>
          </cell>
          <cell r="CA1300" t="b">
            <v>0</v>
          </cell>
          <cell r="CB1300" t="b">
            <v>0</v>
          </cell>
          <cell r="CD1300" t="b">
            <v>0</v>
          </cell>
          <cell r="CE1300" t="b">
            <v>0</v>
          </cell>
          <cell r="CG1300" t="b">
            <v>0</v>
          </cell>
          <cell r="CH1300" t="b">
            <v>0</v>
          </cell>
          <cell r="CP1300">
            <v>0</v>
          </cell>
          <cell r="CT1300" t="b">
            <v>0</v>
          </cell>
          <cell r="CV1300" t="b">
            <v>0</v>
          </cell>
          <cell r="CX1300" t="b">
            <v>0</v>
          </cell>
          <cell r="CZ1300" t="b">
            <v>0</v>
          </cell>
          <cell r="DB1300" t="b">
            <v>0</v>
          </cell>
          <cell r="DD1300" t="b">
            <v>0</v>
          </cell>
          <cell r="DF1300" t="b">
            <v>0</v>
          </cell>
          <cell r="DH1300" t="b">
            <v>0</v>
          </cell>
          <cell r="DJ1300" t="b">
            <v>0</v>
          </cell>
          <cell r="DL1300" t="b">
            <v>0</v>
          </cell>
          <cell r="DN1300" t="b">
            <v>0</v>
          </cell>
          <cell r="DP1300" t="b">
            <v>0</v>
          </cell>
          <cell r="DV1300">
            <v>0</v>
          </cell>
          <cell r="DX1300">
            <v>0</v>
          </cell>
          <cell r="DZ1300">
            <v>0</v>
          </cell>
          <cell r="EB1300">
            <v>0</v>
          </cell>
          <cell r="ED1300">
            <v>0</v>
          </cell>
          <cell r="EF1300">
            <v>0</v>
          </cell>
          <cell r="EJ1300">
            <v>0</v>
          </cell>
          <cell r="EL1300">
            <v>0</v>
          </cell>
          <cell r="EN1300">
            <v>0</v>
          </cell>
          <cell r="EP1300">
            <v>0</v>
          </cell>
          <cell r="ER1300">
            <v>0</v>
          </cell>
          <cell r="ET1300">
            <v>0</v>
          </cell>
          <cell r="EX1300">
            <v>0</v>
          </cell>
          <cell r="EZ1300">
            <v>0</v>
          </cell>
          <cell r="FD1300">
            <v>0</v>
          </cell>
          <cell r="FF1300">
            <v>0</v>
          </cell>
        </row>
        <row r="1301">
          <cell r="A1301" t="str">
            <v>ImportRuslandNorge</v>
          </cell>
          <cell r="B1301" t="str">
            <v>Norge</v>
          </cell>
          <cell r="G1301">
            <v>50</v>
          </cell>
          <cell r="H1301">
            <v>0</v>
          </cell>
          <cell r="N1301">
            <v>146</v>
          </cell>
          <cell r="AK1301">
            <v>0.25</v>
          </cell>
          <cell r="AL1301">
            <v>0</v>
          </cell>
          <cell r="AN1301">
            <v>0</v>
          </cell>
          <cell r="AO1301">
            <v>0</v>
          </cell>
          <cell r="AP1301">
            <v>0</v>
          </cell>
          <cell r="AQ1301">
            <v>0</v>
          </cell>
          <cell r="BG1301" t="b">
            <v>0</v>
          </cell>
          <cell r="BO1301" t="b">
            <v>0</v>
          </cell>
          <cell r="CA1301" t="b">
            <v>0</v>
          </cell>
          <cell r="CB1301" t="b">
            <v>0</v>
          </cell>
          <cell r="CD1301" t="b">
            <v>0</v>
          </cell>
          <cell r="CE1301" t="b">
            <v>0</v>
          </cell>
          <cell r="CG1301" t="b">
            <v>0</v>
          </cell>
          <cell r="CH1301" t="b">
            <v>0</v>
          </cell>
          <cell r="CP1301">
            <v>0</v>
          </cell>
          <cell r="CT1301" t="b">
            <v>0</v>
          </cell>
          <cell r="CV1301" t="b">
            <v>0</v>
          </cell>
          <cell r="CX1301" t="b">
            <v>0</v>
          </cell>
          <cell r="CZ1301" t="b">
            <v>0</v>
          </cell>
          <cell r="DB1301" t="b">
            <v>0</v>
          </cell>
          <cell r="DD1301" t="b">
            <v>0</v>
          </cell>
          <cell r="DF1301" t="b">
            <v>0</v>
          </cell>
          <cell r="DH1301" t="b">
            <v>0</v>
          </cell>
          <cell r="DJ1301" t="b">
            <v>0</v>
          </cell>
          <cell r="DL1301" t="b">
            <v>0</v>
          </cell>
          <cell r="DN1301" t="b">
            <v>0</v>
          </cell>
          <cell r="DP1301" t="b">
            <v>0</v>
          </cell>
          <cell r="DV1301">
            <v>0</v>
          </cell>
          <cell r="DX1301">
            <v>0</v>
          </cell>
          <cell r="DZ1301">
            <v>0</v>
          </cell>
          <cell r="EB1301">
            <v>0</v>
          </cell>
          <cell r="ED1301">
            <v>0</v>
          </cell>
          <cell r="EF1301">
            <v>0</v>
          </cell>
          <cell r="EJ1301">
            <v>0</v>
          </cell>
          <cell r="EL1301">
            <v>0</v>
          </cell>
          <cell r="EN1301">
            <v>0</v>
          </cell>
          <cell r="EP1301">
            <v>0</v>
          </cell>
          <cell r="ER1301">
            <v>0</v>
          </cell>
          <cell r="ET1301">
            <v>0</v>
          </cell>
          <cell r="EX1301">
            <v>0</v>
          </cell>
          <cell r="EZ1301">
            <v>0</v>
          </cell>
          <cell r="FD1301">
            <v>0</v>
          </cell>
          <cell r="FF1301">
            <v>0</v>
          </cell>
        </row>
        <row r="1302">
          <cell r="A1302" t="str">
            <v>ImportRuslandNorge</v>
          </cell>
          <cell r="B1302" t="str">
            <v>Norge</v>
          </cell>
          <cell r="G1302">
            <v>50</v>
          </cell>
          <cell r="H1302">
            <v>0</v>
          </cell>
          <cell r="N1302">
            <v>196.5</v>
          </cell>
          <cell r="AK1302">
            <v>0.25</v>
          </cell>
          <cell r="AL1302">
            <v>0</v>
          </cell>
          <cell r="AN1302">
            <v>0</v>
          </cell>
          <cell r="AO1302">
            <v>0</v>
          </cell>
          <cell r="AP1302">
            <v>0</v>
          </cell>
          <cell r="AQ1302">
            <v>0</v>
          </cell>
          <cell r="BG1302" t="b">
            <v>0</v>
          </cell>
          <cell r="BO1302" t="b">
            <v>0</v>
          </cell>
          <cell r="CA1302" t="b">
            <v>0</v>
          </cell>
          <cell r="CB1302" t="b">
            <v>0</v>
          </cell>
          <cell r="CD1302" t="b">
            <v>0</v>
          </cell>
          <cell r="CE1302" t="b">
            <v>0</v>
          </cell>
          <cell r="CG1302" t="b">
            <v>0</v>
          </cell>
          <cell r="CH1302" t="b">
            <v>0</v>
          </cell>
          <cell r="CP1302">
            <v>0</v>
          </cell>
          <cell r="CT1302" t="b">
            <v>0</v>
          </cell>
          <cell r="CV1302" t="b">
            <v>0</v>
          </cell>
          <cell r="CX1302" t="b">
            <v>0</v>
          </cell>
          <cell r="CZ1302" t="b">
            <v>0</v>
          </cell>
          <cell r="DB1302" t="b">
            <v>0</v>
          </cell>
          <cell r="DD1302" t="b">
            <v>0</v>
          </cell>
          <cell r="DF1302" t="b">
            <v>0</v>
          </cell>
          <cell r="DH1302" t="b">
            <v>0</v>
          </cell>
          <cell r="DJ1302" t="b">
            <v>0</v>
          </cell>
          <cell r="DL1302" t="b">
            <v>0</v>
          </cell>
          <cell r="DN1302" t="b">
            <v>0</v>
          </cell>
          <cell r="DP1302" t="b">
            <v>0</v>
          </cell>
          <cell r="DV1302">
            <v>0</v>
          </cell>
          <cell r="DX1302">
            <v>0</v>
          </cell>
          <cell r="DZ1302">
            <v>0</v>
          </cell>
          <cell r="EB1302">
            <v>0</v>
          </cell>
          <cell r="ED1302">
            <v>0</v>
          </cell>
          <cell r="EF1302">
            <v>0</v>
          </cell>
          <cell r="EJ1302">
            <v>0</v>
          </cell>
          <cell r="EL1302">
            <v>0</v>
          </cell>
          <cell r="EN1302">
            <v>0</v>
          </cell>
          <cell r="EP1302">
            <v>0</v>
          </cell>
          <cell r="ER1302">
            <v>0</v>
          </cell>
          <cell r="ET1302">
            <v>0</v>
          </cell>
          <cell r="EX1302">
            <v>0</v>
          </cell>
          <cell r="EZ1302">
            <v>0</v>
          </cell>
          <cell r="FD1302">
            <v>0</v>
          </cell>
          <cell r="FF1302">
            <v>0</v>
          </cell>
        </row>
        <row r="1303">
          <cell r="A1303" t="str">
            <v>ImportRuslandNorge</v>
          </cell>
          <cell r="B1303" t="str">
            <v>Norge</v>
          </cell>
          <cell r="G1303">
            <v>50</v>
          </cell>
          <cell r="H1303">
            <v>0</v>
          </cell>
          <cell r="N1303">
            <v>179.7</v>
          </cell>
          <cell r="AK1303">
            <v>0.5</v>
          </cell>
          <cell r="AL1303">
            <v>0</v>
          </cell>
          <cell r="AN1303">
            <v>0</v>
          </cell>
          <cell r="AO1303">
            <v>0</v>
          </cell>
          <cell r="AP1303">
            <v>0</v>
          </cell>
          <cell r="AQ1303">
            <v>0</v>
          </cell>
          <cell r="BG1303" t="b">
            <v>0</v>
          </cell>
          <cell r="BO1303" t="b">
            <v>0</v>
          </cell>
          <cell r="CA1303" t="b">
            <v>0</v>
          </cell>
          <cell r="CB1303" t="b">
            <v>0</v>
          </cell>
          <cell r="CD1303" t="b">
            <v>0</v>
          </cell>
          <cell r="CE1303" t="b">
            <v>0</v>
          </cell>
          <cell r="CG1303" t="b">
            <v>0</v>
          </cell>
          <cell r="CH1303" t="b">
            <v>0</v>
          </cell>
          <cell r="CP1303">
            <v>0</v>
          </cell>
          <cell r="CT1303" t="b">
            <v>0</v>
          </cell>
          <cell r="CV1303" t="b">
            <v>0</v>
          </cell>
          <cell r="CX1303" t="b">
            <v>0</v>
          </cell>
          <cell r="CZ1303" t="b">
            <v>0</v>
          </cell>
          <cell r="DB1303" t="b">
            <v>0</v>
          </cell>
          <cell r="DD1303" t="b">
            <v>0</v>
          </cell>
          <cell r="DF1303" t="b">
            <v>0</v>
          </cell>
          <cell r="DH1303" t="b">
            <v>0</v>
          </cell>
          <cell r="DJ1303" t="b">
            <v>0</v>
          </cell>
          <cell r="DL1303" t="b">
            <v>0</v>
          </cell>
          <cell r="DN1303" t="b">
            <v>0</v>
          </cell>
          <cell r="DP1303" t="b">
            <v>0</v>
          </cell>
          <cell r="DV1303">
            <v>0</v>
          </cell>
          <cell r="DX1303">
            <v>0</v>
          </cell>
          <cell r="DZ1303">
            <v>0</v>
          </cell>
          <cell r="EB1303">
            <v>0</v>
          </cell>
          <cell r="ED1303">
            <v>0</v>
          </cell>
          <cell r="EF1303">
            <v>0</v>
          </cell>
          <cell r="EJ1303">
            <v>0</v>
          </cell>
          <cell r="EL1303">
            <v>0</v>
          </cell>
          <cell r="EN1303">
            <v>0</v>
          </cell>
          <cell r="EP1303">
            <v>0</v>
          </cell>
          <cell r="ER1303">
            <v>0</v>
          </cell>
          <cell r="ET1303">
            <v>0</v>
          </cell>
          <cell r="EX1303">
            <v>0</v>
          </cell>
          <cell r="EZ1303">
            <v>0</v>
          </cell>
          <cell r="FD1303">
            <v>0</v>
          </cell>
          <cell r="FF1303">
            <v>0</v>
          </cell>
        </row>
        <row r="1304">
          <cell r="A1304" t="str">
            <v>ImportHollandNorge</v>
          </cell>
          <cell r="B1304" t="str">
            <v>Norge</v>
          </cell>
          <cell r="G1304">
            <v>700</v>
          </cell>
          <cell r="H1304">
            <v>0</v>
          </cell>
          <cell r="N1304">
            <v>-4413</v>
          </cell>
          <cell r="AK1304">
            <v>700</v>
          </cell>
          <cell r="AL1304">
            <v>0</v>
          </cell>
          <cell r="AN1304">
            <v>0</v>
          </cell>
          <cell r="AO1304">
            <v>0</v>
          </cell>
          <cell r="AP1304">
            <v>0</v>
          </cell>
          <cell r="AQ1304">
            <v>42</v>
          </cell>
          <cell r="BG1304" t="b">
            <v>0</v>
          </cell>
          <cell r="BO1304" t="b">
            <v>0</v>
          </cell>
          <cell r="CA1304" t="b">
            <v>0</v>
          </cell>
          <cell r="CB1304" t="b">
            <v>0</v>
          </cell>
          <cell r="CD1304" t="b">
            <v>0</v>
          </cell>
          <cell r="CE1304" t="b">
            <v>0</v>
          </cell>
          <cell r="CG1304" t="b">
            <v>0</v>
          </cell>
          <cell r="CH1304" t="b">
            <v>0</v>
          </cell>
          <cell r="CP1304">
            <v>0</v>
          </cell>
          <cell r="CT1304" t="b">
            <v>0</v>
          </cell>
          <cell r="CV1304" t="b">
            <v>0</v>
          </cell>
          <cell r="CX1304" t="b">
            <v>0</v>
          </cell>
          <cell r="CZ1304" t="b">
            <v>0</v>
          </cell>
          <cell r="DB1304" t="b">
            <v>0</v>
          </cell>
          <cell r="DD1304" t="b">
            <v>0</v>
          </cell>
          <cell r="DF1304" t="b">
            <v>0</v>
          </cell>
          <cell r="DH1304" t="b">
            <v>0</v>
          </cell>
          <cell r="DJ1304" t="b">
            <v>0</v>
          </cell>
          <cell r="DL1304" t="b">
            <v>0</v>
          </cell>
          <cell r="DN1304" t="b">
            <v>0</v>
          </cell>
          <cell r="DP1304" t="b">
            <v>0</v>
          </cell>
          <cell r="DV1304">
            <v>0</v>
          </cell>
          <cell r="DX1304">
            <v>0</v>
          </cell>
          <cell r="DZ1304">
            <v>0</v>
          </cell>
          <cell r="EB1304">
            <v>0</v>
          </cell>
          <cell r="ED1304">
            <v>0</v>
          </cell>
          <cell r="EF1304">
            <v>0</v>
          </cell>
          <cell r="EJ1304">
            <v>0</v>
          </cell>
          <cell r="EL1304">
            <v>0</v>
          </cell>
          <cell r="EN1304">
            <v>0</v>
          </cell>
          <cell r="EP1304">
            <v>0</v>
          </cell>
          <cell r="ER1304">
            <v>0</v>
          </cell>
          <cell r="ET1304">
            <v>0</v>
          </cell>
          <cell r="EX1304">
            <v>0</v>
          </cell>
          <cell r="EZ1304">
            <v>0</v>
          </cell>
          <cell r="FD1304">
            <v>0</v>
          </cell>
          <cell r="FF1304">
            <v>0</v>
          </cell>
        </row>
        <row r="1305">
          <cell r="A1305" t="str">
            <v>ImportHollandNorge</v>
          </cell>
          <cell r="B1305" t="str">
            <v>Norge</v>
          </cell>
          <cell r="G1305">
            <v>700</v>
          </cell>
          <cell r="H1305">
            <v>0</v>
          </cell>
          <cell r="N1305">
            <v>-1687</v>
          </cell>
          <cell r="AK1305">
            <v>700</v>
          </cell>
          <cell r="AL1305">
            <v>0</v>
          </cell>
          <cell r="AN1305">
            <v>0</v>
          </cell>
          <cell r="AO1305">
            <v>0</v>
          </cell>
          <cell r="AP1305">
            <v>0</v>
          </cell>
          <cell r="AQ1305">
            <v>42</v>
          </cell>
          <cell r="BG1305" t="b">
            <v>0</v>
          </cell>
          <cell r="BO1305" t="b">
            <v>0</v>
          </cell>
          <cell r="CA1305" t="b">
            <v>0</v>
          </cell>
          <cell r="CB1305" t="b">
            <v>0</v>
          </cell>
          <cell r="CD1305" t="b">
            <v>0</v>
          </cell>
          <cell r="CE1305" t="b">
            <v>0</v>
          </cell>
          <cell r="CG1305" t="b">
            <v>0</v>
          </cell>
          <cell r="CH1305" t="b">
            <v>0</v>
          </cell>
          <cell r="CP1305">
            <v>0</v>
          </cell>
          <cell r="CT1305" t="b">
            <v>0</v>
          </cell>
          <cell r="CV1305" t="b">
            <v>0</v>
          </cell>
          <cell r="CX1305" t="b">
            <v>0</v>
          </cell>
          <cell r="CZ1305" t="b">
            <v>0</v>
          </cell>
          <cell r="DB1305" t="b">
            <v>0</v>
          </cell>
          <cell r="DD1305" t="b">
            <v>0</v>
          </cell>
          <cell r="DF1305" t="b">
            <v>0</v>
          </cell>
          <cell r="DH1305" t="b">
            <v>0</v>
          </cell>
          <cell r="DJ1305" t="b">
            <v>0</v>
          </cell>
          <cell r="DL1305" t="b">
            <v>0</v>
          </cell>
          <cell r="DN1305" t="b">
            <v>0</v>
          </cell>
          <cell r="DP1305" t="b">
            <v>0</v>
          </cell>
          <cell r="DV1305">
            <v>0</v>
          </cell>
          <cell r="DX1305">
            <v>0</v>
          </cell>
          <cell r="DZ1305">
            <v>0</v>
          </cell>
          <cell r="EB1305">
            <v>0</v>
          </cell>
          <cell r="ED1305">
            <v>0</v>
          </cell>
          <cell r="EF1305">
            <v>0</v>
          </cell>
          <cell r="EJ1305">
            <v>0</v>
          </cell>
          <cell r="EL1305">
            <v>0</v>
          </cell>
          <cell r="EN1305">
            <v>0</v>
          </cell>
          <cell r="EP1305">
            <v>0</v>
          </cell>
          <cell r="ER1305">
            <v>0</v>
          </cell>
          <cell r="ET1305">
            <v>0</v>
          </cell>
          <cell r="EX1305">
            <v>0</v>
          </cell>
          <cell r="EZ1305">
            <v>0</v>
          </cell>
          <cell r="FD1305">
            <v>0</v>
          </cell>
          <cell r="FF1305">
            <v>0</v>
          </cell>
        </row>
        <row r="1306">
          <cell r="A1306" t="str">
            <v>ImportHollandNorge</v>
          </cell>
          <cell r="B1306" t="str">
            <v>Norge</v>
          </cell>
          <cell r="G1306">
            <v>700</v>
          </cell>
          <cell r="H1306">
            <v>0</v>
          </cell>
          <cell r="N1306">
            <v>872</v>
          </cell>
          <cell r="AK1306">
            <v>489.99999999999994</v>
          </cell>
          <cell r="AL1306">
            <v>0</v>
          </cell>
          <cell r="AN1306">
            <v>0</v>
          </cell>
          <cell r="AO1306">
            <v>0</v>
          </cell>
          <cell r="AP1306">
            <v>0</v>
          </cell>
          <cell r="AQ1306">
            <v>0</v>
          </cell>
          <cell r="BG1306" t="b">
            <v>0</v>
          </cell>
          <cell r="BO1306" t="b">
            <v>0</v>
          </cell>
          <cell r="CA1306" t="b">
            <v>0</v>
          </cell>
          <cell r="CB1306" t="b">
            <v>0</v>
          </cell>
          <cell r="CD1306" t="b">
            <v>0</v>
          </cell>
          <cell r="CE1306" t="b">
            <v>0</v>
          </cell>
          <cell r="CG1306" t="b">
            <v>0</v>
          </cell>
          <cell r="CH1306" t="b">
            <v>0</v>
          </cell>
          <cell r="CP1306">
            <v>0</v>
          </cell>
          <cell r="CT1306" t="b">
            <v>0</v>
          </cell>
          <cell r="CV1306" t="b">
            <v>0</v>
          </cell>
          <cell r="CX1306" t="b">
            <v>0</v>
          </cell>
          <cell r="CZ1306" t="b">
            <v>0</v>
          </cell>
          <cell r="DB1306" t="b">
            <v>0</v>
          </cell>
          <cell r="DD1306" t="b">
            <v>0</v>
          </cell>
          <cell r="DF1306" t="b">
            <v>0</v>
          </cell>
          <cell r="DH1306" t="b">
            <v>0</v>
          </cell>
          <cell r="DJ1306" t="b">
            <v>0</v>
          </cell>
          <cell r="DL1306" t="b">
            <v>0</v>
          </cell>
          <cell r="DN1306" t="b">
            <v>0</v>
          </cell>
          <cell r="DP1306" t="b">
            <v>0</v>
          </cell>
          <cell r="DV1306">
            <v>0</v>
          </cell>
          <cell r="DX1306">
            <v>0</v>
          </cell>
          <cell r="DZ1306">
            <v>0</v>
          </cell>
          <cell r="EB1306">
            <v>0</v>
          </cell>
          <cell r="ED1306">
            <v>0</v>
          </cell>
          <cell r="EF1306">
            <v>0</v>
          </cell>
          <cell r="EJ1306">
            <v>0</v>
          </cell>
          <cell r="EL1306">
            <v>0</v>
          </cell>
          <cell r="EN1306">
            <v>0</v>
          </cell>
          <cell r="EP1306">
            <v>0</v>
          </cell>
          <cell r="ER1306">
            <v>0</v>
          </cell>
          <cell r="ET1306">
            <v>0</v>
          </cell>
          <cell r="EX1306">
            <v>0</v>
          </cell>
          <cell r="EZ1306">
            <v>0</v>
          </cell>
          <cell r="FD1306">
            <v>0</v>
          </cell>
          <cell r="FF1306">
            <v>0</v>
          </cell>
        </row>
        <row r="1307">
          <cell r="A1307" t="str">
            <v>ImportHollandNorge</v>
          </cell>
          <cell r="B1307" t="str">
            <v>Norge</v>
          </cell>
          <cell r="G1307">
            <v>700</v>
          </cell>
          <cell r="H1307">
            <v>0</v>
          </cell>
          <cell r="N1307">
            <v>-1809</v>
          </cell>
          <cell r="AK1307">
            <v>489.99999999999994</v>
          </cell>
          <cell r="AL1307">
            <v>0</v>
          </cell>
          <cell r="AN1307">
            <v>0</v>
          </cell>
          <cell r="AO1307">
            <v>0</v>
          </cell>
          <cell r="AP1307">
            <v>0</v>
          </cell>
          <cell r="AQ1307">
            <v>0</v>
          </cell>
          <cell r="BG1307" t="b">
            <v>0</v>
          </cell>
          <cell r="BO1307" t="b">
            <v>0</v>
          </cell>
          <cell r="CA1307" t="b">
            <v>0</v>
          </cell>
          <cell r="CB1307" t="b">
            <v>0</v>
          </cell>
          <cell r="CD1307" t="b">
            <v>0</v>
          </cell>
          <cell r="CE1307" t="b">
            <v>0</v>
          </cell>
          <cell r="CG1307" t="b">
            <v>0</v>
          </cell>
          <cell r="CH1307" t="b">
            <v>0</v>
          </cell>
          <cell r="CP1307">
            <v>0</v>
          </cell>
          <cell r="CT1307" t="b">
            <v>0</v>
          </cell>
          <cell r="CV1307" t="b">
            <v>0</v>
          </cell>
          <cell r="CX1307" t="b">
            <v>0</v>
          </cell>
          <cell r="CZ1307" t="b">
            <v>0</v>
          </cell>
          <cell r="DB1307" t="b">
            <v>0</v>
          </cell>
          <cell r="DD1307" t="b">
            <v>0</v>
          </cell>
          <cell r="DF1307" t="b">
            <v>0</v>
          </cell>
          <cell r="DH1307" t="b">
            <v>0</v>
          </cell>
          <cell r="DJ1307" t="b">
            <v>0</v>
          </cell>
          <cell r="DL1307" t="b">
            <v>0</v>
          </cell>
          <cell r="DN1307" t="b">
            <v>0</v>
          </cell>
          <cell r="DP1307" t="b">
            <v>0</v>
          </cell>
          <cell r="DV1307">
            <v>0</v>
          </cell>
          <cell r="DX1307">
            <v>0</v>
          </cell>
          <cell r="DZ1307">
            <v>0</v>
          </cell>
          <cell r="EB1307">
            <v>0</v>
          </cell>
          <cell r="ED1307">
            <v>0</v>
          </cell>
          <cell r="EF1307">
            <v>0</v>
          </cell>
          <cell r="EJ1307">
            <v>0</v>
          </cell>
          <cell r="EL1307">
            <v>0</v>
          </cell>
          <cell r="EN1307">
            <v>0</v>
          </cell>
          <cell r="EP1307">
            <v>0</v>
          </cell>
          <cell r="ER1307">
            <v>0</v>
          </cell>
          <cell r="ET1307">
            <v>0</v>
          </cell>
          <cell r="EX1307">
            <v>0</v>
          </cell>
          <cell r="EZ1307">
            <v>0</v>
          </cell>
          <cell r="FD1307">
            <v>0</v>
          </cell>
          <cell r="FF1307">
            <v>0</v>
          </cell>
        </row>
        <row r="1308">
          <cell r="A1308" t="str">
            <v>ImportHollandNorge</v>
          </cell>
          <cell r="B1308" t="str">
            <v>Norge</v>
          </cell>
          <cell r="G1308">
            <v>700</v>
          </cell>
          <cell r="H1308">
            <v>0</v>
          </cell>
          <cell r="N1308">
            <v>-1759.25</v>
          </cell>
          <cell r="AK1308">
            <v>420</v>
          </cell>
          <cell r="AL1308">
            <v>0</v>
          </cell>
          <cell r="AN1308">
            <v>0</v>
          </cell>
          <cell r="AO1308">
            <v>0</v>
          </cell>
          <cell r="AP1308">
            <v>0</v>
          </cell>
          <cell r="AQ1308">
            <v>0</v>
          </cell>
          <cell r="BG1308" t="b">
            <v>0</v>
          </cell>
          <cell r="BO1308" t="b">
            <v>0</v>
          </cell>
          <cell r="CA1308" t="b">
            <v>0</v>
          </cell>
          <cell r="CB1308" t="b">
            <v>0</v>
          </cell>
          <cell r="CD1308" t="b">
            <v>0</v>
          </cell>
          <cell r="CE1308" t="b">
            <v>0</v>
          </cell>
          <cell r="CG1308" t="b">
            <v>0</v>
          </cell>
          <cell r="CH1308" t="b">
            <v>0</v>
          </cell>
          <cell r="CP1308">
            <v>0</v>
          </cell>
          <cell r="CT1308" t="b">
            <v>0</v>
          </cell>
          <cell r="CV1308" t="b">
            <v>0</v>
          </cell>
          <cell r="CX1308" t="b">
            <v>0</v>
          </cell>
          <cell r="CZ1308" t="b">
            <v>0</v>
          </cell>
          <cell r="DB1308" t="b">
            <v>0</v>
          </cell>
          <cell r="DD1308" t="b">
            <v>0</v>
          </cell>
          <cell r="DF1308" t="b">
            <v>0</v>
          </cell>
          <cell r="DH1308" t="b">
            <v>0</v>
          </cell>
          <cell r="DJ1308" t="b">
            <v>0</v>
          </cell>
          <cell r="DL1308" t="b">
            <v>0</v>
          </cell>
          <cell r="DN1308" t="b">
            <v>0</v>
          </cell>
          <cell r="DP1308" t="b">
            <v>0</v>
          </cell>
          <cell r="DV1308">
            <v>0</v>
          </cell>
          <cell r="DX1308">
            <v>0</v>
          </cell>
          <cell r="DZ1308">
            <v>0</v>
          </cell>
          <cell r="EB1308">
            <v>0</v>
          </cell>
          <cell r="ED1308">
            <v>0</v>
          </cell>
          <cell r="EF1308">
            <v>0</v>
          </cell>
          <cell r="EJ1308">
            <v>0</v>
          </cell>
          <cell r="EL1308">
            <v>0</v>
          </cell>
          <cell r="EN1308">
            <v>0</v>
          </cell>
          <cell r="EP1308">
            <v>0</v>
          </cell>
          <cell r="ER1308">
            <v>0</v>
          </cell>
          <cell r="ET1308">
            <v>0</v>
          </cell>
          <cell r="EX1308">
            <v>0</v>
          </cell>
          <cell r="EZ1308">
            <v>0</v>
          </cell>
          <cell r="FD1308">
            <v>0</v>
          </cell>
          <cell r="FF1308">
            <v>0</v>
          </cell>
        </row>
        <row r="1309">
          <cell r="A1309" t="str">
            <v>ImportHollandNorge</v>
          </cell>
          <cell r="B1309" t="str">
            <v>Norge</v>
          </cell>
          <cell r="G1309">
            <v>700</v>
          </cell>
          <cell r="H1309">
            <v>0</v>
          </cell>
          <cell r="N1309">
            <v>-1959.25</v>
          </cell>
          <cell r="AK1309">
            <v>384.99999999999994</v>
          </cell>
          <cell r="AL1309">
            <v>0</v>
          </cell>
          <cell r="AN1309">
            <v>0</v>
          </cell>
          <cell r="AO1309">
            <v>0</v>
          </cell>
          <cell r="AP1309">
            <v>0</v>
          </cell>
          <cell r="AQ1309">
            <v>0</v>
          </cell>
          <cell r="BG1309" t="b">
            <v>0</v>
          </cell>
          <cell r="BO1309" t="b">
            <v>0</v>
          </cell>
          <cell r="CA1309" t="b">
            <v>0</v>
          </cell>
          <cell r="CB1309" t="b">
            <v>0</v>
          </cell>
          <cell r="CD1309" t="b">
            <v>0</v>
          </cell>
          <cell r="CE1309" t="b">
            <v>0</v>
          </cell>
          <cell r="CG1309" t="b">
            <v>0</v>
          </cell>
          <cell r="CH1309" t="b">
            <v>0</v>
          </cell>
          <cell r="CP1309">
            <v>0</v>
          </cell>
          <cell r="CT1309" t="b">
            <v>0</v>
          </cell>
          <cell r="CV1309" t="b">
            <v>0</v>
          </cell>
          <cell r="CX1309" t="b">
            <v>0</v>
          </cell>
          <cell r="CZ1309" t="b">
            <v>0</v>
          </cell>
          <cell r="DB1309" t="b">
            <v>0</v>
          </cell>
          <cell r="DD1309" t="b">
            <v>0</v>
          </cell>
          <cell r="DF1309" t="b">
            <v>0</v>
          </cell>
          <cell r="DH1309" t="b">
            <v>0</v>
          </cell>
          <cell r="DJ1309" t="b">
            <v>0</v>
          </cell>
          <cell r="DL1309" t="b">
            <v>0</v>
          </cell>
          <cell r="DN1309" t="b">
            <v>0</v>
          </cell>
          <cell r="DP1309" t="b">
            <v>0</v>
          </cell>
          <cell r="DV1309">
            <v>0</v>
          </cell>
          <cell r="DX1309">
            <v>0</v>
          </cell>
          <cell r="DZ1309">
            <v>0</v>
          </cell>
          <cell r="EB1309">
            <v>0</v>
          </cell>
          <cell r="ED1309">
            <v>0</v>
          </cell>
          <cell r="EF1309">
            <v>0</v>
          </cell>
          <cell r="EJ1309">
            <v>0</v>
          </cell>
          <cell r="EL1309">
            <v>0</v>
          </cell>
          <cell r="EN1309">
            <v>0</v>
          </cell>
          <cell r="EP1309">
            <v>0</v>
          </cell>
          <cell r="ER1309">
            <v>0</v>
          </cell>
          <cell r="ET1309">
            <v>0</v>
          </cell>
          <cell r="EX1309">
            <v>0</v>
          </cell>
          <cell r="EZ1309">
            <v>0</v>
          </cell>
          <cell r="FD1309">
            <v>0</v>
          </cell>
          <cell r="FF1309">
            <v>0</v>
          </cell>
        </row>
        <row r="1310">
          <cell r="A1310" t="str">
            <v>ImportHollandNorge</v>
          </cell>
          <cell r="B1310" t="str">
            <v>Norge</v>
          </cell>
          <cell r="G1310">
            <v>700</v>
          </cell>
          <cell r="H1310">
            <v>0</v>
          </cell>
          <cell r="N1310">
            <v>-2159.25</v>
          </cell>
          <cell r="AK1310">
            <v>349.99999999999994</v>
          </cell>
          <cell r="AL1310">
            <v>0</v>
          </cell>
          <cell r="AN1310">
            <v>0</v>
          </cell>
          <cell r="AO1310">
            <v>0</v>
          </cell>
          <cell r="AP1310">
            <v>0</v>
          </cell>
          <cell r="AQ1310">
            <v>0</v>
          </cell>
          <cell r="BG1310" t="b">
            <v>0</v>
          </cell>
          <cell r="BO1310" t="b">
            <v>0</v>
          </cell>
          <cell r="CA1310" t="b">
            <v>0</v>
          </cell>
          <cell r="CB1310" t="b">
            <v>0</v>
          </cell>
          <cell r="CD1310" t="b">
            <v>0</v>
          </cell>
          <cell r="CE1310" t="b">
            <v>0</v>
          </cell>
          <cell r="CG1310" t="b">
            <v>0</v>
          </cell>
          <cell r="CH1310" t="b">
            <v>0</v>
          </cell>
          <cell r="CP1310">
            <v>0</v>
          </cell>
          <cell r="CT1310" t="b">
            <v>0</v>
          </cell>
          <cell r="CV1310" t="b">
            <v>0</v>
          </cell>
          <cell r="CX1310" t="b">
            <v>0</v>
          </cell>
          <cell r="CZ1310" t="b">
            <v>0</v>
          </cell>
          <cell r="DB1310" t="b">
            <v>0</v>
          </cell>
          <cell r="DD1310" t="b">
            <v>0</v>
          </cell>
          <cell r="DF1310" t="b">
            <v>0</v>
          </cell>
          <cell r="DH1310" t="b">
            <v>0</v>
          </cell>
          <cell r="DJ1310" t="b">
            <v>0</v>
          </cell>
          <cell r="DL1310" t="b">
            <v>0</v>
          </cell>
          <cell r="DN1310" t="b">
            <v>0</v>
          </cell>
          <cell r="DP1310" t="b">
            <v>0</v>
          </cell>
          <cell r="DV1310">
            <v>0</v>
          </cell>
          <cell r="DX1310">
            <v>0</v>
          </cell>
          <cell r="DZ1310">
            <v>0</v>
          </cell>
          <cell r="EB1310">
            <v>0</v>
          </cell>
          <cell r="ED1310">
            <v>0</v>
          </cell>
          <cell r="EF1310">
            <v>0</v>
          </cell>
          <cell r="EJ1310">
            <v>0</v>
          </cell>
          <cell r="EL1310">
            <v>0</v>
          </cell>
          <cell r="EN1310">
            <v>0</v>
          </cell>
          <cell r="EP1310">
            <v>0</v>
          </cell>
          <cell r="ER1310">
            <v>0</v>
          </cell>
          <cell r="ET1310">
            <v>0</v>
          </cell>
          <cell r="EX1310">
            <v>0</v>
          </cell>
          <cell r="EZ1310">
            <v>0</v>
          </cell>
          <cell r="FD1310">
            <v>0</v>
          </cell>
          <cell r="FF1310">
            <v>0</v>
          </cell>
        </row>
        <row r="1311">
          <cell r="A1311" t="str">
            <v>ImportHollandNorge</v>
          </cell>
          <cell r="B1311" t="str">
            <v>Norge</v>
          </cell>
          <cell r="G1311">
            <v>700</v>
          </cell>
          <cell r="H1311">
            <v>0</v>
          </cell>
          <cell r="N1311">
            <v>-2359.25</v>
          </cell>
          <cell r="AK1311">
            <v>314.99999999999994</v>
          </cell>
          <cell r="AL1311">
            <v>0</v>
          </cell>
          <cell r="AN1311">
            <v>0</v>
          </cell>
          <cell r="AO1311">
            <v>0</v>
          </cell>
          <cell r="AP1311">
            <v>0</v>
          </cell>
          <cell r="AQ1311">
            <v>0</v>
          </cell>
          <cell r="BG1311" t="b">
            <v>0</v>
          </cell>
          <cell r="BO1311" t="b">
            <v>0</v>
          </cell>
          <cell r="CA1311" t="b">
            <v>0</v>
          </cell>
          <cell r="CB1311" t="b">
            <v>0</v>
          </cell>
          <cell r="CD1311" t="b">
            <v>0</v>
          </cell>
          <cell r="CE1311" t="b">
            <v>0</v>
          </cell>
          <cell r="CG1311" t="b">
            <v>0</v>
          </cell>
          <cell r="CH1311" t="b">
            <v>0</v>
          </cell>
          <cell r="CP1311">
            <v>0</v>
          </cell>
          <cell r="CT1311" t="b">
            <v>0</v>
          </cell>
          <cell r="CV1311" t="b">
            <v>0</v>
          </cell>
          <cell r="CX1311" t="b">
            <v>0</v>
          </cell>
          <cell r="CZ1311" t="b">
            <v>0</v>
          </cell>
          <cell r="DB1311" t="b">
            <v>0</v>
          </cell>
          <cell r="DD1311" t="b">
            <v>0</v>
          </cell>
          <cell r="DF1311" t="b">
            <v>0</v>
          </cell>
          <cell r="DH1311" t="b">
            <v>0</v>
          </cell>
          <cell r="DJ1311" t="b">
            <v>0</v>
          </cell>
          <cell r="DL1311" t="b">
            <v>0</v>
          </cell>
          <cell r="DN1311" t="b">
            <v>0</v>
          </cell>
          <cell r="DP1311" t="b">
            <v>0</v>
          </cell>
          <cell r="DV1311">
            <v>0</v>
          </cell>
          <cell r="DX1311">
            <v>0</v>
          </cell>
          <cell r="DZ1311">
            <v>0</v>
          </cell>
          <cell r="EB1311">
            <v>0</v>
          </cell>
          <cell r="ED1311">
            <v>0</v>
          </cell>
          <cell r="EF1311">
            <v>0</v>
          </cell>
          <cell r="EJ1311">
            <v>0</v>
          </cell>
          <cell r="EL1311">
            <v>0</v>
          </cell>
          <cell r="EN1311">
            <v>0</v>
          </cell>
          <cell r="EP1311">
            <v>0</v>
          </cell>
          <cell r="ER1311">
            <v>0</v>
          </cell>
          <cell r="ET1311">
            <v>0</v>
          </cell>
          <cell r="EX1311">
            <v>0</v>
          </cell>
          <cell r="EZ1311">
            <v>0</v>
          </cell>
          <cell r="FD1311">
            <v>0</v>
          </cell>
          <cell r="FF1311">
            <v>0</v>
          </cell>
        </row>
        <row r="1312">
          <cell r="A1312" t="str">
            <v>ImportHollandNorge</v>
          </cell>
          <cell r="B1312" t="str">
            <v>Norge</v>
          </cell>
          <cell r="G1312">
            <v>700</v>
          </cell>
          <cell r="H1312">
            <v>0</v>
          </cell>
          <cell r="N1312">
            <v>-2559.25</v>
          </cell>
          <cell r="AK1312">
            <v>280</v>
          </cell>
          <cell r="AL1312">
            <v>0</v>
          </cell>
          <cell r="AN1312">
            <v>0</v>
          </cell>
          <cell r="AO1312">
            <v>0</v>
          </cell>
          <cell r="AP1312">
            <v>0</v>
          </cell>
          <cell r="AQ1312">
            <v>0</v>
          </cell>
          <cell r="BG1312" t="b">
            <v>0</v>
          </cell>
          <cell r="BO1312" t="b">
            <v>0</v>
          </cell>
          <cell r="CA1312" t="b">
            <v>0</v>
          </cell>
          <cell r="CB1312" t="b">
            <v>0</v>
          </cell>
          <cell r="CD1312" t="b">
            <v>0</v>
          </cell>
          <cell r="CE1312" t="b">
            <v>0</v>
          </cell>
          <cell r="CG1312" t="b">
            <v>0</v>
          </cell>
          <cell r="CH1312" t="b">
            <v>0</v>
          </cell>
          <cell r="CP1312">
            <v>0</v>
          </cell>
          <cell r="CT1312" t="b">
            <v>0</v>
          </cell>
          <cell r="CV1312" t="b">
            <v>0</v>
          </cell>
          <cell r="CX1312" t="b">
            <v>0</v>
          </cell>
          <cell r="CZ1312" t="b">
            <v>0</v>
          </cell>
          <cell r="DB1312" t="b">
            <v>0</v>
          </cell>
          <cell r="DD1312" t="b">
            <v>0</v>
          </cell>
          <cell r="DF1312" t="b">
            <v>0</v>
          </cell>
          <cell r="DH1312" t="b">
            <v>0</v>
          </cell>
          <cell r="DJ1312" t="b">
            <v>0</v>
          </cell>
          <cell r="DL1312" t="b">
            <v>0</v>
          </cell>
          <cell r="DN1312" t="b">
            <v>0</v>
          </cell>
          <cell r="DP1312" t="b">
            <v>0</v>
          </cell>
          <cell r="DV1312">
            <v>0</v>
          </cell>
          <cell r="DX1312">
            <v>0</v>
          </cell>
          <cell r="DZ1312">
            <v>0</v>
          </cell>
          <cell r="EB1312">
            <v>0</v>
          </cell>
          <cell r="ED1312">
            <v>0</v>
          </cell>
          <cell r="EF1312">
            <v>0</v>
          </cell>
          <cell r="EJ1312">
            <v>0</v>
          </cell>
          <cell r="EL1312">
            <v>0</v>
          </cell>
          <cell r="EN1312">
            <v>0</v>
          </cell>
          <cell r="EP1312">
            <v>0</v>
          </cell>
          <cell r="ER1312">
            <v>0</v>
          </cell>
          <cell r="ET1312">
            <v>0</v>
          </cell>
          <cell r="EX1312">
            <v>0</v>
          </cell>
          <cell r="EZ1312">
            <v>0</v>
          </cell>
          <cell r="FD1312">
            <v>0</v>
          </cell>
          <cell r="FF1312">
            <v>0</v>
          </cell>
        </row>
        <row r="1313">
          <cell r="A1313" t="str">
            <v>ImportHollandNorge</v>
          </cell>
          <cell r="B1313" t="str">
            <v>Norge</v>
          </cell>
          <cell r="G1313">
            <v>700</v>
          </cell>
          <cell r="H1313">
            <v>0</v>
          </cell>
          <cell r="N1313">
            <v>-2759.25</v>
          </cell>
          <cell r="AK1313">
            <v>244.99999999999997</v>
          </cell>
          <cell r="AL1313">
            <v>0</v>
          </cell>
          <cell r="AN1313">
            <v>0</v>
          </cell>
          <cell r="AO1313">
            <v>0</v>
          </cell>
          <cell r="AP1313">
            <v>0</v>
          </cell>
          <cell r="AQ1313">
            <v>0</v>
          </cell>
          <cell r="BG1313" t="b">
            <v>0</v>
          </cell>
          <cell r="BO1313" t="b">
            <v>0</v>
          </cell>
          <cell r="CA1313" t="b">
            <v>0</v>
          </cell>
          <cell r="CB1313" t="b">
            <v>0</v>
          </cell>
          <cell r="CD1313" t="b">
            <v>0</v>
          </cell>
          <cell r="CE1313" t="b">
            <v>0</v>
          </cell>
          <cell r="CG1313" t="b">
            <v>0</v>
          </cell>
          <cell r="CH1313" t="b">
            <v>0</v>
          </cell>
          <cell r="CP1313">
            <v>0</v>
          </cell>
          <cell r="CT1313" t="b">
            <v>0</v>
          </cell>
          <cell r="CV1313" t="b">
            <v>0</v>
          </cell>
          <cell r="CX1313" t="b">
            <v>0</v>
          </cell>
          <cell r="CZ1313" t="b">
            <v>0</v>
          </cell>
          <cell r="DB1313" t="b">
            <v>0</v>
          </cell>
          <cell r="DD1313" t="b">
            <v>0</v>
          </cell>
          <cell r="DF1313" t="b">
            <v>0</v>
          </cell>
          <cell r="DH1313" t="b">
            <v>0</v>
          </cell>
          <cell r="DJ1313" t="b">
            <v>0</v>
          </cell>
          <cell r="DL1313" t="b">
            <v>0</v>
          </cell>
          <cell r="DN1313" t="b">
            <v>0</v>
          </cell>
          <cell r="DP1313" t="b">
            <v>0</v>
          </cell>
          <cell r="DV1313">
            <v>0</v>
          </cell>
          <cell r="DX1313">
            <v>0</v>
          </cell>
          <cell r="DZ1313">
            <v>0</v>
          </cell>
          <cell r="EB1313">
            <v>0</v>
          </cell>
          <cell r="ED1313">
            <v>0</v>
          </cell>
          <cell r="EF1313">
            <v>0</v>
          </cell>
          <cell r="EJ1313">
            <v>0</v>
          </cell>
          <cell r="EL1313">
            <v>0</v>
          </cell>
          <cell r="EN1313">
            <v>0</v>
          </cell>
          <cell r="EP1313">
            <v>0</v>
          </cell>
          <cell r="ER1313">
            <v>0</v>
          </cell>
          <cell r="ET1313">
            <v>0</v>
          </cell>
          <cell r="EX1313">
            <v>0</v>
          </cell>
          <cell r="EZ1313">
            <v>0</v>
          </cell>
          <cell r="FD1313">
            <v>0</v>
          </cell>
          <cell r="FF1313">
            <v>0</v>
          </cell>
        </row>
        <row r="1314">
          <cell r="A1314" t="str">
            <v>ImportHollandNorge</v>
          </cell>
          <cell r="B1314" t="str">
            <v>Norge</v>
          </cell>
          <cell r="G1314">
            <v>700</v>
          </cell>
          <cell r="H1314">
            <v>0</v>
          </cell>
          <cell r="N1314">
            <v>-2959.25</v>
          </cell>
          <cell r="AK1314">
            <v>210</v>
          </cell>
          <cell r="AL1314">
            <v>0</v>
          </cell>
          <cell r="AN1314">
            <v>0</v>
          </cell>
          <cell r="AO1314">
            <v>0</v>
          </cell>
          <cell r="AP1314">
            <v>0</v>
          </cell>
          <cell r="AQ1314">
            <v>0</v>
          </cell>
          <cell r="BG1314" t="b">
            <v>0</v>
          </cell>
          <cell r="BO1314" t="b">
            <v>0</v>
          </cell>
          <cell r="CA1314" t="b">
            <v>0</v>
          </cell>
          <cell r="CB1314" t="b">
            <v>0</v>
          </cell>
          <cell r="CD1314" t="b">
            <v>0</v>
          </cell>
          <cell r="CE1314" t="b">
            <v>0</v>
          </cell>
          <cell r="CG1314" t="b">
            <v>0</v>
          </cell>
          <cell r="CH1314" t="b">
            <v>0</v>
          </cell>
          <cell r="CP1314">
            <v>0</v>
          </cell>
          <cell r="CT1314" t="b">
            <v>0</v>
          </cell>
          <cell r="CV1314" t="b">
            <v>0</v>
          </cell>
          <cell r="CX1314" t="b">
            <v>0</v>
          </cell>
          <cell r="CZ1314" t="b">
            <v>0</v>
          </cell>
          <cell r="DB1314" t="b">
            <v>0</v>
          </cell>
          <cell r="DD1314" t="b">
            <v>0</v>
          </cell>
          <cell r="DF1314" t="b">
            <v>0</v>
          </cell>
          <cell r="DH1314" t="b">
            <v>0</v>
          </cell>
          <cell r="DJ1314" t="b">
            <v>0</v>
          </cell>
          <cell r="DL1314" t="b">
            <v>0</v>
          </cell>
          <cell r="DN1314" t="b">
            <v>0</v>
          </cell>
          <cell r="DP1314" t="b">
            <v>0</v>
          </cell>
          <cell r="DV1314">
            <v>0</v>
          </cell>
          <cell r="DX1314">
            <v>0</v>
          </cell>
          <cell r="DZ1314">
            <v>0</v>
          </cell>
          <cell r="EB1314">
            <v>0</v>
          </cell>
          <cell r="ED1314">
            <v>0</v>
          </cell>
          <cell r="EF1314">
            <v>0</v>
          </cell>
          <cell r="EJ1314">
            <v>0</v>
          </cell>
          <cell r="EL1314">
            <v>0</v>
          </cell>
          <cell r="EN1314">
            <v>0</v>
          </cell>
          <cell r="EP1314">
            <v>0</v>
          </cell>
          <cell r="ER1314">
            <v>0</v>
          </cell>
          <cell r="ET1314">
            <v>0</v>
          </cell>
          <cell r="EX1314">
            <v>0</v>
          </cell>
          <cell r="EZ1314">
            <v>0</v>
          </cell>
          <cell r="FD1314">
            <v>0</v>
          </cell>
          <cell r="FF1314">
            <v>0</v>
          </cell>
        </row>
        <row r="1315">
          <cell r="A1315" t="str">
            <v>ImportHollandNorge</v>
          </cell>
          <cell r="B1315" t="str">
            <v>Norge</v>
          </cell>
          <cell r="G1315">
            <v>700</v>
          </cell>
          <cell r="H1315">
            <v>0</v>
          </cell>
          <cell r="N1315">
            <v>-3159.25</v>
          </cell>
          <cell r="AK1315">
            <v>175</v>
          </cell>
          <cell r="AL1315">
            <v>0</v>
          </cell>
          <cell r="AN1315">
            <v>0</v>
          </cell>
          <cell r="AO1315">
            <v>0</v>
          </cell>
          <cell r="AP1315">
            <v>0</v>
          </cell>
          <cell r="AQ1315">
            <v>0</v>
          </cell>
          <cell r="BG1315" t="b">
            <v>0</v>
          </cell>
          <cell r="BO1315" t="b">
            <v>0</v>
          </cell>
          <cell r="CA1315" t="b">
            <v>0</v>
          </cell>
          <cell r="CB1315" t="b">
            <v>0</v>
          </cell>
          <cell r="CD1315" t="b">
            <v>0</v>
          </cell>
          <cell r="CE1315" t="b">
            <v>0</v>
          </cell>
          <cell r="CG1315" t="b">
            <v>0</v>
          </cell>
          <cell r="CH1315" t="b">
            <v>0</v>
          </cell>
          <cell r="CP1315">
            <v>0</v>
          </cell>
          <cell r="CT1315" t="b">
            <v>0</v>
          </cell>
          <cell r="CV1315" t="b">
            <v>0</v>
          </cell>
          <cell r="CX1315" t="b">
            <v>0</v>
          </cell>
          <cell r="CZ1315" t="b">
            <v>0</v>
          </cell>
          <cell r="DB1315" t="b">
            <v>0</v>
          </cell>
          <cell r="DD1315" t="b">
            <v>0</v>
          </cell>
          <cell r="DF1315" t="b">
            <v>0</v>
          </cell>
          <cell r="DH1315" t="b">
            <v>0</v>
          </cell>
          <cell r="DJ1315" t="b">
            <v>0</v>
          </cell>
          <cell r="DL1315" t="b">
            <v>0</v>
          </cell>
          <cell r="DN1315" t="b">
            <v>0</v>
          </cell>
          <cell r="DP1315" t="b">
            <v>0</v>
          </cell>
          <cell r="DV1315">
            <v>0</v>
          </cell>
          <cell r="DX1315">
            <v>0</v>
          </cell>
          <cell r="DZ1315">
            <v>0</v>
          </cell>
          <cell r="EB1315">
            <v>0</v>
          </cell>
          <cell r="ED1315">
            <v>0</v>
          </cell>
          <cell r="EF1315">
            <v>0</v>
          </cell>
          <cell r="EJ1315">
            <v>0</v>
          </cell>
          <cell r="EL1315">
            <v>0</v>
          </cell>
          <cell r="EN1315">
            <v>0</v>
          </cell>
          <cell r="EP1315">
            <v>0</v>
          </cell>
          <cell r="ER1315">
            <v>0</v>
          </cell>
          <cell r="ET1315">
            <v>0</v>
          </cell>
          <cell r="EX1315">
            <v>0</v>
          </cell>
          <cell r="EZ1315">
            <v>0</v>
          </cell>
          <cell r="FD1315">
            <v>0</v>
          </cell>
          <cell r="FF1315">
            <v>0</v>
          </cell>
        </row>
        <row r="1316">
          <cell r="A1316" t="str">
            <v>ImportHollandNorge</v>
          </cell>
          <cell r="B1316" t="str">
            <v>Norge</v>
          </cell>
          <cell r="G1316">
            <v>700</v>
          </cell>
          <cell r="H1316">
            <v>0</v>
          </cell>
          <cell r="N1316">
            <v>-3359.25</v>
          </cell>
          <cell r="AK1316">
            <v>140</v>
          </cell>
          <cell r="AL1316">
            <v>0</v>
          </cell>
          <cell r="AN1316">
            <v>0</v>
          </cell>
          <cell r="AO1316">
            <v>0</v>
          </cell>
          <cell r="AP1316">
            <v>0</v>
          </cell>
          <cell r="AQ1316">
            <v>0</v>
          </cell>
          <cell r="BG1316" t="b">
            <v>0</v>
          </cell>
          <cell r="BO1316" t="b">
            <v>0</v>
          </cell>
          <cell r="CA1316" t="b">
            <v>0</v>
          </cell>
          <cell r="CB1316" t="b">
            <v>0</v>
          </cell>
          <cell r="CD1316" t="b">
            <v>0</v>
          </cell>
          <cell r="CE1316" t="b">
            <v>0</v>
          </cell>
          <cell r="CG1316" t="b">
            <v>0</v>
          </cell>
          <cell r="CH1316" t="b">
            <v>0</v>
          </cell>
          <cell r="CP1316">
            <v>0</v>
          </cell>
          <cell r="CT1316" t="b">
            <v>0</v>
          </cell>
          <cell r="CV1316" t="b">
            <v>0</v>
          </cell>
          <cell r="CX1316" t="b">
            <v>0</v>
          </cell>
          <cell r="CZ1316" t="b">
            <v>0</v>
          </cell>
          <cell r="DB1316" t="b">
            <v>0</v>
          </cell>
          <cell r="DD1316" t="b">
            <v>0</v>
          </cell>
          <cell r="DF1316" t="b">
            <v>0</v>
          </cell>
          <cell r="DH1316" t="b">
            <v>0</v>
          </cell>
          <cell r="DJ1316" t="b">
            <v>0</v>
          </cell>
          <cell r="DL1316" t="b">
            <v>0</v>
          </cell>
          <cell r="DN1316" t="b">
            <v>0</v>
          </cell>
          <cell r="DP1316" t="b">
            <v>0</v>
          </cell>
          <cell r="DV1316">
            <v>0</v>
          </cell>
          <cell r="DX1316">
            <v>0</v>
          </cell>
          <cell r="DZ1316">
            <v>0</v>
          </cell>
          <cell r="EB1316">
            <v>0</v>
          </cell>
          <cell r="ED1316">
            <v>0</v>
          </cell>
          <cell r="EF1316">
            <v>0</v>
          </cell>
          <cell r="EJ1316">
            <v>0</v>
          </cell>
          <cell r="EL1316">
            <v>0</v>
          </cell>
          <cell r="EN1316">
            <v>0</v>
          </cell>
          <cell r="EP1316">
            <v>0</v>
          </cell>
          <cell r="ER1316">
            <v>0</v>
          </cell>
          <cell r="ET1316">
            <v>0</v>
          </cell>
          <cell r="EX1316">
            <v>0</v>
          </cell>
          <cell r="EZ1316">
            <v>0</v>
          </cell>
          <cell r="FD1316">
            <v>0</v>
          </cell>
          <cell r="FF1316">
            <v>0</v>
          </cell>
        </row>
        <row r="1317">
          <cell r="A1317" t="str">
            <v>ImportHollandNorge</v>
          </cell>
          <cell r="B1317" t="str">
            <v>Norge</v>
          </cell>
          <cell r="G1317">
            <v>700</v>
          </cell>
          <cell r="H1317">
            <v>0</v>
          </cell>
          <cell r="N1317">
            <v>-3559.25</v>
          </cell>
          <cell r="AK1317">
            <v>105.00000000000001</v>
          </cell>
          <cell r="AL1317">
            <v>0</v>
          </cell>
          <cell r="AN1317">
            <v>0</v>
          </cell>
          <cell r="AO1317">
            <v>0</v>
          </cell>
          <cell r="AP1317">
            <v>0</v>
          </cell>
          <cell r="AQ1317">
            <v>0</v>
          </cell>
          <cell r="BG1317" t="b">
            <v>0</v>
          </cell>
          <cell r="BO1317" t="b">
            <v>0</v>
          </cell>
          <cell r="CA1317" t="b">
            <v>0</v>
          </cell>
          <cell r="CB1317" t="b">
            <v>0</v>
          </cell>
          <cell r="CD1317" t="b">
            <v>0</v>
          </cell>
          <cell r="CE1317" t="b">
            <v>0</v>
          </cell>
          <cell r="CG1317" t="b">
            <v>0</v>
          </cell>
          <cell r="CH1317" t="b">
            <v>0</v>
          </cell>
          <cell r="CP1317">
            <v>0</v>
          </cell>
          <cell r="CT1317" t="b">
            <v>0</v>
          </cell>
          <cell r="CV1317" t="b">
            <v>0</v>
          </cell>
          <cell r="CX1317" t="b">
            <v>0</v>
          </cell>
          <cell r="CZ1317" t="b">
            <v>0</v>
          </cell>
          <cell r="DB1317" t="b">
            <v>0</v>
          </cell>
          <cell r="DD1317" t="b">
            <v>0</v>
          </cell>
          <cell r="DF1317" t="b">
            <v>0</v>
          </cell>
          <cell r="DH1317" t="b">
            <v>0</v>
          </cell>
          <cell r="DJ1317" t="b">
            <v>0</v>
          </cell>
          <cell r="DL1317" t="b">
            <v>0</v>
          </cell>
          <cell r="DN1317" t="b">
            <v>0</v>
          </cell>
          <cell r="DP1317" t="b">
            <v>0</v>
          </cell>
          <cell r="DV1317">
            <v>0</v>
          </cell>
          <cell r="DX1317">
            <v>0</v>
          </cell>
          <cell r="DZ1317">
            <v>0</v>
          </cell>
          <cell r="EB1317">
            <v>0</v>
          </cell>
          <cell r="ED1317">
            <v>0</v>
          </cell>
          <cell r="EF1317">
            <v>0</v>
          </cell>
          <cell r="EJ1317">
            <v>0</v>
          </cell>
          <cell r="EL1317">
            <v>0</v>
          </cell>
          <cell r="EN1317">
            <v>0</v>
          </cell>
          <cell r="EP1317">
            <v>0</v>
          </cell>
          <cell r="ER1317">
            <v>0</v>
          </cell>
          <cell r="ET1317">
            <v>0</v>
          </cell>
          <cell r="EX1317">
            <v>0</v>
          </cell>
          <cell r="EZ1317">
            <v>0</v>
          </cell>
          <cell r="FD1317">
            <v>0</v>
          </cell>
          <cell r="FF1317">
            <v>0</v>
          </cell>
        </row>
        <row r="1318">
          <cell r="A1318" t="str">
            <v>ImportHollandNorge</v>
          </cell>
          <cell r="B1318" t="str">
            <v>Norge</v>
          </cell>
          <cell r="G1318">
            <v>700</v>
          </cell>
          <cell r="H1318">
            <v>0</v>
          </cell>
          <cell r="N1318">
            <v>-3759.25</v>
          </cell>
          <cell r="AK1318">
            <v>70</v>
          </cell>
          <cell r="AL1318">
            <v>0</v>
          </cell>
          <cell r="AN1318">
            <v>0</v>
          </cell>
          <cell r="AO1318">
            <v>0</v>
          </cell>
          <cell r="AP1318">
            <v>0</v>
          </cell>
          <cell r="AQ1318">
            <v>0</v>
          </cell>
          <cell r="BG1318" t="b">
            <v>0</v>
          </cell>
          <cell r="BO1318" t="b">
            <v>0</v>
          </cell>
          <cell r="CA1318" t="b">
            <v>0</v>
          </cell>
          <cell r="CB1318" t="b">
            <v>0</v>
          </cell>
          <cell r="CD1318" t="b">
            <v>0</v>
          </cell>
          <cell r="CE1318" t="b">
            <v>0</v>
          </cell>
          <cell r="CG1318" t="b">
            <v>0</v>
          </cell>
          <cell r="CH1318" t="b">
            <v>0</v>
          </cell>
          <cell r="CP1318">
            <v>0</v>
          </cell>
          <cell r="CT1318" t="b">
            <v>0</v>
          </cell>
          <cell r="CV1318" t="b">
            <v>0</v>
          </cell>
          <cell r="CX1318" t="b">
            <v>0</v>
          </cell>
          <cell r="CZ1318" t="b">
            <v>0</v>
          </cell>
          <cell r="DB1318" t="b">
            <v>0</v>
          </cell>
          <cell r="DD1318" t="b">
            <v>0</v>
          </cell>
          <cell r="DF1318" t="b">
            <v>0</v>
          </cell>
          <cell r="DH1318" t="b">
            <v>0</v>
          </cell>
          <cell r="DJ1318" t="b">
            <v>0</v>
          </cell>
          <cell r="DL1318" t="b">
            <v>0</v>
          </cell>
          <cell r="DN1318" t="b">
            <v>0</v>
          </cell>
          <cell r="DP1318" t="b">
            <v>0</v>
          </cell>
          <cell r="DV1318">
            <v>0</v>
          </cell>
          <cell r="DX1318">
            <v>0</v>
          </cell>
          <cell r="DZ1318">
            <v>0</v>
          </cell>
          <cell r="EB1318">
            <v>0</v>
          </cell>
          <cell r="ED1318">
            <v>0</v>
          </cell>
          <cell r="EF1318">
            <v>0</v>
          </cell>
          <cell r="EJ1318">
            <v>0</v>
          </cell>
          <cell r="EL1318">
            <v>0</v>
          </cell>
          <cell r="EN1318">
            <v>0</v>
          </cell>
          <cell r="EP1318">
            <v>0</v>
          </cell>
          <cell r="ER1318">
            <v>0</v>
          </cell>
          <cell r="ET1318">
            <v>0</v>
          </cell>
          <cell r="EX1318">
            <v>0</v>
          </cell>
          <cell r="EZ1318">
            <v>0</v>
          </cell>
          <cell r="FD1318">
            <v>0</v>
          </cell>
          <cell r="FF1318">
            <v>0</v>
          </cell>
        </row>
        <row r="1319">
          <cell r="A1319" t="str">
            <v>ImportHollandNorge</v>
          </cell>
          <cell r="B1319" t="str">
            <v>Norge</v>
          </cell>
          <cell r="G1319">
            <v>700</v>
          </cell>
          <cell r="H1319">
            <v>0</v>
          </cell>
          <cell r="N1319">
            <v>-3959.25</v>
          </cell>
          <cell r="AK1319">
            <v>70</v>
          </cell>
          <cell r="AL1319">
            <v>0</v>
          </cell>
          <cell r="AN1319">
            <v>0</v>
          </cell>
          <cell r="AO1319">
            <v>0</v>
          </cell>
          <cell r="AP1319">
            <v>0</v>
          </cell>
          <cell r="AQ1319">
            <v>0</v>
          </cell>
          <cell r="BG1319" t="b">
            <v>0</v>
          </cell>
          <cell r="BO1319" t="b">
            <v>0</v>
          </cell>
          <cell r="CA1319" t="b">
            <v>0</v>
          </cell>
          <cell r="CB1319" t="b">
            <v>0</v>
          </cell>
          <cell r="CD1319" t="b">
            <v>0</v>
          </cell>
          <cell r="CE1319" t="b">
            <v>0</v>
          </cell>
          <cell r="CG1319" t="b">
            <v>0</v>
          </cell>
          <cell r="CH1319" t="b">
            <v>0</v>
          </cell>
          <cell r="CP1319">
            <v>0</v>
          </cell>
          <cell r="CT1319" t="b">
            <v>0</v>
          </cell>
          <cell r="CV1319" t="b">
            <v>0</v>
          </cell>
          <cell r="CX1319" t="b">
            <v>0</v>
          </cell>
          <cell r="CZ1319" t="b">
            <v>0</v>
          </cell>
          <cell r="DB1319" t="b">
            <v>0</v>
          </cell>
          <cell r="DD1319" t="b">
            <v>0</v>
          </cell>
          <cell r="DF1319" t="b">
            <v>0</v>
          </cell>
          <cell r="DH1319" t="b">
            <v>0</v>
          </cell>
          <cell r="DJ1319" t="b">
            <v>0</v>
          </cell>
          <cell r="DL1319" t="b">
            <v>0</v>
          </cell>
          <cell r="DN1319" t="b">
            <v>0</v>
          </cell>
          <cell r="DP1319" t="b">
            <v>0</v>
          </cell>
          <cell r="DV1319">
            <v>0</v>
          </cell>
          <cell r="DX1319">
            <v>0</v>
          </cell>
          <cell r="DZ1319">
            <v>0</v>
          </cell>
          <cell r="EB1319">
            <v>0</v>
          </cell>
          <cell r="ED1319">
            <v>0</v>
          </cell>
          <cell r="EF1319">
            <v>0</v>
          </cell>
          <cell r="EJ1319">
            <v>0</v>
          </cell>
          <cell r="EL1319">
            <v>0</v>
          </cell>
          <cell r="EN1319">
            <v>0</v>
          </cell>
          <cell r="EP1319">
            <v>0</v>
          </cell>
          <cell r="ER1319">
            <v>0</v>
          </cell>
          <cell r="ET1319">
            <v>0</v>
          </cell>
          <cell r="EX1319">
            <v>0</v>
          </cell>
          <cell r="EZ1319">
            <v>0</v>
          </cell>
          <cell r="FD1319">
            <v>0</v>
          </cell>
          <cell r="FF1319">
            <v>0</v>
          </cell>
        </row>
        <row r="1320">
          <cell r="A1320" t="str">
            <v>ImportHollandNorge</v>
          </cell>
          <cell r="B1320" t="str">
            <v>Norge</v>
          </cell>
          <cell r="G1320">
            <v>700</v>
          </cell>
          <cell r="H1320">
            <v>0</v>
          </cell>
          <cell r="N1320">
            <v>-4159.25</v>
          </cell>
          <cell r="AK1320">
            <v>70</v>
          </cell>
          <cell r="AL1320">
            <v>0</v>
          </cell>
          <cell r="AN1320">
            <v>0</v>
          </cell>
          <cell r="AO1320">
            <v>0</v>
          </cell>
          <cell r="AP1320">
            <v>0</v>
          </cell>
          <cell r="AQ1320">
            <v>0</v>
          </cell>
          <cell r="BG1320" t="b">
            <v>0</v>
          </cell>
          <cell r="BO1320" t="b">
            <v>0</v>
          </cell>
          <cell r="CA1320" t="b">
            <v>0</v>
          </cell>
          <cell r="CB1320" t="b">
            <v>0</v>
          </cell>
          <cell r="CD1320" t="b">
            <v>0</v>
          </cell>
          <cell r="CE1320" t="b">
            <v>0</v>
          </cell>
          <cell r="CG1320" t="b">
            <v>0</v>
          </cell>
          <cell r="CH1320" t="b">
            <v>0</v>
          </cell>
          <cell r="CP1320">
            <v>0</v>
          </cell>
          <cell r="CT1320" t="b">
            <v>0</v>
          </cell>
          <cell r="CV1320" t="b">
            <v>0</v>
          </cell>
          <cell r="CX1320" t="b">
            <v>0</v>
          </cell>
          <cell r="CZ1320" t="b">
            <v>0</v>
          </cell>
          <cell r="DB1320" t="b">
            <v>0</v>
          </cell>
          <cell r="DD1320" t="b">
            <v>0</v>
          </cell>
          <cell r="DF1320" t="b">
            <v>0</v>
          </cell>
          <cell r="DH1320" t="b">
            <v>0</v>
          </cell>
          <cell r="DJ1320" t="b">
            <v>0</v>
          </cell>
          <cell r="DL1320" t="b">
            <v>0</v>
          </cell>
          <cell r="DN1320" t="b">
            <v>0</v>
          </cell>
          <cell r="DP1320" t="b">
            <v>0</v>
          </cell>
          <cell r="DV1320">
            <v>0</v>
          </cell>
          <cell r="DX1320">
            <v>0</v>
          </cell>
          <cell r="DZ1320">
            <v>0</v>
          </cell>
          <cell r="EB1320">
            <v>0</v>
          </cell>
          <cell r="ED1320">
            <v>0</v>
          </cell>
          <cell r="EF1320">
            <v>0</v>
          </cell>
          <cell r="EJ1320">
            <v>0</v>
          </cell>
          <cell r="EL1320">
            <v>0</v>
          </cell>
          <cell r="EN1320">
            <v>0</v>
          </cell>
          <cell r="EP1320">
            <v>0</v>
          </cell>
          <cell r="ER1320">
            <v>0</v>
          </cell>
          <cell r="ET1320">
            <v>0</v>
          </cell>
          <cell r="EX1320">
            <v>0</v>
          </cell>
          <cell r="EZ1320">
            <v>0</v>
          </cell>
          <cell r="FD1320">
            <v>0</v>
          </cell>
          <cell r="FF1320">
            <v>0</v>
          </cell>
        </row>
        <row r="1321">
          <cell r="A1321" t="str">
            <v>ImportTysklandNorge</v>
          </cell>
          <cell r="B1321" t="str">
            <v>Norge</v>
          </cell>
          <cell r="G1321">
            <v>600</v>
          </cell>
          <cell r="H1321">
            <v>0</v>
          </cell>
          <cell r="N1321">
            <v>0</v>
          </cell>
          <cell r="AK1321">
            <v>0</v>
          </cell>
          <cell r="AL1321">
            <v>0</v>
          </cell>
          <cell r="AN1321">
            <v>0</v>
          </cell>
          <cell r="AO1321">
            <v>0</v>
          </cell>
          <cell r="AP1321">
            <v>0</v>
          </cell>
          <cell r="AQ1321">
            <v>36</v>
          </cell>
          <cell r="BG1321" t="b">
            <v>0</v>
          </cell>
          <cell r="BO1321" t="b">
            <v>0</v>
          </cell>
          <cell r="CA1321" t="b">
            <v>0</v>
          </cell>
          <cell r="CB1321" t="b">
            <v>0</v>
          </cell>
          <cell r="CD1321" t="b">
            <v>0</v>
          </cell>
          <cell r="CE1321" t="b">
            <v>0</v>
          </cell>
          <cell r="CG1321" t="b">
            <v>0</v>
          </cell>
          <cell r="CH1321" t="b">
            <v>0</v>
          </cell>
          <cell r="CP1321">
            <v>0</v>
          </cell>
          <cell r="CT1321" t="b">
            <v>0</v>
          </cell>
          <cell r="CV1321" t="b">
            <v>0</v>
          </cell>
          <cell r="CX1321" t="b">
            <v>0</v>
          </cell>
          <cell r="CZ1321" t="b">
            <v>0</v>
          </cell>
          <cell r="DB1321" t="b">
            <v>0</v>
          </cell>
          <cell r="DD1321" t="b">
            <v>0</v>
          </cell>
          <cell r="DF1321" t="b">
            <v>0</v>
          </cell>
          <cell r="DH1321" t="b">
            <v>0</v>
          </cell>
          <cell r="DJ1321" t="b">
            <v>0</v>
          </cell>
          <cell r="DL1321" t="b">
            <v>0</v>
          </cell>
          <cell r="DN1321" t="b">
            <v>0</v>
          </cell>
          <cell r="DP1321" t="b">
            <v>0</v>
          </cell>
          <cell r="DV1321">
            <v>0</v>
          </cell>
          <cell r="DX1321">
            <v>0</v>
          </cell>
          <cell r="DZ1321">
            <v>0</v>
          </cell>
          <cell r="EB1321">
            <v>0</v>
          </cell>
          <cell r="ED1321">
            <v>0</v>
          </cell>
          <cell r="EF1321">
            <v>0</v>
          </cell>
          <cell r="EJ1321">
            <v>0</v>
          </cell>
          <cell r="EL1321">
            <v>0</v>
          </cell>
          <cell r="EN1321">
            <v>0</v>
          </cell>
          <cell r="EP1321">
            <v>0</v>
          </cell>
          <cell r="ER1321">
            <v>0</v>
          </cell>
          <cell r="ET1321">
            <v>0</v>
          </cell>
          <cell r="EX1321">
            <v>0</v>
          </cell>
          <cell r="EZ1321">
            <v>0</v>
          </cell>
          <cell r="FD1321">
            <v>0</v>
          </cell>
          <cell r="FF1321">
            <v>0</v>
          </cell>
        </row>
        <row r="1322">
          <cell r="A1322" t="str">
            <v>NGCC_S01</v>
          </cell>
          <cell r="B1322" t="str">
            <v>Sverige</v>
          </cell>
          <cell r="G1322">
            <v>-348.32342007434949</v>
          </cell>
          <cell r="H1322">
            <v>300</v>
          </cell>
          <cell r="AK1322">
            <v>-1187.957024163569</v>
          </cell>
          <cell r="AL1322">
            <v>7870.3846153846152</v>
          </cell>
          <cell r="AN1322">
            <v>39</v>
          </cell>
          <cell r="AO1322">
            <v>0</v>
          </cell>
          <cell r="AP1322">
            <v>0</v>
          </cell>
          <cell r="AQ1322">
            <v>0</v>
          </cell>
          <cell r="BG1322" t="b">
            <v>0</v>
          </cell>
          <cell r="BO1322" t="b">
            <v>0</v>
          </cell>
          <cell r="CA1322" t="b">
            <v>0</v>
          </cell>
          <cell r="CB1322" t="b">
            <v>0</v>
          </cell>
          <cell r="CD1322" t="b">
            <v>0</v>
          </cell>
          <cell r="CE1322" t="b">
            <v>0</v>
          </cell>
          <cell r="CG1322" t="b">
            <v>0</v>
          </cell>
          <cell r="CH1322" t="b">
            <v>0</v>
          </cell>
          <cell r="CP1322" t="e">
            <v>#N/A</v>
          </cell>
          <cell r="CT1322" t="b">
            <v>0</v>
          </cell>
          <cell r="CV1322" t="b">
            <v>0</v>
          </cell>
          <cell r="CX1322" t="b">
            <v>0</v>
          </cell>
          <cell r="CZ1322" t="b">
            <v>0</v>
          </cell>
          <cell r="DB1322" t="b">
            <v>0</v>
          </cell>
          <cell r="DD1322" t="b">
            <v>0</v>
          </cell>
          <cell r="DF1322" t="b">
            <v>0</v>
          </cell>
          <cell r="DH1322" t="b">
            <v>0</v>
          </cell>
          <cell r="DJ1322" t="b">
            <v>0</v>
          </cell>
          <cell r="DL1322" t="b">
            <v>0</v>
          </cell>
          <cell r="DN1322" t="b">
            <v>0</v>
          </cell>
          <cell r="DP1322" t="b">
            <v>0</v>
          </cell>
          <cell r="DV1322">
            <v>0</v>
          </cell>
          <cell r="DX1322">
            <v>0</v>
          </cell>
          <cell r="DZ1322">
            <v>0</v>
          </cell>
          <cell r="EB1322">
            <v>0</v>
          </cell>
          <cell r="ED1322">
            <v>0</v>
          </cell>
          <cell r="EF1322">
            <v>0</v>
          </cell>
          <cell r="EJ1322">
            <v>0</v>
          </cell>
          <cell r="EL1322">
            <v>0</v>
          </cell>
          <cell r="EN1322">
            <v>0</v>
          </cell>
          <cell r="EP1322">
            <v>0</v>
          </cell>
          <cell r="ER1322">
            <v>0</v>
          </cell>
          <cell r="ET1322">
            <v>0</v>
          </cell>
          <cell r="EX1322">
            <v>0</v>
          </cell>
          <cell r="EZ1322">
            <v>0</v>
          </cell>
          <cell r="FD1322">
            <v>0</v>
          </cell>
          <cell r="FF1322">
            <v>0</v>
          </cell>
        </row>
        <row r="1323">
          <cell r="A1323" t="str">
            <v>NGCC_S02</v>
          </cell>
          <cell r="B1323" t="str">
            <v>Sverige</v>
          </cell>
          <cell r="G1323">
            <v>-348.32342007434949</v>
          </cell>
          <cell r="H1323">
            <v>300</v>
          </cell>
          <cell r="AK1323">
            <v>-1187.957024163569</v>
          </cell>
          <cell r="AL1323">
            <v>7870.3846153846152</v>
          </cell>
          <cell r="AN1323">
            <v>39</v>
          </cell>
          <cell r="AO1323">
            <v>0</v>
          </cell>
          <cell r="AP1323">
            <v>0</v>
          </cell>
          <cell r="AQ1323">
            <v>0</v>
          </cell>
          <cell r="BG1323" t="b">
            <v>0</v>
          </cell>
          <cell r="BO1323" t="b">
            <v>0</v>
          </cell>
          <cell r="CA1323" t="b">
            <v>0</v>
          </cell>
          <cell r="CB1323" t="b">
            <v>0</v>
          </cell>
          <cell r="CD1323" t="b">
            <v>0</v>
          </cell>
          <cell r="CE1323" t="b">
            <v>0</v>
          </cell>
          <cell r="CG1323" t="b">
            <v>0</v>
          </cell>
          <cell r="CH1323" t="b">
            <v>0</v>
          </cell>
          <cell r="CP1323" t="e">
            <v>#N/A</v>
          </cell>
          <cell r="CT1323" t="b">
            <v>0</v>
          </cell>
          <cell r="CV1323" t="b">
            <v>0</v>
          </cell>
          <cell r="CX1323" t="b">
            <v>0</v>
          </cell>
          <cell r="CZ1323" t="b">
            <v>0</v>
          </cell>
          <cell r="DB1323" t="b">
            <v>0</v>
          </cell>
          <cell r="DD1323" t="b">
            <v>0</v>
          </cell>
          <cell r="DF1323" t="b">
            <v>0</v>
          </cell>
          <cell r="DH1323" t="b">
            <v>0</v>
          </cell>
          <cell r="DJ1323" t="b">
            <v>0</v>
          </cell>
          <cell r="DL1323" t="b">
            <v>0</v>
          </cell>
          <cell r="DN1323" t="b">
            <v>0</v>
          </cell>
          <cell r="DP1323" t="b">
            <v>0</v>
          </cell>
          <cell r="DV1323">
            <v>0</v>
          </cell>
          <cell r="DX1323">
            <v>0</v>
          </cell>
          <cell r="DZ1323">
            <v>0</v>
          </cell>
          <cell r="EB1323">
            <v>0</v>
          </cell>
          <cell r="ED1323">
            <v>0</v>
          </cell>
          <cell r="EF1323">
            <v>0</v>
          </cell>
          <cell r="EJ1323">
            <v>0</v>
          </cell>
          <cell r="EL1323">
            <v>0</v>
          </cell>
          <cell r="EN1323">
            <v>0</v>
          </cell>
          <cell r="EP1323">
            <v>0</v>
          </cell>
          <cell r="ER1323">
            <v>0</v>
          </cell>
          <cell r="ET1323">
            <v>0</v>
          </cell>
          <cell r="EX1323">
            <v>0</v>
          </cell>
          <cell r="EZ1323">
            <v>0</v>
          </cell>
          <cell r="FD1323">
            <v>0</v>
          </cell>
          <cell r="FF1323">
            <v>0</v>
          </cell>
        </row>
        <row r="1324">
          <cell r="A1324" t="str">
            <v>Biomass_S01</v>
          </cell>
          <cell r="B1324" t="str">
            <v>Sverige</v>
          </cell>
          <cell r="G1324">
            <v>500</v>
          </cell>
          <cell r="H1324">
            <v>400</v>
          </cell>
          <cell r="AK1324">
            <v>255.70833333333331</v>
          </cell>
          <cell r="AL1324">
            <v>1573.5897435897434</v>
          </cell>
          <cell r="AN1324">
            <v>52</v>
          </cell>
          <cell r="AO1324">
            <v>81.949999999999989</v>
          </cell>
          <cell r="AP1324">
            <v>12665</v>
          </cell>
          <cell r="AQ1324">
            <v>70</v>
          </cell>
          <cell r="BG1324" t="b">
            <v>0</v>
          </cell>
          <cell r="BO1324" t="b">
            <v>0</v>
          </cell>
          <cell r="CA1324" t="b">
            <v>0</v>
          </cell>
          <cell r="CB1324" t="b">
            <v>0</v>
          </cell>
          <cell r="CD1324" t="b">
            <v>0</v>
          </cell>
          <cell r="CE1324" t="b">
            <v>0</v>
          </cell>
          <cell r="CG1324" t="b">
            <v>0</v>
          </cell>
          <cell r="CH1324" t="b">
            <v>0</v>
          </cell>
          <cell r="CP1324" t="str">
            <v>ECWCHEXC</v>
          </cell>
          <cell r="CT1324" t="b">
            <v>0</v>
          </cell>
          <cell r="CV1324" t="b">
            <v>0</v>
          </cell>
          <cell r="CX1324" t="b">
            <v>0</v>
          </cell>
          <cell r="CZ1324" t="b">
            <v>0</v>
          </cell>
          <cell r="DB1324" t="b">
            <v>0</v>
          </cell>
          <cell r="DD1324" t="b">
            <v>0</v>
          </cell>
          <cell r="DF1324" t="b">
            <v>0</v>
          </cell>
          <cell r="DH1324" t="b">
            <v>0</v>
          </cell>
          <cell r="DJ1324" t="b">
            <v>0</v>
          </cell>
          <cell r="DL1324" t="b">
            <v>0</v>
          </cell>
          <cell r="DN1324" t="b">
            <v>0</v>
          </cell>
          <cell r="DP1324" t="b">
            <v>0</v>
          </cell>
          <cell r="DV1324">
            <v>0</v>
          </cell>
          <cell r="DX1324">
            <v>0</v>
          </cell>
          <cell r="DZ1324">
            <v>0</v>
          </cell>
          <cell r="EB1324">
            <v>0</v>
          </cell>
          <cell r="ED1324">
            <v>0</v>
          </cell>
          <cell r="EF1324">
            <v>0</v>
          </cell>
          <cell r="EJ1324">
            <v>0</v>
          </cell>
          <cell r="EL1324">
            <v>0</v>
          </cell>
          <cell r="EN1324">
            <v>0</v>
          </cell>
          <cell r="EP1324">
            <v>0</v>
          </cell>
          <cell r="ER1324">
            <v>0</v>
          </cell>
          <cell r="ET1324">
            <v>0</v>
          </cell>
          <cell r="EX1324">
            <v>0</v>
          </cell>
          <cell r="EZ1324">
            <v>0</v>
          </cell>
          <cell r="FD1324">
            <v>0</v>
          </cell>
          <cell r="FF1324">
            <v>0</v>
          </cell>
        </row>
        <row r="1325">
          <cell r="A1325" t="str">
            <v>Biomass_S02</v>
          </cell>
          <cell r="B1325" t="str">
            <v>Sverige</v>
          </cell>
          <cell r="G1325">
            <v>500</v>
          </cell>
          <cell r="H1325">
            <v>400</v>
          </cell>
          <cell r="AK1325">
            <v>257.29166666666669</v>
          </cell>
          <cell r="AL1325">
            <v>1583.3333333333335</v>
          </cell>
          <cell r="AN1325">
            <v>52</v>
          </cell>
          <cell r="AO1325">
            <v>81.949999999999989</v>
          </cell>
          <cell r="AP1325">
            <v>12665</v>
          </cell>
          <cell r="AQ1325">
            <v>70</v>
          </cell>
          <cell r="BG1325" t="b">
            <v>0</v>
          </cell>
          <cell r="BO1325" t="b">
            <v>0</v>
          </cell>
          <cell r="CA1325" t="b">
            <v>0</v>
          </cell>
          <cell r="CB1325" t="b">
            <v>0</v>
          </cell>
          <cell r="CD1325" t="b">
            <v>0</v>
          </cell>
          <cell r="CE1325" t="b">
            <v>0</v>
          </cell>
          <cell r="CG1325" t="b">
            <v>0</v>
          </cell>
          <cell r="CH1325" t="b">
            <v>0</v>
          </cell>
          <cell r="CP1325" t="str">
            <v>ECWCHEXC</v>
          </cell>
          <cell r="CT1325" t="b">
            <v>0</v>
          </cell>
          <cell r="CV1325" t="b">
            <v>0</v>
          </cell>
          <cell r="CX1325" t="b">
            <v>0</v>
          </cell>
          <cell r="CZ1325" t="b">
            <v>0</v>
          </cell>
          <cell r="DB1325" t="b">
            <v>0</v>
          </cell>
          <cell r="DD1325" t="b">
            <v>0</v>
          </cell>
          <cell r="DF1325" t="b">
            <v>0</v>
          </cell>
          <cell r="DH1325" t="b">
            <v>0</v>
          </cell>
          <cell r="DJ1325" t="b">
            <v>0</v>
          </cell>
          <cell r="DL1325" t="b">
            <v>0</v>
          </cell>
          <cell r="DN1325" t="b">
            <v>0</v>
          </cell>
          <cell r="DP1325" t="b">
            <v>0</v>
          </cell>
          <cell r="DV1325">
            <v>0</v>
          </cell>
          <cell r="DX1325">
            <v>0</v>
          </cell>
          <cell r="DZ1325">
            <v>0</v>
          </cell>
          <cell r="EB1325">
            <v>0</v>
          </cell>
          <cell r="ED1325">
            <v>0</v>
          </cell>
          <cell r="EF1325">
            <v>0</v>
          </cell>
          <cell r="EJ1325">
            <v>0</v>
          </cell>
          <cell r="EL1325">
            <v>0</v>
          </cell>
          <cell r="EN1325">
            <v>0</v>
          </cell>
          <cell r="EP1325">
            <v>0</v>
          </cell>
          <cell r="ER1325">
            <v>0</v>
          </cell>
          <cell r="ET1325">
            <v>0</v>
          </cell>
          <cell r="EX1325">
            <v>0</v>
          </cell>
          <cell r="EZ1325">
            <v>0</v>
          </cell>
          <cell r="FD1325">
            <v>0</v>
          </cell>
          <cell r="FF1325">
            <v>0</v>
          </cell>
        </row>
        <row r="1326">
          <cell r="A1326" t="str">
            <v>Barsebäck 1</v>
          </cell>
          <cell r="B1326" t="str">
            <v>Sverige</v>
          </cell>
          <cell r="G1326">
            <v>615</v>
          </cell>
          <cell r="H1326">
            <v>0</v>
          </cell>
          <cell r="AK1326">
            <v>181.11749999999998</v>
          </cell>
          <cell r="AL1326">
            <v>0</v>
          </cell>
          <cell r="AN1326">
            <v>0</v>
          </cell>
          <cell r="AO1326">
            <v>184.5</v>
          </cell>
          <cell r="AP1326">
            <v>18450</v>
          </cell>
          <cell r="AQ1326">
            <v>86.100000000000009</v>
          </cell>
          <cell r="BG1326" t="b">
            <v>0</v>
          </cell>
          <cell r="BO1326" t="b">
            <v>0</v>
          </cell>
          <cell r="CA1326" t="b">
            <v>0</v>
          </cell>
          <cell r="CB1326" t="b">
            <v>0</v>
          </cell>
          <cell r="CD1326" t="b">
            <v>0</v>
          </cell>
          <cell r="CE1326" t="b">
            <v>0</v>
          </cell>
          <cell r="CG1326" t="b">
            <v>0</v>
          </cell>
          <cell r="CH1326" t="b">
            <v>0</v>
          </cell>
          <cell r="CP1326">
            <v>0</v>
          </cell>
          <cell r="CT1326" t="b">
            <v>0</v>
          </cell>
          <cell r="CV1326" t="b">
            <v>0</v>
          </cell>
          <cell r="CX1326" t="b">
            <v>0</v>
          </cell>
          <cell r="CZ1326" t="b">
            <v>0</v>
          </cell>
          <cell r="DB1326" t="b">
            <v>0</v>
          </cell>
          <cell r="DD1326" t="b">
            <v>0</v>
          </cell>
          <cell r="DF1326" t="b">
            <v>0</v>
          </cell>
          <cell r="DH1326" t="b">
            <v>0</v>
          </cell>
          <cell r="DJ1326" t="b">
            <v>0</v>
          </cell>
          <cell r="DL1326" t="b">
            <v>0</v>
          </cell>
          <cell r="DN1326" t="b">
            <v>0</v>
          </cell>
          <cell r="DP1326" t="b">
            <v>0</v>
          </cell>
          <cell r="DV1326">
            <v>0</v>
          </cell>
          <cell r="DX1326">
            <v>0</v>
          </cell>
          <cell r="DZ1326">
            <v>0</v>
          </cell>
          <cell r="EB1326">
            <v>0</v>
          </cell>
          <cell r="ED1326">
            <v>0</v>
          </cell>
          <cell r="EF1326">
            <v>0</v>
          </cell>
          <cell r="EJ1326">
            <v>0</v>
          </cell>
          <cell r="EL1326">
            <v>0</v>
          </cell>
          <cell r="EN1326">
            <v>0</v>
          </cell>
          <cell r="EP1326">
            <v>0</v>
          </cell>
          <cell r="ER1326">
            <v>0</v>
          </cell>
          <cell r="ET1326">
            <v>0</v>
          </cell>
          <cell r="EX1326">
            <v>0</v>
          </cell>
          <cell r="EZ1326">
            <v>0</v>
          </cell>
          <cell r="FD1326">
            <v>0</v>
          </cell>
          <cell r="FF1326">
            <v>0</v>
          </cell>
        </row>
        <row r="1327">
          <cell r="A1327" t="str">
            <v>Barsebäck 2</v>
          </cell>
          <cell r="B1327" t="str">
            <v>Sverige</v>
          </cell>
          <cell r="G1327">
            <v>615</v>
          </cell>
          <cell r="H1327">
            <v>0</v>
          </cell>
          <cell r="AK1327">
            <v>193.971</v>
          </cell>
          <cell r="AL1327">
            <v>0</v>
          </cell>
          <cell r="AN1327">
            <v>0</v>
          </cell>
          <cell r="AO1327">
            <v>184.5</v>
          </cell>
          <cell r="AP1327">
            <v>18450</v>
          </cell>
          <cell r="AQ1327">
            <v>86.100000000000009</v>
          </cell>
          <cell r="BG1327" t="b">
            <v>0</v>
          </cell>
          <cell r="BO1327" t="b">
            <v>0</v>
          </cell>
          <cell r="CA1327" t="b">
            <v>0</v>
          </cell>
          <cell r="CB1327" t="b">
            <v>0</v>
          </cell>
          <cell r="CD1327" t="b">
            <v>0</v>
          </cell>
          <cell r="CE1327" t="b">
            <v>0</v>
          </cell>
          <cell r="CG1327" t="b">
            <v>0</v>
          </cell>
          <cell r="CH1327" t="b">
            <v>0</v>
          </cell>
          <cell r="CP1327">
            <v>0</v>
          </cell>
          <cell r="CT1327" t="b">
            <v>0</v>
          </cell>
          <cell r="CV1327" t="b">
            <v>0</v>
          </cell>
          <cell r="CX1327" t="b">
            <v>0</v>
          </cell>
          <cell r="CZ1327" t="b">
            <v>0</v>
          </cell>
          <cell r="DB1327" t="b">
            <v>0</v>
          </cell>
          <cell r="DD1327" t="b">
            <v>0</v>
          </cell>
          <cell r="DF1327" t="b">
            <v>0</v>
          </cell>
          <cell r="DH1327" t="b">
            <v>0</v>
          </cell>
          <cell r="DJ1327" t="b">
            <v>0</v>
          </cell>
          <cell r="DL1327" t="b">
            <v>0</v>
          </cell>
          <cell r="DN1327" t="b">
            <v>0</v>
          </cell>
          <cell r="DP1327" t="b">
            <v>0</v>
          </cell>
          <cell r="DV1327">
            <v>0</v>
          </cell>
          <cell r="DX1327">
            <v>0</v>
          </cell>
          <cell r="DZ1327">
            <v>0</v>
          </cell>
          <cell r="EB1327">
            <v>0</v>
          </cell>
          <cell r="ED1327">
            <v>0</v>
          </cell>
          <cell r="EF1327">
            <v>0</v>
          </cell>
          <cell r="EJ1327">
            <v>0</v>
          </cell>
          <cell r="EL1327">
            <v>0</v>
          </cell>
          <cell r="EN1327">
            <v>0</v>
          </cell>
          <cell r="EP1327">
            <v>0</v>
          </cell>
          <cell r="ER1327">
            <v>0</v>
          </cell>
          <cell r="ET1327">
            <v>0</v>
          </cell>
          <cell r="EX1327">
            <v>0</v>
          </cell>
          <cell r="EZ1327">
            <v>0</v>
          </cell>
          <cell r="FD1327">
            <v>0</v>
          </cell>
          <cell r="FF1327">
            <v>0</v>
          </cell>
        </row>
        <row r="1328">
          <cell r="A1328" t="str">
            <v>Forsmark1-2</v>
          </cell>
          <cell r="B1328" t="str">
            <v>Sverige</v>
          </cell>
          <cell r="G1328">
            <v>1920</v>
          </cell>
          <cell r="H1328">
            <v>0</v>
          </cell>
          <cell r="AK1328">
            <v>620.16</v>
          </cell>
          <cell r="AL1328">
            <v>0</v>
          </cell>
          <cell r="AN1328">
            <v>0</v>
          </cell>
          <cell r="AO1328">
            <v>576</v>
          </cell>
          <cell r="AP1328">
            <v>57600</v>
          </cell>
          <cell r="AQ1328">
            <v>268.8</v>
          </cell>
          <cell r="BG1328" t="b">
            <v>0</v>
          </cell>
          <cell r="BO1328" t="b">
            <v>0</v>
          </cell>
          <cell r="CA1328" t="b">
            <v>0</v>
          </cell>
          <cell r="CB1328" t="b">
            <v>0</v>
          </cell>
          <cell r="CD1328" t="b">
            <v>0</v>
          </cell>
          <cell r="CE1328" t="b">
            <v>0</v>
          </cell>
          <cell r="CG1328" t="b">
            <v>0</v>
          </cell>
          <cell r="CH1328" t="b">
            <v>0</v>
          </cell>
          <cell r="CP1328">
            <v>0</v>
          </cell>
          <cell r="CT1328" t="b">
            <v>0</v>
          </cell>
          <cell r="CV1328" t="b">
            <v>0</v>
          </cell>
          <cell r="CX1328" t="b">
            <v>0</v>
          </cell>
          <cell r="CZ1328" t="b">
            <v>0</v>
          </cell>
          <cell r="DB1328" t="b">
            <v>0</v>
          </cell>
          <cell r="DD1328" t="b">
            <v>0</v>
          </cell>
          <cell r="DF1328" t="b">
            <v>0</v>
          </cell>
          <cell r="DH1328" t="b">
            <v>0</v>
          </cell>
          <cell r="DJ1328" t="b">
            <v>0</v>
          </cell>
          <cell r="DL1328" t="b">
            <v>0</v>
          </cell>
          <cell r="DN1328" t="b">
            <v>0</v>
          </cell>
          <cell r="DP1328" t="b">
            <v>0</v>
          </cell>
          <cell r="DV1328">
            <v>0</v>
          </cell>
          <cell r="DX1328">
            <v>0</v>
          </cell>
          <cell r="DZ1328">
            <v>0</v>
          </cell>
          <cell r="EB1328">
            <v>0</v>
          </cell>
          <cell r="ED1328">
            <v>0</v>
          </cell>
          <cell r="EF1328">
            <v>0</v>
          </cell>
          <cell r="EJ1328">
            <v>0</v>
          </cell>
          <cell r="EL1328">
            <v>0</v>
          </cell>
          <cell r="EN1328">
            <v>0</v>
          </cell>
          <cell r="EP1328">
            <v>0</v>
          </cell>
          <cell r="ER1328">
            <v>0</v>
          </cell>
          <cell r="ET1328">
            <v>0</v>
          </cell>
          <cell r="EX1328">
            <v>0</v>
          </cell>
          <cell r="EZ1328">
            <v>0</v>
          </cell>
          <cell r="FD1328">
            <v>0</v>
          </cell>
          <cell r="FF1328">
            <v>0</v>
          </cell>
        </row>
        <row r="1329">
          <cell r="A1329" t="str">
            <v>Forsmark1-2</v>
          </cell>
          <cell r="B1329" t="str">
            <v>Sverige</v>
          </cell>
          <cell r="G1329">
            <v>1920</v>
          </cell>
          <cell r="H1329">
            <v>0</v>
          </cell>
          <cell r="AK1329">
            <v>620.16</v>
          </cell>
          <cell r="AL1329">
            <v>0</v>
          </cell>
          <cell r="AN1329">
            <v>0</v>
          </cell>
          <cell r="AO1329">
            <v>576</v>
          </cell>
          <cell r="AP1329">
            <v>57600</v>
          </cell>
          <cell r="AQ1329">
            <v>460.79999999999995</v>
          </cell>
          <cell r="BG1329" t="b">
            <v>0</v>
          </cell>
          <cell r="BO1329" t="b">
            <v>0</v>
          </cell>
          <cell r="CA1329" t="b">
            <v>0</v>
          </cell>
          <cell r="CB1329" t="b">
            <v>0</v>
          </cell>
          <cell r="CD1329" t="b">
            <v>0</v>
          </cell>
          <cell r="CE1329" t="b">
            <v>0</v>
          </cell>
          <cell r="CG1329" t="b">
            <v>0</v>
          </cell>
          <cell r="CH1329" t="b">
            <v>0</v>
          </cell>
          <cell r="CP1329">
            <v>0</v>
          </cell>
          <cell r="CT1329" t="b">
            <v>0</v>
          </cell>
          <cell r="CV1329" t="b">
            <v>0</v>
          </cell>
          <cell r="CX1329" t="b">
            <v>0</v>
          </cell>
          <cell r="CZ1329" t="b">
            <v>0</v>
          </cell>
          <cell r="DB1329" t="b">
            <v>0</v>
          </cell>
          <cell r="DD1329" t="b">
            <v>0</v>
          </cell>
          <cell r="DF1329" t="b">
            <v>0</v>
          </cell>
          <cell r="DH1329" t="b">
            <v>0</v>
          </cell>
          <cell r="DJ1329" t="b">
            <v>0</v>
          </cell>
          <cell r="DL1329" t="b">
            <v>0</v>
          </cell>
          <cell r="DN1329" t="b">
            <v>0</v>
          </cell>
          <cell r="DP1329" t="b">
            <v>0</v>
          </cell>
          <cell r="DV1329">
            <v>0</v>
          </cell>
          <cell r="DX1329">
            <v>0</v>
          </cell>
          <cell r="DZ1329">
            <v>0</v>
          </cell>
          <cell r="EB1329">
            <v>0</v>
          </cell>
          <cell r="ED1329">
            <v>0</v>
          </cell>
          <cell r="EF1329">
            <v>0</v>
          </cell>
          <cell r="EJ1329">
            <v>0</v>
          </cell>
          <cell r="EL1329">
            <v>0</v>
          </cell>
          <cell r="EN1329">
            <v>0</v>
          </cell>
          <cell r="EP1329">
            <v>0</v>
          </cell>
          <cell r="ER1329">
            <v>0</v>
          </cell>
          <cell r="ET1329">
            <v>0</v>
          </cell>
          <cell r="EX1329">
            <v>0</v>
          </cell>
          <cell r="EZ1329">
            <v>0</v>
          </cell>
          <cell r="FD1329">
            <v>0</v>
          </cell>
          <cell r="FF1329">
            <v>0</v>
          </cell>
        </row>
        <row r="1330">
          <cell r="A1330" t="str">
            <v>Forsmark1-2</v>
          </cell>
          <cell r="B1330" t="str">
            <v>Sverige</v>
          </cell>
          <cell r="G1330">
            <v>1920</v>
          </cell>
          <cell r="H1330">
            <v>0</v>
          </cell>
          <cell r="AK1330">
            <v>620.16</v>
          </cell>
          <cell r="AL1330">
            <v>0</v>
          </cell>
          <cell r="AN1330">
            <v>0</v>
          </cell>
          <cell r="AO1330">
            <v>576</v>
          </cell>
          <cell r="AP1330">
            <v>57600</v>
          </cell>
          <cell r="AQ1330">
            <v>652.79999999999995</v>
          </cell>
          <cell r="BG1330" t="b">
            <v>0</v>
          </cell>
          <cell r="BO1330" t="b">
            <v>0</v>
          </cell>
          <cell r="CA1330" t="b">
            <v>0</v>
          </cell>
          <cell r="CB1330" t="b">
            <v>0</v>
          </cell>
          <cell r="CD1330" t="b">
            <v>0</v>
          </cell>
          <cell r="CE1330" t="b">
            <v>0</v>
          </cell>
          <cell r="CG1330" t="b">
            <v>0</v>
          </cell>
          <cell r="CH1330" t="b">
            <v>0</v>
          </cell>
          <cell r="CP1330">
            <v>0</v>
          </cell>
          <cell r="CT1330" t="b">
            <v>0</v>
          </cell>
          <cell r="CV1330" t="b">
            <v>0</v>
          </cell>
          <cell r="CX1330" t="b">
            <v>0</v>
          </cell>
          <cell r="CZ1330" t="b">
            <v>0</v>
          </cell>
          <cell r="DB1330" t="b">
            <v>0</v>
          </cell>
          <cell r="DD1330" t="b">
            <v>0</v>
          </cell>
          <cell r="DF1330" t="b">
            <v>0</v>
          </cell>
          <cell r="DH1330" t="b">
            <v>0</v>
          </cell>
          <cell r="DJ1330" t="b">
            <v>0</v>
          </cell>
          <cell r="DL1330" t="b">
            <v>0</v>
          </cell>
          <cell r="DN1330" t="b">
            <v>0</v>
          </cell>
          <cell r="DP1330" t="b">
            <v>0</v>
          </cell>
          <cell r="DV1330">
            <v>0</v>
          </cell>
          <cell r="DX1330">
            <v>0</v>
          </cell>
          <cell r="DZ1330">
            <v>0</v>
          </cell>
          <cell r="EB1330">
            <v>0</v>
          </cell>
          <cell r="ED1330">
            <v>0</v>
          </cell>
          <cell r="EF1330">
            <v>0</v>
          </cell>
          <cell r="EJ1330">
            <v>0</v>
          </cell>
          <cell r="EL1330">
            <v>0</v>
          </cell>
          <cell r="EN1330">
            <v>0</v>
          </cell>
          <cell r="EP1330">
            <v>0</v>
          </cell>
          <cell r="ER1330">
            <v>0</v>
          </cell>
          <cell r="ET1330">
            <v>0</v>
          </cell>
          <cell r="EX1330">
            <v>0</v>
          </cell>
          <cell r="EZ1330">
            <v>0</v>
          </cell>
          <cell r="FD1330">
            <v>0</v>
          </cell>
          <cell r="FF1330">
            <v>0</v>
          </cell>
        </row>
        <row r="1331">
          <cell r="A1331" t="str">
            <v>Forsmark1-2</v>
          </cell>
          <cell r="B1331" t="str">
            <v>Sverige</v>
          </cell>
          <cell r="G1331">
            <v>1920</v>
          </cell>
          <cell r="H1331">
            <v>0</v>
          </cell>
          <cell r="AK1331">
            <v>620.16</v>
          </cell>
          <cell r="AL1331">
            <v>0</v>
          </cell>
          <cell r="AN1331">
            <v>0</v>
          </cell>
          <cell r="AO1331">
            <v>576</v>
          </cell>
          <cell r="AP1331">
            <v>57600</v>
          </cell>
          <cell r="AQ1331">
            <v>288</v>
          </cell>
          <cell r="BG1331" t="b">
            <v>0</v>
          </cell>
          <cell r="BO1331" t="b">
            <v>0</v>
          </cell>
          <cell r="CA1331" t="b">
            <v>0</v>
          </cell>
          <cell r="CB1331" t="b">
            <v>0</v>
          </cell>
          <cell r="CD1331" t="b">
            <v>0</v>
          </cell>
          <cell r="CE1331" t="b">
            <v>0</v>
          </cell>
          <cell r="CG1331" t="b">
            <v>0</v>
          </cell>
          <cell r="CH1331" t="b">
            <v>0</v>
          </cell>
          <cell r="CP1331">
            <v>0</v>
          </cell>
          <cell r="CT1331" t="b">
            <v>0</v>
          </cell>
          <cell r="CV1331" t="b">
            <v>0</v>
          </cell>
          <cell r="CX1331" t="b">
            <v>0</v>
          </cell>
          <cell r="CZ1331" t="b">
            <v>0</v>
          </cell>
          <cell r="DB1331" t="b">
            <v>0</v>
          </cell>
          <cell r="DD1331" t="b">
            <v>0</v>
          </cell>
          <cell r="DF1331" t="b">
            <v>0</v>
          </cell>
          <cell r="DH1331" t="b">
            <v>0</v>
          </cell>
          <cell r="DJ1331" t="b">
            <v>0</v>
          </cell>
          <cell r="DL1331" t="b">
            <v>0</v>
          </cell>
          <cell r="DN1331" t="b">
            <v>0</v>
          </cell>
          <cell r="DP1331" t="b">
            <v>0</v>
          </cell>
          <cell r="DV1331">
            <v>0</v>
          </cell>
          <cell r="DX1331">
            <v>0</v>
          </cell>
          <cell r="DZ1331">
            <v>0</v>
          </cell>
          <cell r="EB1331">
            <v>0</v>
          </cell>
          <cell r="ED1331">
            <v>0</v>
          </cell>
          <cell r="EF1331">
            <v>0</v>
          </cell>
          <cell r="EJ1331">
            <v>0</v>
          </cell>
          <cell r="EL1331">
            <v>0</v>
          </cell>
          <cell r="EN1331">
            <v>0</v>
          </cell>
          <cell r="EP1331">
            <v>0</v>
          </cell>
          <cell r="ER1331">
            <v>0</v>
          </cell>
          <cell r="ET1331">
            <v>0</v>
          </cell>
          <cell r="EX1331">
            <v>0</v>
          </cell>
          <cell r="EZ1331">
            <v>0</v>
          </cell>
          <cell r="FD1331">
            <v>0</v>
          </cell>
          <cell r="FF1331">
            <v>0</v>
          </cell>
        </row>
        <row r="1332">
          <cell r="A1332" t="str">
            <v>Forsmark1-2</v>
          </cell>
          <cell r="B1332" t="str">
            <v>Sverige</v>
          </cell>
          <cell r="G1332">
            <v>1920</v>
          </cell>
          <cell r="H1332">
            <v>0</v>
          </cell>
          <cell r="AK1332">
            <v>620.16</v>
          </cell>
          <cell r="AL1332">
            <v>0</v>
          </cell>
          <cell r="AN1332">
            <v>0</v>
          </cell>
          <cell r="AO1332">
            <v>576</v>
          </cell>
          <cell r="AP1332">
            <v>57600</v>
          </cell>
          <cell r="AQ1332">
            <v>403.2</v>
          </cell>
          <cell r="BG1332" t="b">
            <v>0</v>
          </cell>
          <cell r="BO1332" t="b">
            <v>0</v>
          </cell>
          <cell r="CA1332" t="b">
            <v>0</v>
          </cell>
          <cell r="CB1332" t="b">
            <v>0</v>
          </cell>
          <cell r="CD1332" t="b">
            <v>0</v>
          </cell>
          <cell r="CE1332" t="b">
            <v>0</v>
          </cell>
          <cell r="CG1332" t="b">
            <v>0</v>
          </cell>
          <cell r="CH1332" t="b">
            <v>0</v>
          </cell>
          <cell r="CP1332">
            <v>0</v>
          </cell>
          <cell r="CT1332" t="b">
            <v>0</v>
          </cell>
          <cell r="CV1332" t="b">
            <v>0</v>
          </cell>
          <cell r="CX1332" t="b">
            <v>0</v>
          </cell>
          <cell r="CZ1332" t="b">
            <v>0</v>
          </cell>
          <cell r="DB1332" t="b">
            <v>0</v>
          </cell>
          <cell r="DD1332" t="b">
            <v>0</v>
          </cell>
          <cell r="DF1332" t="b">
            <v>0</v>
          </cell>
          <cell r="DH1332" t="b">
            <v>0</v>
          </cell>
          <cell r="DJ1332" t="b">
            <v>0</v>
          </cell>
          <cell r="DL1332" t="b">
            <v>0</v>
          </cell>
          <cell r="DN1332" t="b">
            <v>0</v>
          </cell>
          <cell r="DP1332" t="b">
            <v>0</v>
          </cell>
          <cell r="DV1332">
            <v>0</v>
          </cell>
          <cell r="DX1332">
            <v>0</v>
          </cell>
          <cell r="DZ1332">
            <v>0</v>
          </cell>
          <cell r="EB1332">
            <v>0</v>
          </cell>
          <cell r="ED1332">
            <v>0</v>
          </cell>
          <cell r="EF1332">
            <v>0</v>
          </cell>
          <cell r="EJ1332">
            <v>0</v>
          </cell>
          <cell r="EL1332">
            <v>0</v>
          </cell>
          <cell r="EN1332">
            <v>0</v>
          </cell>
          <cell r="EP1332">
            <v>0</v>
          </cell>
          <cell r="ER1332">
            <v>0</v>
          </cell>
          <cell r="ET1332">
            <v>0</v>
          </cell>
          <cell r="EX1332">
            <v>0</v>
          </cell>
          <cell r="EZ1332">
            <v>0</v>
          </cell>
          <cell r="FD1332">
            <v>0</v>
          </cell>
          <cell r="FF1332">
            <v>0</v>
          </cell>
        </row>
        <row r="1333">
          <cell r="A1333" t="str">
            <v>Forsmark1-2opgraderet</v>
          </cell>
          <cell r="B1333" t="str">
            <v>Sverige</v>
          </cell>
          <cell r="G1333">
            <v>2170</v>
          </cell>
          <cell r="H1333">
            <v>0</v>
          </cell>
          <cell r="AK1333">
            <v>700.91</v>
          </cell>
          <cell r="AL1333">
            <v>0</v>
          </cell>
          <cell r="AN1333">
            <v>0</v>
          </cell>
          <cell r="AO1333">
            <v>651</v>
          </cell>
          <cell r="AP1333">
            <v>65100</v>
          </cell>
          <cell r="AQ1333">
            <v>455.7</v>
          </cell>
          <cell r="BG1333" t="b">
            <v>0</v>
          </cell>
          <cell r="BO1333" t="b">
            <v>0</v>
          </cell>
          <cell r="CA1333" t="b">
            <v>0</v>
          </cell>
          <cell r="CB1333" t="b">
            <v>0</v>
          </cell>
          <cell r="CD1333" t="b">
            <v>0</v>
          </cell>
          <cell r="CE1333" t="b">
            <v>0</v>
          </cell>
          <cell r="CG1333" t="b">
            <v>0</v>
          </cell>
          <cell r="CH1333" t="b">
            <v>0</v>
          </cell>
          <cell r="CP1333">
            <v>0</v>
          </cell>
          <cell r="CT1333" t="b">
            <v>0</v>
          </cell>
          <cell r="CV1333" t="b">
            <v>0</v>
          </cell>
          <cell r="CX1333" t="b">
            <v>0</v>
          </cell>
          <cell r="CZ1333" t="b">
            <v>0</v>
          </cell>
          <cell r="DB1333" t="b">
            <v>0</v>
          </cell>
          <cell r="DD1333" t="b">
            <v>0</v>
          </cell>
          <cell r="DF1333" t="b">
            <v>0</v>
          </cell>
          <cell r="DH1333" t="b">
            <v>0</v>
          </cell>
          <cell r="DJ1333" t="b">
            <v>0</v>
          </cell>
          <cell r="DL1333" t="b">
            <v>0</v>
          </cell>
          <cell r="DN1333" t="b">
            <v>0</v>
          </cell>
          <cell r="DP1333" t="b">
            <v>0</v>
          </cell>
          <cell r="DV1333">
            <v>0</v>
          </cell>
          <cell r="DX1333">
            <v>0</v>
          </cell>
          <cell r="DZ1333">
            <v>0</v>
          </cell>
          <cell r="EB1333">
            <v>0</v>
          </cell>
          <cell r="ED1333">
            <v>0</v>
          </cell>
          <cell r="EF1333">
            <v>0</v>
          </cell>
          <cell r="EJ1333">
            <v>0</v>
          </cell>
          <cell r="EL1333">
            <v>0</v>
          </cell>
          <cell r="EN1333">
            <v>0</v>
          </cell>
          <cell r="EP1333">
            <v>0</v>
          </cell>
          <cell r="ER1333">
            <v>0</v>
          </cell>
          <cell r="ET1333">
            <v>0</v>
          </cell>
          <cell r="EX1333">
            <v>0</v>
          </cell>
          <cell r="EZ1333">
            <v>0</v>
          </cell>
          <cell r="FD1333">
            <v>0</v>
          </cell>
          <cell r="FF1333">
            <v>0</v>
          </cell>
        </row>
        <row r="1334">
          <cell r="A1334" t="str">
            <v>Forsmark3</v>
          </cell>
          <cell r="B1334" t="str">
            <v>Sverige</v>
          </cell>
          <cell r="G1334">
            <v>1155</v>
          </cell>
          <cell r="H1334">
            <v>0</v>
          </cell>
          <cell r="AK1334">
            <v>384.03749999999997</v>
          </cell>
          <cell r="AL1334">
            <v>0</v>
          </cell>
          <cell r="AN1334">
            <v>0</v>
          </cell>
          <cell r="AO1334">
            <v>346.5</v>
          </cell>
          <cell r="AP1334">
            <v>34650</v>
          </cell>
          <cell r="AQ1334">
            <v>161.70000000000002</v>
          </cell>
          <cell r="BG1334" t="b">
            <v>0</v>
          </cell>
          <cell r="BO1334" t="b">
            <v>0</v>
          </cell>
          <cell r="CA1334" t="b">
            <v>0</v>
          </cell>
          <cell r="CB1334" t="b">
            <v>0</v>
          </cell>
          <cell r="CD1334" t="b">
            <v>0</v>
          </cell>
          <cell r="CE1334" t="b">
            <v>0</v>
          </cell>
          <cell r="CG1334" t="b">
            <v>0</v>
          </cell>
          <cell r="CH1334" t="b">
            <v>0</v>
          </cell>
          <cell r="CP1334">
            <v>0</v>
          </cell>
          <cell r="CT1334" t="b">
            <v>0</v>
          </cell>
          <cell r="CV1334" t="b">
            <v>0</v>
          </cell>
          <cell r="CX1334" t="b">
            <v>0</v>
          </cell>
          <cell r="CZ1334" t="b">
            <v>0</v>
          </cell>
          <cell r="DB1334" t="b">
            <v>0</v>
          </cell>
          <cell r="DD1334" t="b">
            <v>0</v>
          </cell>
          <cell r="DF1334" t="b">
            <v>0</v>
          </cell>
          <cell r="DH1334" t="b">
            <v>0</v>
          </cell>
          <cell r="DJ1334" t="b">
            <v>0</v>
          </cell>
          <cell r="DL1334" t="b">
            <v>0</v>
          </cell>
          <cell r="DN1334" t="b">
            <v>0</v>
          </cell>
          <cell r="DP1334" t="b">
            <v>0</v>
          </cell>
          <cell r="DV1334">
            <v>0</v>
          </cell>
          <cell r="DX1334">
            <v>0</v>
          </cell>
          <cell r="DZ1334">
            <v>0</v>
          </cell>
          <cell r="EB1334">
            <v>0</v>
          </cell>
          <cell r="ED1334">
            <v>0</v>
          </cell>
          <cell r="EF1334">
            <v>0</v>
          </cell>
          <cell r="EJ1334">
            <v>0</v>
          </cell>
          <cell r="EL1334">
            <v>0</v>
          </cell>
          <cell r="EN1334">
            <v>0</v>
          </cell>
          <cell r="EP1334">
            <v>0</v>
          </cell>
          <cell r="ER1334">
            <v>0</v>
          </cell>
          <cell r="ET1334">
            <v>0</v>
          </cell>
          <cell r="EX1334">
            <v>0</v>
          </cell>
          <cell r="EZ1334">
            <v>0</v>
          </cell>
          <cell r="FD1334">
            <v>0</v>
          </cell>
          <cell r="FF1334">
            <v>0</v>
          </cell>
        </row>
        <row r="1335">
          <cell r="A1335" t="str">
            <v>Forsmark3opgraderet</v>
          </cell>
          <cell r="B1335" t="str">
            <v>Sverige</v>
          </cell>
          <cell r="G1335">
            <v>1285</v>
          </cell>
          <cell r="H1335">
            <v>0</v>
          </cell>
          <cell r="AK1335">
            <v>427.26249999999993</v>
          </cell>
          <cell r="AL1335">
            <v>0</v>
          </cell>
          <cell r="AN1335">
            <v>0</v>
          </cell>
          <cell r="AO1335">
            <v>385.5</v>
          </cell>
          <cell r="AP1335">
            <v>38550</v>
          </cell>
          <cell r="AQ1335">
            <v>179.9</v>
          </cell>
          <cell r="BG1335" t="b">
            <v>0</v>
          </cell>
          <cell r="BO1335" t="b">
            <v>0</v>
          </cell>
          <cell r="CA1335" t="b">
            <v>0</v>
          </cell>
          <cell r="CB1335" t="b">
            <v>0</v>
          </cell>
          <cell r="CD1335" t="b">
            <v>0</v>
          </cell>
          <cell r="CE1335" t="b">
            <v>0</v>
          </cell>
          <cell r="CG1335" t="b">
            <v>0</v>
          </cell>
          <cell r="CH1335" t="b">
            <v>0</v>
          </cell>
          <cell r="CP1335">
            <v>0</v>
          </cell>
          <cell r="CT1335" t="b">
            <v>0</v>
          </cell>
          <cell r="CV1335" t="b">
            <v>0</v>
          </cell>
          <cell r="CX1335" t="b">
            <v>0</v>
          </cell>
          <cell r="CZ1335" t="b">
            <v>0</v>
          </cell>
          <cell r="DB1335" t="b">
            <v>0</v>
          </cell>
          <cell r="DD1335" t="b">
            <v>0</v>
          </cell>
          <cell r="DF1335" t="b">
            <v>0</v>
          </cell>
          <cell r="DH1335" t="b">
            <v>0</v>
          </cell>
          <cell r="DJ1335" t="b">
            <v>0</v>
          </cell>
          <cell r="DL1335" t="b">
            <v>0</v>
          </cell>
          <cell r="DN1335" t="b">
            <v>0</v>
          </cell>
          <cell r="DP1335" t="b">
            <v>0</v>
          </cell>
          <cell r="DV1335">
            <v>0</v>
          </cell>
          <cell r="DX1335">
            <v>0</v>
          </cell>
          <cell r="DZ1335">
            <v>0</v>
          </cell>
          <cell r="EB1335">
            <v>0</v>
          </cell>
          <cell r="ED1335">
            <v>0</v>
          </cell>
          <cell r="EF1335">
            <v>0</v>
          </cell>
          <cell r="EJ1335">
            <v>0</v>
          </cell>
          <cell r="EL1335">
            <v>0</v>
          </cell>
          <cell r="EN1335">
            <v>0</v>
          </cell>
          <cell r="EP1335">
            <v>0</v>
          </cell>
          <cell r="ER1335">
            <v>0</v>
          </cell>
          <cell r="ET1335">
            <v>0</v>
          </cell>
          <cell r="EX1335">
            <v>0</v>
          </cell>
          <cell r="EZ1335">
            <v>0</v>
          </cell>
          <cell r="FD1335">
            <v>0</v>
          </cell>
          <cell r="FF1335">
            <v>0</v>
          </cell>
        </row>
        <row r="1336">
          <cell r="A1336" t="str">
            <v>Forsmark3opgraderet</v>
          </cell>
          <cell r="B1336" t="str">
            <v>Sverige</v>
          </cell>
          <cell r="G1336">
            <v>1285</v>
          </cell>
          <cell r="H1336">
            <v>0</v>
          </cell>
          <cell r="AK1336">
            <v>427.26249999999993</v>
          </cell>
          <cell r="AL1336">
            <v>0</v>
          </cell>
          <cell r="AN1336">
            <v>0</v>
          </cell>
          <cell r="AO1336">
            <v>385.5</v>
          </cell>
          <cell r="AP1336">
            <v>38550</v>
          </cell>
          <cell r="AQ1336">
            <v>308.39999999999998</v>
          </cell>
          <cell r="BG1336" t="b">
            <v>0</v>
          </cell>
          <cell r="BO1336" t="b">
            <v>0</v>
          </cell>
          <cell r="CA1336" t="b">
            <v>0</v>
          </cell>
          <cell r="CB1336" t="b">
            <v>0</v>
          </cell>
          <cell r="CD1336" t="b">
            <v>0</v>
          </cell>
          <cell r="CE1336" t="b">
            <v>0</v>
          </cell>
          <cell r="CG1336" t="b">
            <v>0</v>
          </cell>
          <cell r="CH1336" t="b">
            <v>0</v>
          </cell>
          <cell r="CP1336">
            <v>0</v>
          </cell>
          <cell r="CT1336" t="b">
            <v>0</v>
          </cell>
          <cell r="CV1336" t="b">
            <v>0</v>
          </cell>
          <cell r="CX1336" t="b">
            <v>0</v>
          </cell>
          <cell r="CZ1336" t="b">
            <v>0</v>
          </cell>
          <cell r="DB1336" t="b">
            <v>0</v>
          </cell>
          <cell r="DD1336" t="b">
            <v>0</v>
          </cell>
          <cell r="DF1336" t="b">
            <v>0</v>
          </cell>
          <cell r="DH1336" t="b">
            <v>0</v>
          </cell>
          <cell r="DJ1336" t="b">
            <v>0</v>
          </cell>
          <cell r="DL1336" t="b">
            <v>0</v>
          </cell>
          <cell r="DN1336" t="b">
            <v>0</v>
          </cell>
          <cell r="DP1336" t="b">
            <v>0</v>
          </cell>
          <cell r="DV1336">
            <v>0</v>
          </cell>
          <cell r="DX1336">
            <v>0</v>
          </cell>
          <cell r="DZ1336">
            <v>0</v>
          </cell>
          <cell r="EB1336">
            <v>0</v>
          </cell>
          <cell r="ED1336">
            <v>0</v>
          </cell>
          <cell r="EF1336">
            <v>0</v>
          </cell>
          <cell r="EJ1336">
            <v>0</v>
          </cell>
          <cell r="EL1336">
            <v>0</v>
          </cell>
          <cell r="EN1336">
            <v>0</v>
          </cell>
          <cell r="EP1336">
            <v>0</v>
          </cell>
          <cell r="ER1336">
            <v>0</v>
          </cell>
          <cell r="ET1336">
            <v>0</v>
          </cell>
          <cell r="EX1336">
            <v>0</v>
          </cell>
          <cell r="EZ1336">
            <v>0</v>
          </cell>
          <cell r="FD1336">
            <v>0</v>
          </cell>
          <cell r="FF1336">
            <v>0</v>
          </cell>
        </row>
        <row r="1337">
          <cell r="A1337" t="str">
            <v>Forsmark3opgraderet</v>
          </cell>
          <cell r="B1337" t="str">
            <v>Sverige</v>
          </cell>
          <cell r="G1337">
            <v>1285</v>
          </cell>
          <cell r="H1337">
            <v>0</v>
          </cell>
          <cell r="AK1337">
            <v>427.26249999999993</v>
          </cell>
          <cell r="AL1337">
            <v>0</v>
          </cell>
          <cell r="AN1337">
            <v>0</v>
          </cell>
          <cell r="AO1337">
            <v>385.5</v>
          </cell>
          <cell r="AP1337">
            <v>38550</v>
          </cell>
          <cell r="AQ1337">
            <v>269.84999999999997</v>
          </cell>
          <cell r="BG1337" t="b">
            <v>0</v>
          </cell>
          <cell r="BO1337" t="b">
            <v>0</v>
          </cell>
          <cell r="CA1337" t="b">
            <v>0</v>
          </cell>
          <cell r="CB1337" t="b">
            <v>0</v>
          </cell>
          <cell r="CD1337" t="b">
            <v>0</v>
          </cell>
          <cell r="CE1337" t="b">
            <v>0</v>
          </cell>
          <cell r="CG1337" t="b">
            <v>0</v>
          </cell>
          <cell r="CH1337" t="b">
            <v>0</v>
          </cell>
          <cell r="CP1337">
            <v>0</v>
          </cell>
          <cell r="CT1337" t="b">
            <v>0</v>
          </cell>
          <cell r="CV1337" t="b">
            <v>0</v>
          </cell>
          <cell r="CX1337" t="b">
            <v>0</v>
          </cell>
          <cell r="CZ1337" t="b">
            <v>0</v>
          </cell>
          <cell r="DB1337" t="b">
            <v>0</v>
          </cell>
          <cell r="DD1337" t="b">
            <v>0</v>
          </cell>
          <cell r="DF1337" t="b">
            <v>0</v>
          </cell>
          <cell r="DH1337" t="b">
            <v>0</v>
          </cell>
          <cell r="DJ1337" t="b">
            <v>0</v>
          </cell>
          <cell r="DL1337" t="b">
            <v>0</v>
          </cell>
          <cell r="DN1337" t="b">
            <v>0</v>
          </cell>
          <cell r="DP1337" t="b">
            <v>0</v>
          </cell>
          <cell r="DV1337">
            <v>0</v>
          </cell>
          <cell r="DX1337">
            <v>0</v>
          </cell>
          <cell r="DZ1337">
            <v>0</v>
          </cell>
          <cell r="EB1337">
            <v>0</v>
          </cell>
          <cell r="ED1337">
            <v>0</v>
          </cell>
          <cell r="EF1337">
            <v>0</v>
          </cell>
          <cell r="EJ1337">
            <v>0</v>
          </cell>
          <cell r="EL1337">
            <v>0</v>
          </cell>
          <cell r="EN1337">
            <v>0</v>
          </cell>
          <cell r="EP1337">
            <v>0</v>
          </cell>
          <cell r="ER1337">
            <v>0</v>
          </cell>
          <cell r="ET1337">
            <v>0</v>
          </cell>
          <cell r="EX1337">
            <v>0</v>
          </cell>
          <cell r="EZ1337">
            <v>0</v>
          </cell>
          <cell r="FD1337">
            <v>0</v>
          </cell>
          <cell r="FF1337">
            <v>0</v>
          </cell>
        </row>
        <row r="1338">
          <cell r="A1338" t="str">
            <v>Forsmark3opgraderet</v>
          </cell>
          <cell r="B1338" t="str">
            <v>Sverige</v>
          </cell>
          <cell r="G1338">
            <v>1285</v>
          </cell>
          <cell r="H1338">
            <v>0</v>
          </cell>
          <cell r="AK1338">
            <v>427.26249999999993</v>
          </cell>
          <cell r="AL1338">
            <v>0</v>
          </cell>
          <cell r="AN1338">
            <v>0</v>
          </cell>
          <cell r="AO1338">
            <v>385.5</v>
          </cell>
          <cell r="AP1338">
            <v>38550</v>
          </cell>
          <cell r="AQ1338">
            <v>205.6</v>
          </cell>
          <cell r="BG1338" t="b">
            <v>0</v>
          </cell>
          <cell r="BO1338" t="b">
            <v>0</v>
          </cell>
          <cell r="CA1338" t="b">
            <v>0</v>
          </cell>
          <cell r="CB1338" t="b">
            <v>0</v>
          </cell>
          <cell r="CD1338" t="b">
            <v>0</v>
          </cell>
          <cell r="CE1338" t="b">
            <v>0</v>
          </cell>
          <cell r="CG1338" t="b">
            <v>0</v>
          </cell>
          <cell r="CH1338" t="b">
            <v>0</v>
          </cell>
          <cell r="CP1338">
            <v>0</v>
          </cell>
          <cell r="CT1338" t="b">
            <v>0</v>
          </cell>
          <cell r="CV1338" t="b">
            <v>0</v>
          </cell>
          <cell r="CX1338" t="b">
            <v>0</v>
          </cell>
          <cell r="CZ1338" t="b">
            <v>0</v>
          </cell>
          <cell r="DB1338" t="b">
            <v>0</v>
          </cell>
          <cell r="DD1338" t="b">
            <v>0</v>
          </cell>
          <cell r="DF1338" t="b">
            <v>0</v>
          </cell>
          <cell r="DH1338" t="b">
            <v>0</v>
          </cell>
          <cell r="DJ1338" t="b">
            <v>0</v>
          </cell>
          <cell r="DL1338" t="b">
            <v>0</v>
          </cell>
          <cell r="DN1338" t="b">
            <v>0</v>
          </cell>
          <cell r="DP1338" t="b">
            <v>0</v>
          </cell>
          <cell r="DV1338">
            <v>0</v>
          </cell>
          <cell r="DX1338">
            <v>0</v>
          </cell>
          <cell r="DZ1338">
            <v>0</v>
          </cell>
          <cell r="EB1338">
            <v>0</v>
          </cell>
          <cell r="ED1338">
            <v>0</v>
          </cell>
          <cell r="EF1338">
            <v>0</v>
          </cell>
          <cell r="EJ1338">
            <v>0</v>
          </cell>
          <cell r="EL1338">
            <v>0</v>
          </cell>
          <cell r="EN1338">
            <v>0</v>
          </cell>
          <cell r="EP1338">
            <v>0</v>
          </cell>
          <cell r="ER1338">
            <v>0</v>
          </cell>
          <cell r="ET1338">
            <v>0</v>
          </cell>
          <cell r="EX1338">
            <v>0</v>
          </cell>
          <cell r="EZ1338">
            <v>0</v>
          </cell>
          <cell r="FD1338">
            <v>0</v>
          </cell>
          <cell r="FF1338">
            <v>0</v>
          </cell>
        </row>
        <row r="1339">
          <cell r="A1339" t="str">
            <v>Forsmark3opgraderet</v>
          </cell>
          <cell r="B1339" t="str">
            <v>Sverige</v>
          </cell>
          <cell r="G1339">
            <v>1285</v>
          </cell>
          <cell r="H1339">
            <v>0</v>
          </cell>
          <cell r="AK1339">
            <v>427.26249999999993</v>
          </cell>
          <cell r="AL1339">
            <v>0</v>
          </cell>
          <cell r="AN1339">
            <v>0</v>
          </cell>
          <cell r="AO1339">
            <v>385.5</v>
          </cell>
          <cell r="AP1339">
            <v>38550</v>
          </cell>
          <cell r="AQ1339">
            <v>269.84999999999997</v>
          </cell>
          <cell r="BG1339" t="b">
            <v>0</v>
          </cell>
          <cell r="BO1339" t="b">
            <v>0</v>
          </cell>
          <cell r="CA1339" t="b">
            <v>0</v>
          </cell>
          <cell r="CB1339" t="b">
            <v>0</v>
          </cell>
          <cell r="CD1339" t="b">
            <v>0</v>
          </cell>
          <cell r="CE1339" t="b">
            <v>0</v>
          </cell>
          <cell r="CG1339" t="b">
            <v>0</v>
          </cell>
          <cell r="CH1339" t="b">
            <v>0</v>
          </cell>
          <cell r="CP1339">
            <v>0</v>
          </cell>
          <cell r="CT1339" t="b">
            <v>0</v>
          </cell>
          <cell r="CV1339" t="b">
            <v>0</v>
          </cell>
          <cell r="CX1339" t="b">
            <v>0</v>
          </cell>
          <cell r="CZ1339" t="b">
            <v>0</v>
          </cell>
          <cell r="DB1339" t="b">
            <v>0</v>
          </cell>
          <cell r="DD1339" t="b">
            <v>0</v>
          </cell>
          <cell r="DF1339" t="b">
            <v>0</v>
          </cell>
          <cell r="DH1339" t="b">
            <v>0</v>
          </cell>
          <cell r="DJ1339" t="b">
            <v>0</v>
          </cell>
          <cell r="DL1339" t="b">
            <v>0</v>
          </cell>
          <cell r="DN1339" t="b">
            <v>0</v>
          </cell>
          <cell r="DP1339" t="b">
            <v>0</v>
          </cell>
          <cell r="DV1339">
            <v>0</v>
          </cell>
          <cell r="DX1339">
            <v>0</v>
          </cell>
          <cell r="DZ1339">
            <v>0</v>
          </cell>
          <cell r="EB1339">
            <v>0</v>
          </cell>
          <cell r="ED1339">
            <v>0</v>
          </cell>
          <cell r="EF1339">
            <v>0</v>
          </cell>
          <cell r="EJ1339">
            <v>0</v>
          </cell>
          <cell r="EL1339">
            <v>0</v>
          </cell>
          <cell r="EN1339">
            <v>0</v>
          </cell>
          <cell r="EP1339">
            <v>0</v>
          </cell>
          <cell r="ER1339">
            <v>0</v>
          </cell>
          <cell r="ET1339">
            <v>0</v>
          </cell>
          <cell r="EX1339">
            <v>0</v>
          </cell>
          <cell r="EZ1339">
            <v>0</v>
          </cell>
          <cell r="FD1339">
            <v>0</v>
          </cell>
          <cell r="FF1339">
            <v>0</v>
          </cell>
        </row>
        <row r="1340">
          <cell r="A1340" t="str">
            <v>Oskarshamn1</v>
          </cell>
          <cell r="B1340" t="str">
            <v>Sverige</v>
          </cell>
          <cell r="G1340">
            <v>445</v>
          </cell>
          <cell r="H1340">
            <v>0</v>
          </cell>
          <cell r="AK1340">
            <v>136.74371505376342</v>
          </cell>
          <cell r="AL1340">
            <v>0</v>
          </cell>
          <cell r="AN1340">
            <v>0</v>
          </cell>
          <cell r="AO1340">
            <v>133.5</v>
          </cell>
          <cell r="AP1340">
            <v>13350</v>
          </cell>
          <cell r="AQ1340">
            <v>62.300000000000004</v>
          </cell>
          <cell r="BG1340" t="b">
            <v>0</v>
          </cell>
          <cell r="BO1340" t="b">
            <v>0</v>
          </cell>
          <cell r="CA1340" t="b">
            <v>0</v>
          </cell>
          <cell r="CB1340" t="b">
            <v>0</v>
          </cell>
          <cell r="CD1340" t="b">
            <v>0</v>
          </cell>
          <cell r="CE1340" t="b">
            <v>0</v>
          </cell>
          <cell r="CG1340" t="b">
            <v>0</v>
          </cell>
          <cell r="CH1340" t="b">
            <v>0</v>
          </cell>
          <cell r="CP1340">
            <v>0</v>
          </cell>
          <cell r="CT1340" t="b">
            <v>0</v>
          </cell>
          <cell r="CV1340" t="b">
            <v>0</v>
          </cell>
          <cell r="CX1340" t="b">
            <v>0</v>
          </cell>
          <cell r="CZ1340" t="b">
            <v>0</v>
          </cell>
          <cell r="DB1340" t="b">
            <v>0</v>
          </cell>
          <cell r="DD1340" t="b">
            <v>0</v>
          </cell>
          <cell r="DF1340" t="b">
            <v>0</v>
          </cell>
          <cell r="DH1340" t="b">
            <v>0</v>
          </cell>
          <cell r="DJ1340" t="b">
            <v>0</v>
          </cell>
          <cell r="DL1340" t="b">
            <v>0</v>
          </cell>
          <cell r="DN1340" t="b">
            <v>0</v>
          </cell>
          <cell r="DP1340" t="b">
            <v>0</v>
          </cell>
          <cell r="DV1340">
            <v>0</v>
          </cell>
          <cell r="DX1340">
            <v>0</v>
          </cell>
          <cell r="DZ1340">
            <v>0</v>
          </cell>
          <cell r="EB1340">
            <v>0</v>
          </cell>
          <cell r="ED1340">
            <v>0</v>
          </cell>
          <cell r="EF1340">
            <v>0</v>
          </cell>
          <cell r="EJ1340">
            <v>0</v>
          </cell>
          <cell r="EL1340">
            <v>0</v>
          </cell>
          <cell r="EN1340">
            <v>0</v>
          </cell>
          <cell r="EP1340">
            <v>0</v>
          </cell>
          <cell r="ER1340">
            <v>0</v>
          </cell>
          <cell r="ET1340">
            <v>0</v>
          </cell>
          <cell r="EX1340">
            <v>0</v>
          </cell>
          <cell r="EZ1340">
            <v>0</v>
          </cell>
          <cell r="FD1340">
            <v>0</v>
          </cell>
          <cell r="FF1340">
            <v>0</v>
          </cell>
        </row>
        <row r="1341">
          <cell r="A1341" t="str">
            <v>Oskarshamn1</v>
          </cell>
          <cell r="B1341" t="str">
            <v>Sverige</v>
          </cell>
          <cell r="G1341">
            <v>467</v>
          </cell>
          <cell r="H1341">
            <v>0</v>
          </cell>
          <cell r="AK1341">
            <v>143.50407849462366</v>
          </cell>
          <cell r="AL1341">
            <v>0</v>
          </cell>
          <cell r="AN1341">
            <v>0</v>
          </cell>
          <cell r="AO1341">
            <v>140.1</v>
          </cell>
          <cell r="AP1341">
            <v>14010</v>
          </cell>
          <cell r="AQ1341">
            <v>88.73</v>
          </cell>
          <cell r="BG1341" t="b">
            <v>0</v>
          </cell>
          <cell r="BO1341" t="b">
            <v>0</v>
          </cell>
          <cell r="CA1341" t="b">
            <v>0</v>
          </cell>
          <cell r="CB1341" t="b">
            <v>0</v>
          </cell>
          <cell r="CD1341" t="b">
            <v>0</v>
          </cell>
          <cell r="CE1341" t="b">
            <v>0</v>
          </cell>
          <cell r="CG1341" t="b">
            <v>0</v>
          </cell>
          <cell r="CH1341" t="b">
            <v>0</v>
          </cell>
          <cell r="CP1341">
            <v>0</v>
          </cell>
          <cell r="CT1341" t="b">
            <v>0</v>
          </cell>
          <cell r="CV1341" t="b">
            <v>0</v>
          </cell>
          <cell r="CX1341" t="b">
            <v>0</v>
          </cell>
          <cell r="CZ1341" t="b">
            <v>0</v>
          </cell>
          <cell r="DB1341" t="b">
            <v>0</v>
          </cell>
          <cell r="DD1341" t="b">
            <v>0</v>
          </cell>
          <cell r="DF1341" t="b">
            <v>0</v>
          </cell>
          <cell r="DH1341" t="b">
            <v>0</v>
          </cell>
          <cell r="DJ1341" t="b">
            <v>0</v>
          </cell>
          <cell r="DL1341" t="b">
            <v>0</v>
          </cell>
          <cell r="DN1341" t="b">
            <v>0</v>
          </cell>
          <cell r="DP1341" t="b">
            <v>0</v>
          </cell>
          <cell r="DV1341">
            <v>0</v>
          </cell>
          <cell r="DX1341">
            <v>0</v>
          </cell>
          <cell r="DZ1341">
            <v>0</v>
          </cell>
          <cell r="EB1341">
            <v>0</v>
          </cell>
          <cell r="ED1341">
            <v>0</v>
          </cell>
          <cell r="EF1341">
            <v>0</v>
          </cell>
          <cell r="EJ1341">
            <v>0</v>
          </cell>
          <cell r="EL1341">
            <v>0</v>
          </cell>
          <cell r="EN1341">
            <v>0</v>
          </cell>
          <cell r="EP1341">
            <v>0</v>
          </cell>
          <cell r="ER1341">
            <v>0</v>
          </cell>
          <cell r="ET1341">
            <v>0</v>
          </cell>
          <cell r="EX1341">
            <v>0</v>
          </cell>
          <cell r="EZ1341">
            <v>0</v>
          </cell>
          <cell r="FD1341">
            <v>0</v>
          </cell>
          <cell r="FF1341">
            <v>0</v>
          </cell>
        </row>
        <row r="1342">
          <cell r="A1342" t="str">
            <v>Oskarshamn1</v>
          </cell>
          <cell r="B1342" t="str">
            <v>Sverige</v>
          </cell>
          <cell r="G1342">
            <v>467</v>
          </cell>
          <cell r="H1342">
            <v>0</v>
          </cell>
          <cell r="AK1342">
            <v>143.50407849462366</v>
          </cell>
          <cell r="AL1342">
            <v>0</v>
          </cell>
          <cell r="AN1342">
            <v>0</v>
          </cell>
          <cell r="AO1342">
            <v>140.1</v>
          </cell>
          <cell r="AP1342">
            <v>14010</v>
          </cell>
          <cell r="AQ1342">
            <v>107.41000000000001</v>
          </cell>
          <cell r="BG1342" t="b">
            <v>0</v>
          </cell>
          <cell r="BO1342" t="b">
            <v>0</v>
          </cell>
          <cell r="CA1342" t="b">
            <v>0</v>
          </cell>
          <cell r="CB1342" t="b">
            <v>0</v>
          </cell>
          <cell r="CD1342" t="b">
            <v>0</v>
          </cell>
          <cell r="CE1342" t="b">
            <v>0</v>
          </cell>
          <cell r="CG1342" t="b">
            <v>0</v>
          </cell>
          <cell r="CH1342" t="b">
            <v>0</v>
          </cell>
          <cell r="CP1342">
            <v>0</v>
          </cell>
          <cell r="CT1342" t="b">
            <v>0</v>
          </cell>
          <cell r="CV1342" t="b">
            <v>0</v>
          </cell>
          <cell r="CX1342" t="b">
            <v>0</v>
          </cell>
          <cell r="CZ1342" t="b">
            <v>0</v>
          </cell>
          <cell r="DB1342" t="b">
            <v>0</v>
          </cell>
          <cell r="DD1342" t="b">
            <v>0</v>
          </cell>
          <cell r="DF1342" t="b">
            <v>0</v>
          </cell>
          <cell r="DH1342" t="b">
            <v>0</v>
          </cell>
          <cell r="DJ1342" t="b">
            <v>0</v>
          </cell>
          <cell r="DL1342" t="b">
            <v>0</v>
          </cell>
          <cell r="DN1342" t="b">
            <v>0</v>
          </cell>
          <cell r="DP1342" t="b">
            <v>0</v>
          </cell>
          <cell r="DV1342">
            <v>0</v>
          </cell>
          <cell r="DX1342">
            <v>0</v>
          </cell>
          <cell r="DZ1342">
            <v>0</v>
          </cell>
          <cell r="EB1342">
            <v>0</v>
          </cell>
          <cell r="ED1342">
            <v>0</v>
          </cell>
          <cell r="EF1342">
            <v>0</v>
          </cell>
          <cell r="EJ1342">
            <v>0</v>
          </cell>
          <cell r="EL1342">
            <v>0</v>
          </cell>
          <cell r="EN1342">
            <v>0</v>
          </cell>
          <cell r="EP1342">
            <v>0</v>
          </cell>
          <cell r="ER1342">
            <v>0</v>
          </cell>
          <cell r="ET1342">
            <v>0</v>
          </cell>
          <cell r="EX1342">
            <v>0</v>
          </cell>
          <cell r="EZ1342">
            <v>0</v>
          </cell>
          <cell r="FD1342">
            <v>0</v>
          </cell>
          <cell r="FF1342">
            <v>0</v>
          </cell>
        </row>
        <row r="1343">
          <cell r="A1343" t="str">
            <v>Oskarshamn1</v>
          </cell>
          <cell r="B1343" t="str">
            <v>Sverige</v>
          </cell>
          <cell r="G1343">
            <v>467</v>
          </cell>
          <cell r="H1343">
            <v>0</v>
          </cell>
          <cell r="AK1343">
            <v>143.50407849462366</v>
          </cell>
          <cell r="AL1343">
            <v>0</v>
          </cell>
          <cell r="AN1343">
            <v>0</v>
          </cell>
          <cell r="AO1343">
            <v>140.1</v>
          </cell>
          <cell r="AP1343">
            <v>14010</v>
          </cell>
          <cell r="AQ1343">
            <v>130.76000000000002</v>
          </cell>
          <cell r="BG1343" t="b">
            <v>0</v>
          </cell>
          <cell r="BO1343" t="b">
            <v>0</v>
          </cell>
          <cell r="CA1343" t="b">
            <v>0</v>
          </cell>
          <cell r="CB1343" t="b">
            <v>0</v>
          </cell>
          <cell r="CD1343" t="b">
            <v>0</v>
          </cell>
          <cell r="CE1343" t="b">
            <v>0</v>
          </cell>
          <cell r="CG1343" t="b">
            <v>0</v>
          </cell>
          <cell r="CH1343" t="b">
            <v>0</v>
          </cell>
          <cell r="CP1343">
            <v>0</v>
          </cell>
          <cell r="CT1343" t="b">
            <v>0</v>
          </cell>
          <cell r="CV1343" t="b">
            <v>0</v>
          </cell>
          <cell r="CX1343" t="b">
            <v>0</v>
          </cell>
          <cell r="CZ1343" t="b">
            <v>0</v>
          </cell>
          <cell r="DB1343" t="b">
            <v>0</v>
          </cell>
          <cell r="DD1343" t="b">
            <v>0</v>
          </cell>
          <cell r="DF1343" t="b">
            <v>0</v>
          </cell>
          <cell r="DH1343" t="b">
            <v>0</v>
          </cell>
          <cell r="DJ1343" t="b">
            <v>0</v>
          </cell>
          <cell r="DL1343" t="b">
            <v>0</v>
          </cell>
          <cell r="DN1343" t="b">
            <v>0</v>
          </cell>
          <cell r="DP1343" t="b">
            <v>0</v>
          </cell>
          <cell r="DV1343">
            <v>0</v>
          </cell>
          <cell r="DX1343">
            <v>0</v>
          </cell>
          <cell r="DZ1343">
            <v>0</v>
          </cell>
          <cell r="EB1343">
            <v>0</v>
          </cell>
          <cell r="ED1343">
            <v>0</v>
          </cell>
          <cell r="EF1343">
            <v>0</v>
          </cell>
          <cell r="EJ1343">
            <v>0</v>
          </cell>
          <cell r="EL1343">
            <v>0</v>
          </cell>
          <cell r="EN1343">
            <v>0</v>
          </cell>
          <cell r="EP1343">
            <v>0</v>
          </cell>
          <cell r="ER1343">
            <v>0</v>
          </cell>
          <cell r="ET1343">
            <v>0</v>
          </cell>
          <cell r="EX1343">
            <v>0</v>
          </cell>
          <cell r="EZ1343">
            <v>0</v>
          </cell>
          <cell r="FD1343">
            <v>0</v>
          </cell>
          <cell r="FF1343">
            <v>0</v>
          </cell>
        </row>
        <row r="1344">
          <cell r="A1344" t="str">
            <v>Oskarshamn1</v>
          </cell>
          <cell r="B1344" t="str">
            <v>Sverige</v>
          </cell>
          <cell r="G1344">
            <v>467</v>
          </cell>
          <cell r="H1344">
            <v>0</v>
          </cell>
          <cell r="AK1344">
            <v>143.50407849462366</v>
          </cell>
          <cell r="AL1344">
            <v>0</v>
          </cell>
          <cell r="AN1344">
            <v>0</v>
          </cell>
          <cell r="AO1344">
            <v>140.1</v>
          </cell>
          <cell r="AP1344">
            <v>14010</v>
          </cell>
          <cell r="AQ1344">
            <v>98.07</v>
          </cell>
          <cell r="BG1344" t="b">
            <v>0</v>
          </cell>
          <cell r="BO1344" t="b">
            <v>0</v>
          </cell>
          <cell r="CA1344" t="b">
            <v>0</v>
          </cell>
          <cell r="CB1344" t="b">
            <v>0</v>
          </cell>
          <cell r="CD1344" t="b">
            <v>0</v>
          </cell>
          <cell r="CE1344" t="b">
            <v>0</v>
          </cell>
          <cell r="CG1344" t="b">
            <v>0</v>
          </cell>
          <cell r="CH1344" t="b">
            <v>0</v>
          </cell>
          <cell r="CP1344">
            <v>0</v>
          </cell>
          <cell r="CT1344" t="b">
            <v>0</v>
          </cell>
          <cell r="CV1344" t="b">
            <v>0</v>
          </cell>
          <cell r="CX1344" t="b">
            <v>0</v>
          </cell>
          <cell r="CZ1344" t="b">
            <v>0</v>
          </cell>
          <cell r="DB1344" t="b">
            <v>0</v>
          </cell>
          <cell r="DD1344" t="b">
            <v>0</v>
          </cell>
          <cell r="DF1344" t="b">
            <v>0</v>
          </cell>
          <cell r="DH1344" t="b">
            <v>0</v>
          </cell>
          <cell r="DJ1344" t="b">
            <v>0</v>
          </cell>
          <cell r="DL1344" t="b">
            <v>0</v>
          </cell>
          <cell r="DN1344" t="b">
            <v>0</v>
          </cell>
          <cell r="DP1344" t="b">
            <v>0</v>
          </cell>
          <cell r="DV1344">
            <v>0</v>
          </cell>
          <cell r="DX1344">
            <v>0</v>
          </cell>
          <cell r="DZ1344">
            <v>0</v>
          </cell>
          <cell r="EB1344">
            <v>0</v>
          </cell>
          <cell r="ED1344">
            <v>0</v>
          </cell>
          <cell r="EF1344">
            <v>0</v>
          </cell>
          <cell r="EJ1344">
            <v>0</v>
          </cell>
          <cell r="EL1344">
            <v>0</v>
          </cell>
          <cell r="EN1344">
            <v>0</v>
          </cell>
          <cell r="EP1344">
            <v>0</v>
          </cell>
          <cell r="ER1344">
            <v>0</v>
          </cell>
          <cell r="ET1344">
            <v>0</v>
          </cell>
          <cell r="EX1344">
            <v>0</v>
          </cell>
          <cell r="EZ1344">
            <v>0</v>
          </cell>
          <cell r="FD1344">
            <v>0</v>
          </cell>
          <cell r="FF1344">
            <v>0</v>
          </cell>
        </row>
        <row r="1345">
          <cell r="A1345" t="str">
            <v>Oskarshamn2</v>
          </cell>
          <cell r="B1345" t="str">
            <v>Sverige</v>
          </cell>
          <cell r="G1345">
            <v>602</v>
          </cell>
          <cell r="H1345">
            <v>0</v>
          </cell>
          <cell r="AK1345">
            <v>192.18393939393934</v>
          </cell>
          <cell r="AL1345">
            <v>0</v>
          </cell>
          <cell r="AN1345">
            <v>0</v>
          </cell>
          <cell r="AO1345">
            <v>180.6</v>
          </cell>
          <cell r="AP1345">
            <v>18060</v>
          </cell>
          <cell r="AQ1345">
            <v>114.38</v>
          </cell>
          <cell r="BG1345" t="b">
            <v>0</v>
          </cell>
          <cell r="BO1345" t="b">
            <v>0</v>
          </cell>
          <cell r="CA1345" t="b">
            <v>0</v>
          </cell>
          <cell r="CB1345" t="b">
            <v>0</v>
          </cell>
          <cell r="CD1345" t="b">
            <v>0</v>
          </cell>
          <cell r="CE1345" t="b">
            <v>0</v>
          </cell>
          <cell r="CG1345" t="b">
            <v>0</v>
          </cell>
          <cell r="CH1345" t="b">
            <v>0</v>
          </cell>
          <cell r="CP1345">
            <v>0</v>
          </cell>
          <cell r="CT1345" t="b">
            <v>0</v>
          </cell>
          <cell r="CV1345" t="b">
            <v>0</v>
          </cell>
          <cell r="CX1345" t="b">
            <v>0</v>
          </cell>
          <cell r="CZ1345" t="b">
            <v>0</v>
          </cell>
          <cell r="DB1345" t="b">
            <v>0</v>
          </cell>
          <cell r="DD1345" t="b">
            <v>0</v>
          </cell>
          <cell r="DF1345" t="b">
            <v>0</v>
          </cell>
          <cell r="DH1345" t="b">
            <v>0</v>
          </cell>
          <cell r="DJ1345" t="b">
            <v>0</v>
          </cell>
          <cell r="DL1345" t="b">
            <v>0</v>
          </cell>
          <cell r="DN1345" t="b">
            <v>0</v>
          </cell>
          <cell r="DP1345" t="b">
            <v>0</v>
          </cell>
          <cell r="DV1345">
            <v>0</v>
          </cell>
          <cell r="DX1345">
            <v>0</v>
          </cell>
          <cell r="DZ1345">
            <v>0</v>
          </cell>
          <cell r="EB1345">
            <v>0</v>
          </cell>
          <cell r="ED1345">
            <v>0</v>
          </cell>
          <cell r="EF1345">
            <v>0</v>
          </cell>
          <cell r="EJ1345">
            <v>0</v>
          </cell>
          <cell r="EL1345">
            <v>0</v>
          </cell>
          <cell r="EN1345">
            <v>0</v>
          </cell>
          <cell r="EP1345">
            <v>0</v>
          </cell>
          <cell r="ER1345">
            <v>0</v>
          </cell>
          <cell r="ET1345">
            <v>0</v>
          </cell>
          <cell r="EX1345">
            <v>0</v>
          </cell>
          <cell r="EZ1345">
            <v>0</v>
          </cell>
          <cell r="FD1345">
            <v>0</v>
          </cell>
          <cell r="FF1345">
            <v>0</v>
          </cell>
        </row>
        <row r="1346">
          <cell r="A1346" t="str">
            <v>Oskarshamn2</v>
          </cell>
          <cell r="B1346" t="str">
            <v>Sverige</v>
          </cell>
          <cell r="G1346">
            <v>602</v>
          </cell>
          <cell r="H1346">
            <v>0</v>
          </cell>
          <cell r="AK1346">
            <v>192.18393939393934</v>
          </cell>
          <cell r="AL1346">
            <v>0</v>
          </cell>
          <cell r="AN1346">
            <v>0</v>
          </cell>
          <cell r="AO1346">
            <v>180.6</v>
          </cell>
          <cell r="AP1346">
            <v>18060</v>
          </cell>
          <cell r="AQ1346">
            <v>54.18</v>
          </cell>
          <cell r="BG1346" t="b">
            <v>0</v>
          </cell>
          <cell r="BO1346" t="b">
            <v>0</v>
          </cell>
          <cell r="CA1346" t="b">
            <v>0</v>
          </cell>
          <cell r="CB1346" t="b">
            <v>0</v>
          </cell>
          <cell r="CD1346" t="b">
            <v>0</v>
          </cell>
          <cell r="CE1346" t="b">
            <v>0</v>
          </cell>
          <cell r="CG1346" t="b">
            <v>0</v>
          </cell>
          <cell r="CH1346" t="b">
            <v>0</v>
          </cell>
          <cell r="CP1346">
            <v>0</v>
          </cell>
          <cell r="CT1346" t="b">
            <v>0</v>
          </cell>
          <cell r="CV1346" t="b">
            <v>0</v>
          </cell>
          <cell r="CX1346" t="b">
            <v>0</v>
          </cell>
          <cell r="CZ1346" t="b">
            <v>0</v>
          </cell>
          <cell r="DB1346" t="b">
            <v>0</v>
          </cell>
          <cell r="DD1346" t="b">
            <v>0</v>
          </cell>
          <cell r="DF1346" t="b">
            <v>0</v>
          </cell>
          <cell r="DH1346" t="b">
            <v>0</v>
          </cell>
          <cell r="DJ1346" t="b">
            <v>0</v>
          </cell>
          <cell r="DL1346" t="b">
            <v>0</v>
          </cell>
          <cell r="DN1346" t="b">
            <v>0</v>
          </cell>
          <cell r="DP1346" t="b">
            <v>0</v>
          </cell>
          <cell r="DV1346">
            <v>0</v>
          </cell>
          <cell r="DX1346">
            <v>0</v>
          </cell>
          <cell r="DZ1346">
            <v>0</v>
          </cell>
          <cell r="EB1346">
            <v>0</v>
          </cell>
          <cell r="ED1346">
            <v>0</v>
          </cell>
          <cell r="EF1346">
            <v>0</v>
          </cell>
          <cell r="EJ1346">
            <v>0</v>
          </cell>
          <cell r="EL1346">
            <v>0</v>
          </cell>
          <cell r="EN1346">
            <v>0</v>
          </cell>
          <cell r="EP1346">
            <v>0</v>
          </cell>
          <cell r="ER1346">
            <v>0</v>
          </cell>
          <cell r="ET1346">
            <v>0</v>
          </cell>
          <cell r="EX1346">
            <v>0</v>
          </cell>
          <cell r="EZ1346">
            <v>0</v>
          </cell>
          <cell r="FD1346">
            <v>0</v>
          </cell>
          <cell r="FF1346">
            <v>0</v>
          </cell>
        </row>
        <row r="1347">
          <cell r="A1347" t="str">
            <v>Oskarshamn2</v>
          </cell>
          <cell r="B1347" t="str">
            <v>Sverige</v>
          </cell>
          <cell r="G1347">
            <v>602</v>
          </cell>
          <cell r="H1347">
            <v>0</v>
          </cell>
          <cell r="AK1347">
            <v>192.18393939393934</v>
          </cell>
          <cell r="AL1347">
            <v>0</v>
          </cell>
          <cell r="AN1347">
            <v>0</v>
          </cell>
          <cell r="AO1347">
            <v>180.6</v>
          </cell>
          <cell r="AP1347">
            <v>18060</v>
          </cell>
          <cell r="AQ1347">
            <v>144.47999999999999</v>
          </cell>
          <cell r="BG1347" t="b">
            <v>0</v>
          </cell>
          <cell r="BO1347" t="b">
            <v>0</v>
          </cell>
          <cell r="CA1347" t="b">
            <v>0</v>
          </cell>
          <cell r="CB1347" t="b">
            <v>0</v>
          </cell>
          <cell r="CD1347" t="b">
            <v>0</v>
          </cell>
          <cell r="CE1347" t="b">
            <v>0</v>
          </cell>
          <cell r="CG1347" t="b">
            <v>0</v>
          </cell>
          <cell r="CH1347" t="b">
            <v>0</v>
          </cell>
          <cell r="CP1347">
            <v>0</v>
          </cell>
          <cell r="CT1347" t="b">
            <v>0</v>
          </cell>
          <cell r="CV1347" t="b">
            <v>0</v>
          </cell>
          <cell r="CX1347" t="b">
            <v>0</v>
          </cell>
          <cell r="CZ1347" t="b">
            <v>0</v>
          </cell>
          <cell r="DB1347" t="b">
            <v>0</v>
          </cell>
          <cell r="DD1347" t="b">
            <v>0</v>
          </cell>
          <cell r="DF1347" t="b">
            <v>0</v>
          </cell>
          <cell r="DH1347" t="b">
            <v>0</v>
          </cell>
          <cell r="DJ1347" t="b">
            <v>0</v>
          </cell>
          <cell r="DL1347" t="b">
            <v>0</v>
          </cell>
          <cell r="DN1347" t="b">
            <v>0</v>
          </cell>
          <cell r="DP1347" t="b">
            <v>0</v>
          </cell>
          <cell r="DV1347">
            <v>0</v>
          </cell>
          <cell r="DX1347">
            <v>0</v>
          </cell>
          <cell r="DZ1347">
            <v>0</v>
          </cell>
          <cell r="EB1347">
            <v>0</v>
          </cell>
          <cell r="ED1347">
            <v>0</v>
          </cell>
          <cell r="EF1347">
            <v>0</v>
          </cell>
          <cell r="EJ1347">
            <v>0</v>
          </cell>
          <cell r="EL1347">
            <v>0</v>
          </cell>
          <cell r="EN1347">
            <v>0</v>
          </cell>
          <cell r="EP1347">
            <v>0</v>
          </cell>
          <cell r="ER1347">
            <v>0</v>
          </cell>
          <cell r="ET1347">
            <v>0</v>
          </cell>
          <cell r="EX1347">
            <v>0</v>
          </cell>
          <cell r="EZ1347">
            <v>0</v>
          </cell>
          <cell r="FD1347">
            <v>0</v>
          </cell>
          <cell r="FF1347">
            <v>0</v>
          </cell>
        </row>
        <row r="1348">
          <cell r="A1348" t="str">
            <v>Oskarshamn2</v>
          </cell>
          <cell r="B1348" t="str">
            <v>Sverige</v>
          </cell>
          <cell r="G1348">
            <v>602</v>
          </cell>
          <cell r="H1348">
            <v>0</v>
          </cell>
          <cell r="AK1348">
            <v>192.18393939393934</v>
          </cell>
          <cell r="AL1348">
            <v>0</v>
          </cell>
          <cell r="AN1348">
            <v>0</v>
          </cell>
          <cell r="AO1348">
            <v>180.6</v>
          </cell>
          <cell r="AP1348">
            <v>18060</v>
          </cell>
          <cell r="AQ1348">
            <v>126.42</v>
          </cell>
          <cell r="BG1348" t="b">
            <v>0</v>
          </cell>
          <cell r="BO1348" t="b">
            <v>0</v>
          </cell>
          <cell r="CA1348" t="b">
            <v>0</v>
          </cell>
          <cell r="CB1348" t="b">
            <v>0</v>
          </cell>
          <cell r="CD1348" t="b">
            <v>0</v>
          </cell>
          <cell r="CE1348" t="b">
            <v>0</v>
          </cell>
          <cell r="CG1348" t="b">
            <v>0</v>
          </cell>
          <cell r="CH1348" t="b">
            <v>0</v>
          </cell>
          <cell r="CP1348">
            <v>0</v>
          </cell>
          <cell r="CT1348" t="b">
            <v>0</v>
          </cell>
          <cell r="CV1348" t="b">
            <v>0</v>
          </cell>
          <cell r="CX1348" t="b">
            <v>0</v>
          </cell>
          <cell r="CZ1348" t="b">
            <v>0</v>
          </cell>
          <cell r="DB1348" t="b">
            <v>0</v>
          </cell>
          <cell r="DD1348" t="b">
            <v>0</v>
          </cell>
          <cell r="DF1348" t="b">
            <v>0</v>
          </cell>
          <cell r="DH1348" t="b">
            <v>0</v>
          </cell>
          <cell r="DJ1348" t="b">
            <v>0</v>
          </cell>
          <cell r="DL1348" t="b">
            <v>0</v>
          </cell>
          <cell r="DN1348" t="b">
            <v>0</v>
          </cell>
          <cell r="DP1348" t="b">
            <v>0</v>
          </cell>
          <cell r="DV1348">
            <v>0</v>
          </cell>
          <cell r="DX1348">
            <v>0</v>
          </cell>
          <cell r="DZ1348">
            <v>0</v>
          </cell>
          <cell r="EB1348">
            <v>0</v>
          </cell>
          <cell r="ED1348">
            <v>0</v>
          </cell>
          <cell r="EF1348">
            <v>0</v>
          </cell>
          <cell r="EJ1348">
            <v>0</v>
          </cell>
          <cell r="EL1348">
            <v>0</v>
          </cell>
          <cell r="EN1348">
            <v>0</v>
          </cell>
          <cell r="EP1348">
            <v>0</v>
          </cell>
          <cell r="ER1348">
            <v>0</v>
          </cell>
          <cell r="ET1348">
            <v>0</v>
          </cell>
          <cell r="EX1348">
            <v>0</v>
          </cell>
          <cell r="EZ1348">
            <v>0</v>
          </cell>
          <cell r="FD1348">
            <v>0</v>
          </cell>
          <cell r="FF1348">
            <v>0</v>
          </cell>
        </row>
        <row r="1349">
          <cell r="A1349" t="str">
            <v>Oskarshamn2</v>
          </cell>
          <cell r="B1349" t="str">
            <v>Sverige</v>
          </cell>
          <cell r="G1349">
            <v>702</v>
          </cell>
          <cell r="H1349">
            <v>0</v>
          </cell>
          <cell r="AK1349">
            <v>224.10818181818175</v>
          </cell>
          <cell r="AL1349">
            <v>0</v>
          </cell>
          <cell r="AN1349">
            <v>0</v>
          </cell>
          <cell r="AO1349">
            <v>210.6</v>
          </cell>
          <cell r="AP1349">
            <v>21060</v>
          </cell>
          <cell r="AQ1349">
            <v>147.41999999999999</v>
          </cell>
          <cell r="BG1349" t="b">
            <v>0</v>
          </cell>
          <cell r="BO1349" t="b">
            <v>0</v>
          </cell>
          <cell r="CA1349" t="b">
            <v>0</v>
          </cell>
          <cell r="CB1349" t="b">
            <v>0</v>
          </cell>
          <cell r="CD1349" t="b">
            <v>0</v>
          </cell>
          <cell r="CE1349" t="b">
            <v>0</v>
          </cell>
          <cell r="CG1349" t="b">
            <v>0</v>
          </cell>
          <cell r="CH1349" t="b">
            <v>0</v>
          </cell>
          <cell r="CP1349">
            <v>0</v>
          </cell>
          <cell r="CT1349" t="b">
            <v>0</v>
          </cell>
          <cell r="CV1349" t="b">
            <v>0</v>
          </cell>
          <cell r="CX1349" t="b">
            <v>0</v>
          </cell>
          <cell r="CZ1349" t="b">
            <v>0</v>
          </cell>
          <cell r="DB1349" t="b">
            <v>0</v>
          </cell>
          <cell r="DD1349" t="b">
            <v>0</v>
          </cell>
          <cell r="DF1349" t="b">
            <v>0</v>
          </cell>
          <cell r="DH1349" t="b">
            <v>0</v>
          </cell>
          <cell r="DJ1349" t="b">
            <v>0</v>
          </cell>
          <cell r="DL1349" t="b">
            <v>0</v>
          </cell>
          <cell r="DN1349" t="b">
            <v>0</v>
          </cell>
          <cell r="DP1349" t="b">
            <v>0</v>
          </cell>
          <cell r="DV1349">
            <v>0</v>
          </cell>
          <cell r="DX1349">
            <v>0</v>
          </cell>
          <cell r="DZ1349">
            <v>0</v>
          </cell>
          <cell r="EB1349">
            <v>0</v>
          </cell>
          <cell r="ED1349">
            <v>0</v>
          </cell>
          <cell r="EF1349">
            <v>0</v>
          </cell>
          <cell r="EJ1349">
            <v>0</v>
          </cell>
          <cell r="EL1349">
            <v>0</v>
          </cell>
          <cell r="EN1349">
            <v>0</v>
          </cell>
          <cell r="EP1349">
            <v>0</v>
          </cell>
          <cell r="ER1349">
            <v>0</v>
          </cell>
          <cell r="ET1349">
            <v>0</v>
          </cell>
          <cell r="EX1349">
            <v>0</v>
          </cell>
          <cell r="EZ1349">
            <v>0</v>
          </cell>
          <cell r="FD1349">
            <v>0</v>
          </cell>
          <cell r="FF1349">
            <v>0</v>
          </cell>
        </row>
        <row r="1350">
          <cell r="A1350" t="str">
            <v>Oskarshamn3</v>
          </cell>
          <cell r="B1350" t="str">
            <v>Sverige</v>
          </cell>
          <cell r="G1350">
            <v>1160</v>
          </cell>
          <cell r="H1350">
            <v>0</v>
          </cell>
          <cell r="AK1350">
            <v>388.82233333333335</v>
          </cell>
          <cell r="AL1350">
            <v>0</v>
          </cell>
          <cell r="AN1350">
            <v>0</v>
          </cell>
          <cell r="AO1350">
            <v>348</v>
          </cell>
          <cell r="AP1350">
            <v>34800</v>
          </cell>
          <cell r="AQ1350">
            <v>162.4</v>
          </cell>
          <cell r="BG1350" t="b">
            <v>0</v>
          </cell>
          <cell r="BO1350" t="b">
            <v>0</v>
          </cell>
          <cell r="CA1350" t="b">
            <v>0</v>
          </cell>
          <cell r="CB1350" t="b">
            <v>0</v>
          </cell>
          <cell r="CD1350" t="b">
            <v>0</v>
          </cell>
          <cell r="CE1350" t="b">
            <v>0</v>
          </cell>
          <cell r="CG1350" t="b">
            <v>0</v>
          </cell>
          <cell r="CH1350" t="b">
            <v>0</v>
          </cell>
          <cell r="CP1350">
            <v>0</v>
          </cell>
          <cell r="CT1350" t="b">
            <v>0</v>
          </cell>
          <cell r="CV1350" t="b">
            <v>0</v>
          </cell>
          <cell r="CX1350" t="b">
            <v>0</v>
          </cell>
          <cell r="CZ1350" t="b">
            <v>0</v>
          </cell>
          <cell r="DB1350" t="b">
            <v>0</v>
          </cell>
          <cell r="DD1350" t="b">
            <v>0</v>
          </cell>
          <cell r="DF1350" t="b">
            <v>0</v>
          </cell>
          <cell r="DH1350" t="b">
            <v>0</v>
          </cell>
          <cell r="DJ1350" t="b">
            <v>0</v>
          </cell>
          <cell r="DL1350" t="b">
            <v>0</v>
          </cell>
          <cell r="DN1350" t="b">
            <v>0</v>
          </cell>
          <cell r="DP1350" t="b">
            <v>0</v>
          </cell>
          <cell r="DV1350">
            <v>0</v>
          </cell>
          <cell r="DX1350">
            <v>0</v>
          </cell>
          <cell r="DZ1350">
            <v>0</v>
          </cell>
          <cell r="EB1350">
            <v>0</v>
          </cell>
          <cell r="ED1350">
            <v>0</v>
          </cell>
          <cell r="EF1350">
            <v>0</v>
          </cell>
          <cell r="EJ1350">
            <v>0</v>
          </cell>
          <cell r="EL1350">
            <v>0</v>
          </cell>
          <cell r="EN1350">
            <v>0</v>
          </cell>
          <cell r="EP1350">
            <v>0</v>
          </cell>
          <cell r="ER1350">
            <v>0</v>
          </cell>
          <cell r="ET1350">
            <v>0</v>
          </cell>
          <cell r="EX1350">
            <v>0</v>
          </cell>
          <cell r="EZ1350">
            <v>0</v>
          </cell>
          <cell r="FD1350">
            <v>0</v>
          </cell>
          <cell r="FF1350">
            <v>0</v>
          </cell>
        </row>
        <row r="1351">
          <cell r="A1351" t="str">
            <v>Oskarshamn3</v>
          </cell>
          <cell r="B1351" t="str">
            <v>Sverige</v>
          </cell>
          <cell r="G1351">
            <v>1160</v>
          </cell>
          <cell r="H1351">
            <v>0</v>
          </cell>
          <cell r="AK1351">
            <v>388.82233333333335</v>
          </cell>
          <cell r="AL1351">
            <v>0</v>
          </cell>
          <cell r="AN1351">
            <v>0</v>
          </cell>
          <cell r="AO1351">
            <v>348</v>
          </cell>
          <cell r="AP1351">
            <v>34800</v>
          </cell>
          <cell r="AQ1351">
            <v>626.40000000000009</v>
          </cell>
          <cell r="BG1351" t="b">
            <v>0</v>
          </cell>
          <cell r="BO1351" t="b">
            <v>0</v>
          </cell>
          <cell r="CA1351" t="b">
            <v>0</v>
          </cell>
          <cell r="CB1351" t="b">
            <v>0</v>
          </cell>
          <cell r="CD1351" t="b">
            <v>0</v>
          </cell>
          <cell r="CE1351" t="b">
            <v>0</v>
          </cell>
          <cell r="CG1351" t="b">
            <v>0</v>
          </cell>
          <cell r="CH1351" t="b">
            <v>0</v>
          </cell>
          <cell r="CP1351">
            <v>0</v>
          </cell>
          <cell r="CT1351" t="b">
            <v>0</v>
          </cell>
          <cell r="CV1351" t="b">
            <v>0</v>
          </cell>
          <cell r="CX1351" t="b">
            <v>0</v>
          </cell>
          <cell r="CZ1351" t="b">
            <v>0</v>
          </cell>
          <cell r="DB1351" t="b">
            <v>0</v>
          </cell>
          <cell r="DD1351" t="b">
            <v>0</v>
          </cell>
          <cell r="DF1351" t="b">
            <v>0</v>
          </cell>
          <cell r="DH1351" t="b">
            <v>0</v>
          </cell>
          <cell r="DJ1351" t="b">
            <v>0</v>
          </cell>
          <cell r="DL1351" t="b">
            <v>0</v>
          </cell>
          <cell r="DN1351" t="b">
            <v>0</v>
          </cell>
          <cell r="DP1351" t="b">
            <v>0</v>
          </cell>
          <cell r="DV1351">
            <v>0</v>
          </cell>
          <cell r="DX1351">
            <v>0</v>
          </cell>
          <cell r="DZ1351">
            <v>0</v>
          </cell>
          <cell r="EB1351">
            <v>0</v>
          </cell>
          <cell r="ED1351">
            <v>0</v>
          </cell>
          <cell r="EF1351">
            <v>0</v>
          </cell>
          <cell r="EJ1351">
            <v>0</v>
          </cell>
          <cell r="EL1351">
            <v>0</v>
          </cell>
          <cell r="EN1351">
            <v>0</v>
          </cell>
          <cell r="EP1351">
            <v>0</v>
          </cell>
          <cell r="ER1351">
            <v>0</v>
          </cell>
          <cell r="ET1351">
            <v>0</v>
          </cell>
          <cell r="EX1351">
            <v>0</v>
          </cell>
          <cell r="EZ1351">
            <v>0</v>
          </cell>
          <cell r="FD1351">
            <v>0</v>
          </cell>
          <cell r="FF1351">
            <v>0</v>
          </cell>
        </row>
        <row r="1352">
          <cell r="A1352" t="str">
            <v>Oskarshamn3</v>
          </cell>
          <cell r="B1352" t="str">
            <v>Sverige</v>
          </cell>
          <cell r="G1352">
            <v>1160</v>
          </cell>
          <cell r="H1352">
            <v>0</v>
          </cell>
          <cell r="AK1352">
            <v>388.82233333333335</v>
          </cell>
          <cell r="AL1352">
            <v>0</v>
          </cell>
          <cell r="AN1352">
            <v>0</v>
          </cell>
          <cell r="AO1352">
            <v>348</v>
          </cell>
          <cell r="AP1352">
            <v>34800</v>
          </cell>
          <cell r="AQ1352">
            <v>858.4</v>
          </cell>
          <cell r="BG1352" t="b">
            <v>0</v>
          </cell>
          <cell r="BO1352" t="b">
            <v>0</v>
          </cell>
          <cell r="CA1352" t="b">
            <v>0</v>
          </cell>
          <cell r="CB1352" t="b">
            <v>0</v>
          </cell>
          <cell r="CD1352" t="b">
            <v>0</v>
          </cell>
          <cell r="CE1352" t="b">
            <v>0</v>
          </cell>
          <cell r="CG1352" t="b">
            <v>0</v>
          </cell>
          <cell r="CH1352" t="b">
            <v>0</v>
          </cell>
          <cell r="CP1352">
            <v>0</v>
          </cell>
          <cell r="CT1352" t="b">
            <v>0</v>
          </cell>
          <cell r="CV1352" t="b">
            <v>0</v>
          </cell>
          <cell r="CX1352" t="b">
            <v>0</v>
          </cell>
          <cell r="CZ1352" t="b">
            <v>0</v>
          </cell>
          <cell r="DB1352" t="b">
            <v>0</v>
          </cell>
          <cell r="DD1352" t="b">
            <v>0</v>
          </cell>
          <cell r="DF1352" t="b">
            <v>0</v>
          </cell>
          <cell r="DH1352" t="b">
            <v>0</v>
          </cell>
          <cell r="DJ1352" t="b">
            <v>0</v>
          </cell>
          <cell r="DL1352" t="b">
            <v>0</v>
          </cell>
          <cell r="DN1352" t="b">
            <v>0</v>
          </cell>
          <cell r="DP1352" t="b">
            <v>0</v>
          </cell>
          <cell r="DV1352">
            <v>0</v>
          </cell>
          <cell r="DX1352">
            <v>0</v>
          </cell>
          <cell r="DZ1352">
            <v>0</v>
          </cell>
          <cell r="EB1352">
            <v>0</v>
          </cell>
          <cell r="ED1352">
            <v>0</v>
          </cell>
          <cell r="EF1352">
            <v>0</v>
          </cell>
          <cell r="EJ1352">
            <v>0</v>
          </cell>
          <cell r="EL1352">
            <v>0</v>
          </cell>
          <cell r="EN1352">
            <v>0</v>
          </cell>
          <cell r="EP1352">
            <v>0</v>
          </cell>
          <cell r="ER1352">
            <v>0</v>
          </cell>
          <cell r="ET1352">
            <v>0</v>
          </cell>
          <cell r="EX1352">
            <v>0</v>
          </cell>
          <cell r="EZ1352">
            <v>0</v>
          </cell>
          <cell r="FD1352">
            <v>0</v>
          </cell>
          <cell r="FF1352">
            <v>0</v>
          </cell>
        </row>
        <row r="1353">
          <cell r="A1353" t="str">
            <v>Oskarshamn3</v>
          </cell>
          <cell r="B1353" t="str">
            <v>Sverige</v>
          </cell>
          <cell r="G1353">
            <v>1160</v>
          </cell>
          <cell r="H1353">
            <v>0</v>
          </cell>
          <cell r="AK1353">
            <v>388.82233333333335</v>
          </cell>
          <cell r="AL1353">
            <v>0</v>
          </cell>
          <cell r="AN1353">
            <v>0</v>
          </cell>
          <cell r="AO1353">
            <v>348</v>
          </cell>
          <cell r="AP1353">
            <v>34800</v>
          </cell>
          <cell r="AQ1353">
            <v>359.6</v>
          </cell>
          <cell r="BG1353" t="b">
            <v>0</v>
          </cell>
          <cell r="BO1353" t="b">
            <v>0</v>
          </cell>
          <cell r="CA1353" t="b">
            <v>0</v>
          </cell>
          <cell r="CB1353" t="b">
            <v>0</v>
          </cell>
          <cell r="CD1353" t="b">
            <v>0</v>
          </cell>
          <cell r="CE1353" t="b">
            <v>0</v>
          </cell>
          <cell r="CG1353" t="b">
            <v>0</v>
          </cell>
          <cell r="CH1353" t="b">
            <v>0</v>
          </cell>
          <cell r="CP1353">
            <v>0</v>
          </cell>
          <cell r="CT1353" t="b">
            <v>0</v>
          </cell>
          <cell r="CV1353" t="b">
            <v>0</v>
          </cell>
          <cell r="CX1353" t="b">
            <v>0</v>
          </cell>
          <cell r="CZ1353" t="b">
            <v>0</v>
          </cell>
          <cell r="DB1353" t="b">
            <v>0</v>
          </cell>
          <cell r="DD1353" t="b">
            <v>0</v>
          </cell>
          <cell r="DF1353" t="b">
            <v>0</v>
          </cell>
          <cell r="DH1353" t="b">
            <v>0</v>
          </cell>
          <cell r="DJ1353" t="b">
            <v>0</v>
          </cell>
          <cell r="DL1353" t="b">
            <v>0</v>
          </cell>
          <cell r="DN1353" t="b">
            <v>0</v>
          </cell>
          <cell r="DP1353" t="b">
            <v>0</v>
          </cell>
          <cell r="DV1353">
            <v>0</v>
          </cell>
          <cell r="DX1353">
            <v>0</v>
          </cell>
          <cell r="DZ1353">
            <v>0</v>
          </cell>
          <cell r="EB1353">
            <v>0</v>
          </cell>
          <cell r="ED1353">
            <v>0</v>
          </cell>
          <cell r="EF1353">
            <v>0</v>
          </cell>
          <cell r="EJ1353">
            <v>0</v>
          </cell>
          <cell r="EL1353">
            <v>0</v>
          </cell>
          <cell r="EN1353">
            <v>0</v>
          </cell>
          <cell r="EP1353">
            <v>0</v>
          </cell>
          <cell r="ER1353">
            <v>0</v>
          </cell>
          <cell r="ET1353">
            <v>0</v>
          </cell>
          <cell r="EX1353">
            <v>0</v>
          </cell>
          <cell r="EZ1353">
            <v>0</v>
          </cell>
          <cell r="FD1353">
            <v>0</v>
          </cell>
          <cell r="FF1353">
            <v>0</v>
          </cell>
        </row>
        <row r="1354">
          <cell r="A1354" t="str">
            <v>Oskarshamn3</v>
          </cell>
          <cell r="B1354" t="str">
            <v>Sverige</v>
          </cell>
          <cell r="G1354">
            <v>1410</v>
          </cell>
          <cell r="H1354">
            <v>0</v>
          </cell>
          <cell r="AK1354">
            <v>472.62025</v>
          </cell>
          <cell r="AL1354">
            <v>0</v>
          </cell>
          <cell r="AN1354">
            <v>0</v>
          </cell>
          <cell r="AO1354">
            <v>423</v>
          </cell>
          <cell r="AP1354">
            <v>42300</v>
          </cell>
          <cell r="AQ1354">
            <v>296.09999999999997</v>
          </cell>
          <cell r="BG1354" t="b">
            <v>0</v>
          </cell>
          <cell r="BO1354" t="b">
            <v>0</v>
          </cell>
          <cell r="CA1354" t="b">
            <v>0</v>
          </cell>
          <cell r="CB1354" t="b">
            <v>0</v>
          </cell>
          <cell r="CD1354" t="b">
            <v>0</v>
          </cell>
          <cell r="CE1354" t="b">
            <v>0</v>
          </cell>
          <cell r="CG1354" t="b">
            <v>0</v>
          </cell>
          <cell r="CH1354" t="b">
            <v>0</v>
          </cell>
          <cell r="CP1354">
            <v>0</v>
          </cell>
          <cell r="CT1354" t="b">
            <v>0</v>
          </cell>
          <cell r="CV1354" t="b">
            <v>0</v>
          </cell>
          <cell r="CX1354" t="b">
            <v>0</v>
          </cell>
          <cell r="CZ1354" t="b">
            <v>0</v>
          </cell>
          <cell r="DB1354" t="b">
            <v>0</v>
          </cell>
          <cell r="DD1354" t="b">
            <v>0</v>
          </cell>
          <cell r="DF1354" t="b">
            <v>0</v>
          </cell>
          <cell r="DH1354" t="b">
            <v>0</v>
          </cell>
          <cell r="DJ1354" t="b">
            <v>0</v>
          </cell>
          <cell r="DL1354" t="b">
            <v>0</v>
          </cell>
          <cell r="DN1354" t="b">
            <v>0</v>
          </cell>
          <cell r="DP1354" t="b">
            <v>0</v>
          </cell>
          <cell r="DV1354">
            <v>0</v>
          </cell>
          <cell r="DX1354">
            <v>0</v>
          </cell>
          <cell r="DZ1354">
            <v>0</v>
          </cell>
          <cell r="EB1354">
            <v>0</v>
          </cell>
          <cell r="ED1354">
            <v>0</v>
          </cell>
          <cell r="EF1354">
            <v>0</v>
          </cell>
          <cell r="EJ1354">
            <v>0</v>
          </cell>
          <cell r="EL1354">
            <v>0</v>
          </cell>
          <cell r="EN1354">
            <v>0</v>
          </cell>
          <cell r="EP1354">
            <v>0</v>
          </cell>
          <cell r="ER1354">
            <v>0</v>
          </cell>
          <cell r="ET1354">
            <v>0</v>
          </cell>
          <cell r="EX1354">
            <v>0</v>
          </cell>
          <cell r="EZ1354">
            <v>0</v>
          </cell>
          <cell r="FD1354">
            <v>0</v>
          </cell>
          <cell r="FF1354">
            <v>0</v>
          </cell>
        </row>
        <row r="1355">
          <cell r="A1355" t="str">
            <v>Ringhals1</v>
          </cell>
          <cell r="B1355" t="str">
            <v>Sverige</v>
          </cell>
          <cell r="G1355">
            <v>835</v>
          </cell>
          <cell r="H1355">
            <v>0</v>
          </cell>
          <cell r="AK1355">
            <v>261.77249999999998</v>
          </cell>
          <cell r="AL1355">
            <v>0</v>
          </cell>
          <cell r="AN1355">
            <v>0</v>
          </cell>
          <cell r="AO1355">
            <v>250.5</v>
          </cell>
          <cell r="AP1355">
            <v>25050</v>
          </cell>
          <cell r="AQ1355">
            <v>116.9</v>
          </cell>
          <cell r="BG1355" t="b">
            <v>0</v>
          </cell>
          <cell r="BO1355" t="b">
            <v>0</v>
          </cell>
          <cell r="CA1355" t="b">
            <v>0</v>
          </cell>
          <cell r="CB1355" t="b">
            <v>0</v>
          </cell>
          <cell r="CD1355" t="b">
            <v>0</v>
          </cell>
          <cell r="CE1355" t="b">
            <v>0</v>
          </cell>
          <cell r="CG1355" t="b">
            <v>0</v>
          </cell>
          <cell r="CH1355" t="b">
            <v>0</v>
          </cell>
          <cell r="CP1355">
            <v>0</v>
          </cell>
          <cell r="CT1355" t="b">
            <v>0</v>
          </cell>
          <cell r="CV1355" t="b">
            <v>0</v>
          </cell>
          <cell r="CX1355" t="b">
            <v>0</v>
          </cell>
          <cell r="CZ1355" t="b">
            <v>0</v>
          </cell>
          <cell r="DB1355" t="b">
            <v>0</v>
          </cell>
          <cell r="DD1355" t="b">
            <v>0</v>
          </cell>
          <cell r="DF1355" t="b">
            <v>0</v>
          </cell>
          <cell r="DH1355" t="b">
            <v>0</v>
          </cell>
          <cell r="DJ1355" t="b">
            <v>0</v>
          </cell>
          <cell r="DL1355" t="b">
            <v>0</v>
          </cell>
          <cell r="DN1355" t="b">
            <v>0</v>
          </cell>
          <cell r="DP1355" t="b">
            <v>0</v>
          </cell>
          <cell r="DV1355">
            <v>0</v>
          </cell>
          <cell r="DX1355">
            <v>0</v>
          </cell>
          <cell r="DZ1355">
            <v>0</v>
          </cell>
          <cell r="EB1355">
            <v>0</v>
          </cell>
          <cell r="ED1355">
            <v>0</v>
          </cell>
          <cell r="EF1355">
            <v>0</v>
          </cell>
          <cell r="EJ1355">
            <v>0</v>
          </cell>
          <cell r="EL1355">
            <v>0</v>
          </cell>
          <cell r="EN1355">
            <v>0</v>
          </cell>
          <cell r="EP1355">
            <v>0</v>
          </cell>
          <cell r="ER1355">
            <v>0</v>
          </cell>
          <cell r="ET1355">
            <v>0</v>
          </cell>
          <cell r="EX1355">
            <v>0</v>
          </cell>
          <cell r="EZ1355">
            <v>0</v>
          </cell>
          <cell r="FD1355">
            <v>0</v>
          </cell>
          <cell r="FF1355">
            <v>0</v>
          </cell>
        </row>
        <row r="1356">
          <cell r="A1356" t="str">
            <v>Ringhals1</v>
          </cell>
          <cell r="B1356" t="str">
            <v>Sverige</v>
          </cell>
          <cell r="G1356">
            <v>880</v>
          </cell>
          <cell r="H1356">
            <v>0</v>
          </cell>
          <cell r="AK1356">
            <v>275.88</v>
          </cell>
          <cell r="AL1356">
            <v>0</v>
          </cell>
          <cell r="AN1356">
            <v>0</v>
          </cell>
          <cell r="AO1356">
            <v>264</v>
          </cell>
          <cell r="AP1356">
            <v>26400</v>
          </cell>
          <cell r="AQ1356">
            <v>123.20000000000002</v>
          </cell>
          <cell r="BG1356" t="b">
            <v>0</v>
          </cell>
          <cell r="BO1356" t="b">
            <v>0</v>
          </cell>
          <cell r="CA1356" t="b">
            <v>0</v>
          </cell>
          <cell r="CB1356" t="b">
            <v>0</v>
          </cell>
          <cell r="CD1356" t="b">
            <v>0</v>
          </cell>
          <cell r="CE1356" t="b">
            <v>0</v>
          </cell>
          <cell r="CG1356" t="b">
            <v>0</v>
          </cell>
          <cell r="CH1356" t="b">
            <v>0</v>
          </cell>
          <cell r="CP1356">
            <v>0</v>
          </cell>
          <cell r="CT1356" t="b">
            <v>0</v>
          </cell>
          <cell r="CV1356" t="b">
            <v>0</v>
          </cell>
          <cell r="CX1356" t="b">
            <v>0</v>
          </cell>
          <cell r="CZ1356" t="b">
            <v>0</v>
          </cell>
          <cell r="DB1356" t="b">
            <v>0</v>
          </cell>
          <cell r="DD1356" t="b">
            <v>0</v>
          </cell>
          <cell r="DF1356" t="b">
            <v>0</v>
          </cell>
          <cell r="DH1356" t="b">
            <v>0</v>
          </cell>
          <cell r="DJ1356" t="b">
            <v>0</v>
          </cell>
          <cell r="DL1356" t="b">
            <v>0</v>
          </cell>
          <cell r="DN1356" t="b">
            <v>0</v>
          </cell>
          <cell r="DP1356" t="b">
            <v>0</v>
          </cell>
          <cell r="DV1356">
            <v>0</v>
          </cell>
          <cell r="DX1356">
            <v>0</v>
          </cell>
          <cell r="DZ1356">
            <v>0</v>
          </cell>
          <cell r="EB1356">
            <v>0</v>
          </cell>
          <cell r="ED1356">
            <v>0</v>
          </cell>
          <cell r="EF1356">
            <v>0</v>
          </cell>
          <cell r="EJ1356">
            <v>0</v>
          </cell>
          <cell r="EL1356">
            <v>0</v>
          </cell>
          <cell r="EN1356">
            <v>0</v>
          </cell>
          <cell r="EP1356">
            <v>0</v>
          </cell>
          <cell r="ER1356">
            <v>0</v>
          </cell>
          <cell r="ET1356">
            <v>0</v>
          </cell>
          <cell r="EX1356">
            <v>0</v>
          </cell>
          <cell r="EZ1356">
            <v>0</v>
          </cell>
          <cell r="FD1356">
            <v>0</v>
          </cell>
          <cell r="FF1356">
            <v>0</v>
          </cell>
        </row>
        <row r="1357">
          <cell r="A1357" t="str">
            <v>Ringhals1</v>
          </cell>
          <cell r="B1357" t="str">
            <v>Sverige</v>
          </cell>
          <cell r="G1357">
            <v>880</v>
          </cell>
          <cell r="H1357">
            <v>0</v>
          </cell>
          <cell r="AK1357">
            <v>275.88</v>
          </cell>
          <cell r="AL1357">
            <v>0</v>
          </cell>
          <cell r="AN1357">
            <v>0</v>
          </cell>
          <cell r="AO1357">
            <v>264</v>
          </cell>
          <cell r="AP1357">
            <v>26400</v>
          </cell>
          <cell r="AQ1357">
            <v>739.19999999999993</v>
          </cell>
          <cell r="BG1357" t="b">
            <v>0</v>
          </cell>
          <cell r="BO1357" t="b">
            <v>0</v>
          </cell>
          <cell r="CA1357" t="b">
            <v>0</v>
          </cell>
          <cell r="CB1357" t="b">
            <v>0</v>
          </cell>
          <cell r="CD1357" t="b">
            <v>0</v>
          </cell>
          <cell r="CE1357" t="b">
            <v>0</v>
          </cell>
          <cell r="CG1357" t="b">
            <v>0</v>
          </cell>
          <cell r="CH1357" t="b">
            <v>0</v>
          </cell>
          <cell r="CP1357">
            <v>0</v>
          </cell>
          <cell r="CT1357" t="b">
            <v>0</v>
          </cell>
          <cell r="CV1357" t="b">
            <v>0</v>
          </cell>
          <cell r="CX1357" t="b">
            <v>0</v>
          </cell>
          <cell r="CZ1357" t="b">
            <v>0</v>
          </cell>
          <cell r="DB1357" t="b">
            <v>0</v>
          </cell>
          <cell r="DD1357" t="b">
            <v>0</v>
          </cell>
          <cell r="DF1357" t="b">
            <v>0</v>
          </cell>
          <cell r="DH1357" t="b">
            <v>0</v>
          </cell>
          <cell r="DJ1357" t="b">
            <v>0</v>
          </cell>
          <cell r="DL1357" t="b">
            <v>0</v>
          </cell>
          <cell r="DN1357" t="b">
            <v>0</v>
          </cell>
          <cell r="DP1357" t="b">
            <v>0</v>
          </cell>
          <cell r="DV1357">
            <v>0</v>
          </cell>
          <cell r="DX1357">
            <v>0</v>
          </cell>
          <cell r="DZ1357">
            <v>0</v>
          </cell>
          <cell r="EB1357">
            <v>0</v>
          </cell>
          <cell r="ED1357">
            <v>0</v>
          </cell>
          <cell r="EF1357">
            <v>0</v>
          </cell>
          <cell r="EJ1357">
            <v>0</v>
          </cell>
          <cell r="EL1357">
            <v>0</v>
          </cell>
          <cell r="EN1357">
            <v>0</v>
          </cell>
          <cell r="EP1357">
            <v>0</v>
          </cell>
          <cell r="ER1357">
            <v>0</v>
          </cell>
          <cell r="ET1357">
            <v>0</v>
          </cell>
          <cell r="EX1357">
            <v>0</v>
          </cell>
          <cell r="EZ1357">
            <v>0</v>
          </cell>
          <cell r="FD1357">
            <v>0</v>
          </cell>
          <cell r="FF1357">
            <v>0</v>
          </cell>
        </row>
        <row r="1358">
          <cell r="A1358" t="str">
            <v>Ringhals1</v>
          </cell>
          <cell r="B1358" t="str">
            <v>Sverige</v>
          </cell>
          <cell r="G1358">
            <v>880</v>
          </cell>
          <cell r="H1358">
            <v>0</v>
          </cell>
          <cell r="AK1358">
            <v>275.88</v>
          </cell>
          <cell r="AL1358">
            <v>0</v>
          </cell>
          <cell r="AN1358">
            <v>0</v>
          </cell>
          <cell r="AO1358">
            <v>264</v>
          </cell>
          <cell r="AP1358">
            <v>26400</v>
          </cell>
          <cell r="AQ1358">
            <v>501.59999999999997</v>
          </cell>
          <cell r="BG1358" t="b">
            <v>0</v>
          </cell>
          <cell r="BO1358" t="b">
            <v>0</v>
          </cell>
          <cell r="CA1358" t="b">
            <v>0</v>
          </cell>
          <cell r="CB1358" t="b">
            <v>0</v>
          </cell>
          <cell r="CD1358" t="b">
            <v>0</v>
          </cell>
          <cell r="CE1358" t="b">
            <v>0</v>
          </cell>
          <cell r="CG1358" t="b">
            <v>0</v>
          </cell>
          <cell r="CH1358" t="b">
            <v>0</v>
          </cell>
          <cell r="CP1358">
            <v>0</v>
          </cell>
          <cell r="CT1358" t="b">
            <v>0</v>
          </cell>
          <cell r="CV1358" t="b">
            <v>0</v>
          </cell>
          <cell r="CX1358" t="b">
            <v>0</v>
          </cell>
          <cell r="CZ1358" t="b">
            <v>0</v>
          </cell>
          <cell r="DB1358" t="b">
            <v>0</v>
          </cell>
          <cell r="DD1358" t="b">
            <v>0</v>
          </cell>
          <cell r="DF1358" t="b">
            <v>0</v>
          </cell>
          <cell r="DH1358" t="b">
            <v>0</v>
          </cell>
          <cell r="DJ1358" t="b">
            <v>0</v>
          </cell>
          <cell r="DL1358" t="b">
            <v>0</v>
          </cell>
          <cell r="DN1358" t="b">
            <v>0</v>
          </cell>
          <cell r="DP1358" t="b">
            <v>0</v>
          </cell>
          <cell r="DV1358">
            <v>0</v>
          </cell>
          <cell r="DX1358">
            <v>0</v>
          </cell>
          <cell r="DZ1358">
            <v>0</v>
          </cell>
          <cell r="EB1358">
            <v>0</v>
          </cell>
          <cell r="ED1358">
            <v>0</v>
          </cell>
          <cell r="EF1358">
            <v>0</v>
          </cell>
          <cell r="EJ1358">
            <v>0</v>
          </cell>
          <cell r="EL1358">
            <v>0</v>
          </cell>
          <cell r="EN1358">
            <v>0</v>
          </cell>
          <cell r="EP1358">
            <v>0</v>
          </cell>
          <cell r="ER1358">
            <v>0</v>
          </cell>
          <cell r="ET1358">
            <v>0</v>
          </cell>
          <cell r="EX1358">
            <v>0</v>
          </cell>
          <cell r="EZ1358">
            <v>0</v>
          </cell>
          <cell r="FD1358">
            <v>0</v>
          </cell>
          <cell r="FF1358">
            <v>0</v>
          </cell>
        </row>
        <row r="1359">
          <cell r="A1359" t="str">
            <v>Ringhals1</v>
          </cell>
          <cell r="B1359" t="str">
            <v>Sverige</v>
          </cell>
          <cell r="G1359">
            <v>880</v>
          </cell>
          <cell r="H1359">
            <v>0</v>
          </cell>
          <cell r="AK1359">
            <v>275.88</v>
          </cell>
          <cell r="AL1359">
            <v>0</v>
          </cell>
          <cell r="AN1359">
            <v>0</v>
          </cell>
          <cell r="AO1359">
            <v>264</v>
          </cell>
          <cell r="AP1359">
            <v>26400</v>
          </cell>
          <cell r="AQ1359">
            <v>176</v>
          </cell>
          <cell r="BG1359" t="b">
            <v>0</v>
          </cell>
          <cell r="BO1359" t="b">
            <v>0</v>
          </cell>
          <cell r="CA1359" t="b">
            <v>0</v>
          </cell>
          <cell r="CB1359" t="b">
            <v>0</v>
          </cell>
          <cell r="CD1359" t="b">
            <v>0</v>
          </cell>
          <cell r="CE1359" t="b">
            <v>0</v>
          </cell>
          <cell r="CG1359" t="b">
            <v>0</v>
          </cell>
          <cell r="CH1359" t="b">
            <v>0</v>
          </cell>
          <cell r="CP1359">
            <v>0</v>
          </cell>
          <cell r="CT1359" t="b">
            <v>0</v>
          </cell>
          <cell r="CV1359" t="b">
            <v>0</v>
          </cell>
          <cell r="CX1359" t="b">
            <v>0</v>
          </cell>
          <cell r="CZ1359" t="b">
            <v>0</v>
          </cell>
          <cell r="DB1359" t="b">
            <v>0</v>
          </cell>
          <cell r="DD1359" t="b">
            <v>0</v>
          </cell>
          <cell r="DF1359" t="b">
            <v>0</v>
          </cell>
          <cell r="DH1359" t="b">
            <v>0</v>
          </cell>
          <cell r="DJ1359" t="b">
            <v>0</v>
          </cell>
          <cell r="DL1359" t="b">
            <v>0</v>
          </cell>
          <cell r="DN1359" t="b">
            <v>0</v>
          </cell>
          <cell r="DP1359" t="b">
            <v>0</v>
          </cell>
          <cell r="DV1359">
            <v>0</v>
          </cell>
          <cell r="DX1359">
            <v>0</v>
          </cell>
          <cell r="DZ1359">
            <v>0</v>
          </cell>
          <cell r="EB1359">
            <v>0</v>
          </cell>
          <cell r="ED1359">
            <v>0</v>
          </cell>
          <cell r="EF1359">
            <v>0</v>
          </cell>
          <cell r="EJ1359">
            <v>0</v>
          </cell>
          <cell r="EL1359">
            <v>0</v>
          </cell>
          <cell r="EN1359">
            <v>0</v>
          </cell>
          <cell r="EP1359">
            <v>0</v>
          </cell>
          <cell r="ER1359">
            <v>0</v>
          </cell>
          <cell r="ET1359">
            <v>0</v>
          </cell>
          <cell r="EX1359">
            <v>0</v>
          </cell>
          <cell r="EZ1359">
            <v>0</v>
          </cell>
          <cell r="FD1359">
            <v>0</v>
          </cell>
          <cell r="FF1359">
            <v>0</v>
          </cell>
        </row>
        <row r="1360">
          <cell r="A1360" t="str">
            <v>Ringhals1</v>
          </cell>
          <cell r="B1360" t="str">
            <v>Sverige</v>
          </cell>
          <cell r="G1360">
            <v>880</v>
          </cell>
          <cell r="H1360">
            <v>0</v>
          </cell>
          <cell r="AK1360">
            <v>275.88</v>
          </cell>
          <cell r="AL1360">
            <v>0</v>
          </cell>
          <cell r="AN1360">
            <v>0</v>
          </cell>
          <cell r="AO1360">
            <v>264</v>
          </cell>
          <cell r="AP1360">
            <v>26400</v>
          </cell>
          <cell r="AQ1360">
            <v>184.79999999999998</v>
          </cell>
          <cell r="BG1360" t="b">
            <v>0</v>
          </cell>
          <cell r="BO1360" t="b">
            <v>0</v>
          </cell>
          <cell r="CA1360" t="b">
            <v>0</v>
          </cell>
          <cell r="CB1360" t="b">
            <v>0</v>
          </cell>
          <cell r="CD1360" t="b">
            <v>0</v>
          </cell>
          <cell r="CE1360" t="b">
            <v>0</v>
          </cell>
          <cell r="CG1360" t="b">
            <v>0</v>
          </cell>
          <cell r="CH1360" t="b">
            <v>0</v>
          </cell>
          <cell r="CP1360">
            <v>0</v>
          </cell>
          <cell r="CT1360" t="b">
            <v>0</v>
          </cell>
          <cell r="CV1360" t="b">
            <v>0</v>
          </cell>
          <cell r="CX1360" t="b">
            <v>0</v>
          </cell>
          <cell r="CZ1360" t="b">
            <v>0</v>
          </cell>
          <cell r="DB1360" t="b">
            <v>0</v>
          </cell>
          <cell r="DD1360" t="b">
            <v>0</v>
          </cell>
          <cell r="DF1360" t="b">
            <v>0</v>
          </cell>
          <cell r="DH1360" t="b">
            <v>0</v>
          </cell>
          <cell r="DJ1360" t="b">
            <v>0</v>
          </cell>
          <cell r="DL1360" t="b">
            <v>0</v>
          </cell>
          <cell r="DN1360" t="b">
            <v>0</v>
          </cell>
          <cell r="DP1360" t="b">
            <v>0</v>
          </cell>
          <cell r="DV1360">
            <v>0</v>
          </cell>
          <cell r="DX1360">
            <v>0</v>
          </cell>
          <cell r="DZ1360">
            <v>0</v>
          </cell>
          <cell r="EB1360">
            <v>0</v>
          </cell>
          <cell r="ED1360">
            <v>0</v>
          </cell>
          <cell r="EF1360">
            <v>0</v>
          </cell>
          <cell r="EJ1360">
            <v>0</v>
          </cell>
          <cell r="EL1360">
            <v>0</v>
          </cell>
          <cell r="EN1360">
            <v>0</v>
          </cell>
          <cell r="EP1360">
            <v>0</v>
          </cell>
          <cell r="ER1360">
            <v>0</v>
          </cell>
          <cell r="ET1360">
            <v>0</v>
          </cell>
          <cell r="EX1360">
            <v>0</v>
          </cell>
          <cell r="EZ1360">
            <v>0</v>
          </cell>
          <cell r="FD1360">
            <v>0</v>
          </cell>
          <cell r="FF1360">
            <v>0</v>
          </cell>
        </row>
        <row r="1361">
          <cell r="A1361" t="str">
            <v>Ringhals2</v>
          </cell>
          <cell r="B1361" t="str">
            <v>Sverige</v>
          </cell>
          <cell r="G1361">
            <v>870</v>
          </cell>
          <cell r="H1361">
            <v>0</v>
          </cell>
          <cell r="AK1361">
            <v>271.09199999999993</v>
          </cell>
          <cell r="AL1361">
            <v>0</v>
          </cell>
          <cell r="AN1361">
            <v>0</v>
          </cell>
          <cell r="AO1361">
            <v>261</v>
          </cell>
          <cell r="AP1361">
            <v>26100</v>
          </cell>
          <cell r="AQ1361">
            <v>121.80000000000001</v>
          </cell>
          <cell r="BG1361" t="b">
            <v>0</v>
          </cell>
          <cell r="BO1361" t="b">
            <v>0</v>
          </cell>
          <cell r="CA1361" t="b">
            <v>0</v>
          </cell>
          <cell r="CB1361" t="b">
            <v>0</v>
          </cell>
          <cell r="CD1361" t="b">
            <v>0</v>
          </cell>
          <cell r="CE1361" t="b">
            <v>0</v>
          </cell>
          <cell r="CG1361" t="b">
            <v>0</v>
          </cell>
          <cell r="CH1361" t="b">
            <v>0</v>
          </cell>
          <cell r="CP1361">
            <v>0</v>
          </cell>
          <cell r="CT1361" t="b">
            <v>0</v>
          </cell>
          <cell r="CV1361" t="b">
            <v>0</v>
          </cell>
          <cell r="CX1361" t="b">
            <v>0</v>
          </cell>
          <cell r="CZ1361" t="b">
            <v>0</v>
          </cell>
          <cell r="DB1361" t="b">
            <v>0</v>
          </cell>
          <cell r="DD1361" t="b">
            <v>0</v>
          </cell>
          <cell r="DF1361" t="b">
            <v>0</v>
          </cell>
          <cell r="DH1361" t="b">
            <v>0</v>
          </cell>
          <cell r="DJ1361" t="b">
            <v>0</v>
          </cell>
          <cell r="DL1361" t="b">
            <v>0</v>
          </cell>
          <cell r="DN1361" t="b">
            <v>0</v>
          </cell>
          <cell r="DP1361" t="b">
            <v>0</v>
          </cell>
          <cell r="DV1361">
            <v>0</v>
          </cell>
          <cell r="DX1361">
            <v>0</v>
          </cell>
          <cell r="DZ1361">
            <v>0</v>
          </cell>
          <cell r="EB1361">
            <v>0</v>
          </cell>
          <cell r="ED1361">
            <v>0</v>
          </cell>
          <cell r="EF1361">
            <v>0</v>
          </cell>
          <cell r="EJ1361">
            <v>0</v>
          </cell>
          <cell r="EL1361">
            <v>0</v>
          </cell>
          <cell r="EN1361">
            <v>0</v>
          </cell>
          <cell r="EP1361">
            <v>0</v>
          </cell>
          <cell r="ER1361">
            <v>0</v>
          </cell>
          <cell r="ET1361">
            <v>0</v>
          </cell>
          <cell r="EX1361">
            <v>0</v>
          </cell>
          <cell r="EZ1361">
            <v>0</v>
          </cell>
          <cell r="FD1361">
            <v>0</v>
          </cell>
          <cell r="FF1361">
            <v>0</v>
          </cell>
        </row>
        <row r="1362">
          <cell r="A1362" t="str">
            <v>Ringhals2</v>
          </cell>
          <cell r="B1362" t="str">
            <v>Sverige</v>
          </cell>
          <cell r="G1362">
            <v>870</v>
          </cell>
          <cell r="H1362">
            <v>0</v>
          </cell>
          <cell r="AK1362">
            <v>271.09199999999993</v>
          </cell>
          <cell r="AL1362">
            <v>0</v>
          </cell>
          <cell r="AN1362">
            <v>0</v>
          </cell>
          <cell r="AO1362">
            <v>261</v>
          </cell>
          <cell r="AP1362">
            <v>26100</v>
          </cell>
          <cell r="AQ1362">
            <v>556.80000000000007</v>
          </cell>
          <cell r="BG1362" t="b">
            <v>0</v>
          </cell>
          <cell r="BO1362" t="b">
            <v>0</v>
          </cell>
          <cell r="CA1362" t="b">
            <v>0</v>
          </cell>
          <cell r="CB1362" t="b">
            <v>0</v>
          </cell>
          <cell r="CD1362" t="b">
            <v>0</v>
          </cell>
          <cell r="CE1362" t="b">
            <v>0</v>
          </cell>
          <cell r="CG1362" t="b">
            <v>0</v>
          </cell>
          <cell r="CH1362" t="b">
            <v>0</v>
          </cell>
          <cell r="CP1362">
            <v>0</v>
          </cell>
          <cell r="CT1362" t="b">
            <v>0</v>
          </cell>
          <cell r="CV1362" t="b">
            <v>0</v>
          </cell>
          <cell r="CX1362" t="b">
            <v>0</v>
          </cell>
          <cell r="CZ1362" t="b">
            <v>0</v>
          </cell>
          <cell r="DB1362" t="b">
            <v>0</v>
          </cell>
          <cell r="DD1362" t="b">
            <v>0</v>
          </cell>
          <cell r="DF1362" t="b">
            <v>0</v>
          </cell>
          <cell r="DH1362" t="b">
            <v>0</v>
          </cell>
          <cell r="DJ1362" t="b">
            <v>0</v>
          </cell>
          <cell r="DL1362" t="b">
            <v>0</v>
          </cell>
          <cell r="DN1362" t="b">
            <v>0</v>
          </cell>
          <cell r="DP1362" t="b">
            <v>0</v>
          </cell>
          <cell r="DV1362">
            <v>0</v>
          </cell>
          <cell r="DX1362">
            <v>0</v>
          </cell>
          <cell r="DZ1362">
            <v>0</v>
          </cell>
          <cell r="EB1362">
            <v>0</v>
          </cell>
          <cell r="ED1362">
            <v>0</v>
          </cell>
          <cell r="EF1362">
            <v>0</v>
          </cell>
          <cell r="EJ1362">
            <v>0</v>
          </cell>
          <cell r="EL1362">
            <v>0</v>
          </cell>
          <cell r="EN1362">
            <v>0</v>
          </cell>
          <cell r="EP1362">
            <v>0</v>
          </cell>
          <cell r="ER1362">
            <v>0</v>
          </cell>
          <cell r="ET1362">
            <v>0</v>
          </cell>
          <cell r="EX1362">
            <v>0</v>
          </cell>
          <cell r="EZ1362">
            <v>0</v>
          </cell>
          <cell r="FD1362">
            <v>0</v>
          </cell>
          <cell r="FF1362">
            <v>0</v>
          </cell>
        </row>
        <row r="1363">
          <cell r="A1363" t="str">
            <v>Ringhals2</v>
          </cell>
          <cell r="B1363" t="str">
            <v>Sverige</v>
          </cell>
          <cell r="G1363">
            <v>870</v>
          </cell>
          <cell r="H1363">
            <v>0</v>
          </cell>
          <cell r="AK1363">
            <v>271.09199999999993</v>
          </cell>
          <cell r="AL1363">
            <v>0</v>
          </cell>
          <cell r="AN1363">
            <v>0</v>
          </cell>
          <cell r="AO1363">
            <v>261</v>
          </cell>
          <cell r="AP1363">
            <v>26100</v>
          </cell>
          <cell r="AQ1363">
            <v>191.4</v>
          </cell>
          <cell r="BG1363" t="b">
            <v>0</v>
          </cell>
          <cell r="BO1363" t="b">
            <v>0</v>
          </cell>
          <cell r="CA1363" t="b">
            <v>0</v>
          </cell>
          <cell r="CB1363" t="b">
            <v>0</v>
          </cell>
          <cell r="CD1363" t="b">
            <v>0</v>
          </cell>
          <cell r="CE1363" t="b">
            <v>0</v>
          </cell>
          <cell r="CG1363" t="b">
            <v>0</v>
          </cell>
          <cell r="CH1363" t="b">
            <v>0</v>
          </cell>
          <cell r="CP1363">
            <v>0</v>
          </cell>
          <cell r="CT1363" t="b">
            <v>0</v>
          </cell>
          <cell r="CV1363" t="b">
            <v>0</v>
          </cell>
          <cell r="CX1363" t="b">
            <v>0</v>
          </cell>
          <cell r="CZ1363" t="b">
            <v>0</v>
          </cell>
          <cell r="DB1363" t="b">
            <v>0</v>
          </cell>
          <cell r="DD1363" t="b">
            <v>0</v>
          </cell>
          <cell r="DF1363" t="b">
            <v>0</v>
          </cell>
          <cell r="DH1363" t="b">
            <v>0</v>
          </cell>
          <cell r="DJ1363" t="b">
            <v>0</v>
          </cell>
          <cell r="DL1363" t="b">
            <v>0</v>
          </cell>
          <cell r="DN1363" t="b">
            <v>0</v>
          </cell>
          <cell r="DP1363" t="b">
            <v>0</v>
          </cell>
          <cell r="DV1363">
            <v>0</v>
          </cell>
          <cell r="DX1363">
            <v>0</v>
          </cell>
          <cell r="DZ1363">
            <v>0</v>
          </cell>
          <cell r="EB1363">
            <v>0</v>
          </cell>
          <cell r="ED1363">
            <v>0</v>
          </cell>
          <cell r="EF1363">
            <v>0</v>
          </cell>
          <cell r="EJ1363">
            <v>0</v>
          </cell>
          <cell r="EL1363">
            <v>0</v>
          </cell>
          <cell r="EN1363">
            <v>0</v>
          </cell>
          <cell r="EP1363">
            <v>0</v>
          </cell>
          <cell r="ER1363">
            <v>0</v>
          </cell>
          <cell r="ET1363">
            <v>0</v>
          </cell>
          <cell r="EX1363">
            <v>0</v>
          </cell>
          <cell r="EZ1363">
            <v>0</v>
          </cell>
          <cell r="FD1363">
            <v>0</v>
          </cell>
          <cell r="FF1363">
            <v>0</v>
          </cell>
        </row>
        <row r="1364">
          <cell r="A1364" t="str">
            <v>Ringhals2</v>
          </cell>
          <cell r="B1364" t="str">
            <v>Sverige</v>
          </cell>
          <cell r="G1364">
            <v>870</v>
          </cell>
          <cell r="H1364">
            <v>0</v>
          </cell>
          <cell r="AK1364">
            <v>271.09199999999993</v>
          </cell>
          <cell r="AL1364">
            <v>0</v>
          </cell>
          <cell r="AN1364">
            <v>0</v>
          </cell>
          <cell r="AO1364">
            <v>261</v>
          </cell>
          <cell r="AP1364">
            <v>26100</v>
          </cell>
          <cell r="AQ1364">
            <v>661.2</v>
          </cell>
          <cell r="BG1364" t="b">
            <v>0</v>
          </cell>
          <cell r="BO1364" t="b">
            <v>0</v>
          </cell>
          <cell r="CA1364" t="b">
            <v>0</v>
          </cell>
          <cell r="CB1364" t="b">
            <v>0</v>
          </cell>
          <cell r="CD1364" t="b">
            <v>0</v>
          </cell>
          <cell r="CE1364" t="b">
            <v>0</v>
          </cell>
          <cell r="CG1364" t="b">
            <v>0</v>
          </cell>
          <cell r="CH1364" t="b">
            <v>0</v>
          </cell>
          <cell r="CP1364">
            <v>0</v>
          </cell>
          <cell r="CT1364" t="b">
            <v>0</v>
          </cell>
          <cell r="CV1364" t="b">
            <v>0</v>
          </cell>
          <cell r="CX1364" t="b">
            <v>0</v>
          </cell>
          <cell r="CZ1364" t="b">
            <v>0</v>
          </cell>
          <cell r="DB1364" t="b">
            <v>0</v>
          </cell>
          <cell r="DD1364" t="b">
            <v>0</v>
          </cell>
          <cell r="DF1364" t="b">
            <v>0</v>
          </cell>
          <cell r="DH1364" t="b">
            <v>0</v>
          </cell>
          <cell r="DJ1364" t="b">
            <v>0</v>
          </cell>
          <cell r="DL1364" t="b">
            <v>0</v>
          </cell>
          <cell r="DN1364" t="b">
            <v>0</v>
          </cell>
          <cell r="DP1364" t="b">
            <v>0</v>
          </cell>
          <cell r="DV1364">
            <v>0</v>
          </cell>
          <cell r="DX1364">
            <v>0</v>
          </cell>
          <cell r="DZ1364">
            <v>0</v>
          </cell>
          <cell r="EB1364">
            <v>0</v>
          </cell>
          <cell r="ED1364">
            <v>0</v>
          </cell>
          <cell r="EF1364">
            <v>0</v>
          </cell>
          <cell r="EJ1364">
            <v>0</v>
          </cell>
          <cell r="EL1364">
            <v>0</v>
          </cell>
          <cell r="EN1364">
            <v>0</v>
          </cell>
          <cell r="EP1364">
            <v>0</v>
          </cell>
          <cell r="ER1364">
            <v>0</v>
          </cell>
          <cell r="ET1364">
            <v>0</v>
          </cell>
          <cell r="EX1364">
            <v>0</v>
          </cell>
          <cell r="EZ1364">
            <v>0</v>
          </cell>
          <cell r="FD1364">
            <v>0</v>
          </cell>
          <cell r="FF1364">
            <v>0</v>
          </cell>
        </row>
        <row r="1365">
          <cell r="A1365" t="str">
            <v>Ringhals2</v>
          </cell>
          <cell r="B1365" t="str">
            <v>Sverige</v>
          </cell>
          <cell r="G1365">
            <v>870</v>
          </cell>
          <cell r="H1365">
            <v>0</v>
          </cell>
          <cell r="AK1365">
            <v>271.09199999999993</v>
          </cell>
          <cell r="AL1365">
            <v>0</v>
          </cell>
          <cell r="AN1365">
            <v>0</v>
          </cell>
          <cell r="AO1365">
            <v>261</v>
          </cell>
          <cell r="AP1365">
            <v>26100</v>
          </cell>
          <cell r="AQ1365">
            <v>182.7</v>
          </cell>
          <cell r="BG1365" t="b">
            <v>0</v>
          </cell>
          <cell r="BO1365" t="b">
            <v>0</v>
          </cell>
          <cell r="CA1365" t="b">
            <v>0</v>
          </cell>
          <cell r="CB1365" t="b">
            <v>0</v>
          </cell>
          <cell r="CD1365" t="b">
            <v>0</v>
          </cell>
          <cell r="CE1365" t="b">
            <v>0</v>
          </cell>
          <cell r="CG1365" t="b">
            <v>0</v>
          </cell>
          <cell r="CH1365" t="b">
            <v>0</v>
          </cell>
          <cell r="CP1365">
            <v>0</v>
          </cell>
          <cell r="CT1365" t="b">
            <v>0</v>
          </cell>
          <cell r="CV1365" t="b">
            <v>0</v>
          </cell>
          <cell r="CX1365" t="b">
            <v>0</v>
          </cell>
          <cell r="CZ1365" t="b">
            <v>0</v>
          </cell>
          <cell r="DB1365" t="b">
            <v>0</v>
          </cell>
          <cell r="DD1365" t="b">
            <v>0</v>
          </cell>
          <cell r="DF1365" t="b">
            <v>0</v>
          </cell>
          <cell r="DH1365" t="b">
            <v>0</v>
          </cell>
          <cell r="DJ1365" t="b">
            <v>0</v>
          </cell>
          <cell r="DL1365" t="b">
            <v>0</v>
          </cell>
          <cell r="DN1365" t="b">
            <v>0</v>
          </cell>
          <cell r="DP1365" t="b">
            <v>0</v>
          </cell>
          <cell r="DV1365">
            <v>0</v>
          </cell>
          <cell r="DX1365">
            <v>0</v>
          </cell>
          <cell r="DZ1365">
            <v>0</v>
          </cell>
          <cell r="EB1365">
            <v>0</v>
          </cell>
          <cell r="ED1365">
            <v>0</v>
          </cell>
          <cell r="EF1365">
            <v>0</v>
          </cell>
          <cell r="EJ1365">
            <v>0</v>
          </cell>
          <cell r="EL1365">
            <v>0</v>
          </cell>
          <cell r="EN1365">
            <v>0</v>
          </cell>
          <cell r="EP1365">
            <v>0</v>
          </cell>
          <cell r="ER1365">
            <v>0</v>
          </cell>
          <cell r="ET1365">
            <v>0</v>
          </cell>
          <cell r="EX1365">
            <v>0</v>
          </cell>
          <cell r="EZ1365">
            <v>0</v>
          </cell>
          <cell r="FD1365">
            <v>0</v>
          </cell>
          <cell r="FF1365">
            <v>0</v>
          </cell>
        </row>
        <row r="1366">
          <cell r="A1366" t="str">
            <v>Ringhals2</v>
          </cell>
          <cell r="B1366" t="str">
            <v>Sverige</v>
          </cell>
          <cell r="G1366">
            <v>970</v>
          </cell>
          <cell r="H1366">
            <v>0</v>
          </cell>
          <cell r="AK1366">
            <v>302.25199999999995</v>
          </cell>
          <cell r="AL1366">
            <v>0</v>
          </cell>
          <cell r="AN1366">
            <v>0</v>
          </cell>
          <cell r="AO1366">
            <v>291</v>
          </cell>
          <cell r="AP1366">
            <v>29100</v>
          </cell>
          <cell r="AQ1366">
            <v>203.7</v>
          </cell>
          <cell r="BG1366" t="b">
            <v>0</v>
          </cell>
          <cell r="BO1366" t="b">
            <v>0</v>
          </cell>
          <cell r="CA1366" t="b">
            <v>0</v>
          </cell>
          <cell r="CB1366" t="b">
            <v>0</v>
          </cell>
          <cell r="CD1366" t="b">
            <v>0</v>
          </cell>
          <cell r="CE1366" t="b">
            <v>0</v>
          </cell>
          <cell r="CG1366" t="b">
            <v>0</v>
          </cell>
          <cell r="CH1366" t="b">
            <v>0</v>
          </cell>
          <cell r="CP1366">
            <v>0</v>
          </cell>
          <cell r="CT1366" t="b">
            <v>0</v>
          </cell>
          <cell r="CV1366" t="b">
            <v>0</v>
          </cell>
          <cell r="CX1366" t="b">
            <v>0</v>
          </cell>
          <cell r="CZ1366" t="b">
            <v>0</v>
          </cell>
          <cell r="DB1366" t="b">
            <v>0</v>
          </cell>
          <cell r="DD1366" t="b">
            <v>0</v>
          </cell>
          <cell r="DF1366" t="b">
            <v>0</v>
          </cell>
          <cell r="DH1366" t="b">
            <v>0</v>
          </cell>
          <cell r="DJ1366" t="b">
            <v>0</v>
          </cell>
          <cell r="DL1366" t="b">
            <v>0</v>
          </cell>
          <cell r="DN1366" t="b">
            <v>0</v>
          </cell>
          <cell r="DP1366" t="b">
            <v>0</v>
          </cell>
          <cell r="DV1366">
            <v>0</v>
          </cell>
          <cell r="DX1366">
            <v>0</v>
          </cell>
          <cell r="DZ1366">
            <v>0</v>
          </cell>
          <cell r="EB1366">
            <v>0</v>
          </cell>
          <cell r="ED1366">
            <v>0</v>
          </cell>
          <cell r="EF1366">
            <v>0</v>
          </cell>
          <cell r="EJ1366">
            <v>0</v>
          </cell>
          <cell r="EL1366">
            <v>0</v>
          </cell>
          <cell r="EN1366">
            <v>0</v>
          </cell>
          <cell r="EP1366">
            <v>0</v>
          </cell>
          <cell r="ER1366">
            <v>0</v>
          </cell>
          <cell r="ET1366">
            <v>0</v>
          </cell>
          <cell r="EX1366">
            <v>0</v>
          </cell>
          <cell r="EZ1366">
            <v>0</v>
          </cell>
          <cell r="FD1366">
            <v>0</v>
          </cell>
          <cell r="FF1366">
            <v>0</v>
          </cell>
        </row>
        <row r="1367">
          <cell r="A1367" t="str">
            <v>Ringhals3-4</v>
          </cell>
          <cell r="B1367" t="str">
            <v>Sverige</v>
          </cell>
          <cell r="G1367">
            <v>1835</v>
          </cell>
          <cell r="H1367">
            <v>0</v>
          </cell>
          <cell r="AK1367">
            <v>563.06974999999989</v>
          </cell>
          <cell r="AL1367">
            <v>0</v>
          </cell>
          <cell r="AN1367">
            <v>0</v>
          </cell>
          <cell r="AO1367">
            <v>550.5</v>
          </cell>
          <cell r="AP1367">
            <v>55050</v>
          </cell>
          <cell r="AQ1367">
            <v>256.90000000000003</v>
          </cell>
          <cell r="BG1367" t="b">
            <v>0</v>
          </cell>
          <cell r="BO1367" t="b">
            <v>0</v>
          </cell>
          <cell r="CA1367" t="b">
            <v>0</v>
          </cell>
          <cell r="CB1367" t="b">
            <v>0</v>
          </cell>
          <cell r="CD1367" t="b">
            <v>0</v>
          </cell>
          <cell r="CE1367" t="b">
            <v>0</v>
          </cell>
          <cell r="CG1367" t="b">
            <v>0</v>
          </cell>
          <cell r="CH1367" t="b">
            <v>0</v>
          </cell>
          <cell r="CP1367">
            <v>0</v>
          </cell>
          <cell r="CT1367" t="b">
            <v>0</v>
          </cell>
          <cell r="CV1367" t="b">
            <v>0</v>
          </cell>
          <cell r="CX1367" t="b">
            <v>0</v>
          </cell>
          <cell r="CZ1367" t="b">
            <v>0</v>
          </cell>
          <cell r="DB1367" t="b">
            <v>0</v>
          </cell>
          <cell r="DD1367" t="b">
            <v>0</v>
          </cell>
          <cell r="DF1367" t="b">
            <v>0</v>
          </cell>
          <cell r="DH1367" t="b">
            <v>0</v>
          </cell>
          <cell r="DJ1367" t="b">
            <v>0</v>
          </cell>
          <cell r="DL1367" t="b">
            <v>0</v>
          </cell>
          <cell r="DN1367" t="b">
            <v>0</v>
          </cell>
          <cell r="DP1367" t="b">
            <v>0</v>
          </cell>
          <cell r="DV1367">
            <v>0</v>
          </cell>
          <cell r="DX1367">
            <v>0</v>
          </cell>
          <cell r="DZ1367">
            <v>0</v>
          </cell>
          <cell r="EB1367">
            <v>0</v>
          </cell>
          <cell r="ED1367">
            <v>0</v>
          </cell>
          <cell r="EF1367">
            <v>0</v>
          </cell>
          <cell r="EJ1367">
            <v>0</v>
          </cell>
          <cell r="EL1367">
            <v>0</v>
          </cell>
          <cell r="EN1367">
            <v>0</v>
          </cell>
          <cell r="EP1367">
            <v>0</v>
          </cell>
          <cell r="ER1367">
            <v>0</v>
          </cell>
          <cell r="ET1367">
            <v>0</v>
          </cell>
          <cell r="EX1367">
            <v>0</v>
          </cell>
          <cell r="EZ1367">
            <v>0</v>
          </cell>
          <cell r="FD1367">
            <v>0</v>
          </cell>
          <cell r="FF1367">
            <v>0</v>
          </cell>
        </row>
        <row r="1368">
          <cell r="A1368" t="str">
            <v>Ringhals3-4</v>
          </cell>
          <cell r="B1368" t="str">
            <v>Sverige</v>
          </cell>
          <cell r="G1368">
            <v>2030</v>
          </cell>
          <cell r="H1368">
            <v>0</v>
          </cell>
          <cell r="AK1368">
            <v>622.90549999999996</v>
          </cell>
          <cell r="AL1368">
            <v>0</v>
          </cell>
          <cell r="AN1368">
            <v>0</v>
          </cell>
          <cell r="AO1368">
            <v>609</v>
          </cell>
          <cell r="AP1368">
            <v>60900</v>
          </cell>
          <cell r="AQ1368">
            <v>385.7</v>
          </cell>
          <cell r="BG1368" t="b">
            <v>0</v>
          </cell>
          <cell r="BO1368" t="b">
            <v>0</v>
          </cell>
          <cell r="CA1368" t="b">
            <v>0</v>
          </cell>
          <cell r="CB1368" t="b">
            <v>0</v>
          </cell>
          <cell r="CD1368" t="b">
            <v>0</v>
          </cell>
          <cell r="CE1368" t="b">
            <v>0</v>
          </cell>
          <cell r="CG1368" t="b">
            <v>0</v>
          </cell>
          <cell r="CH1368" t="b">
            <v>0</v>
          </cell>
          <cell r="CP1368">
            <v>0</v>
          </cell>
          <cell r="CT1368" t="b">
            <v>0</v>
          </cell>
          <cell r="CV1368" t="b">
            <v>0</v>
          </cell>
          <cell r="CX1368" t="b">
            <v>0</v>
          </cell>
          <cell r="CZ1368" t="b">
            <v>0</v>
          </cell>
          <cell r="DB1368" t="b">
            <v>0</v>
          </cell>
          <cell r="DD1368" t="b">
            <v>0</v>
          </cell>
          <cell r="DF1368" t="b">
            <v>0</v>
          </cell>
          <cell r="DH1368" t="b">
            <v>0</v>
          </cell>
          <cell r="DJ1368" t="b">
            <v>0</v>
          </cell>
          <cell r="DL1368" t="b">
            <v>0</v>
          </cell>
          <cell r="DN1368" t="b">
            <v>0</v>
          </cell>
          <cell r="DP1368" t="b">
            <v>0</v>
          </cell>
          <cell r="DV1368">
            <v>0</v>
          </cell>
          <cell r="DX1368">
            <v>0</v>
          </cell>
          <cell r="DZ1368">
            <v>0</v>
          </cell>
          <cell r="EB1368">
            <v>0</v>
          </cell>
          <cell r="ED1368">
            <v>0</v>
          </cell>
          <cell r="EF1368">
            <v>0</v>
          </cell>
          <cell r="EJ1368">
            <v>0</v>
          </cell>
          <cell r="EL1368">
            <v>0</v>
          </cell>
          <cell r="EN1368">
            <v>0</v>
          </cell>
          <cell r="EP1368">
            <v>0</v>
          </cell>
          <cell r="ER1368">
            <v>0</v>
          </cell>
          <cell r="ET1368">
            <v>0</v>
          </cell>
          <cell r="EX1368">
            <v>0</v>
          </cell>
          <cell r="EZ1368">
            <v>0</v>
          </cell>
          <cell r="FD1368">
            <v>0</v>
          </cell>
          <cell r="FF1368">
            <v>0</v>
          </cell>
        </row>
        <row r="1369">
          <cell r="A1369" t="str">
            <v>Ringhals3-4</v>
          </cell>
          <cell r="B1369" t="str">
            <v>Sverige</v>
          </cell>
          <cell r="G1369">
            <v>2030</v>
          </cell>
          <cell r="H1369">
            <v>0</v>
          </cell>
          <cell r="AK1369">
            <v>622.90549999999996</v>
          </cell>
          <cell r="AL1369">
            <v>0</v>
          </cell>
          <cell r="AN1369">
            <v>0</v>
          </cell>
          <cell r="AO1369">
            <v>609</v>
          </cell>
          <cell r="AP1369">
            <v>60900</v>
          </cell>
          <cell r="AQ1369">
            <v>324.8</v>
          </cell>
          <cell r="BG1369" t="b">
            <v>0</v>
          </cell>
          <cell r="BO1369" t="b">
            <v>0</v>
          </cell>
          <cell r="CA1369" t="b">
            <v>0</v>
          </cell>
          <cell r="CB1369" t="b">
            <v>0</v>
          </cell>
          <cell r="CD1369" t="b">
            <v>0</v>
          </cell>
          <cell r="CE1369" t="b">
            <v>0</v>
          </cell>
          <cell r="CG1369" t="b">
            <v>0</v>
          </cell>
          <cell r="CH1369" t="b">
            <v>0</v>
          </cell>
          <cell r="CP1369">
            <v>0</v>
          </cell>
          <cell r="CT1369" t="b">
            <v>0</v>
          </cell>
          <cell r="CV1369" t="b">
            <v>0</v>
          </cell>
          <cell r="CX1369" t="b">
            <v>0</v>
          </cell>
          <cell r="CZ1369" t="b">
            <v>0</v>
          </cell>
          <cell r="DB1369" t="b">
            <v>0</v>
          </cell>
          <cell r="DD1369" t="b">
            <v>0</v>
          </cell>
          <cell r="DF1369" t="b">
            <v>0</v>
          </cell>
          <cell r="DH1369" t="b">
            <v>0</v>
          </cell>
          <cell r="DJ1369" t="b">
            <v>0</v>
          </cell>
          <cell r="DL1369" t="b">
            <v>0</v>
          </cell>
          <cell r="DN1369" t="b">
            <v>0</v>
          </cell>
          <cell r="DP1369" t="b">
            <v>0</v>
          </cell>
          <cell r="DV1369">
            <v>0</v>
          </cell>
          <cell r="DX1369">
            <v>0</v>
          </cell>
          <cell r="DZ1369">
            <v>0</v>
          </cell>
          <cell r="EB1369">
            <v>0</v>
          </cell>
          <cell r="ED1369">
            <v>0</v>
          </cell>
          <cell r="EF1369">
            <v>0</v>
          </cell>
          <cell r="EJ1369">
            <v>0</v>
          </cell>
          <cell r="EL1369">
            <v>0</v>
          </cell>
          <cell r="EN1369">
            <v>0</v>
          </cell>
          <cell r="EP1369">
            <v>0</v>
          </cell>
          <cell r="ER1369">
            <v>0</v>
          </cell>
          <cell r="ET1369">
            <v>0</v>
          </cell>
          <cell r="EX1369">
            <v>0</v>
          </cell>
          <cell r="EZ1369">
            <v>0</v>
          </cell>
          <cell r="FD1369">
            <v>0</v>
          </cell>
          <cell r="FF1369">
            <v>0</v>
          </cell>
        </row>
        <row r="1370">
          <cell r="A1370" t="str">
            <v>Ringhals3-4</v>
          </cell>
          <cell r="B1370" t="str">
            <v>Sverige</v>
          </cell>
          <cell r="G1370">
            <v>2030</v>
          </cell>
          <cell r="H1370">
            <v>0</v>
          </cell>
          <cell r="AK1370">
            <v>622.90549999999996</v>
          </cell>
          <cell r="AL1370">
            <v>0</v>
          </cell>
          <cell r="AN1370">
            <v>0</v>
          </cell>
          <cell r="AO1370">
            <v>609</v>
          </cell>
          <cell r="AP1370">
            <v>60900</v>
          </cell>
          <cell r="AQ1370">
            <v>730.8</v>
          </cell>
          <cell r="BG1370" t="b">
            <v>0</v>
          </cell>
          <cell r="BO1370" t="b">
            <v>0</v>
          </cell>
          <cell r="CA1370" t="b">
            <v>0</v>
          </cell>
          <cell r="CB1370" t="b">
            <v>0</v>
          </cell>
          <cell r="CD1370" t="b">
            <v>0</v>
          </cell>
          <cell r="CE1370" t="b">
            <v>0</v>
          </cell>
          <cell r="CG1370" t="b">
            <v>0</v>
          </cell>
          <cell r="CH1370" t="b">
            <v>0</v>
          </cell>
          <cell r="CP1370">
            <v>0</v>
          </cell>
          <cell r="CT1370" t="b">
            <v>0</v>
          </cell>
          <cell r="CV1370" t="b">
            <v>0</v>
          </cell>
          <cell r="CX1370" t="b">
            <v>0</v>
          </cell>
          <cell r="CZ1370" t="b">
            <v>0</v>
          </cell>
          <cell r="DB1370" t="b">
            <v>0</v>
          </cell>
          <cell r="DD1370" t="b">
            <v>0</v>
          </cell>
          <cell r="DF1370" t="b">
            <v>0</v>
          </cell>
          <cell r="DH1370" t="b">
            <v>0</v>
          </cell>
          <cell r="DJ1370" t="b">
            <v>0</v>
          </cell>
          <cell r="DL1370" t="b">
            <v>0</v>
          </cell>
          <cell r="DN1370" t="b">
            <v>0</v>
          </cell>
          <cell r="DP1370" t="b">
            <v>0</v>
          </cell>
          <cell r="DV1370">
            <v>0</v>
          </cell>
          <cell r="DX1370">
            <v>0</v>
          </cell>
          <cell r="DZ1370">
            <v>0</v>
          </cell>
          <cell r="EB1370">
            <v>0</v>
          </cell>
          <cell r="ED1370">
            <v>0</v>
          </cell>
          <cell r="EF1370">
            <v>0</v>
          </cell>
          <cell r="EJ1370">
            <v>0</v>
          </cell>
          <cell r="EL1370">
            <v>0</v>
          </cell>
          <cell r="EN1370">
            <v>0</v>
          </cell>
          <cell r="EP1370">
            <v>0</v>
          </cell>
          <cell r="ER1370">
            <v>0</v>
          </cell>
          <cell r="ET1370">
            <v>0</v>
          </cell>
          <cell r="EX1370">
            <v>0</v>
          </cell>
          <cell r="EZ1370">
            <v>0</v>
          </cell>
          <cell r="FD1370">
            <v>0</v>
          </cell>
          <cell r="FF1370">
            <v>0</v>
          </cell>
        </row>
        <row r="1371">
          <cell r="A1371" t="str">
            <v>Ringhals3-4</v>
          </cell>
          <cell r="B1371" t="str">
            <v>Sverige</v>
          </cell>
          <cell r="G1371">
            <v>2030</v>
          </cell>
          <cell r="H1371">
            <v>0</v>
          </cell>
          <cell r="AK1371">
            <v>622.90549999999996</v>
          </cell>
          <cell r="AL1371">
            <v>0</v>
          </cell>
          <cell r="AN1371">
            <v>0</v>
          </cell>
          <cell r="AO1371">
            <v>609</v>
          </cell>
          <cell r="AP1371">
            <v>60900</v>
          </cell>
          <cell r="AQ1371">
            <v>426.3</v>
          </cell>
          <cell r="BG1371" t="b">
            <v>0</v>
          </cell>
          <cell r="BO1371" t="b">
            <v>0</v>
          </cell>
          <cell r="CA1371" t="b">
            <v>0</v>
          </cell>
          <cell r="CB1371" t="b">
            <v>0</v>
          </cell>
          <cell r="CD1371" t="b">
            <v>0</v>
          </cell>
          <cell r="CE1371" t="b">
            <v>0</v>
          </cell>
          <cell r="CG1371" t="b">
            <v>0</v>
          </cell>
          <cell r="CH1371" t="b">
            <v>0</v>
          </cell>
          <cell r="CP1371">
            <v>0</v>
          </cell>
          <cell r="CT1371" t="b">
            <v>0</v>
          </cell>
          <cell r="CV1371" t="b">
            <v>0</v>
          </cell>
          <cell r="CX1371" t="b">
            <v>0</v>
          </cell>
          <cell r="CZ1371" t="b">
            <v>0</v>
          </cell>
          <cell r="DB1371" t="b">
            <v>0</v>
          </cell>
          <cell r="DD1371" t="b">
            <v>0</v>
          </cell>
          <cell r="DF1371" t="b">
            <v>0</v>
          </cell>
          <cell r="DH1371" t="b">
            <v>0</v>
          </cell>
          <cell r="DJ1371" t="b">
            <v>0</v>
          </cell>
          <cell r="DL1371" t="b">
            <v>0</v>
          </cell>
          <cell r="DN1371" t="b">
            <v>0</v>
          </cell>
          <cell r="DP1371" t="b">
            <v>0</v>
          </cell>
          <cell r="DV1371">
            <v>0</v>
          </cell>
          <cell r="DX1371">
            <v>0</v>
          </cell>
          <cell r="DZ1371">
            <v>0</v>
          </cell>
          <cell r="EB1371">
            <v>0</v>
          </cell>
          <cell r="ED1371">
            <v>0</v>
          </cell>
          <cell r="EF1371">
            <v>0</v>
          </cell>
          <cell r="EJ1371">
            <v>0</v>
          </cell>
          <cell r="EL1371">
            <v>0</v>
          </cell>
          <cell r="EN1371">
            <v>0</v>
          </cell>
          <cell r="EP1371">
            <v>0</v>
          </cell>
          <cell r="ER1371">
            <v>0</v>
          </cell>
          <cell r="ET1371">
            <v>0</v>
          </cell>
          <cell r="EX1371">
            <v>0</v>
          </cell>
          <cell r="EZ1371">
            <v>0</v>
          </cell>
          <cell r="FD1371">
            <v>0</v>
          </cell>
          <cell r="FF1371">
            <v>0</v>
          </cell>
        </row>
        <row r="1372">
          <cell r="A1372" t="str">
            <v>ÅKESLUNDSVERKET CC</v>
          </cell>
          <cell r="B1372" t="str">
            <v>Sverige</v>
          </cell>
          <cell r="G1372">
            <v>27.8</v>
          </cell>
          <cell r="H1372">
            <v>30</v>
          </cell>
          <cell r="AK1372">
            <v>11.6204</v>
          </cell>
          <cell r="AL1372">
            <v>13.532374100719423</v>
          </cell>
          <cell r="AN1372">
            <v>0</v>
          </cell>
          <cell r="AO1372">
            <v>2.2240000000000002</v>
          </cell>
          <cell r="AP1372">
            <v>278</v>
          </cell>
          <cell r="AQ1372">
            <v>2.7800000000000002</v>
          </cell>
          <cell r="BG1372" t="b">
            <v>0</v>
          </cell>
          <cell r="BO1372" t="b">
            <v>0</v>
          </cell>
          <cell r="CA1372" t="b">
            <v>0</v>
          </cell>
          <cell r="CB1372" t="b">
            <v>0</v>
          </cell>
          <cell r="CD1372" t="b">
            <v>0</v>
          </cell>
          <cell r="CE1372" t="b">
            <v>0</v>
          </cell>
          <cell r="CG1372" t="b">
            <v>0</v>
          </cell>
          <cell r="CH1372" t="b">
            <v>0</v>
          </cell>
          <cell r="CP1372" t="e">
            <v>#N/A</v>
          </cell>
          <cell r="CT1372" t="b">
            <v>0</v>
          </cell>
          <cell r="CV1372" t="b">
            <v>0</v>
          </cell>
          <cell r="CX1372" t="b">
            <v>0</v>
          </cell>
          <cell r="CZ1372" t="b">
            <v>0</v>
          </cell>
          <cell r="DB1372" t="b">
            <v>0</v>
          </cell>
          <cell r="DD1372" t="b">
            <v>0</v>
          </cell>
          <cell r="DF1372" t="b">
            <v>0</v>
          </cell>
          <cell r="DH1372" t="b">
            <v>0</v>
          </cell>
          <cell r="DJ1372" t="b">
            <v>0</v>
          </cell>
          <cell r="DL1372" t="b">
            <v>0</v>
          </cell>
          <cell r="DN1372" t="b">
            <v>0</v>
          </cell>
          <cell r="DP1372" t="b">
            <v>0</v>
          </cell>
          <cell r="DV1372">
            <v>0</v>
          </cell>
          <cell r="DX1372">
            <v>0</v>
          </cell>
          <cell r="DZ1372">
            <v>0</v>
          </cell>
          <cell r="EB1372">
            <v>0</v>
          </cell>
          <cell r="ED1372">
            <v>0</v>
          </cell>
          <cell r="EF1372">
            <v>0</v>
          </cell>
          <cell r="EJ1372">
            <v>0</v>
          </cell>
          <cell r="EL1372">
            <v>0</v>
          </cell>
          <cell r="EN1372">
            <v>0</v>
          </cell>
          <cell r="EP1372">
            <v>0</v>
          </cell>
          <cell r="ER1372">
            <v>0</v>
          </cell>
          <cell r="ET1372">
            <v>0</v>
          </cell>
          <cell r="EX1372">
            <v>0</v>
          </cell>
          <cell r="EZ1372">
            <v>0</v>
          </cell>
          <cell r="FD1372">
            <v>0</v>
          </cell>
          <cell r="FF1372">
            <v>0</v>
          </cell>
        </row>
        <row r="1373">
          <cell r="A1373" t="str">
            <v>ÅKESLUNDSVERKET CC</v>
          </cell>
          <cell r="B1373" t="str">
            <v>Sverige</v>
          </cell>
          <cell r="G1373">
            <v>27.8</v>
          </cell>
          <cell r="H1373">
            <v>30</v>
          </cell>
          <cell r="AK1373">
            <v>11.6204</v>
          </cell>
          <cell r="AL1373">
            <v>13.532374100719423</v>
          </cell>
          <cell r="AN1373">
            <v>0</v>
          </cell>
          <cell r="AO1373">
            <v>2.2240000000000002</v>
          </cell>
          <cell r="AP1373">
            <v>278</v>
          </cell>
          <cell r="AQ1373">
            <v>2.7800000000000002</v>
          </cell>
          <cell r="BG1373" t="b">
            <v>0</v>
          </cell>
          <cell r="BO1373" t="b">
            <v>0</v>
          </cell>
          <cell r="CA1373" t="b">
            <v>0</v>
          </cell>
          <cell r="CB1373" t="b">
            <v>0</v>
          </cell>
          <cell r="CD1373" t="b">
            <v>0</v>
          </cell>
          <cell r="CE1373" t="b">
            <v>0</v>
          </cell>
          <cell r="CG1373" t="b">
            <v>0</v>
          </cell>
          <cell r="CH1373" t="b">
            <v>0</v>
          </cell>
          <cell r="CP1373" t="e">
            <v>#N/A</v>
          </cell>
          <cell r="CT1373" t="b">
            <v>0</v>
          </cell>
          <cell r="CV1373" t="b">
            <v>0</v>
          </cell>
          <cell r="CX1373" t="b">
            <v>0</v>
          </cell>
          <cell r="CZ1373" t="b">
            <v>0</v>
          </cell>
          <cell r="DB1373" t="b">
            <v>0</v>
          </cell>
          <cell r="DD1373" t="b">
            <v>0</v>
          </cell>
          <cell r="DF1373" t="b">
            <v>0</v>
          </cell>
          <cell r="DH1373" t="b">
            <v>0</v>
          </cell>
          <cell r="DJ1373" t="b">
            <v>0</v>
          </cell>
          <cell r="DL1373" t="b">
            <v>0</v>
          </cell>
          <cell r="DN1373" t="b">
            <v>0</v>
          </cell>
          <cell r="DP1373" t="b">
            <v>0</v>
          </cell>
          <cell r="DV1373">
            <v>0</v>
          </cell>
          <cell r="DX1373">
            <v>0</v>
          </cell>
          <cell r="DZ1373">
            <v>0</v>
          </cell>
          <cell r="EB1373">
            <v>0</v>
          </cell>
          <cell r="ED1373">
            <v>0</v>
          </cell>
          <cell r="EF1373">
            <v>0</v>
          </cell>
          <cell r="EJ1373">
            <v>0</v>
          </cell>
          <cell r="EL1373">
            <v>0</v>
          </cell>
          <cell r="EN1373">
            <v>0</v>
          </cell>
          <cell r="EP1373">
            <v>0</v>
          </cell>
          <cell r="ER1373">
            <v>0</v>
          </cell>
          <cell r="ET1373">
            <v>0</v>
          </cell>
          <cell r="EX1373">
            <v>0</v>
          </cell>
          <cell r="EZ1373">
            <v>0</v>
          </cell>
          <cell r="FD1373">
            <v>0</v>
          </cell>
          <cell r="FF1373">
            <v>0</v>
          </cell>
        </row>
        <row r="1374">
          <cell r="A1374" t="str">
            <v>AROSKRAFT 1-2</v>
          </cell>
          <cell r="B1374" t="str">
            <v>Sverige</v>
          </cell>
          <cell r="G1374">
            <v>150</v>
          </cell>
          <cell r="H1374">
            <v>272.72727272727269</v>
          </cell>
          <cell r="AK1374">
            <v>42.749999999999993</v>
          </cell>
          <cell r="AL1374">
            <v>141.32231404958674</v>
          </cell>
          <cell r="AN1374">
            <v>0</v>
          </cell>
          <cell r="AO1374">
            <v>23.640000000000004</v>
          </cell>
          <cell r="AP1374">
            <v>3727.5</v>
          </cell>
          <cell r="AQ1374">
            <v>21.000000000000004</v>
          </cell>
          <cell r="BG1374" t="b">
            <v>0</v>
          </cell>
          <cell r="BO1374" t="b">
            <v>0</v>
          </cell>
          <cell r="CA1374" t="b">
            <v>0</v>
          </cell>
          <cell r="CB1374" t="b">
            <v>0</v>
          </cell>
          <cell r="CD1374" t="b">
            <v>0</v>
          </cell>
          <cell r="CE1374" t="b">
            <v>0</v>
          </cell>
          <cell r="CG1374" t="b">
            <v>0</v>
          </cell>
          <cell r="CH1374" t="b">
            <v>0</v>
          </cell>
          <cell r="CP1374" t="e">
            <v>#N/A</v>
          </cell>
          <cell r="CT1374" t="b">
            <v>0</v>
          </cell>
          <cell r="CV1374" t="b">
            <v>0</v>
          </cell>
          <cell r="CX1374" t="b">
            <v>0</v>
          </cell>
          <cell r="CZ1374" t="b">
            <v>0</v>
          </cell>
          <cell r="DB1374" t="b">
            <v>0</v>
          </cell>
          <cell r="DD1374" t="b">
            <v>0</v>
          </cell>
          <cell r="DF1374" t="b">
            <v>0</v>
          </cell>
          <cell r="DH1374" t="b">
            <v>0</v>
          </cell>
          <cell r="DJ1374" t="b">
            <v>0</v>
          </cell>
          <cell r="DL1374" t="b">
            <v>0</v>
          </cell>
          <cell r="DN1374" t="b">
            <v>0</v>
          </cell>
          <cell r="DP1374" t="b">
            <v>0</v>
          </cell>
          <cell r="DV1374">
            <v>0</v>
          </cell>
          <cell r="DX1374">
            <v>0</v>
          </cell>
          <cell r="DZ1374">
            <v>0</v>
          </cell>
          <cell r="EB1374">
            <v>0</v>
          </cell>
          <cell r="ED1374">
            <v>0</v>
          </cell>
          <cell r="EF1374">
            <v>0</v>
          </cell>
          <cell r="EJ1374">
            <v>0</v>
          </cell>
          <cell r="EL1374">
            <v>0</v>
          </cell>
          <cell r="EN1374">
            <v>0</v>
          </cell>
          <cell r="EP1374">
            <v>0</v>
          </cell>
          <cell r="ER1374">
            <v>0</v>
          </cell>
          <cell r="ET1374">
            <v>0</v>
          </cell>
          <cell r="EX1374">
            <v>0</v>
          </cell>
          <cell r="EZ1374">
            <v>0</v>
          </cell>
          <cell r="FD1374">
            <v>0</v>
          </cell>
          <cell r="FF1374">
            <v>0</v>
          </cell>
        </row>
        <row r="1375">
          <cell r="A1375" t="str">
            <v>AROSKRAFT 1-2</v>
          </cell>
          <cell r="B1375" t="str">
            <v>Sverige</v>
          </cell>
          <cell r="G1375">
            <v>150</v>
          </cell>
          <cell r="H1375">
            <v>272.72727272727269</v>
          </cell>
          <cell r="AK1375">
            <v>42.749999999999993</v>
          </cell>
          <cell r="AL1375">
            <v>141.32231404958674</v>
          </cell>
          <cell r="AN1375">
            <v>0</v>
          </cell>
          <cell r="AO1375">
            <v>23.640000000000004</v>
          </cell>
          <cell r="AP1375">
            <v>3727.5</v>
          </cell>
          <cell r="AQ1375">
            <v>21.000000000000004</v>
          </cell>
          <cell r="BG1375" t="b">
            <v>0</v>
          </cell>
          <cell r="BO1375" t="b">
            <v>0</v>
          </cell>
          <cell r="CA1375" t="b">
            <v>0</v>
          </cell>
          <cell r="CB1375" t="b">
            <v>0</v>
          </cell>
          <cell r="CD1375" t="b">
            <v>0</v>
          </cell>
          <cell r="CE1375" t="b">
            <v>0</v>
          </cell>
          <cell r="CG1375" t="b">
            <v>0</v>
          </cell>
          <cell r="CH1375" t="b">
            <v>0</v>
          </cell>
          <cell r="CP1375" t="e">
            <v>#N/A</v>
          </cell>
          <cell r="CT1375" t="b">
            <v>0</v>
          </cell>
          <cell r="CV1375" t="b">
            <v>0</v>
          </cell>
          <cell r="CX1375" t="b">
            <v>0</v>
          </cell>
          <cell r="CZ1375" t="b">
            <v>0</v>
          </cell>
          <cell r="DB1375" t="b">
            <v>0</v>
          </cell>
          <cell r="DD1375" t="b">
            <v>0</v>
          </cell>
          <cell r="DF1375" t="b">
            <v>0</v>
          </cell>
          <cell r="DH1375" t="b">
            <v>0</v>
          </cell>
          <cell r="DJ1375" t="b">
            <v>0</v>
          </cell>
          <cell r="DL1375" t="b">
            <v>0</v>
          </cell>
          <cell r="DN1375" t="b">
            <v>0</v>
          </cell>
          <cell r="DP1375" t="b">
            <v>0</v>
          </cell>
          <cell r="DV1375">
            <v>0</v>
          </cell>
          <cell r="DX1375">
            <v>0</v>
          </cell>
          <cell r="DZ1375">
            <v>0</v>
          </cell>
          <cell r="EB1375">
            <v>0</v>
          </cell>
          <cell r="ED1375">
            <v>0</v>
          </cell>
          <cell r="EF1375">
            <v>0</v>
          </cell>
          <cell r="EJ1375">
            <v>0</v>
          </cell>
          <cell r="EL1375">
            <v>0</v>
          </cell>
          <cell r="EN1375">
            <v>0</v>
          </cell>
          <cell r="EP1375">
            <v>0</v>
          </cell>
          <cell r="ER1375">
            <v>0</v>
          </cell>
          <cell r="ET1375">
            <v>0</v>
          </cell>
          <cell r="EX1375">
            <v>0</v>
          </cell>
          <cell r="EZ1375">
            <v>0</v>
          </cell>
          <cell r="FD1375">
            <v>0</v>
          </cell>
          <cell r="FF1375">
            <v>0</v>
          </cell>
        </row>
        <row r="1376">
          <cell r="A1376" t="str">
            <v>AROSKRAFT 3</v>
          </cell>
          <cell r="B1376" t="str">
            <v>Sverige</v>
          </cell>
          <cell r="G1376">
            <v>250</v>
          </cell>
          <cell r="H1376">
            <v>200</v>
          </cell>
          <cell r="AK1376">
            <v>87.875</v>
          </cell>
          <cell r="AL1376">
            <v>468.66666666666669</v>
          </cell>
          <cell r="AN1376">
            <v>30</v>
          </cell>
          <cell r="AO1376">
            <v>20</v>
          </cell>
          <cell r="AP1376">
            <v>5000</v>
          </cell>
          <cell r="AQ1376">
            <v>35</v>
          </cell>
          <cell r="BG1376" t="b">
            <v>0</v>
          </cell>
          <cell r="BO1376" t="b">
            <v>0</v>
          </cell>
          <cell r="CA1376" t="b">
            <v>0</v>
          </cell>
          <cell r="CB1376" t="b">
            <v>0</v>
          </cell>
          <cell r="CD1376" t="b">
            <v>0</v>
          </cell>
          <cell r="CE1376" t="b">
            <v>0</v>
          </cell>
          <cell r="CG1376" t="b">
            <v>0</v>
          </cell>
          <cell r="CH1376" t="b">
            <v>0</v>
          </cell>
          <cell r="CP1376" t="e">
            <v>#N/A</v>
          </cell>
          <cell r="CT1376" t="b">
            <v>0</v>
          </cell>
          <cell r="CV1376" t="b">
            <v>0</v>
          </cell>
          <cell r="CX1376" t="b">
            <v>0</v>
          </cell>
          <cell r="CZ1376" t="b">
            <v>0</v>
          </cell>
          <cell r="DB1376" t="b">
            <v>0</v>
          </cell>
          <cell r="DD1376" t="b">
            <v>0</v>
          </cell>
          <cell r="DF1376" t="b">
            <v>0</v>
          </cell>
          <cell r="DH1376" t="b">
            <v>0</v>
          </cell>
          <cell r="DJ1376" t="b">
            <v>0</v>
          </cell>
          <cell r="DL1376" t="b">
            <v>0</v>
          </cell>
          <cell r="DN1376" t="b">
            <v>0</v>
          </cell>
          <cell r="DP1376" t="b">
            <v>0</v>
          </cell>
          <cell r="DV1376">
            <v>0</v>
          </cell>
          <cell r="DX1376">
            <v>0</v>
          </cell>
          <cell r="DZ1376">
            <v>0</v>
          </cell>
          <cell r="EB1376">
            <v>0</v>
          </cell>
          <cell r="ED1376">
            <v>0</v>
          </cell>
          <cell r="EF1376">
            <v>0</v>
          </cell>
          <cell r="EJ1376">
            <v>0</v>
          </cell>
          <cell r="EL1376">
            <v>0</v>
          </cell>
          <cell r="EN1376">
            <v>0</v>
          </cell>
          <cell r="EP1376">
            <v>0</v>
          </cell>
          <cell r="ER1376">
            <v>0</v>
          </cell>
          <cell r="ET1376">
            <v>0</v>
          </cell>
          <cell r="EX1376">
            <v>0</v>
          </cell>
          <cell r="EZ1376">
            <v>0</v>
          </cell>
          <cell r="FD1376">
            <v>0</v>
          </cell>
          <cell r="FF1376">
            <v>0</v>
          </cell>
        </row>
        <row r="1377">
          <cell r="A1377" t="str">
            <v>AROSKRAFT 3</v>
          </cell>
          <cell r="B1377" t="str">
            <v>Sverige</v>
          </cell>
          <cell r="G1377">
            <v>250</v>
          </cell>
          <cell r="H1377">
            <v>200</v>
          </cell>
          <cell r="AK1377">
            <v>87.875</v>
          </cell>
          <cell r="AL1377">
            <v>468.66666666666669</v>
          </cell>
          <cell r="AN1377">
            <v>30</v>
          </cell>
          <cell r="AO1377">
            <v>20</v>
          </cell>
          <cell r="AP1377">
            <v>5000</v>
          </cell>
          <cell r="AQ1377">
            <v>47.5</v>
          </cell>
          <cell r="BG1377" t="b">
            <v>0</v>
          </cell>
          <cell r="BO1377" t="b">
            <v>0</v>
          </cell>
          <cell r="CA1377" t="b">
            <v>0</v>
          </cell>
          <cell r="CB1377" t="b">
            <v>0</v>
          </cell>
          <cell r="CD1377" t="b">
            <v>0</v>
          </cell>
          <cell r="CE1377" t="b">
            <v>0</v>
          </cell>
          <cell r="CG1377" t="b">
            <v>0</v>
          </cell>
          <cell r="CH1377" t="b">
            <v>0</v>
          </cell>
          <cell r="CP1377" t="e">
            <v>#N/A</v>
          </cell>
          <cell r="CT1377" t="b">
            <v>0</v>
          </cell>
          <cell r="CV1377" t="b">
            <v>0</v>
          </cell>
          <cell r="CX1377" t="b">
            <v>0</v>
          </cell>
          <cell r="CZ1377" t="b">
            <v>0</v>
          </cell>
          <cell r="DB1377" t="b">
            <v>0</v>
          </cell>
          <cell r="DD1377" t="b">
            <v>0</v>
          </cell>
          <cell r="DF1377" t="b">
            <v>0</v>
          </cell>
          <cell r="DH1377" t="b">
            <v>0</v>
          </cell>
          <cell r="DJ1377" t="b">
            <v>0</v>
          </cell>
          <cell r="DL1377" t="b">
            <v>0</v>
          </cell>
          <cell r="DN1377" t="b">
            <v>0</v>
          </cell>
          <cell r="DP1377" t="b">
            <v>0</v>
          </cell>
          <cell r="DV1377">
            <v>0</v>
          </cell>
          <cell r="DX1377">
            <v>0</v>
          </cell>
          <cell r="DZ1377">
            <v>0</v>
          </cell>
          <cell r="EB1377">
            <v>0</v>
          </cell>
          <cell r="ED1377">
            <v>0</v>
          </cell>
          <cell r="EF1377">
            <v>0</v>
          </cell>
          <cell r="EJ1377">
            <v>0</v>
          </cell>
          <cell r="EL1377">
            <v>0</v>
          </cell>
          <cell r="EN1377">
            <v>0</v>
          </cell>
          <cell r="EP1377">
            <v>0</v>
          </cell>
          <cell r="ER1377">
            <v>0</v>
          </cell>
          <cell r="ET1377">
            <v>0</v>
          </cell>
          <cell r="EX1377">
            <v>0</v>
          </cell>
          <cell r="EZ1377">
            <v>0</v>
          </cell>
          <cell r="FD1377">
            <v>0</v>
          </cell>
          <cell r="FF1377">
            <v>0</v>
          </cell>
        </row>
        <row r="1378">
          <cell r="A1378" t="str">
            <v>AROSKRAFT 4</v>
          </cell>
          <cell r="B1378" t="str">
            <v>Sverige</v>
          </cell>
          <cell r="G1378">
            <v>250</v>
          </cell>
          <cell r="H1378">
            <v>200</v>
          </cell>
          <cell r="AK1378">
            <v>87.875</v>
          </cell>
          <cell r="AL1378">
            <v>468.66666666666669</v>
          </cell>
          <cell r="AN1378">
            <v>30</v>
          </cell>
          <cell r="AO1378">
            <v>39.400000000000006</v>
          </cell>
          <cell r="AP1378">
            <v>6212.5</v>
          </cell>
          <cell r="AQ1378">
            <v>35</v>
          </cell>
          <cell r="BG1378" t="b">
            <v>0</v>
          </cell>
          <cell r="BO1378" t="b">
            <v>0</v>
          </cell>
          <cell r="CA1378" t="b">
            <v>0</v>
          </cell>
          <cell r="CB1378" t="b">
            <v>0</v>
          </cell>
          <cell r="CD1378" t="b">
            <v>0</v>
          </cell>
          <cell r="CE1378" t="b">
            <v>0</v>
          </cell>
          <cell r="CG1378" t="b">
            <v>0</v>
          </cell>
          <cell r="CH1378" t="b">
            <v>0</v>
          </cell>
          <cell r="CP1378" t="e">
            <v>#N/A</v>
          </cell>
          <cell r="CT1378" t="b">
            <v>0</v>
          </cell>
          <cell r="CV1378" t="b">
            <v>0</v>
          </cell>
          <cell r="CX1378" t="b">
            <v>0</v>
          </cell>
          <cell r="CZ1378" t="b">
            <v>0</v>
          </cell>
          <cell r="DB1378" t="b">
            <v>0</v>
          </cell>
          <cell r="DD1378" t="b">
            <v>0</v>
          </cell>
          <cell r="DF1378" t="b">
            <v>0</v>
          </cell>
          <cell r="DH1378" t="b">
            <v>0</v>
          </cell>
          <cell r="DJ1378" t="b">
            <v>0</v>
          </cell>
          <cell r="DL1378" t="b">
            <v>0</v>
          </cell>
          <cell r="DN1378" t="b">
            <v>0</v>
          </cell>
          <cell r="DP1378" t="b">
            <v>0</v>
          </cell>
          <cell r="DV1378">
            <v>0</v>
          </cell>
          <cell r="DX1378">
            <v>0</v>
          </cell>
          <cell r="DZ1378">
            <v>0</v>
          </cell>
          <cell r="EB1378">
            <v>0</v>
          </cell>
          <cell r="ED1378">
            <v>0</v>
          </cell>
          <cell r="EF1378">
            <v>0</v>
          </cell>
          <cell r="EJ1378">
            <v>0</v>
          </cell>
          <cell r="EL1378">
            <v>0</v>
          </cell>
          <cell r="EN1378">
            <v>0</v>
          </cell>
          <cell r="EP1378">
            <v>0</v>
          </cell>
          <cell r="ER1378">
            <v>0</v>
          </cell>
          <cell r="ET1378">
            <v>0</v>
          </cell>
          <cell r="EX1378">
            <v>0</v>
          </cell>
          <cell r="EZ1378">
            <v>0</v>
          </cell>
          <cell r="FD1378">
            <v>0</v>
          </cell>
          <cell r="FF1378">
            <v>0</v>
          </cell>
        </row>
        <row r="1379">
          <cell r="A1379" t="str">
            <v>AROSKRAFT 4</v>
          </cell>
          <cell r="B1379" t="str">
            <v>Sverige</v>
          </cell>
          <cell r="G1379">
            <v>250</v>
          </cell>
          <cell r="H1379">
            <v>200</v>
          </cell>
          <cell r="AK1379">
            <v>87.875</v>
          </cell>
          <cell r="AL1379">
            <v>468.66666666666669</v>
          </cell>
          <cell r="AN1379">
            <v>30</v>
          </cell>
          <cell r="AO1379">
            <v>39.400000000000006</v>
          </cell>
          <cell r="AP1379">
            <v>6212.5</v>
          </cell>
          <cell r="AQ1379">
            <v>35</v>
          </cell>
          <cell r="BG1379" t="b">
            <v>0</v>
          </cell>
          <cell r="BO1379" t="b">
            <v>0</v>
          </cell>
          <cell r="CA1379" t="b">
            <v>0</v>
          </cell>
          <cell r="CB1379" t="b">
            <v>0</v>
          </cell>
          <cell r="CD1379" t="b">
            <v>0</v>
          </cell>
          <cell r="CE1379" t="b">
            <v>0</v>
          </cell>
          <cell r="CG1379" t="b">
            <v>0</v>
          </cell>
          <cell r="CH1379" t="b">
            <v>0</v>
          </cell>
          <cell r="CP1379" t="e">
            <v>#N/A</v>
          </cell>
          <cell r="CT1379" t="b">
            <v>0</v>
          </cell>
          <cell r="CV1379" t="b">
            <v>0</v>
          </cell>
          <cell r="CX1379" t="b">
            <v>0</v>
          </cell>
          <cell r="CZ1379" t="b">
            <v>0</v>
          </cell>
          <cell r="DB1379" t="b">
            <v>0</v>
          </cell>
          <cell r="DD1379" t="b">
            <v>0</v>
          </cell>
          <cell r="DF1379" t="b">
            <v>0</v>
          </cell>
          <cell r="DH1379" t="b">
            <v>0</v>
          </cell>
          <cell r="DJ1379" t="b">
            <v>0</v>
          </cell>
          <cell r="DL1379" t="b">
            <v>0</v>
          </cell>
          <cell r="DN1379" t="b">
            <v>0</v>
          </cell>
          <cell r="DP1379" t="b">
            <v>0</v>
          </cell>
          <cell r="DV1379">
            <v>0</v>
          </cell>
          <cell r="DX1379">
            <v>0</v>
          </cell>
          <cell r="DZ1379">
            <v>0</v>
          </cell>
          <cell r="EB1379">
            <v>0</v>
          </cell>
          <cell r="ED1379">
            <v>0</v>
          </cell>
          <cell r="EF1379">
            <v>0</v>
          </cell>
          <cell r="EJ1379">
            <v>0</v>
          </cell>
          <cell r="EL1379">
            <v>0</v>
          </cell>
          <cell r="EN1379">
            <v>0</v>
          </cell>
          <cell r="EP1379">
            <v>0</v>
          </cell>
          <cell r="ER1379">
            <v>0</v>
          </cell>
          <cell r="ET1379">
            <v>0</v>
          </cell>
          <cell r="EX1379">
            <v>0</v>
          </cell>
          <cell r="EZ1379">
            <v>0</v>
          </cell>
          <cell r="FD1379">
            <v>0</v>
          </cell>
          <cell r="FF1379">
            <v>0</v>
          </cell>
        </row>
        <row r="1380">
          <cell r="A1380" t="str">
            <v>BARSEBÄCK GT 1-2</v>
          </cell>
          <cell r="B1380" t="str">
            <v>Sverige</v>
          </cell>
          <cell r="G1380">
            <v>80</v>
          </cell>
          <cell r="H1380">
            <v>0</v>
          </cell>
          <cell r="AK1380">
            <v>20.52</v>
          </cell>
          <cell r="AL1380">
            <v>0</v>
          </cell>
          <cell r="AN1380">
            <v>0</v>
          </cell>
          <cell r="AO1380">
            <v>3.2</v>
          </cell>
          <cell r="AP1380">
            <v>1200</v>
          </cell>
          <cell r="AQ1380">
            <v>6.4</v>
          </cell>
          <cell r="BG1380" t="b">
            <v>0</v>
          </cell>
          <cell r="BO1380" t="b">
            <v>0</v>
          </cell>
          <cell r="CA1380" t="b">
            <v>0</v>
          </cell>
          <cell r="CB1380" t="b">
            <v>0</v>
          </cell>
          <cell r="CD1380" t="b">
            <v>0</v>
          </cell>
          <cell r="CE1380" t="b">
            <v>0</v>
          </cell>
          <cell r="CG1380" t="b">
            <v>0</v>
          </cell>
          <cell r="CH1380" t="b">
            <v>0</v>
          </cell>
          <cell r="CP1380" t="e">
            <v>#N/A</v>
          </cell>
          <cell r="CT1380" t="b">
            <v>0</v>
          </cell>
          <cell r="CV1380" t="b">
            <v>0</v>
          </cell>
          <cell r="CX1380" t="b">
            <v>0</v>
          </cell>
          <cell r="CZ1380" t="b">
            <v>0</v>
          </cell>
          <cell r="DB1380" t="b">
            <v>0</v>
          </cell>
          <cell r="DD1380" t="b">
            <v>0</v>
          </cell>
          <cell r="DF1380" t="b">
            <v>0</v>
          </cell>
          <cell r="DH1380" t="b">
            <v>0</v>
          </cell>
          <cell r="DJ1380" t="b">
            <v>0</v>
          </cell>
          <cell r="DL1380" t="b">
            <v>0</v>
          </cell>
          <cell r="DN1380" t="b">
            <v>0</v>
          </cell>
          <cell r="DP1380" t="b">
            <v>0</v>
          </cell>
          <cell r="DV1380">
            <v>0</v>
          </cell>
          <cell r="DX1380">
            <v>0</v>
          </cell>
          <cell r="DZ1380">
            <v>0</v>
          </cell>
          <cell r="EB1380">
            <v>0</v>
          </cell>
          <cell r="ED1380">
            <v>0</v>
          </cell>
          <cell r="EF1380">
            <v>0</v>
          </cell>
          <cell r="EJ1380">
            <v>0</v>
          </cell>
          <cell r="EL1380">
            <v>0</v>
          </cell>
          <cell r="EN1380">
            <v>0</v>
          </cell>
          <cell r="EP1380">
            <v>0</v>
          </cell>
          <cell r="ER1380">
            <v>0</v>
          </cell>
          <cell r="ET1380">
            <v>0</v>
          </cell>
          <cell r="EX1380">
            <v>0</v>
          </cell>
          <cell r="EZ1380">
            <v>0</v>
          </cell>
          <cell r="FD1380">
            <v>0</v>
          </cell>
          <cell r="FF1380">
            <v>0</v>
          </cell>
        </row>
        <row r="1381">
          <cell r="A1381" t="str">
            <v>BARSEBÄCK GT 1-2</v>
          </cell>
          <cell r="B1381" t="str">
            <v>Sverige</v>
          </cell>
          <cell r="G1381">
            <v>80</v>
          </cell>
          <cell r="H1381">
            <v>0</v>
          </cell>
          <cell r="AK1381">
            <v>20.52</v>
          </cell>
          <cell r="AL1381">
            <v>0</v>
          </cell>
          <cell r="AN1381">
            <v>0</v>
          </cell>
          <cell r="AO1381">
            <v>3.2</v>
          </cell>
          <cell r="AP1381">
            <v>1200</v>
          </cell>
          <cell r="AQ1381">
            <v>6.4</v>
          </cell>
          <cell r="BG1381" t="b">
            <v>0</v>
          </cell>
          <cell r="BO1381" t="b">
            <v>0</v>
          </cell>
          <cell r="CA1381" t="b">
            <v>0</v>
          </cell>
          <cell r="CB1381" t="b">
            <v>0</v>
          </cell>
          <cell r="CD1381" t="b">
            <v>0</v>
          </cell>
          <cell r="CE1381" t="b">
            <v>0</v>
          </cell>
          <cell r="CG1381" t="b">
            <v>0</v>
          </cell>
          <cell r="CH1381" t="b">
            <v>0</v>
          </cell>
          <cell r="CP1381" t="e">
            <v>#N/A</v>
          </cell>
          <cell r="CT1381" t="b">
            <v>0</v>
          </cell>
          <cell r="CV1381" t="b">
            <v>0</v>
          </cell>
          <cell r="CX1381" t="b">
            <v>0</v>
          </cell>
          <cell r="CZ1381" t="b">
            <v>0</v>
          </cell>
          <cell r="DB1381" t="b">
            <v>0</v>
          </cell>
          <cell r="DD1381" t="b">
            <v>0</v>
          </cell>
          <cell r="DF1381" t="b">
            <v>0</v>
          </cell>
          <cell r="DH1381" t="b">
            <v>0</v>
          </cell>
          <cell r="DJ1381" t="b">
            <v>0</v>
          </cell>
          <cell r="DL1381" t="b">
            <v>0</v>
          </cell>
          <cell r="DN1381" t="b">
            <v>0</v>
          </cell>
          <cell r="DP1381" t="b">
            <v>0</v>
          </cell>
          <cell r="DV1381">
            <v>0</v>
          </cell>
          <cell r="DX1381">
            <v>0</v>
          </cell>
          <cell r="DZ1381">
            <v>0</v>
          </cell>
          <cell r="EB1381">
            <v>0</v>
          </cell>
          <cell r="ED1381">
            <v>0</v>
          </cell>
          <cell r="EF1381">
            <v>0</v>
          </cell>
          <cell r="EJ1381">
            <v>0</v>
          </cell>
          <cell r="EL1381">
            <v>0</v>
          </cell>
          <cell r="EN1381">
            <v>0</v>
          </cell>
          <cell r="EP1381">
            <v>0</v>
          </cell>
          <cell r="ER1381">
            <v>0</v>
          </cell>
          <cell r="ET1381">
            <v>0</v>
          </cell>
          <cell r="EX1381">
            <v>0</v>
          </cell>
          <cell r="EZ1381">
            <v>0</v>
          </cell>
          <cell r="FD1381">
            <v>0</v>
          </cell>
          <cell r="FF1381">
            <v>0</v>
          </cell>
        </row>
        <row r="1382">
          <cell r="A1382" t="str">
            <v>BRISTA 1</v>
          </cell>
          <cell r="B1382" t="str">
            <v>Sverige</v>
          </cell>
          <cell r="G1382">
            <v>44</v>
          </cell>
          <cell r="H1382">
            <v>75</v>
          </cell>
          <cell r="AK1382">
            <v>13.375999999999999</v>
          </cell>
          <cell r="AL1382">
            <v>38.863636363636367</v>
          </cell>
          <cell r="AN1382">
            <v>0</v>
          </cell>
          <cell r="AO1382">
            <v>3.96</v>
          </cell>
          <cell r="AP1382">
            <v>1100</v>
          </cell>
          <cell r="AQ1382">
            <v>6.16</v>
          </cell>
          <cell r="BG1382" t="b">
            <v>0</v>
          </cell>
          <cell r="BO1382" t="b">
            <v>0</v>
          </cell>
          <cell r="CA1382" t="b">
            <v>0</v>
          </cell>
          <cell r="CB1382" t="b">
            <v>0</v>
          </cell>
          <cell r="CD1382" t="b">
            <v>0</v>
          </cell>
          <cell r="CE1382" t="b">
            <v>0</v>
          </cell>
          <cell r="CG1382" t="b">
            <v>0</v>
          </cell>
          <cell r="CH1382" t="b">
            <v>0</v>
          </cell>
          <cell r="CP1382" t="str">
            <v>ECWCHBPC</v>
          </cell>
          <cell r="CT1382" t="b">
            <v>0</v>
          </cell>
          <cell r="CV1382" t="b">
            <v>0</v>
          </cell>
          <cell r="CX1382" t="b">
            <v>0</v>
          </cell>
          <cell r="CZ1382" t="b">
            <v>0</v>
          </cell>
          <cell r="DB1382" t="b">
            <v>0</v>
          </cell>
          <cell r="DD1382" t="b">
            <v>0</v>
          </cell>
          <cell r="DF1382" t="b">
            <v>0</v>
          </cell>
          <cell r="DH1382" t="b">
            <v>0</v>
          </cell>
          <cell r="DJ1382" t="b">
            <v>0</v>
          </cell>
          <cell r="DL1382" t="b">
            <v>0</v>
          </cell>
          <cell r="DN1382" t="b">
            <v>0</v>
          </cell>
          <cell r="DP1382" t="b">
            <v>0</v>
          </cell>
          <cell r="DV1382">
            <v>0</v>
          </cell>
          <cell r="DX1382">
            <v>0</v>
          </cell>
          <cell r="DZ1382">
            <v>0</v>
          </cell>
          <cell r="EB1382">
            <v>0</v>
          </cell>
          <cell r="ED1382">
            <v>0</v>
          </cell>
          <cell r="EF1382">
            <v>0</v>
          </cell>
          <cell r="EJ1382">
            <v>0</v>
          </cell>
          <cell r="EL1382">
            <v>0</v>
          </cell>
          <cell r="EN1382">
            <v>0</v>
          </cell>
          <cell r="EP1382">
            <v>0</v>
          </cell>
          <cell r="ER1382">
            <v>0</v>
          </cell>
          <cell r="ET1382">
            <v>0</v>
          </cell>
          <cell r="EX1382">
            <v>0</v>
          </cell>
          <cell r="EZ1382">
            <v>0</v>
          </cell>
          <cell r="FD1382">
            <v>0</v>
          </cell>
          <cell r="FF1382">
            <v>0</v>
          </cell>
        </row>
        <row r="1383">
          <cell r="A1383" t="str">
            <v>Bråvalla, Norrköping</v>
          </cell>
          <cell r="B1383" t="str">
            <v>Sverige</v>
          </cell>
          <cell r="G1383">
            <v>250</v>
          </cell>
          <cell r="H1383">
            <v>200</v>
          </cell>
          <cell r="AK1383">
            <v>76</v>
          </cell>
          <cell r="AL1383">
            <v>405.33333333333331</v>
          </cell>
          <cell r="AN1383">
            <v>30</v>
          </cell>
          <cell r="AO1383">
            <v>20</v>
          </cell>
          <cell r="AP1383">
            <v>5000</v>
          </cell>
          <cell r="AQ1383">
            <v>35</v>
          </cell>
          <cell r="BG1383" t="b">
            <v>0</v>
          </cell>
          <cell r="BO1383" t="b">
            <v>0</v>
          </cell>
          <cell r="CA1383" t="b">
            <v>0</v>
          </cell>
          <cell r="CB1383" t="b">
            <v>0</v>
          </cell>
          <cell r="CD1383" t="b">
            <v>0</v>
          </cell>
          <cell r="CE1383" t="b">
            <v>0</v>
          </cell>
          <cell r="CG1383" t="b">
            <v>0</v>
          </cell>
          <cell r="CH1383" t="b">
            <v>0</v>
          </cell>
          <cell r="CP1383" t="e">
            <v>#N/A</v>
          </cell>
          <cell r="CT1383" t="b">
            <v>0</v>
          </cell>
          <cell r="CV1383" t="b">
            <v>0</v>
          </cell>
          <cell r="CX1383" t="b">
            <v>0</v>
          </cell>
          <cell r="CZ1383" t="b">
            <v>0</v>
          </cell>
          <cell r="DB1383" t="b">
            <v>0</v>
          </cell>
          <cell r="DD1383" t="b">
            <v>0</v>
          </cell>
          <cell r="DF1383" t="b">
            <v>0</v>
          </cell>
          <cell r="DH1383" t="b">
            <v>0</v>
          </cell>
          <cell r="DJ1383" t="b">
            <v>0</v>
          </cell>
          <cell r="DL1383" t="b">
            <v>0</v>
          </cell>
          <cell r="DN1383" t="b">
            <v>0</v>
          </cell>
          <cell r="DP1383" t="b">
            <v>0</v>
          </cell>
          <cell r="DV1383">
            <v>0</v>
          </cell>
          <cell r="DX1383">
            <v>0</v>
          </cell>
          <cell r="DZ1383">
            <v>0</v>
          </cell>
          <cell r="EB1383">
            <v>0</v>
          </cell>
          <cell r="ED1383">
            <v>0</v>
          </cell>
          <cell r="EF1383">
            <v>0</v>
          </cell>
          <cell r="EJ1383">
            <v>0</v>
          </cell>
          <cell r="EL1383">
            <v>0</v>
          </cell>
          <cell r="EN1383">
            <v>0</v>
          </cell>
          <cell r="EP1383">
            <v>0</v>
          </cell>
          <cell r="ER1383">
            <v>0</v>
          </cell>
          <cell r="ET1383">
            <v>0</v>
          </cell>
          <cell r="EX1383">
            <v>0</v>
          </cell>
          <cell r="EZ1383">
            <v>0</v>
          </cell>
          <cell r="FD1383">
            <v>0</v>
          </cell>
          <cell r="FF1383">
            <v>0</v>
          </cell>
        </row>
        <row r="1384">
          <cell r="A1384" t="str">
            <v>ENKÖPING 1</v>
          </cell>
          <cell r="B1384" t="str">
            <v>Sverige</v>
          </cell>
          <cell r="G1384">
            <v>24</v>
          </cell>
          <cell r="H1384">
            <v>55</v>
          </cell>
          <cell r="AK1384">
            <v>6.1560000000000006</v>
          </cell>
          <cell r="AL1384">
            <v>32.329687500000006</v>
          </cell>
          <cell r="AN1384">
            <v>0</v>
          </cell>
          <cell r="AO1384">
            <v>2.16</v>
          </cell>
          <cell r="AP1384">
            <v>600</v>
          </cell>
          <cell r="AQ1384">
            <v>3.3600000000000003</v>
          </cell>
          <cell r="BG1384" t="b">
            <v>0</v>
          </cell>
          <cell r="BO1384" t="b">
            <v>0</v>
          </cell>
          <cell r="CA1384" t="b">
            <v>0</v>
          </cell>
          <cell r="CB1384" t="b">
            <v>0</v>
          </cell>
          <cell r="CD1384" t="b">
            <v>0</v>
          </cell>
          <cell r="CE1384" t="b">
            <v>0</v>
          </cell>
          <cell r="CG1384" t="b">
            <v>0</v>
          </cell>
          <cell r="CH1384" t="b">
            <v>0</v>
          </cell>
          <cell r="CP1384" t="str">
            <v>ECWCHBPC</v>
          </cell>
          <cell r="CT1384" t="b">
            <v>0</v>
          </cell>
          <cell r="CV1384" t="b">
            <v>0</v>
          </cell>
          <cell r="CX1384" t="b">
            <v>0</v>
          </cell>
          <cell r="CZ1384" t="b">
            <v>0</v>
          </cell>
          <cell r="DB1384" t="b">
            <v>0</v>
          </cell>
          <cell r="DD1384" t="b">
            <v>0</v>
          </cell>
          <cell r="DF1384" t="b">
            <v>0</v>
          </cell>
          <cell r="DH1384" t="b">
            <v>0</v>
          </cell>
          <cell r="DJ1384" t="b">
            <v>0</v>
          </cell>
          <cell r="DL1384" t="b">
            <v>0</v>
          </cell>
          <cell r="DN1384" t="b">
            <v>0</v>
          </cell>
          <cell r="DP1384" t="b">
            <v>0</v>
          </cell>
          <cell r="DV1384">
            <v>0</v>
          </cell>
          <cell r="DX1384">
            <v>0</v>
          </cell>
          <cell r="DZ1384">
            <v>0</v>
          </cell>
          <cell r="EB1384">
            <v>0</v>
          </cell>
          <cell r="ED1384">
            <v>0</v>
          </cell>
          <cell r="EF1384">
            <v>0</v>
          </cell>
          <cell r="EJ1384">
            <v>0</v>
          </cell>
          <cell r="EL1384">
            <v>0</v>
          </cell>
          <cell r="EN1384">
            <v>0</v>
          </cell>
          <cell r="EP1384">
            <v>0</v>
          </cell>
          <cell r="ER1384">
            <v>0</v>
          </cell>
          <cell r="ET1384">
            <v>0</v>
          </cell>
          <cell r="EX1384">
            <v>0</v>
          </cell>
          <cell r="EZ1384">
            <v>0</v>
          </cell>
          <cell r="FD1384">
            <v>0</v>
          </cell>
          <cell r="FF1384">
            <v>0</v>
          </cell>
        </row>
        <row r="1385">
          <cell r="A1385" t="str">
            <v>ESKILSTUNA 1</v>
          </cell>
          <cell r="B1385" t="str">
            <v>Sverige</v>
          </cell>
          <cell r="G1385">
            <v>38.700000000000003</v>
          </cell>
          <cell r="H1385">
            <v>70.7</v>
          </cell>
          <cell r="AK1385">
            <v>11.875095</v>
          </cell>
          <cell r="AL1385">
            <v>39.632730142118852</v>
          </cell>
          <cell r="AN1385">
            <v>0</v>
          </cell>
          <cell r="AO1385">
            <v>3.4830000000000001</v>
          </cell>
          <cell r="AP1385">
            <v>967.50000000000011</v>
          </cell>
          <cell r="AQ1385">
            <v>5.418000000000001</v>
          </cell>
          <cell r="BG1385" t="b">
            <v>0</v>
          </cell>
          <cell r="BO1385" t="b">
            <v>0</v>
          </cell>
          <cell r="CA1385" t="b">
            <v>0</v>
          </cell>
          <cell r="CB1385" t="b">
            <v>0</v>
          </cell>
          <cell r="CD1385" t="b">
            <v>0</v>
          </cell>
          <cell r="CE1385" t="b">
            <v>0</v>
          </cell>
          <cell r="CG1385" t="b">
            <v>0</v>
          </cell>
          <cell r="CH1385" t="b">
            <v>0</v>
          </cell>
          <cell r="CP1385" t="str">
            <v>ECWCHBPC</v>
          </cell>
          <cell r="CT1385" t="b">
            <v>0</v>
          </cell>
          <cell r="CV1385" t="b">
            <v>0</v>
          </cell>
          <cell r="CX1385" t="b">
            <v>0</v>
          </cell>
          <cell r="CZ1385" t="b">
            <v>0</v>
          </cell>
          <cell r="DB1385" t="b">
            <v>0</v>
          </cell>
          <cell r="DD1385" t="b">
            <v>0</v>
          </cell>
          <cell r="DF1385" t="b">
            <v>0</v>
          </cell>
          <cell r="DH1385" t="b">
            <v>0</v>
          </cell>
          <cell r="DJ1385" t="b">
            <v>0</v>
          </cell>
          <cell r="DL1385" t="b">
            <v>0</v>
          </cell>
          <cell r="DN1385" t="b">
            <v>0</v>
          </cell>
          <cell r="DP1385" t="b">
            <v>0</v>
          </cell>
          <cell r="DV1385">
            <v>0</v>
          </cell>
          <cell r="DX1385">
            <v>0</v>
          </cell>
          <cell r="DZ1385">
            <v>0</v>
          </cell>
          <cell r="EB1385">
            <v>0</v>
          </cell>
          <cell r="ED1385">
            <v>0</v>
          </cell>
          <cell r="EF1385">
            <v>0</v>
          </cell>
          <cell r="EJ1385">
            <v>0</v>
          </cell>
          <cell r="EL1385">
            <v>0</v>
          </cell>
          <cell r="EN1385">
            <v>0</v>
          </cell>
          <cell r="EP1385">
            <v>0</v>
          </cell>
          <cell r="ER1385">
            <v>0</v>
          </cell>
          <cell r="ET1385">
            <v>0</v>
          </cell>
          <cell r="EX1385">
            <v>0</v>
          </cell>
          <cell r="EZ1385">
            <v>0</v>
          </cell>
          <cell r="FD1385">
            <v>0</v>
          </cell>
          <cell r="FF1385">
            <v>0</v>
          </cell>
        </row>
        <row r="1386">
          <cell r="A1386" t="str">
            <v>FALKENBERG BIRKA GT 1</v>
          </cell>
          <cell r="B1386" t="str">
            <v>Sverige</v>
          </cell>
          <cell r="G1386">
            <v>11.5</v>
          </cell>
          <cell r="H1386">
            <v>0</v>
          </cell>
          <cell r="AK1386">
            <v>2.8405</v>
          </cell>
          <cell r="AL1386">
            <v>0</v>
          </cell>
          <cell r="AN1386">
            <v>0</v>
          </cell>
          <cell r="AO1386">
            <v>0.46</v>
          </cell>
          <cell r="AP1386">
            <v>172.5</v>
          </cell>
          <cell r="AQ1386">
            <v>0.92</v>
          </cell>
          <cell r="BG1386" t="b">
            <v>0</v>
          </cell>
          <cell r="BO1386" t="b">
            <v>0</v>
          </cell>
          <cell r="CA1386" t="b">
            <v>0</v>
          </cell>
          <cell r="CB1386" t="b">
            <v>0</v>
          </cell>
          <cell r="CD1386" t="b">
            <v>0</v>
          </cell>
          <cell r="CE1386" t="b">
            <v>0</v>
          </cell>
          <cell r="CG1386" t="b">
            <v>0</v>
          </cell>
          <cell r="CH1386" t="b">
            <v>0</v>
          </cell>
          <cell r="CP1386" t="e">
            <v>#N/A</v>
          </cell>
          <cell r="CT1386" t="b">
            <v>0</v>
          </cell>
          <cell r="CV1386" t="b">
            <v>0</v>
          </cell>
          <cell r="CX1386" t="b">
            <v>0</v>
          </cell>
          <cell r="CZ1386" t="b">
            <v>0</v>
          </cell>
          <cell r="DB1386" t="b">
            <v>0</v>
          </cell>
          <cell r="DD1386" t="b">
            <v>0</v>
          </cell>
          <cell r="DF1386" t="b">
            <v>0</v>
          </cell>
          <cell r="DH1386" t="b">
            <v>0</v>
          </cell>
          <cell r="DJ1386" t="b">
            <v>0</v>
          </cell>
          <cell r="DL1386" t="b">
            <v>0</v>
          </cell>
          <cell r="DN1386" t="b">
            <v>0</v>
          </cell>
          <cell r="DP1386" t="b">
            <v>0</v>
          </cell>
          <cell r="DV1386">
            <v>0</v>
          </cell>
          <cell r="DX1386">
            <v>0</v>
          </cell>
          <cell r="DZ1386">
            <v>0</v>
          </cell>
          <cell r="EB1386">
            <v>0</v>
          </cell>
          <cell r="ED1386">
            <v>0</v>
          </cell>
          <cell r="EF1386">
            <v>0</v>
          </cell>
          <cell r="EJ1386">
            <v>0</v>
          </cell>
          <cell r="EL1386">
            <v>0</v>
          </cell>
          <cell r="EN1386">
            <v>0</v>
          </cell>
          <cell r="EP1386">
            <v>0</v>
          </cell>
          <cell r="ER1386">
            <v>0</v>
          </cell>
          <cell r="ET1386">
            <v>0</v>
          </cell>
          <cell r="EX1386">
            <v>0</v>
          </cell>
          <cell r="EZ1386">
            <v>0</v>
          </cell>
          <cell r="FD1386">
            <v>0</v>
          </cell>
          <cell r="FF1386">
            <v>0</v>
          </cell>
        </row>
        <row r="1387">
          <cell r="A1387" t="str">
            <v>FORSMARK GT 1-2</v>
          </cell>
          <cell r="B1387" t="str">
            <v>Sverige</v>
          </cell>
          <cell r="G1387">
            <v>80</v>
          </cell>
          <cell r="H1387">
            <v>0</v>
          </cell>
          <cell r="AK1387">
            <v>22.04</v>
          </cell>
          <cell r="AL1387">
            <v>0</v>
          </cell>
          <cell r="AN1387">
            <v>0</v>
          </cell>
          <cell r="AO1387">
            <v>3.2</v>
          </cell>
          <cell r="AP1387">
            <v>1200</v>
          </cell>
          <cell r="AQ1387">
            <v>6.4</v>
          </cell>
          <cell r="BG1387" t="b">
            <v>0</v>
          </cell>
          <cell r="BO1387" t="b">
            <v>0</v>
          </cell>
          <cell r="CA1387" t="b">
            <v>0</v>
          </cell>
          <cell r="CB1387" t="b">
            <v>0</v>
          </cell>
          <cell r="CD1387" t="b">
            <v>0</v>
          </cell>
          <cell r="CE1387" t="b">
            <v>0</v>
          </cell>
          <cell r="CG1387" t="b">
            <v>0</v>
          </cell>
          <cell r="CH1387" t="b">
            <v>0</v>
          </cell>
          <cell r="CP1387" t="e">
            <v>#N/A</v>
          </cell>
          <cell r="CT1387" t="b">
            <v>0</v>
          </cell>
          <cell r="CV1387" t="b">
            <v>0</v>
          </cell>
          <cell r="CX1387" t="b">
            <v>0</v>
          </cell>
          <cell r="CZ1387" t="b">
            <v>0</v>
          </cell>
          <cell r="DB1387" t="b">
            <v>0</v>
          </cell>
          <cell r="DD1387" t="b">
            <v>0</v>
          </cell>
          <cell r="DF1387" t="b">
            <v>0</v>
          </cell>
          <cell r="DH1387" t="b">
            <v>0</v>
          </cell>
          <cell r="DJ1387" t="b">
            <v>0</v>
          </cell>
          <cell r="DL1387" t="b">
            <v>0</v>
          </cell>
          <cell r="DN1387" t="b">
            <v>0</v>
          </cell>
          <cell r="DP1387" t="b">
            <v>0</v>
          </cell>
          <cell r="DV1387">
            <v>0</v>
          </cell>
          <cell r="DX1387">
            <v>0</v>
          </cell>
          <cell r="DZ1387">
            <v>0</v>
          </cell>
          <cell r="EB1387">
            <v>0</v>
          </cell>
          <cell r="ED1387">
            <v>0</v>
          </cell>
          <cell r="EF1387">
            <v>0</v>
          </cell>
          <cell r="EJ1387">
            <v>0</v>
          </cell>
          <cell r="EL1387">
            <v>0</v>
          </cell>
          <cell r="EN1387">
            <v>0</v>
          </cell>
          <cell r="EP1387">
            <v>0</v>
          </cell>
          <cell r="ER1387">
            <v>0</v>
          </cell>
          <cell r="ET1387">
            <v>0</v>
          </cell>
          <cell r="EX1387">
            <v>0</v>
          </cell>
          <cell r="EZ1387">
            <v>0</v>
          </cell>
          <cell r="FD1387">
            <v>0</v>
          </cell>
          <cell r="FF1387">
            <v>0</v>
          </cell>
        </row>
        <row r="1388">
          <cell r="A1388" t="str">
            <v>FORSMARK GT 1-2</v>
          </cell>
          <cell r="B1388" t="str">
            <v>Sverige</v>
          </cell>
          <cell r="G1388">
            <v>80</v>
          </cell>
          <cell r="H1388">
            <v>0</v>
          </cell>
          <cell r="AK1388">
            <v>22.04</v>
          </cell>
          <cell r="AL1388">
            <v>0</v>
          </cell>
          <cell r="AN1388">
            <v>0</v>
          </cell>
          <cell r="AO1388">
            <v>3.2</v>
          </cell>
          <cell r="AP1388">
            <v>1200</v>
          </cell>
          <cell r="AQ1388">
            <v>6.4</v>
          </cell>
          <cell r="BG1388" t="b">
            <v>0</v>
          </cell>
          <cell r="BO1388" t="b">
            <v>0</v>
          </cell>
          <cell r="CA1388" t="b">
            <v>0</v>
          </cell>
          <cell r="CB1388" t="b">
            <v>0</v>
          </cell>
          <cell r="CD1388" t="b">
            <v>0</v>
          </cell>
          <cell r="CE1388" t="b">
            <v>0</v>
          </cell>
          <cell r="CG1388" t="b">
            <v>0</v>
          </cell>
          <cell r="CH1388" t="b">
            <v>0</v>
          </cell>
          <cell r="CP1388" t="e">
            <v>#N/A</v>
          </cell>
          <cell r="CT1388" t="b">
            <v>0</v>
          </cell>
          <cell r="CV1388" t="b">
            <v>0</v>
          </cell>
          <cell r="CX1388" t="b">
            <v>0</v>
          </cell>
          <cell r="CZ1388" t="b">
            <v>0</v>
          </cell>
          <cell r="DB1388" t="b">
            <v>0</v>
          </cell>
          <cell r="DD1388" t="b">
            <v>0</v>
          </cell>
          <cell r="DF1388" t="b">
            <v>0</v>
          </cell>
          <cell r="DH1388" t="b">
            <v>0</v>
          </cell>
          <cell r="DJ1388" t="b">
            <v>0</v>
          </cell>
          <cell r="DL1388" t="b">
            <v>0</v>
          </cell>
          <cell r="DN1388" t="b">
            <v>0</v>
          </cell>
          <cell r="DP1388" t="b">
            <v>0</v>
          </cell>
          <cell r="DV1388">
            <v>0</v>
          </cell>
          <cell r="DX1388">
            <v>0</v>
          </cell>
          <cell r="DZ1388">
            <v>0</v>
          </cell>
          <cell r="EB1388">
            <v>0</v>
          </cell>
          <cell r="ED1388">
            <v>0</v>
          </cell>
          <cell r="EF1388">
            <v>0</v>
          </cell>
          <cell r="EJ1388">
            <v>0</v>
          </cell>
          <cell r="EL1388">
            <v>0</v>
          </cell>
          <cell r="EN1388">
            <v>0</v>
          </cell>
          <cell r="EP1388">
            <v>0</v>
          </cell>
          <cell r="ER1388">
            <v>0</v>
          </cell>
          <cell r="ET1388">
            <v>0</v>
          </cell>
          <cell r="EX1388">
            <v>0</v>
          </cell>
          <cell r="EZ1388">
            <v>0</v>
          </cell>
          <cell r="FD1388">
            <v>0</v>
          </cell>
          <cell r="FF1388">
            <v>0</v>
          </cell>
        </row>
        <row r="1389">
          <cell r="A1389" t="str">
            <v>GOTHENBURG GT 1</v>
          </cell>
          <cell r="B1389" t="str">
            <v>Sverige</v>
          </cell>
          <cell r="G1389">
            <v>58</v>
          </cell>
          <cell r="H1389">
            <v>0</v>
          </cell>
          <cell r="AK1389">
            <v>14.877000000000001</v>
          </cell>
          <cell r="AL1389">
            <v>0</v>
          </cell>
          <cell r="AN1389">
            <v>0</v>
          </cell>
          <cell r="AO1389">
            <v>2.3199999999999998</v>
          </cell>
          <cell r="AP1389">
            <v>870</v>
          </cell>
          <cell r="AQ1389">
            <v>4.6399999999999997</v>
          </cell>
          <cell r="BG1389" t="b">
            <v>0</v>
          </cell>
          <cell r="BO1389" t="b">
            <v>0</v>
          </cell>
          <cell r="CA1389" t="b">
            <v>0</v>
          </cell>
          <cell r="CB1389" t="b">
            <v>0</v>
          </cell>
          <cell r="CD1389" t="b">
            <v>0</v>
          </cell>
          <cell r="CE1389" t="b">
            <v>0</v>
          </cell>
          <cell r="CG1389" t="b">
            <v>0</v>
          </cell>
          <cell r="CH1389" t="b">
            <v>0</v>
          </cell>
          <cell r="CP1389" t="e">
            <v>#N/A</v>
          </cell>
          <cell r="CT1389" t="b">
            <v>0</v>
          </cell>
          <cell r="CV1389" t="b">
            <v>0</v>
          </cell>
          <cell r="CX1389" t="b">
            <v>0</v>
          </cell>
          <cell r="CZ1389" t="b">
            <v>0</v>
          </cell>
          <cell r="DB1389" t="b">
            <v>0</v>
          </cell>
          <cell r="DD1389" t="b">
            <v>0</v>
          </cell>
          <cell r="DF1389" t="b">
            <v>0</v>
          </cell>
          <cell r="DH1389" t="b">
            <v>0</v>
          </cell>
          <cell r="DJ1389" t="b">
            <v>0</v>
          </cell>
          <cell r="DL1389" t="b">
            <v>0</v>
          </cell>
          <cell r="DN1389" t="b">
            <v>0</v>
          </cell>
          <cell r="DP1389" t="b">
            <v>0</v>
          </cell>
          <cell r="DV1389">
            <v>0</v>
          </cell>
          <cell r="DX1389">
            <v>0</v>
          </cell>
          <cell r="DZ1389">
            <v>0</v>
          </cell>
          <cell r="EB1389">
            <v>0</v>
          </cell>
          <cell r="ED1389">
            <v>0</v>
          </cell>
          <cell r="EF1389">
            <v>0</v>
          </cell>
          <cell r="EJ1389">
            <v>0</v>
          </cell>
          <cell r="EL1389">
            <v>0</v>
          </cell>
          <cell r="EN1389">
            <v>0</v>
          </cell>
          <cell r="EP1389">
            <v>0</v>
          </cell>
          <cell r="ER1389">
            <v>0</v>
          </cell>
          <cell r="ET1389">
            <v>0</v>
          </cell>
          <cell r="EX1389">
            <v>0</v>
          </cell>
          <cell r="EZ1389">
            <v>0</v>
          </cell>
          <cell r="FD1389">
            <v>0</v>
          </cell>
          <cell r="FF1389">
            <v>0</v>
          </cell>
        </row>
        <row r="1390">
          <cell r="A1390" t="str">
            <v>GOTHENBURG GT 1</v>
          </cell>
          <cell r="B1390" t="str">
            <v>Sverige</v>
          </cell>
          <cell r="G1390">
            <v>58</v>
          </cell>
          <cell r="H1390">
            <v>0</v>
          </cell>
          <cell r="AK1390">
            <v>14.877000000000001</v>
          </cell>
          <cell r="AL1390">
            <v>0</v>
          </cell>
          <cell r="AN1390">
            <v>0</v>
          </cell>
          <cell r="AO1390">
            <v>2.3199999999999998</v>
          </cell>
          <cell r="AP1390">
            <v>870</v>
          </cell>
          <cell r="AQ1390">
            <v>4.6399999999999997</v>
          </cell>
          <cell r="BG1390" t="b">
            <v>0</v>
          </cell>
          <cell r="BO1390" t="b">
            <v>0</v>
          </cell>
          <cell r="CA1390" t="b">
            <v>0</v>
          </cell>
          <cell r="CB1390" t="b">
            <v>0</v>
          </cell>
          <cell r="CD1390" t="b">
            <v>0</v>
          </cell>
          <cell r="CE1390" t="b">
            <v>0</v>
          </cell>
          <cell r="CG1390" t="b">
            <v>0</v>
          </cell>
          <cell r="CH1390" t="b">
            <v>0</v>
          </cell>
          <cell r="CP1390" t="e">
            <v>#N/A</v>
          </cell>
          <cell r="CT1390" t="b">
            <v>0</v>
          </cell>
          <cell r="CV1390" t="b">
            <v>0</v>
          </cell>
          <cell r="CX1390" t="b">
            <v>0</v>
          </cell>
          <cell r="CZ1390" t="b">
            <v>0</v>
          </cell>
          <cell r="DB1390" t="b">
            <v>0</v>
          </cell>
          <cell r="DD1390" t="b">
            <v>0</v>
          </cell>
          <cell r="DF1390" t="b">
            <v>0</v>
          </cell>
          <cell r="DH1390" t="b">
            <v>0</v>
          </cell>
          <cell r="DJ1390" t="b">
            <v>0</v>
          </cell>
          <cell r="DL1390" t="b">
            <v>0</v>
          </cell>
          <cell r="DN1390" t="b">
            <v>0</v>
          </cell>
          <cell r="DP1390" t="b">
            <v>0</v>
          </cell>
          <cell r="DV1390">
            <v>0</v>
          </cell>
          <cell r="DX1390">
            <v>0</v>
          </cell>
          <cell r="DZ1390">
            <v>0</v>
          </cell>
          <cell r="EB1390">
            <v>0</v>
          </cell>
          <cell r="ED1390">
            <v>0</v>
          </cell>
          <cell r="EF1390">
            <v>0</v>
          </cell>
          <cell r="EJ1390">
            <v>0</v>
          </cell>
          <cell r="EL1390">
            <v>0</v>
          </cell>
          <cell r="EN1390">
            <v>0</v>
          </cell>
          <cell r="EP1390">
            <v>0</v>
          </cell>
          <cell r="ER1390">
            <v>0</v>
          </cell>
          <cell r="ET1390">
            <v>0</v>
          </cell>
          <cell r="EX1390">
            <v>0</v>
          </cell>
          <cell r="EZ1390">
            <v>0</v>
          </cell>
          <cell r="FD1390">
            <v>0</v>
          </cell>
          <cell r="FF1390">
            <v>0</v>
          </cell>
        </row>
        <row r="1391">
          <cell r="A1391" t="str">
            <v>Rya Kraftvarmeverk</v>
          </cell>
          <cell r="B1391" t="str">
            <v>Sverige</v>
          </cell>
          <cell r="G1391">
            <v>261</v>
          </cell>
          <cell r="H1391">
            <v>295</v>
          </cell>
          <cell r="AK1391">
            <v>107.6103</v>
          </cell>
          <cell r="AL1391">
            <v>137.47282567049808</v>
          </cell>
          <cell r="AN1391">
            <v>0</v>
          </cell>
          <cell r="AO1391">
            <v>20.88</v>
          </cell>
          <cell r="AP1391">
            <v>2610</v>
          </cell>
          <cell r="AQ1391">
            <v>26.1</v>
          </cell>
          <cell r="BG1391" t="b">
            <v>0</v>
          </cell>
          <cell r="BO1391" t="b">
            <v>0</v>
          </cell>
          <cell r="CA1391" t="b">
            <v>0</v>
          </cell>
          <cell r="CB1391" t="b">
            <v>0</v>
          </cell>
          <cell r="CD1391" t="b">
            <v>0</v>
          </cell>
          <cell r="CE1391" t="b">
            <v>0</v>
          </cell>
          <cell r="CG1391" t="b">
            <v>0</v>
          </cell>
          <cell r="CH1391" t="b">
            <v>0</v>
          </cell>
          <cell r="CP1391" t="e">
            <v>#N/A</v>
          </cell>
          <cell r="CT1391" t="b">
            <v>0</v>
          </cell>
          <cell r="CV1391" t="b">
            <v>0</v>
          </cell>
          <cell r="CX1391" t="b">
            <v>0</v>
          </cell>
          <cell r="CZ1391" t="b">
            <v>0</v>
          </cell>
          <cell r="DB1391" t="b">
            <v>0</v>
          </cell>
          <cell r="DD1391" t="b">
            <v>0</v>
          </cell>
          <cell r="DF1391" t="b">
            <v>0</v>
          </cell>
          <cell r="DH1391" t="b">
            <v>0</v>
          </cell>
          <cell r="DJ1391" t="b">
            <v>0</v>
          </cell>
          <cell r="DL1391" t="b">
            <v>0</v>
          </cell>
          <cell r="DN1391" t="b">
            <v>0</v>
          </cell>
          <cell r="DP1391" t="b">
            <v>0</v>
          </cell>
          <cell r="DV1391">
            <v>0</v>
          </cell>
          <cell r="DX1391">
            <v>0</v>
          </cell>
          <cell r="DZ1391">
            <v>0</v>
          </cell>
          <cell r="EB1391">
            <v>0</v>
          </cell>
          <cell r="ED1391">
            <v>0</v>
          </cell>
          <cell r="EF1391">
            <v>0</v>
          </cell>
          <cell r="EJ1391">
            <v>0</v>
          </cell>
          <cell r="EL1391">
            <v>0</v>
          </cell>
          <cell r="EN1391">
            <v>0</v>
          </cell>
          <cell r="EP1391">
            <v>0</v>
          </cell>
          <cell r="ER1391">
            <v>0</v>
          </cell>
          <cell r="ET1391">
            <v>0</v>
          </cell>
          <cell r="EX1391">
            <v>0</v>
          </cell>
          <cell r="EZ1391">
            <v>0</v>
          </cell>
          <cell r="FD1391">
            <v>0</v>
          </cell>
          <cell r="FF1391">
            <v>0</v>
          </cell>
        </row>
        <row r="1392">
          <cell r="A1392" t="str">
            <v>GOTLAND VATTENFALL GT 1-2</v>
          </cell>
          <cell r="B1392" t="str">
            <v>Sverige</v>
          </cell>
          <cell r="G1392">
            <v>116</v>
          </cell>
          <cell r="H1392">
            <v>0</v>
          </cell>
          <cell r="AK1392">
            <v>29.754000000000001</v>
          </cell>
          <cell r="AL1392">
            <v>0</v>
          </cell>
          <cell r="AN1392">
            <v>0</v>
          </cell>
          <cell r="AO1392">
            <v>4.6399999999999997</v>
          </cell>
          <cell r="AP1392">
            <v>1740</v>
          </cell>
          <cell r="AQ1392">
            <v>9.2799999999999994</v>
          </cell>
          <cell r="BG1392" t="b">
            <v>0</v>
          </cell>
          <cell r="BO1392" t="b">
            <v>0</v>
          </cell>
          <cell r="CA1392" t="b">
            <v>0</v>
          </cell>
          <cell r="CB1392" t="b">
            <v>0</v>
          </cell>
          <cell r="CD1392" t="b">
            <v>0</v>
          </cell>
          <cell r="CE1392" t="b">
            <v>0</v>
          </cell>
          <cell r="CG1392" t="b">
            <v>0</v>
          </cell>
          <cell r="CH1392" t="b">
            <v>0</v>
          </cell>
          <cell r="CP1392" t="e">
            <v>#N/A</v>
          </cell>
          <cell r="CT1392" t="b">
            <v>0</v>
          </cell>
          <cell r="CV1392" t="b">
            <v>0</v>
          </cell>
          <cell r="CX1392" t="b">
            <v>0</v>
          </cell>
          <cell r="CZ1392" t="b">
            <v>0</v>
          </cell>
          <cell r="DB1392" t="b">
            <v>0</v>
          </cell>
          <cell r="DD1392" t="b">
            <v>0</v>
          </cell>
          <cell r="DF1392" t="b">
            <v>0</v>
          </cell>
          <cell r="DH1392" t="b">
            <v>0</v>
          </cell>
          <cell r="DJ1392" t="b">
            <v>0</v>
          </cell>
          <cell r="DL1392" t="b">
            <v>0</v>
          </cell>
          <cell r="DN1392" t="b">
            <v>0</v>
          </cell>
          <cell r="DP1392" t="b">
            <v>0</v>
          </cell>
          <cell r="DV1392">
            <v>0</v>
          </cell>
          <cell r="DX1392">
            <v>0</v>
          </cell>
          <cell r="DZ1392">
            <v>0</v>
          </cell>
          <cell r="EB1392">
            <v>0</v>
          </cell>
          <cell r="ED1392">
            <v>0</v>
          </cell>
          <cell r="EF1392">
            <v>0</v>
          </cell>
          <cell r="EJ1392">
            <v>0</v>
          </cell>
          <cell r="EL1392">
            <v>0</v>
          </cell>
          <cell r="EN1392">
            <v>0</v>
          </cell>
          <cell r="EP1392">
            <v>0</v>
          </cell>
          <cell r="ER1392">
            <v>0</v>
          </cell>
          <cell r="ET1392">
            <v>0</v>
          </cell>
          <cell r="EX1392">
            <v>0</v>
          </cell>
          <cell r="EZ1392">
            <v>0</v>
          </cell>
          <cell r="FD1392">
            <v>0</v>
          </cell>
          <cell r="FF1392">
            <v>0</v>
          </cell>
        </row>
        <row r="1393">
          <cell r="A1393" t="str">
            <v>GOTLAND VATTENFALL GT 1-2</v>
          </cell>
          <cell r="B1393" t="str">
            <v>Sverige</v>
          </cell>
          <cell r="G1393">
            <v>116</v>
          </cell>
          <cell r="H1393">
            <v>0</v>
          </cell>
          <cell r="AK1393">
            <v>29.754000000000001</v>
          </cell>
          <cell r="AL1393">
            <v>0</v>
          </cell>
          <cell r="AN1393">
            <v>0</v>
          </cell>
          <cell r="AO1393">
            <v>4.6399999999999997</v>
          </cell>
          <cell r="AP1393">
            <v>1740</v>
          </cell>
          <cell r="AQ1393">
            <v>9.2799999999999994</v>
          </cell>
          <cell r="BG1393" t="b">
            <v>0</v>
          </cell>
          <cell r="BO1393" t="b">
            <v>0</v>
          </cell>
          <cell r="CA1393" t="b">
            <v>0</v>
          </cell>
          <cell r="CB1393" t="b">
            <v>0</v>
          </cell>
          <cell r="CD1393" t="b">
            <v>0</v>
          </cell>
          <cell r="CE1393" t="b">
            <v>0</v>
          </cell>
          <cell r="CG1393" t="b">
            <v>0</v>
          </cell>
          <cell r="CH1393" t="b">
            <v>0</v>
          </cell>
          <cell r="CP1393" t="e">
            <v>#N/A</v>
          </cell>
          <cell r="CT1393" t="b">
            <v>0</v>
          </cell>
          <cell r="CV1393" t="b">
            <v>0</v>
          </cell>
          <cell r="CX1393" t="b">
            <v>0</v>
          </cell>
          <cell r="CZ1393" t="b">
            <v>0</v>
          </cell>
          <cell r="DB1393" t="b">
            <v>0</v>
          </cell>
          <cell r="DD1393" t="b">
            <v>0</v>
          </cell>
          <cell r="DF1393" t="b">
            <v>0</v>
          </cell>
          <cell r="DH1393" t="b">
            <v>0</v>
          </cell>
          <cell r="DJ1393" t="b">
            <v>0</v>
          </cell>
          <cell r="DL1393" t="b">
            <v>0</v>
          </cell>
          <cell r="DN1393" t="b">
            <v>0</v>
          </cell>
          <cell r="DP1393" t="b">
            <v>0</v>
          </cell>
          <cell r="DV1393">
            <v>0</v>
          </cell>
          <cell r="DX1393">
            <v>0</v>
          </cell>
          <cell r="DZ1393">
            <v>0</v>
          </cell>
          <cell r="EB1393">
            <v>0</v>
          </cell>
          <cell r="ED1393">
            <v>0</v>
          </cell>
          <cell r="EF1393">
            <v>0</v>
          </cell>
          <cell r="EJ1393">
            <v>0</v>
          </cell>
          <cell r="EL1393">
            <v>0</v>
          </cell>
          <cell r="EN1393">
            <v>0</v>
          </cell>
          <cell r="EP1393">
            <v>0</v>
          </cell>
          <cell r="ER1393">
            <v>0</v>
          </cell>
          <cell r="ET1393">
            <v>0</v>
          </cell>
          <cell r="EX1393">
            <v>0</v>
          </cell>
          <cell r="EZ1393">
            <v>0</v>
          </cell>
          <cell r="FD1393">
            <v>0</v>
          </cell>
          <cell r="FF1393">
            <v>0</v>
          </cell>
        </row>
        <row r="1394">
          <cell r="A1394" t="str">
            <v>HALLSBERG 3</v>
          </cell>
          <cell r="B1394" t="str">
            <v>Sverige</v>
          </cell>
          <cell r="G1394">
            <v>4.3</v>
          </cell>
          <cell r="H1394">
            <v>0</v>
          </cell>
          <cell r="AK1394">
            <v>1.4297499999999999</v>
          </cell>
          <cell r="AL1394">
            <v>0</v>
          </cell>
          <cell r="AN1394">
            <v>0</v>
          </cell>
          <cell r="AO1394">
            <v>0.67768000000000006</v>
          </cell>
          <cell r="AP1394">
            <v>106.855</v>
          </cell>
          <cell r="AQ1394">
            <v>0.60199999999999998</v>
          </cell>
          <cell r="BG1394" t="b">
            <v>0</v>
          </cell>
          <cell r="BO1394" t="b">
            <v>0</v>
          </cell>
          <cell r="CA1394" t="b">
            <v>0</v>
          </cell>
          <cell r="CB1394" t="b">
            <v>0</v>
          </cell>
          <cell r="CD1394" t="b">
            <v>0</v>
          </cell>
          <cell r="CE1394" t="b">
            <v>0</v>
          </cell>
          <cell r="CG1394" t="b">
            <v>0</v>
          </cell>
          <cell r="CH1394" t="b">
            <v>0</v>
          </cell>
          <cell r="CP1394" t="e">
            <v>#N/A</v>
          </cell>
          <cell r="CT1394" t="b">
            <v>0</v>
          </cell>
          <cell r="CV1394" t="b">
            <v>0</v>
          </cell>
          <cell r="CX1394" t="b">
            <v>0</v>
          </cell>
          <cell r="CZ1394" t="b">
            <v>0</v>
          </cell>
          <cell r="DB1394" t="b">
            <v>0</v>
          </cell>
          <cell r="DD1394" t="b">
            <v>0</v>
          </cell>
          <cell r="DF1394" t="b">
            <v>0</v>
          </cell>
          <cell r="DH1394" t="b">
            <v>0</v>
          </cell>
          <cell r="DJ1394" t="b">
            <v>0</v>
          </cell>
          <cell r="DL1394" t="b">
            <v>0</v>
          </cell>
          <cell r="DN1394" t="b">
            <v>0</v>
          </cell>
          <cell r="DP1394" t="b">
            <v>0</v>
          </cell>
          <cell r="DV1394">
            <v>0</v>
          </cell>
          <cell r="DX1394">
            <v>0</v>
          </cell>
          <cell r="DZ1394">
            <v>0</v>
          </cell>
          <cell r="EB1394">
            <v>0</v>
          </cell>
          <cell r="ED1394">
            <v>0</v>
          </cell>
          <cell r="EF1394">
            <v>0</v>
          </cell>
          <cell r="EJ1394">
            <v>0</v>
          </cell>
          <cell r="EL1394">
            <v>0</v>
          </cell>
          <cell r="EN1394">
            <v>0</v>
          </cell>
          <cell r="EP1394">
            <v>0</v>
          </cell>
          <cell r="ER1394">
            <v>0</v>
          </cell>
          <cell r="ET1394">
            <v>0</v>
          </cell>
          <cell r="EX1394">
            <v>0</v>
          </cell>
          <cell r="EZ1394">
            <v>0</v>
          </cell>
          <cell r="FD1394">
            <v>0</v>
          </cell>
          <cell r="FF1394">
            <v>0</v>
          </cell>
        </row>
        <row r="1395">
          <cell r="A1395" t="str">
            <v>HALLSTAVIK GT 3-4</v>
          </cell>
          <cell r="B1395" t="str">
            <v>Sverige</v>
          </cell>
          <cell r="G1395">
            <v>120</v>
          </cell>
          <cell r="H1395">
            <v>0</v>
          </cell>
          <cell r="AK1395">
            <v>30.78</v>
          </cell>
          <cell r="AL1395">
            <v>0</v>
          </cell>
          <cell r="AN1395">
            <v>0</v>
          </cell>
          <cell r="AO1395">
            <v>4.8</v>
          </cell>
          <cell r="AP1395">
            <v>1800</v>
          </cell>
          <cell r="AQ1395">
            <v>9.6</v>
          </cell>
          <cell r="BG1395" t="b">
            <v>0</v>
          </cell>
          <cell r="BO1395" t="b">
            <v>0</v>
          </cell>
          <cell r="CA1395" t="b">
            <v>0</v>
          </cell>
          <cell r="CB1395" t="b">
            <v>0</v>
          </cell>
          <cell r="CD1395" t="b">
            <v>0</v>
          </cell>
          <cell r="CE1395" t="b">
            <v>0</v>
          </cell>
          <cell r="CG1395" t="b">
            <v>0</v>
          </cell>
          <cell r="CH1395" t="b">
            <v>0</v>
          </cell>
          <cell r="CP1395" t="e">
            <v>#N/A</v>
          </cell>
          <cell r="CT1395" t="b">
            <v>0</v>
          </cell>
          <cell r="CV1395" t="b">
            <v>0</v>
          </cell>
          <cell r="CX1395" t="b">
            <v>0</v>
          </cell>
          <cell r="CZ1395" t="b">
            <v>0</v>
          </cell>
          <cell r="DB1395" t="b">
            <v>0</v>
          </cell>
          <cell r="DD1395" t="b">
            <v>0</v>
          </cell>
          <cell r="DF1395" t="b">
            <v>0</v>
          </cell>
          <cell r="DH1395" t="b">
            <v>0</v>
          </cell>
          <cell r="DJ1395" t="b">
            <v>0</v>
          </cell>
          <cell r="DL1395" t="b">
            <v>0</v>
          </cell>
          <cell r="DN1395" t="b">
            <v>0</v>
          </cell>
          <cell r="DP1395" t="b">
            <v>0</v>
          </cell>
          <cell r="DV1395">
            <v>0</v>
          </cell>
          <cell r="DX1395">
            <v>0</v>
          </cell>
          <cell r="DZ1395">
            <v>0</v>
          </cell>
          <cell r="EB1395">
            <v>0</v>
          </cell>
          <cell r="ED1395">
            <v>0</v>
          </cell>
          <cell r="EF1395">
            <v>0</v>
          </cell>
          <cell r="EJ1395">
            <v>0</v>
          </cell>
          <cell r="EL1395">
            <v>0</v>
          </cell>
          <cell r="EN1395">
            <v>0</v>
          </cell>
          <cell r="EP1395">
            <v>0</v>
          </cell>
          <cell r="ER1395">
            <v>0</v>
          </cell>
          <cell r="ET1395">
            <v>0</v>
          </cell>
          <cell r="EX1395">
            <v>0</v>
          </cell>
          <cell r="EZ1395">
            <v>0</v>
          </cell>
          <cell r="FD1395">
            <v>0</v>
          </cell>
          <cell r="FF1395">
            <v>0</v>
          </cell>
        </row>
        <row r="1396">
          <cell r="A1396" t="str">
            <v>HALLSTAVIK GT 3-4</v>
          </cell>
          <cell r="B1396" t="str">
            <v>Sverige</v>
          </cell>
          <cell r="G1396">
            <v>120</v>
          </cell>
          <cell r="H1396">
            <v>0</v>
          </cell>
          <cell r="AK1396">
            <v>30.78</v>
          </cell>
          <cell r="AL1396">
            <v>0</v>
          </cell>
          <cell r="AN1396">
            <v>0</v>
          </cell>
          <cell r="AO1396">
            <v>4.8</v>
          </cell>
          <cell r="AP1396">
            <v>1800</v>
          </cell>
          <cell r="AQ1396">
            <v>9.6</v>
          </cell>
          <cell r="BG1396" t="b">
            <v>0</v>
          </cell>
          <cell r="BO1396" t="b">
            <v>0</v>
          </cell>
          <cell r="CA1396" t="b">
            <v>0</v>
          </cell>
          <cell r="CB1396" t="b">
            <v>0</v>
          </cell>
          <cell r="CD1396" t="b">
            <v>0</v>
          </cell>
          <cell r="CE1396" t="b">
            <v>0</v>
          </cell>
          <cell r="CG1396" t="b">
            <v>0</v>
          </cell>
          <cell r="CH1396" t="b">
            <v>0</v>
          </cell>
          <cell r="CP1396" t="e">
            <v>#N/A</v>
          </cell>
          <cell r="CT1396" t="b">
            <v>0</v>
          </cell>
          <cell r="CV1396" t="b">
            <v>0</v>
          </cell>
          <cell r="CX1396" t="b">
            <v>0</v>
          </cell>
          <cell r="CZ1396" t="b">
            <v>0</v>
          </cell>
          <cell r="DB1396" t="b">
            <v>0</v>
          </cell>
          <cell r="DD1396" t="b">
            <v>0</v>
          </cell>
          <cell r="DF1396" t="b">
            <v>0</v>
          </cell>
          <cell r="DH1396" t="b">
            <v>0</v>
          </cell>
          <cell r="DJ1396" t="b">
            <v>0</v>
          </cell>
          <cell r="DL1396" t="b">
            <v>0</v>
          </cell>
          <cell r="DN1396" t="b">
            <v>0</v>
          </cell>
          <cell r="DP1396" t="b">
            <v>0</v>
          </cell>
          <cell r="DV1396">
            <v>0</v>
          </cell>
          <cell r="DX1396">
            <v>0</v>
          </cell>
          <cell r="DZ1396">
            <v>0</v>
          </cell>
          <cell r="EB1396">
            <v>0</v>
          </cell>
          <cell r="ED1396">
            <v>0</v>
          </cell>
          <cell r="EF1396">
            <v>0</v>
          </cell>
          <cell r="EJ1396">
            <v>0</v>
          </cell>
          <cell r="EL1396">
            <v>0</v>
          </cell>
          <cell r="EN1396">
            <v>0</v>
          </cell>
          <cell r="EP1396">
            <v>0</v>
          </cell>
          <cell r="ER1396">
            <v>0</v>
          </cell>
          <cell r="ET1396">
            <v>0</v>
          </cell>
          <cell r="EX1396">
            <v>0</v>
          </cell>
          <cell r="EZ1396">
            <v>0</v>
          </cell>
          <cell r="FD1396">
            <v>0</v>
          </cell>
          <cell r="FF1396">
            <v>0</v>
          </cell>
        </row>
        <row r="1397">
          <cell r="A1397" t="str">
            <v>HALMSTAD GT 1</v>
          </cell>
          <cell r="B1397" t="str">
            <v>Sverige</v>
          </cell>
          <cell r="G1397">
            <v>66.5</v>
          </cell>
          <cell r="H1397">
            <v>0</v>
          </cell>
          <cell r="AK1397">
            <v>17.05725</v>
          </cell>
          <cell r="AL1397">
            <v>0</v>
          </cell>
          <cell r="AN1397">
            <v>0</v>
          </cell>
          <cell r="AO1397">
            <v>2.66</v>
          </cell>
          <cell r="AP1397">
            <v>997.5</v>
          </cell>
          <cell r="AQ1397">
            <v>5.32</v>
          </cell>
          <cell r="BG1397" t="b">
            <v>0</v>
          </cell>
          <cell r="BO1397" t="b">
            <v>0</v>
          </cell>
          <cell r="CA1397" t="b">
            <v>0</v>
          </cell>
          <cell r="CB1397" t="b">
            <v>0</v>
          </cell>
          <cell r="CD1397" t="b">
            <v>0</v>
          </cell>
          <cell r="CE1397" t="b">
            <v>0</v>
          </cell>
          <cell r="CG1397" t="b">
            <v>0</v>
          </cell>
          <cell r="CH1397" t="b">
            <v>0</v>
          </cell>
          <cell r="CP1397" t="e">
            <v>#N/A</v>
          </cell>
          <cell r="CT1397" t="b">
            <v>0</v>
          </cell>
          <cell r="CV1397" t="b">
            <v>0</v>
          </cell>
          <cell r="CX1397" t="b">
            <v>0</v>
          </cell>
          <cell r="CZ1397" t="b">
            <v>0</v>
          </cell>
          <cell r="DB1397" t="b">
            <v>0</v>
          </cell>
          <cell r="DD1397" t="b">
            <v>0</v>
          </cell>
          <cell r="DF1397" t="b">
            <v>0</v>
          </cell>
          <cell r="DH1397" t="b">
            <v>0</v>
          </cell>
          <cell r="DJ1397" t="b">
            <v>0</v>
          </cell>
          <cell r="DL1397" t="b">
            <v>0</v>
          </cell>
          <cell r="DN1397" t="b">
            <v>0</v>
          </cell>
          <cell r="DP1397" t="b">
            <v>0</v>
          </cell>
          <cell r="DV1397">
            <v>0</v>
          </cell>
          <cell r="DX1397">
            <v>0</v>
          </cell>
          <cell r="DZ1397">
            <v>0</v>
          </cell>
          <cell r="EB1397">
            <v>0</v>
          </cell>
          <cell r="ED1397">
            <v>0</v>
          </cell>
          <cell r="EF1397">
            <v>0</v>
          </cell>
          <cell r="EJ1397">
            <v>0</v>
          </cell>
          <cell r="EL1397">
            <v>0</v>
          </cell>
          <cell r="EN1397">
            <v>0</v>
          </cell>
          <cell r="EP1397">
            <v>0</v>
          </cell>
          <cell r="ER1397">
            <v>0</v>
          </cell>
          <cell r="ET1397">
            <v>0</v>
          </cell>
          <cell r="EX1397">
            <v>0</v>
          </cell>
          <cell r="EZ1397">
            <v>0</v>
          </cell>
          <cell r="FD1397">
            <v>0</v>
          </cell>
          <cell r="FF1397">
            <v>0</v>
          </cell>
        </row>
        <row r="1398">
          <cell r="A1398" t="str">
            <v>HALMSTAD GT 1</v>
          </cell>
          <cell r="B1398" t="str">
            <v>Sverige</v>
          </cell>
          <cell r="G1398">
            <v>66.5</v>
          </cell>
          <cell r="H1398">
            <v>0</v>
          </cell>
          <cell r="AK1398">
            <v>17.05725</v>
          </cell>
          <cell r="AL1398">
            <v>0</v>
          </cell>
          <cell r="AN1398">
            <v>0</v>
          </cell>
          <cell r="AO1398">
            <v>2.66</v>
          </cell>
          <cell r="AP1398">
            <v>997.5</v>
          </cell>
          <cell r="AQ1398">
            <v>5.32</v>
          </cell>
          <cell r="BG1398" t="b">
            <v>0</v>
          </cell>
          <cell r="BO1398" t="b">
            <v>0</v>
          </cell>
          <cell r="CA1398" t="b">
            <v>0</v>
          </cell>
          <cell r="CB1398" t="b">
            <v>0</v>
          </cell>
          <cell r="CD1398" t="b">
            <v>0</v>
          </cell>
          <cell r="CE1398" t="b">
            <v>0</v>
          </cell>
          <cell r="CG1398" t="b">
            <v>0</v>
          </cell>
          <cell r="CH1398" t="b">
            <v>0</v>
          </cell>
          <cell r="CP1398" t="e">
            <v>#N/A</v>
          </cell>
          <cell r="CT1398" t="b">
            <v>0</v>
          </cell>
          <cell r="CV1398" t="b">
            <v>0</v>
          </cell>
          <cell r="CX1398" t="b">
            <v>0</v>
          </cell>
          <cell r="CZ1398" t="b">
            <v>0</v>
          </cell>
          <cell r="DB1398" t="b">
            <v>0</v>
          </cell>
          <cell r="DD1398" t="b">
            <v>0</v>
          </cell>
          <cell r="DF1398" t="b">
            <v>0</v>
          </cell>
          <cell r="DH1398" t="b">
            <v>0</v>
          </cell>
          <cell r="DJ1398" t="b">
            <v>0</v>
          </cell>
          <cell r="DL1398" t="b">
            <v>0</v>
          </cell>
          <cell r="DN1398" t="b">
            <v>0</v>
          </cell>
          <cell r="DP1398" t="b">
            <v>0</v>
          </cell>
          <cell r="DV1398">
            <v>0</v>
          </cell>
          <cell r="DX1398">
            <v>0</v>
          </cell>
          <cell r="DZ1398">
            <v>0</v>
          </cell>
          <cell r="EB1398">
            <v>0</v>
          </cell>
          <cell r="ED1398">
            <v>0</v>
          </cell>
          <cell r="EF1398">
            <v>0</v>
          </cell>
          <cell r="EJ1398">
            <v>0</v>
          </cell>
          <cell r="EL1398">
            <v>0</v>
          </cell>
          <cell r="EN1398">
            <v>0</v>
          </cell>
          <cell r="EP1398">
            <v>0</v>
          </cell>
          <cell r="ER1398">
            <v>0</v>
          </cell>
          <cell r="ET1398">
            <v>0</v>
          </cell>
          <cell r="EX1398">
            <v>0</v>
          </cell>
          <cell r="EZ1398">
            <v>0</v>
          </cell>
          <cell r="FD1398">
            <v>0</v>
          </cell>
          <cell r="FF1398">
            <v>0</v>
          </cell>
        </row>
        <row r="1399">
          <cell r="A1399" t="str">
            <v>HALMSTAD GT 2</v>
          </cell>
          <cell r="B1399" t="str">
            <v>Sverige</v>
          </cell>
          <cell r="G1399">
            <v>172.5</v>
          </cell>
          <cell r="H1399">
            <v>0</v>
          </cell>
          <cell r="AK1399">
            <v>54.078749999999999</v>
          </cell>
          <cell r="AL1399">
            <v>0</v>
          </cell>
          <cell r="AN1399">
            <v>0</v>
          </cell>
          <cell r="AO1399">
            <v>6.9</v>
          </cell>
          <cell r="AP1399">
            <v>2587.5</v>
          </cell>
          <cell r="AQ1399">
            <v>13.8</v>
          </cell>
          <cell r="BG1399" t="b">
            <v>0</v>
          </cell>
          <cell r="BO1399" t="b">
            <v>0</v>
          </cell>
          <cell r="CA1399" t="b">
            <v>0</v>
          </cell>
          <cell r="CB1399" t="b">
            <v>0</v>
          </cell>
          <cell r="CD1399" t="b">
            <v>0</v>
          </cell>
          <cell r="CE1399" t="b">
            <v>0</v>
          </cell>
          <cell r="CG1399" t="b">
            <v>0</v>
          </cell>
          <cell r="CH1399" t="b">
            <v>0</v>
          </cell>
          <cell r="CP1399" t="e">
            <v>#N/A</v>
          </cell>
          <cell r="CT1399" t="b">
            <v>0</v>
          </cell>
          <cell r="CV1399" t="b">
            <v>0</v>
          </cell>
          <cell r="CX1399" t="b">
            <v>0</v>
          </cell>
          <cell r="CZ1399" t="b">
            <v>0</v>
          </cell>
          <cell r="DB1399" t="b">
            <v>0</v>
          </cell>
          <cell r="DD1399" t="b">
            <v>0</v>
          </cell>
          <cell r="DF1399" t="b">
            <v>0</v>
          </cell>
          <cell r="DH1399" t="b">
            <v>0</v>
          </cell>
          <cell r="DJ1399" t="b">
            <v>0</v>
          </cell>
          <cell r="DL1399" t="b">
            <v>0</v>
          </cell>
          <cell r="DN1399" t="b">
            <v>0</v>
          </cell>
          <cell r="DP1399" t="b">
            <v>0</v>
          </cell>
          <cell r="DV1399">
            <v>0</v>
          </cell>
          <cell r="DX1399">
            <v>0</v>
          </cell>
          <cell r="DZ1399">
            <v>0</v>
          </cell>
          <cell r="EB1399">
            <v>0</v>
          </cell>
          <cell r="ED1399">
            <v>0</v>
          </cell>
          <cell r="EF1399">
            <v>0</v>
          </cell>
          <cell r="EJ1399">
            <v>0</v>
          </cell>
          <cell r="EL1399">
            <v>0</v>
          </cell>
          <cell r="EN1399">
            <v>0</v>
          </cell>
          <cell r="EP1399">
            <v>0</v>
          </cell>
          <cell r="ER1399">
            <v>0</v>
          </cell>
          <cell r="ET1399">
            <v>0</v>
          </cell>
          <cell r="EX1399">
            <v>0</v>
          </cell>
          <cell r="EZ1399">
            <v>0</v>
          </cell>
          <cell r="FD1399">
            <v>0</v>
          </cell>
          <cell r="FF1399">
            <v>0</v>
          </cell>
        </row>
        <row r="1400">
          <cell r="A1400" t="str">
            <v>HALMSTAD GT 2</v>
          </cell>
          <cell r="B1400" t="str">
            <v>Sverige</v>
          </cell>
          <cell r="G1400">
            <v>172.5</v>
          </cell>
          <cell r="H1400">
            <v>0</v>
          </cell>
          <cell r="AK1400">
            <v>54.078749999999999</v>
          </cell>
          <cell r="AL1400">
            <v>0</v>
          </cell>
          <cell r="AN1400">
            <v>0</v>
          </cell>
          <cell r="AO1400">
            <v>6.9</v>
          </cell>
          <cell r="AP1400">
            <v>2587.5</v>
          </cell>
          <cell r="AQ1400">
            <v>13.8</v>
          </cell>
          <cell r="BG1400" t="b">
            <v>0</v>
          </cell>
          <cell r="BO1400" t="b">
            <v>0</v>
          </cell>
          <cell r="CA1400" t="b">
            <v>0</v>
          </cell>
          <cell r="CB1400" t="b">
            <v>0</v>
          </cell>
          <cell r="CD1400" t="b">
            <v>0</v>
          </cell>
          <cell r="CE1400" t="b">
            <v>0</v>
          </cell>
          <cell r="CG1400" t="b">
            <v>0</v>
          </cell>
          <cell r="CH1400" t="b">
            <v>0</v>
          </cell>
          <cell r="CP1400" t="e">
            <v>#N/A</v>
          </cell>
          <cell r="CT1400" t="b">
            <v>0</v>
          </cell>
          <cell r="CV1400" t="b">
            <v>0</v>
          </cell>
          <cell r="CX1400" t="b">
            <v>0</v>
          </cell>
          <cell r="CZ1400" t="b">
            <v>0</v>
          </cell>
          <cell r="DB1400" t="b">
            <v>0</v>
          </cell>
          <cell r="DD1400" t="b">
            <v>0</v>
          </cell>
          <cell r="DF1400" t="b">
            <v>0</v>
          </cell>
          <cell r="DH1400" t="b">
            <v>0</v>
          </cell>
          <cell r="DJ1400" t="b">
            <v>0</v>
          </cell>
          <cell r="DL1400" t="b">
            <v>0</v>
          </cell>
          <cell r="DN1400" t="b">
            <v>0</v>
          </cell>
          <cell r="DP1400" t="b">
            <v>0</v>
          </cell>
          <cell r="DV1400">
            <v>0</v>
          </cell>
          <cell r="DX1400">
            <v>0</v>
          </cell>
          <cell r="DZ1400">
            <v>0</v>
          </cell>
          <cell r="EB1400">
            <v>0</v>
          </cell>
          <cell r="ED1400">
            <v>0</v>
          </cell>
          <cell r="EF1400">
            <v>0</v>
          </cell>
          <cell r="EJ1400">
            <v>0</v>
          </cell>
          <cell r="EL1400">
            <v>0</v>
          </cell>
          <cell r="EN1400">
            <v>0</v>
          </cell>
          <cell r="EP1400">
            <v>0</v>
          </cell>
          <cell r="ER1400">
            <v>0</v>
          </cell>
          <cell r="ET1400">
            <v>0</v>
          </cell>
          <cell r="EX1400">
            <v>0</v>
          </cell>
          <cell r="EZ1400">
            <v>0</v>
          </cell>
          <cell r="FD1400">
            <v>0</v>
          </cell>
          <cell r="FF1400">
            <v>0</v>
          </cell>
        </row>
        <row r="1401">
          <cell r="A1401" t="str">
            <v>HAMMARBY HEAT PUMP 1-5</v>
          </cell>
          <cell r="B1401" t="str">
            <v>Sverige</v>
          </cell>
          <cell r="G1401">
            <v>-45</v>
          </cell>
          <cell r="H1401">
            <v>135</v>
          </cell>
          <cell r="AK1401">
            <v>-135</v>
          </cell>
          <cell r="AL1401">
            <v>0</v>
          </cell>
          <cell r="AN1401">
            <v>0</v>
          </cell>
          <cell r="AO1401">
            <v>0</v>
          </cell>
          <cell r="AP1401">
            <v>0</v>
          </cell>
          <cell r="AQ1401">
            <v>0</v>
          </cell>
          <cell r="BG1401" t="b">
            <v>0</v>
          </cell>
          <cell r="BO1401" t="b">
            <v>0</v>
          </cell>
          <cell r="CA1401" t="b">
            <v>0</v>
          </cell>
          <cell r="CB1401" t="b">
            <v>0</v>
          </cell>
          <cell r="CD1401" t="b">
            <v>0</v>
          </cell>
          <cell r="CE1401" t="b">
            <v>0</v>
          </cell>
          <cell r="CG1401" t="b">
            <v>0</v>
          </cell>
          <cell r="CH1401" t="b">
            <v>0</v>
          </cell>
          <cell r="CP1401">
            <v>0</v>
          </cell>
          <cell r="CT1401" t="b">
            <v>0</v>
          </cell>
          <cell r="CV1401" t="b">
            <v>0</v>
          </cell>
          <cell r="CX1401" t="b">
            <v>0</v>
          </cell>
          <cell r="CZ1401" t="b">
            <v>0</v>
          </cell>
          <cell r="DB1401" t="b">
            <v>0</v>
          </cell>
          <cell r="DD1401" t="b">
            <v>0</v>
          </cell>
          <cell r="DF1401" t="b">
            <v>0</v>
          </cell>
          <cell r="DH1401" t="b">
            <v>0</v>
          </cell>
          <cell r="DJ1401" t="b">
            <v>0</v>
          </cell>
          <cell r="DL1401" t="b">
            <v>0</v>
          </cell>
          <cell r="DN1401" t="b">
            <v>0</v>
          </cell>
          <cell r="DP1401" t="b">
            <v>0</v>
          </cell>
          <cell r="DV1401">
            <v>0</v>
          </cell>
          <cell r="DX1401">
            <v>0</v>
          </cell>
          <cell r="DZ1401">
            <v>0</v>
          </cell>
          <cell r="EB1401">
            <v>0</v>
          </cell>
          <cell r="ED1401">
            <v>0</v>
          </cell>
          <cell r="EF1401">
            <v>0</v>
          </cell>
          <cell r="EJ1401">
            <v>0</v>
          </cell>
          <cell r="EL1401">
            <v>0</v>
          </cell>
          <cell r="EN1401">
            <v>0</v>
          </cell>
          <cell r="EP1401">
            <v>0</v>
          </cell>
          <cell r="ER1401">
            <v>0</v>
          </cell>
          <cell r="ET1401">
            <v>0</v>
          </cell>
          <cell r="EX1401">
            <v>0</v>
          </cell>
          <cell r="EZ1401">
            <v>0</v>
          </cell>
          <cell r="FD1401">
            <v>0</v>
          </cell>
          <cell r="FF1401">
            <v>0</v>
          </cell>
        </row>
        <row r="1402">
          <cell r="A1402" t="str">
            <v>VP_Sverige</v>
          </cell>
          <cell r="B1402" t="str">
            <v>Sverige</v>
          </cell>
          <cell r="G1402">
            <v>-133.33333333333331</v>
          </cell>
          <cell r="H1402">
            <v>400</v>
          </cell>
          <cell r="AK1402">
            <v>-399.99999999999994</v>
          </cell>
          <cell r="AL1402">
            <v>0</v>
          </cell>
          <cell r="AN1402">
            <v>0</v>
          </cell>
          <cell r="AO1402">
            <v>0</v>
          </cell>
          <cell r="AP1402">
            <v>0</v>
          </cell>
          <cell r="AQ1402">
            <v>0</v>
          </cell>
          <cell r="BG1402" t="b">
            <v>0</v>
          </cell>
          <cell r="BO1402" t="b">
            <v>0</v>
          </cell>
          <cell r="CA1402" t="b">
            <v>0</v>
          </cell>
          <cell r="CB1402" t="b">
            <v>0</v>
          </cell>
          <cell r="CD1402" t="b">
            <v>0</v>
          </cell>
          <cell r="CE1402" t="b">
            <v>0</v>
          </cell>
          <cell r="CG1402" t="b">
            <v>0</v>
          </cell>
          <cell r="CH1402" t="b">
            <v>0</v>
          </cell>
          <cell r="CP1402">
            <v>0</v>
          </cell>
          <cell r="CT1402" t="b">
            <v>0</v>
          </cell>
          <cell r="CV1402" t="b">
            <v>0</v>
          </cell>
          <cell r="CX1402" t="b">
            <v>0</v>
          </cell>
          <cell r="CZ1402" t="b">
            <v>0</v>
          </cell>
          <cell r="DB1402" t="b">
            <v>0</v>
          </cell>
          <cell r="DD1402" t="b">
            <v>0</v>
          </cell>
          <cell r="DF1402" t="b">
            <v>0</v>
          </cell>
          <cell r="DH1402" t="b">
            <v>0</v>
          </cell>
          <cell r="DJ1402" t="b">
            <v>0</v>
          </cell>
          <cell r="DL1402" t="b">
            <v>0</v>
          </cell>
          <cell r="DN1402" t="b">
            <v>0</v>
          </cell>
          <cell r="DP1402" t="b">
            <v>0</v>
          </cell>
          <cell r="DV1402">
            <v>0</v>
          </cell>
          <cell r="DX1402">
            <v>0</v>
          </cell>
          <cell r="DZ1402">
            <v>0</v>
          </cell>
          <cell r="EB1402">
            <v>0</v>
          </cell>
          <cell r="ED1402">
            <v>0</v>
          </cell>
          <cell r="EF1402">
            <v>0</v>
          </cell>
          <cell r="EJ1402">
            <v>0</v>
          </cell>
          <cell r="EL1402">
            <v>0</v>
          </cell>
          <cell r="EN1402">
            <v>0</v>
          </cell>
          <cell r="EP1402">
            <v>0</v>
          </cell>
          <cell r="ER1402">
            <v>0</v>
          </cell>
          <cell r="ET1402">
            <v>0</v>
          </cell>
          <cell r="EX1402">
            <v>0</v>
          </cell>
          <cell r="EZ1402">
            <v>0</v>
          </cell>
          <cell r="FD1402">
            <v>0</v>
          </cell>
          <cell r="FF1402">
            <v>0</v>
          </cell>
        </row>
        <row r="1403">
          <cell r="A1403" t="str">
            <v>VP_Sverige</v>
          </cell>
          <cell r="B1403" t="str">
            <v>Sverige</v>
          </cell>
          <cell r="G1403">
            <v>-233.33333333333331</v>
          </cell>
          <cell r="H1403">
            <v>700</v>
          </cell>
          <cell r="AK1403">
            <v>-700</v>
          </cell>
          <cell r="AL1403">
            <v>0</v>
          </cell>
          <cell r="AN1403">
            <v>0</v>
          </cell>
          <cell r="AO1403">
            <v>0</v>
          </cell>
          <cell r="AP1403">
            <v>0</v>
          </cell>
          <cell r="AQ1403">
            <v>0</v>
          </cell>
          <cell r="BG1403" t="b">
            <v>0</v>
          </cell>
          <cell r="BO1403" t="b">
            <v>0</v>
          </cell>
          <cell r="CA1403" t="b">
            <v>0</v>
          </cell>
          <cell r="CB1403" t="b">
            <v>0</v>
          </cell>
          <cell r="CD1403" t="b">
            <v>0</v>
          </cell>
          <cell r="CE1403" t="b">
            <v>0</v>
          </cell>
          <cell r="CG1403" t="b">
            <v>0</v>
          </cell>
          <cell r="CH1403" t="b">
            <v>0</v>
          </cell>
          <cell r="CP1403">
            <v>0</v>
          </cell>
          <cell r="CT1403" t="b">
            <v>0</v>
          </cell>
          <cell r="CV1403" t="b">
            <v>0</v>
          </cell>
          <cell r="CX1403" t="b">
            <v>0</v>
          </cell>
          <cell r="CZ1403" t="b">
            <v>0</v>
          </cell>
          <cell r="DB1403" t="b">
            <v>0</v>
          </cell>
          <cell r="DD1403" t="b">
            <v>0</v>
          </cell>
          <cell r="DF1403" t="b">
            <v>0</v>
          </cell>
          <cell r="DH1403" t="b">
            <v>0</v>
          </cell>
          <cell r="DJ1403" t="b">
            <v>0</v>
          </cell>
          <cell r="DL1403" t="b">
            <v>0</v>
          </cell>
          <cell r="DN1403" t="b">
            <v>0</v>
          </cell>
          <cell r="DP1403" t="b">
            <v>0</v>
          </cell>
          <cell r="DV1403">
            <v>0</v>
          </cell>
          <cell r="DX1403">
            <v>0</v>
          </cell>
          <cell r="DZ1403">
            <v>0</v>
          </cell>
          <cell r="EB1403">
            <v>0</v>
          </cell>
          <cell r="ED1403">
            <v>0</v>
          </cell>
          <cell r="EF1403">
            <v>0</v>
          </cell>
          <cell r="EJ1403">
            <v>0</v>
          </cell>
          <cell r="EL1403">
            <v>0</v>
          </cell>
          <cell r="EN1403">
            <v>0</v>
          </cell>
          <cell r="EP1403">
            <v>0</v>
          </cell>
          <cell r="ER1403">
            <v>0</v>
          </cell>
          <cell r="ET1403">
            <v>0</v>
          </cell>
          <cell r="EX1403">
            <v>0</v>
          </cell>
          <cell r="EZ1403">
            <v>0</v>
          </cell>
          <cell r="FD1403">
            <v>0</v>
          </cell>
          <cell r="FF1403">
            <v>0</v>
          </cell>
        </row>
        <row r="1404">
          <cell r="A1404" t="str">
            <v>VP_Sverige</v>
          </cell>
          <cell r="B1404" t="str">
            <v>Sverige</v>
          </cell>
          <cell r="G1404">
            <v>-333.33333333333331</v>
          </cell>
          <cell r="H1404">
            <v>1000</v>
          </cell>
          <cell r="AK1404">
            <v>-1000</v>
          </cell>
          <cell r="AL1404">
            <v>0</v>
          </cell>
          <cell r="AN1404">
            <v>0</v>
          </cell>
          <cell r="AO1404">
            <v>0</v>
          </cell>
          <cell r="AP1404">
            <v>0</v>
          </cell>
          <cell r="AQ1404">
            <v>0</v>
          </cell>
          <cell r="BG1404" t="b">
            <v>0</v>
          </cell>
          <cell r="BO1404" t="b">
            <v>0</v>
          </cell>
          <cell r="CA1404" t="b">
            <v>0</v>
          </cell>
          <cell r="CB1404" t="b">
            <v>0</v>
          </cell>
          <cell r="CD1404" t="b">
            <v>0</v>
          </cell>
          <cell r="CE1404" t="b">
            <v>0</v>
          </cell>
          <cell r="CG1404" t="b">
            <v>0</v>
          </cell>
          <cell r="CH1404" t="b">
            <v>0</v>
          </cell>
          <cell r="CP1404">
            <v>0</v>
          </cell>
          <cell r="CT1404" t="b">
            <v>0</v>
          </cell>
          <cell r="CV1404" t="b">
            <v>0</v>
          </cell>
          <cell r="CX1404" t="b">
            <v>0</v>
          </cell>
          <cell r="CZ1404" t="b">
            <v>0</v>
          </cell>
          <cell r="DB1404" t="b">
            <v>0</v>
          </cell>
          <cell r="DD1404" t="b">
            <v>0</v>
          </cell>
          <cell r="DF1404" t="b">
            <v>0</v>
          </cell>
          <cell r="DH1404" t="b">
            <v>0</v>
          </cell>
          <cell r="DJ1404" t="b">
            <v>0</v>
          </cell>
          <cell r="DL1404" t="b">
            <v>0</v>
          </cell>
          <cell r="DN1404" t="b">
            <v>0</v>
          </cell>
          <cell r="DP1404" t="b">
            <v>0</v>
          </cell>
          <cell r="DV1404">
            <v>0</v>
          </cell>
          <cell r="DX1404">
            <v>0</v>
          </cell>
          <cell r="DZ1404">
            <v>0</v>
          </cell>
          <cell r="EB1404">
            <v>0</v>
          </cell>
          <cell r="ED1404">
            <v>0</v>
          </cell>
          <cell r="EF1404">
            <v>0</v>
          </cell>
          <cell r="EJ1404">
            <v>0</v>
          </cell>
          <cell r="EL1404">
            <v>0</v>
          </cell>
          <cell r="EN1404">
            <v>0</v>
          </cell>
          <cell r="EP1404">
            <v>0</v>
          </cell>
          <cell r="ER1404">
            <v>0</v>
          </cell>
          <cell r="ET1404">
            <v>0</v>
          </cell>
          <cell r="EX1404">
            <v>0</v>
          </cell>
          <cell r="EZ1404">
            <v>0</v>
          </cell>
          <cell r="FD1404">
            <v>0</v>
          </cell>
          <cell r="FF1404">
            <v>0</v>
          </cell>
        </row>
        <row r="1405">
          <cell r="A1405" t="str">
            <v>HÄNDELÖ 11-12</v>
          </cell>
          <cell r="B1405" t="str">
            <v>Sverige</v>
          </cell>
          <cell r="G1405">
            <v>70</v>
          </cell>
          <cell r="H1405">
            <v>116.66666666666667</v>
          </cell>
          <cell r="AK1405">
            <v>21.28</v>
          </cell>
          <cell r="AL1405">
            <v>59.111111111111114</v>
          </cell>
          <cell r="AN1405">
            <v>0</v>
          </cell>
          <cell r="AO1405">
            <v>11.032000000000002</v>
          </cell>
          <cell r="AP1405">
            <v>1739.5</v>
          </cell>
          <cell r="AQ1405">
            <v>9.8000000000000007</v>
          </cell>
          <cell r="BG1405" t="b">
            <v>0</v>
          </cell>
          <cell r="BO1405" t="b">
            <v>0</v>
          </cell>
          <cell r="CA1405" t="b">
            <v>0</v>
          </cell>
          <cell r="CB1405" t="b">
            <v>0</v>
          </cell>
          <cell r="CD1405" t="b">
            <v>0</v>
          </cell>
          <cell r="CE1405" t="b">
            <v>0</v>
          </cell>
          <cell r="CG1405" t="b">
            <v>0</v>
          </cell>
          <cell r="CH1405" t="b">
            <v>0</v>
          </cell>
          <cell r="CP1405" t="e">
            <v>#N/A</v>
          </cell>
          <cell r="CT1405" t="b">
            <v>0</v>
          </cell>
          <cell r="CV1405" t="b">
            <v>0</v>
          </cell>
          <cell r="CX1405" t="b">
            <v>0</v>
          </cell>
          <cell r="CZ1405" t="b">
            <v>0</v>
          </cell>
          <cell r="DB1405" t="b">
            <v>0</v>
          </cell>
          <cell r="DD1405" t="b">
            <v>0</v>
          </cell>
          <cell r="DF1405" t="b">
            <v>0</v>
          </cell>
          <cell r="DH1405" t="b">
            <v>0</v>
          </cell>
          <cell r="DJ1405" t="b">
            <v>0</v>
          </cell>
          <cell r="DL1405" t="b">
            <v>0</v>
          </cell>
          <cell r="DN1405" t="b">
            <v>0</v>
          </cell>
          <cell r="DP1405" t="b">
            <v>0</v>
          </cell>
          <cell r="DV1405">
            <v>0</v>
          </cell>
          <cell r="DX1405">
            <v>0</v>
          </cell>
          <cell r="DZ1405">
            <v>0</v>
          </cell>
          <cell r="EB1405">
            <v>0</v>
          </cell>
          <cell r="ED1405">
            <v>0</v>
          </cell>
          <cell r="EF1405">
            <v>0</v>
          </cell>
          <cell r="EJ1405">
            <v>0</v>
          </cell>
          <cell r="EL1405">
            <v>0</v>
          </cell>
          <cell r="EN1405">
            <v>0</v>
          </cell>
          <cell r="EP1405">
            <v>0</v>
          </cell>
          <cell r="ER1405">
            <v>0</v>
          </cell>
          <cell r="ET1405">
            <v>0</v>
          </cell>
          <cell r="EX1405">
            <v>0</v>
          </cell>
          <cell r="EZ1405">
            <v>0</v>
          </cell>
          <cell r="FD1405">
            <v>0</v>
          </cell>
          <cell r="FF1405">
            <v>0</v>
          </cell>
        </row>
        <row r="1406">
          <cell r="A1406" t="str">
            <v>HÄNDELÖ 11-12</v>
          </cell>
          <cell r="B1406" t="str">
            <v>Sverige</v>
          </cell>
          <cell r="G1406">
            <v>70</v>
          </cell>
          <cell r="H1406">
            <v>116.66666666666667</v>
          </cell>
          <cell r="AK1406">
            <v>21.28</v>
          </cell>
          <cell r="AL1406">
            <v>59.111111111111114</v>
          </cell>
          <cell r="AN1406">
            <v>0</v>
          </cell>
          <cell r="AO1406">
            <v>11.032000000000002</v>
          </cell>
          <cell r="AP1406">
            <v>1739.5</v>
          </cell>
          <cell r="AQ1406">
            <v>9.8000000000000007</v>
          </cell>
          <cell r="BG1406" t="b">
            <v>0</v>
          </cell>
          <cell r="BO1406" t="b">
            <v>0</v>
          </cell>
          <cell r="CA1406" t="b">
            <v>0</v>
          </cell>
          <cell r="CB1406" t="b">
            <v>0</v>
          </cell>
          <cell r="CD1406" t="b">
            <v>0</v>
          </cell>
          <cell r="CE1406" t="b">
            <v>0</v>
          </cell>
          <cell r="CG1406" t="b">
            <v>0</v>
          </cell>
          <cell r="CH1406" t="b">
            <v>0</v>
          </cell>
          <cell r="CP1406" t="e">
            <v>#N/A</v>
          </cell>
          <cell r="CT1406" t="b">
            <v>0</v>
          </cell>
          <cell r="CV1406" t="b">
            <v>0</v>
          </cell>
          <cell r="CX1406" t="b">
            <v>0</v>
          </cell>
          <cell r="CZ1406" t="b">
            <v>0</v>
          </cell>
          <cell r="DB1406" t="b">
            <v>0</v>
          </cell>
          <cell r="DD1406" t="b">
            <v>0</v>
          </cell>
          <cell r="DF1406" t="b">
            <v>0</v>
          </cell>
          <cell r="DH1406" t="b">
            <v>0</v>
          </cell>
          <cell r="DJ1406" t="b">
            <v>0</v>
          </cell>
          <cell r="DL1406" t="b">
            <v>0</v>
          </cell>
          <cell r="DN1406" t="b">
            <v>0</v>
          </cell>
          <cell r="DP1406" t="b">
            <v>0</v>
          </cell>
          <cell r="DV1406">
            <v>0</v>
          </cell>
          <cell r="DX1406">
            <v>0</v>
          </cell>
          <cell r="DZ1406">
            <v>0</v>
          </cell>
          <cell r="EB1406">
            <v>0</v>
          </cell>
          <cell r="ED1406">
            <v>0</v>
          </cell>
          <cell r="EF1406">
            <v>0</v>
          </cell>
          <cell r="EJ1406">
            <v>0</v>
          </cell>
          <cell r="EL1406">
            <v>0</v>
          </cell>
          <cell r="EN1406">
            <v>0</v>
          </cell>
          <cell r="EP1406">
            <v>0</v>
          </cell>
          <cell r="ER1406">
            <v>0</v>
          </cell>
          <cell r="ET1406">
            <v>0</v>
          </cell>
          <cell r="EX1406">
            <v>0</v>
          </cell>
          <cell r="EZ1406">
            <v>0</v>
          </cell>
          <cell r="FD1406">
            <v>0</v>
          </cell>
          <cell r="FF1406">
            <v>0</v>
          </cell>
        </row>
        <row r="1407">
          <cell r="A1407" t="str">
            <v>HÄNDELÖ 13</v>
          </cell>
          <cell r="B1407" t="str">
            <v>Sverige</v>
          </cell>
          <cell r="G1407">
            <v>40</v>
          </cell>
          <cell r="H1407">
            <v>80</v>
          </cell>
          <cell r="AK1407">
            <v>10.374000000000001</v>
          </cell>
          <cell r="AL1407">
            <v>41.496000000000002</v>
          </cell>
          <cell r="AN1407">
            <v>0</v>
          </cell>
          <cell r="AO1407">
            <v>3.5999999999999996</v>
          </cell>
          <cell r="AP1407">
            <v>1000</v>
          </cell>
          <cell r="AQ1407">
            <v>5.6000000000000005</v>
          </cell>
          <cell r="BG1407" t="b">
            <v>0</v>
          </cell>
          <cell r="BO1407" t="b">
            <v>0</v>
          </cell>
          <cell r="CA1407" t="b">
            <v>0</v>
          </cell>
          <cell r="CB1407" t="b">
            <v>0</v>
          </cell>
          <cell r="CD1407" t="b">
            <v>0</v>
          </cell>
          <cell r="CE1407" t="b">
            <v>0</v>
          </cell>
          <cell r="CG1407" t="b">
            <v>0</v>
          </cell>
          <cell r="CH1407" t="b">
            <v>0</v>
          </cell>
          <cell r="CP1407" t="str">
            <v>ECWCHBPC</v>
          </cell>
          <cell r="CT1407" t="b">
            <v>0</v>
          </cell>
          <cell r="CV1407" t="b">
            <v>0</v>
          </cell>
          <cell r="CX1407" t="b">
            <v>0</v>
          </cell>
          <cell r="CZ1407" t="b">
            <v>0</v>
          </cell>
          <cell r="DB1407" t="b">
            <v>0</v>
          </cell>
          <cell r="DD1407" t="b">
            <v>0</v>
          </cell>
          <cell r="DF1407" t="b">
            <v>0</v>
          </cell>
          <cell r="DH1407" t="b">
            <v>0</v>
          </cell>
          <cell r="DJ1407" t="b">
            <v>0</v>
          </cell>
          <cell r="DL1407" t="b">
            <v>0</v>
          </cell>
          <cell r="DN1407" t="b">
            <v>0</v>
          </cell>
          <cell r="DP1407" t="b">
            <v>0</v>
          </cell>
          <cell r="DV1407">
            <v>0</v>
          </cell>
          <cell r="DX1407">
            <v>0</v>
          </cell>
          <cell r="DZ1407">
            <v>0</v>
          </cell>
          <cell r="EB1407">
            <v>0</v>
          </cell>
          <cell r="ED1407">
            <v>0</v>
          </cell>
          <cell r="EF1407">
            <v>0</v>
          </cell>
          <cell r="EJ1407">
            <v>0</v>
          </cell>
          <cell r="EL1407">
            <v>0</v>
          </cell>
          <cell r="EN1407">
            <v>0</v>
          </cell>
          <cell r="EP1407">
            <v>0</v>
          </cell>
          <cell r="ER1407">
            <v>0</v>
          </cell>
          <cell r="ET1407">
            <v>0</v>
          </cell>
          <cell r="EX1407">
            <v>0</v>
          </cell>
          <cell r="EZ1407">
            <v>0</v>
          </cell>
          <cell r="FD1407">
            <v>0</v>
          </cell>
          <cell r="FF1407">
            <v>0</v>
          </cell>
        </row>
        <row r="1408">
          <cell r="A1408" t="str">
            <v>HEDENSBYN 1</v>
          </cell>
          <cell r="B1408" t="str">
            <v>Sverige</v>
          </cell>
          <cell r="G1408">
            <v>39.9</v>
          </cell>
          <cell r="H1408">
            <v>57</v>
          </cell>
          <cell r="AK1408">
            <v>13.266749999999998</v>
          </cell>
          <cell r="AL1408">
            <v>27.074999999999996</v>
          </cell>
          <cell r="AN1408">
            <v>0</v>
          </cell>
          <cell r="AO1408">
            <v>3.5909999999999997</v>
          </cell>
          <cell r="AP1408">
            <v>997.5</v>
          </cell>
          <cell r="AQ1408">
            <v>5.5860000000000003</v>
          </cell>
          <cell r="BG1408" t="b">
            <v>0</v>
          </cell>
          <cell r="BO1408" t="b">
            <v>0</v>
          </cell>
          <cell r="CA1408" t="b">
            <v>0</v>
          </cell>
          <cell r="CB1408" t="b">
            <v>0</v>
          </cell>
          <cell r="CD1408" t="b">
            <v>0</v>
          </cell>
          <cell r="CE1408" t="b">
            <v>0</v>
          </cell>
          <cell r="CG1408" t="b">
            <v>0</v>
          </cell>
          <cell r="CH1408" t="b">
            <v>0</v>
          </cell>
          <cell r="CP1408" t="str">
            <v>ECWCHBPC</v>
          </cell>
          <cell r="CT1408" t="b">
            <v>0</v>
          </cell>
          <cell r="CV1408" t="b">
            <v>0</v>
          </cell>
          <cell r="CX1408" t="b">
            <v>0</v>
          </cell>
          <cell r="CZ1408" t="b">
            <v>0</v>
          </cell>
          <cell r="DB1408" t="b">
            <v>0</v>
          </cell>
          <cell r="DD1408" t="b">
            <v>0</v>
          </cell>
          <cell r="DF1408" t="b">
            <v>0</v>
          </cell>
          <cell r="DH1408" t="b">
            <v>0</v>
          </cell>
          <cell r="DJ1408" t="b">
            <v>0</v>
          </cell>
          <cell r="DL1408" t="b">
            <v>0</v>
          </cell>
          <cell r="DN1408" t="b">
            <v>0</v>
          </cell>
          <cell r="DP1408" t="b">
            <v>0</v>
          </cell>
          <cell r="DV1408">
            <v>0</v>
          </cell>
          <cell r="DX1408">
            <v>0</v>
          </cell>
          <cell r="DZ1408">
            <v>0</v>
          </cell>
          <cell r="EB1408">
            <v>0</v>
          </cell>
          <cell r="ED1408">
            <v>0</v>
          </cell>
          <cell r="EF1408">
            <v>0</v>
          </cell>
          <cell r="EJ1408">
            <v>0</v>
          </cell>
          <cell r="EL1408">
            <v>0</v>
          </cell>
          <cell r="EN1408">
            <v>0</v>
          </cell>
          <cell r="EP1408">
            <v>0</v>
          </cell>
          <cell r="ER1408">
            <v>0</v>
          </cell>
          <cell r="ET1408">
            <v>0</v>
          </cell>
          <cell r="EX1408">
            <v>0</v>
          </cell>
          <cell r="EZ1408">
            <v>0</v>
          </cell>
          <cell r="FD1408">
            <v>0</v>
          </cell>
          <cell r="FF1408">
            <v>0</v>
          </cell>
        </row>
        <row r="1409">
          <cell r="A1409" t="str">
            <v>HELENEHOLM GT 1-2</v>
          </cell>
          <cell r="B1409" t="str">
            <v>Sverige</v>
          </cell>
          <cell r="G1409">
            <v>104</v>
          </cell>
          <cell r="H1409">
            <v>221.27659574468086</v>
          </cell>
          <cell r="AK1409">
            <v>26.676000000000002</v>
          </cell>
          <cell r="AL1409">
            <v>120.76052512449073</v>
          </cell>
          <cell r="AN1409">
            <v>0</v>
          </cell>
          <cell r="AO1409">
            <v>4.16</v>
          </cell>
          <cell r="AP1409">
            <v>1560</v>
          </cell>
          <cell r="AQ1409">
            <v>8.32</v>
          </cell>
          <cell r="BG1409" t="b">
            <v>0</v>
          </cell>
          <cell r="BO1409" t="b">
            <v>0</v>
          </cell>
          <cell r="CA1409" t="b">
            <v>0</v>
          </cell>
          <cell r="CB1409" t="b">
            <v>0</v>
          </cell>
          <cell r="CD1409" t="b">
            <v>0</v>
          </cell>
          <cell r="CE1409" t="b">
            <v>0</v>
          </cell>
          <cell r="CG1409" t="b">
            <v>0</v>
          </cell>
          <cell r="CH1409" t="b">
            <v>0</v>
          </cell>
          <cell r="CP1409" t="e">
            <v>#N/A</v>
          </cell>
          <cell r="CT1409" t="b">
            <v>0</v>
          </cell>
          <cell r="CV1409" t="b">
            <v>0</v>
          </cell>
          <cell r="CX1409" t="b">
            <v>0</v>
          </cell>
          <cell r="CZ1409" t="b">
            <v>0</v>
          </cell>
          <cell r="DB1409" t="b">
            <v>0</v>
          </cell>
          <cell r="DD1409" t="b">
            <v>0</v>
          </cell>
          <cell r="DF1409" t="b">
            <v>0</v>
          </cell>
          <cell r="DH1409" t="b">
            <v>0</v>
          </cell>
          <cell r="DJ1409" t="b">
            <v>0</v>
          </cell>
          <cell r="DL1409" t="b">
            <v>0</v>
          </cell>
          <cell r="DN1409" t="b">
            <v>0</v>
          </cell>
          <cell r="DP1409" t="b">
            <v>0</v>
          </cell>
          <cell r="DV1409">
            <v>0</v>
          </cell>
          <cell r="DX1409">
            <v>0</v>
          </cell>
          <cell r="DZ1409">
            <v>0</v>
          </cell>
          <cell r="EB1409">
            <v>0</v>
          </cell>
          <cell r="ED1409">
            <v>0</v>
          </cell>
          <cell r="EF1409">
            <v>0</v>
          </cell>
          <cell r="EJ1409">
            <v>0</v>
          </cell>
          <cell r="EL1409">
            <v>0</v>
          </cell>
          <cell r="EN1409">
            <v>0</v>
          </cell>
          <cell r="EP1409">
            <v>0</v>
          </cell>
          <cell r="ER1409">
            <v>0</v>
          </cell>
          <cell r="ET1409">
            <v>0</v>
          </cell>
          <cell r="EX1409">
            <v>0</v>
          </cell>
          <cell r="EZ1409">
            <v>0</v>
          </cell>
          <cell r="FD1409">
            <v>0</v>
          </cell>
          <cell r="FF1409">
            <v>0</v>
          </cell>
        </row>
        <row r="1410">
          <cell r="A1410" t="str">
            <v>HELENEHOLM GT 1-2</v>
          </cell>
          <cell r="B1410" t="str">
            <v>Sverige</v>
          </cell>
          <cell r="G1410">
            <v>104</v>
          </cell>
          <cell r="H1410">
            <v>221.27659574468086</v>
          </cell>
          <cell r="AK1410">
            <v>26.676000000000002</v>
          </cell>
          <cell r="AL1410">
            <v>120.76052512449073</v>
          </cell>
          <cell r="AN1410">
            <v>0</v>
          </cell>
          <cell r="AO1410">
            <v>4.16</v>
          </cell>
          <cell r="AP1410">
            <v>1560</v>
          </cell>
          <cell r="AQ1410">
            <v>8.32</v>
          </cell>
          <cell r="BG1410" t="b">
            <v>0</v>
          </cell>
          <cell r="BO1410" t="b">
            <v>0</v>
          </cell>
          <cell r="CA1410" t="b">
            <v>0</v>
          </cell>
          <cell r="CB1410" t="b">
            <v>0</v>
          </cell>
          <cell r="CD1410" t="b">
            <v>0</v>
          </cell>
          <cell r="CE1410" t="b">
            <v>0</v>
          </cell>
          <cell r="CG1410" t="b">
            <v>0</v>
          </cell>
          <cell r="CH1410" t="b">
            <v>0</v>
          </cell>
          <cell r="CP1410" t="e">
            <v>#N/A</v>
          </cell>
          <cell r="CT1410" t="b">
            <v>0</v>
          </cell>
          <cell r="CV1410" t="b">
            <v>0</v>
          </cell>
          <cell r="CX1410" t="b">
            <v>0</v>
          </cell>
          <cell r="CZ1410" t="b">
            <v>0</v>
          </cell>
          <cell r="DB1410" t="b">
            <v>0</v>
          </cell>
          <cell r="DD1410" t="b">
            <v>0</v>
          </cell>
          <cell r="DF1410" t="b">
            <v>0</v>
          </cell>
          <cell r="DH1410" t="b">
            <v>0</v>
          </cell>
          <cell r="DJ1410" t="b">
            <v>0</v>
          </cell>
          <cell r="DL1410" t="b">
            <v>0</v>
          </cell>
          <cell r="DN1410" t="b">
            <v>0</v>
          </cell>
          <cell r="DP1410" t="b">
            <v>0</v>
          </cell>
          <cell r="DV1410">
            <v>0</v>
          </cell>
          <cell r="DX1410">
            <v>0</v>
          </cell>
          <cell r="DZ1410">
            <v>0</v>
          </cell>
          <cell r="EB1410">
            <v>0</v>
          </cell>
          <cell r="ED1410">
            <v>0</v>
          </cell>
          <cell r="EF1410">
            <v>0</v>
          </cell>
          <cell r="EJ1410">
            <v>0</v>
          </cell>
          <cell r="EL1410">
            <v>0</v>
          </cell>
          <cell r="EN1410">
            <v>0</v>
          </cell>
          <cell r="EP1410">
            <v>0</v>
          </cell>
          <cell r="ER1410">
            <v>0</v>
          </cell>
          <cell r="ET1410">
            <v>0</v>
          </cell>
          <cell r="EX1410">
            <v>0</v>
          </cell>
          <cell r="EZ1410">
            <v>0</v>
          </cell>
          <cell r="FD1410">
            <v>0</v>
          </cell>
          <cell r="FF1410">
            <v>0</v>
          </cell>
        </row>
        <row r="1411">
          <cell r="A1411" t="str">
            <v>HEMSE GT 1</v>
          </cell>
          <cell r="B1411" t="str">
            <v>Sverige</v>
          </cell>
          <cell r="G1411">
            <v>11.5</v>
          </cell>
          <cell r="H1411">
            <v>0</v>
          </cell>
          <cell r="AK1411">
            <v>2.7312499999999997</v>
          </cell>
          <cell r="AL1411">
            <v>0</v>
          </cell>
          <cell r="AN1411">
            <v>0</v>
          </cell>
          <cell r="AO1411">
            <v>0.46</v>
          </cell>
          <cell r="AP1411">
            <v>172.5</v>
          </cell>
          <cell r="AQ1411">
            <v>0.92</v>
          </cell>
          <cell r="BG1411" t="b">
            <v>0</v>
          </cell>
          <cell r="BO1411" t="b">
            <v>0</v>
          </cell>
          <cell r="CA1411" t="b">
            <v>0</v>
          </cell>
          <cell r="CB1411" t="b">
            <v>0</v>
          </cell>
          <cell r="CD1411" t="b">
            <v>0</v>
          </cell>
          <cell r="CE1411" t="b">
            <v>0</v>
          </cell>
          <cell r="CG1411" t="b">
            <v>0</v>
          </cell>
          <cell r="CH1411" t="b">
            <v>0</v>
          </cell>
          <cell r="CP1411" t="e">
            <v>#N/A</v>
          </cell>
          <cell r="CT1411" t="b">
            <v>0</v>
          </cell>
          <cell r="CV1411" t="b">
            <v>0</v>
          </cell>
          <cell r="CX1411" t="b">
            <v>0</v>
          </cell>
          <cell r="CZ1411" t="b">
            <v>0</v>
          </cell>
          <cell r="DB1411" t="b">
            <v>0</v>
          </cell>
          <cell r="DD1411" t="b">
            <v>0</v>
          </cell>
          <cell r="DF1411" t="b">
            <v>0</v>
          </cell>
          <cell r="DH1411" t="b">
            <v>0</v>
          </cell>
          <cell r="DJ1411" t="b">
            <v>0</v>
          </cell>
          <cell r="DL1411" t="b">
            <v>0</v>
          </cell>
          <cell r="DN1411" t="b">
            <v>0</v>
          </cell>
          <cell r="DP1411" t="b">
            <v>0</v>
          </cell>
          <cell r="DV1411">
            <v>0</v>
          </cell>
          <cell r="DX1411">
            <v>0</v>
          </cell>
          <cell r="DZ1411">
            <v>0</v>
          </cell>
          <cell r="EB1411">
            <v>0</v>
          </cell>
          <cell r="ED1411">
            <v>0</v>
          </cell>
          <cell r="EF1411">
            <v>0</v>
          </cell>
          <cell r="EJ1411">
            <v>0</v>
          </cell>
          <cell r="EL1411">
            <v>0</v>
          </cell>
          <cell r="EN1411">
            <v>0</v>
          </cell>
          <cell r="EP1411">
            <v>0</v>
          </cell>
          <cell r="ER1411">
            <v>0</v>
          </cell>
          <cell r="ET1411">
            <v>0</v>
          </cell>
          <cell r="EX1411">
            <v>0</v>
          </cell>
          <cell r="EZ1411">
            <v>0</v>
          </cell>
          <cell r="FD1411">
            <v>0</v>
          </cell>
          <cell r="FF1411">
            <v>0</v>
          </cell>
        </row>
        <row r="1412">
          <cell r="A1412" t="str">
            <v>HOGDALEN GT 1</v>
          </cell>
          <cell r="B1412" t="str">
            <v>Sverige</v>
          </cell>
          <cell r="G1412">
            <v>40</v>
          </cell>
          <cell r="H1412">
            <v>0</v>
          </cell>
          <cell r="AK1412">
            <v>10.26</v>
          </cell>
          <cell r="AL1412">
            <v>0</v>
          </cell>
          <cell r="AN1412">
            <v>0</v>
          </cell>
          <cell r="AO1412">
            <v>1.6</v>
          </cell>
          <cell r="AP1412">
            <v>600</v>
          </cell>
          <cell r="AQ1412">
            <v>3.2</v>
          </cell>
          <cell r="BG1412" t="b">
            <v>0</v>
          </cell>
          <cell r="BO1412" t="b">
            <v>0</v>
          </cell>
          <cell r="CA1412" t="b">
            <v>0</v>
          </cell>
          <cell r="CB1412" t="b">
            <v>0</v>
          </cell>
          <cell r="CD1412" t="b">
            <v>0</v>
          </cell>
          <cell r="CE1412" t="b">
            <v>0</v>
          </cell>
          <cell r="CG1412" t="b">
            <v>0</v>
          </cell>
          <cell r="CH1412" t="b">
            <v>0</v>
          </cell>
          <cell r="CP1412" t="e">
            <v>#N/A</v>
          </cell>
          <cell r="CT1412" t="b">
            <v>0</v>
          </cell>
          <cell r="CV1412" t="b">
            <v>0</v>
          </cell>
          <cell r="CX1412" t="b">
            <v>0</v>
          </cell>
          <cell r="CZ1412" t="b">
            <v>0</v>
          </cell>
          <cell r="DB1412" t="b">
            <v>0</v>
          </cell>
          <cell r="DD1412" t="b">
            <v>0</v>
          </cell>
          <cell r="DF1412" t="b">
            <v>0</v>
          </cell>
          <cell r="DH1412" t="b">
            <v>0</v>
          </cell>
          <cell r="DJ1412" t="b">
            <v>0</v>
          </cell>
          <cell r="DL1412" t="b">
            <v>0</v>
          </cell>
          <cell r="DN1412" t="b">
            <v>0</v>
          </cell>
          <cell r="DP1412" t="b">
            <v>0</v>
          </cell>
          <cell r="DV1412">
            <v>0</v>
          </cell>
          <cell r="DX1412">
            <v>0</v>
          </cell>
          <cell r="DZ1412">
            <v>0</v>
          </cell>
          <cell r="EB1412">
            <v>0</v>
          </cell>
          <cell r="ED1412">
            <v>0</v>
          </cell>
          <cell r="EF1412">
            <v>0</v>
          </cell>
          <cell r="EJ1412">
            <v>0</v>
          </cell>
          <cell r="EL1412">
            <v>0</v>
          </cell>
          <cell r="EN1412">
            <v>0</v>
          </cell>
          <cell r="EP1412">
            <v>0</v>
          </cell>
          <cell r="ER1412">
            <v>0</v>
          </cell>
          <cell r="ET1412">
            <v>0</v>
          </cell>
          <cell r="EX1412">
            <v>0</v>
          </cell>
          <cell r="EZ1412">
            <v>0</v>
          </cell>
          <cell r="FD1412">
            <v>0</v>
          </cell>
          <cell r="FF1412">
            <v>0</v>
          </cell>
        </row>
        <row r="1413">
          <cell r="A1413" t="str">
            <v>HUDIKSVALL GT 1</v>
          </cell>
          <cell r="B1413" t="str">
            <v>Sverige</v>
          </cell>
          <cell r="G1413">
            <v>11.5</v>
          </cell>
          <cell r="H1413">
            <v>25</v>
          </cell>
          <cell r="AK1413">
            <v>2.9497499999999999</v>
          </cell>
          <cell r="AL1413">
            <v>13.940217391304348</v>
          </cell>
          <cell r="AN1413">
            <v>0</v>
          </cell>
          <cell r="AO1413">
            <v>0.46</v>
          </cell>
          <cell r="AP1413">
            <v>172.5</v>
          </cell>
          <cell r="AQ1413">
            <v>0.92</v>
          </cell>
          <cell r="BG1413" t="b">
            <v>0</v>
          </cell>
          <cell r="BO1413" t="b">
            <v>0</v>
          </cell>
          <cell r="CA1413" t="b">
            <v>0</v>
          </cell>
          <cell r="CB1413" t="b">
            <v>0</v>
          </cell>
          <cell r="CD1413" t="b">
            <v>0</v>
          </cell>
          <cell r="CE1413" t="b">
            <v>0</v>
          </cell>
          <cell r="CG1413" t="b">
            <v>0</v>
          </cell>
          <cell r="CH1413" t="b">
            <v>0</v>
          </cell>
          <cell r="CP1413" t="e">
            <v>#N/A</v>
          </cell>
          <cell r="CT1413" t="b">
            <v>0</v>
          </cell>
          <cell r="CV1413" t="b">
            <v>0</v>
          </cell>
          <cell r="CX1413" t="b">
            <v>0</v>
          </cell>
          <cell r="CZ1413" t="b">
            <v>0</v>
          </cell>
          <cell r="DB1413" t="b">
            <v>0</v>
          </cell>
          <cell r="DD1413" t="b">
            <v>0</v>
          </cell>
          <cell r="DF1413" t="b">
            <v>0</v>
          </cell>
          <cell r="DH1413" t="b">
            <v>0</v>
          </cell>
          <cell r="DJ1413" t="b">
            <v>0</v>
          </cell>
          <cell r="DL1413" t="b">
            <v>0</v>
          </cell>
          <cell r="DN1413" t="b">
            <v>0</v>
          </cell>
          <cell r="DP1413" t="b">
            <v>0</v>
          </cell>
          <cell r="DV1413">
            <v>0</v>
          </cell>
          <cell r="DX1413">
            <v>0</v>
          </cell>
          <cell r="DZ1413">
            <v>0</v>
          </cell>
          <cell r="EB1413">
            <v>0</v>
          </cell>
          <cell r="ED1413">
            <v>0</v>
          </cell>
          <cell r="EF1413">
            <v>0</v>
          </cell>
          <cell r="EJ1413">
            <v>0</v>
          </cell>
          <cell r="EL1413">
            <v>0</v>
          </cell>
          <cell r="EN1413">
            <v>0</v>
          </cell>
          <cell r="EP1413">
            <v>0</v>
          </cell>
          <cell r="ER1413">
            <v>0</v>
          </cell>
          <cell r="ET1413">
            <v>0</v>
          </cell>
          <cell r="EX1413">
            <v>0</v>
          </cell>
          <cell r="EZ1413">
            <v>0</v>
          </cell>
          <cell r="FD1413">
            <v>0</v>
          </cell>
          <cell r="FF1413">
            <v>0</v>
          </cell>
        </row>
        <row r="1414">
          <cell r="A1414" t="str">
            <v>HUDIKSVALL GT 1</v>
          </cell>
          <cell r="B1414" t="str">
            <v>Sverige</v>
          </cell>
          <cell r="G1414">
            <v>11.5</v>
          </cell>
          <cell r="H1414">
            <v>25</v>
          </cell>
          <cell r="AK1414">
            <v>2.9497499999999999</v>
          </cell>
          <cell r="AL1414">
            <v>13.940217391304348</v>
          </cell>
          <cell r="AN1414">
            <v>0</v>
          </cell>
          <cell r="AO1414">
            <v>0.46</v>
          </cell>
          <cell r="AP1414">
            <v>172.5</v>
          </cell>
          <cell r="AQ1414">
            <v>0.92</v>
          </cell>
          <cell r="BG1414" t="b">
            <v>0</v>
          </cell>
          <cell r="BO1414" t="b">
            <v>0</v>
          </cell>
          <cell r="CA1414" t="b">
            <v>0</v>
          </cell>
          <cell r="CB1414" t="b">
            <v>0</v>
          </cell>
          <cell r="CD1414" t="b">
            <v>0</v>
          </cell>
          <cell r="CE1414" t="b">
            <v>0</v>
          </cell>
          <cell r="CG1414" t="b">
            <v>0</v>
          </cell>
          <cell r="CH1414" t="b">
            <v>0</v>
          </cell>
          <cell r="CP1414" t="e">
            <v>#N/A</v>
          </cell>
          <cell r="CT1414" t="b">
            <v>0</v>
          </cell>
          <cell r="CV1414" t="b">
            <v>0</v>
          </cell>
          <cell r="CX1414" t="b">
            <v>0</v>
          </cell>
          <cell r="CZ1414" t="b">
            <v>0</v>
          </cell>
          <cell r="DB1414" t="b">
            <v>0</v>
          </cell>
          <cell r="DD1414" t="b">
            <v>0</v>
          </cell>
          <cell r="DF1414" t="b">
            <v>0</v>
          </cell>
          <cell r="DH1414" t="b">
            <v>0</v>
          </cell>
          <cell r="DJ1414" t="b">
            <v>0</v>
          </cell>
          <cell r="DL1414" t="b">
            <v>0</v>
          </cell>
          <cell r="DN1414" t="b">
            <v>0</v>
          </cell>
          <cell r="DP1414" t="b">
            <v>0</v>
          </cell>
          <cell r="DV1414">
            <v>0</v>
          </cell>
          <cell r="DX1414">
            <v>0</v>
          </cell>
          <cell r="DZ1414">
            <v>0</v>
          </cell>
          <cell r="EB1414">
            <v>0</v>
          </cell>
          <cell r="ED1414">
            <v>0</v>
          </cell>
          <cell r="EF1414">
            <v>0</v>
          </cell>
          <cell r="EJ1414">
            <v>0</v>
          </cell>
          <cell r="EL1414">
            <v>0</v>
          </cell>
          <cell r="EN1414">
            <v>0</v>
          </cell>
          <cell r="EP1414">
            <v>0</v>
          </cell>
          <cell r="ER1414">
            <v>0</v>
          </cell>
          <cell r="ET1414">
            <v>0</v>
          </cell>
          <cell r="EX1414">
            <v>0</v>
          </cell>
          <cell r="EZ1414">
            <v>0</v>
          </cell>
          <cell r="FD1414">
            <v>0</v>
          </cell>
          <cell r="FF1414">
            <v>0</v>
          </cell>
        </row>
        <row r="1415">
          <cell r="A1415" t="str">
            <v>Hudiksval</v>
          </cell>
          <cell r="B1415" t="str">
            <v>Sverige</v>
          </cell>
          <cell r="G1415">
            <v>13</v>
          </cell>
          <cell r="H1415">
            <v>36</v>
          </cell>
          <cell r="AK1415">
            <v>2.7170000000000001</v>
          </cell>
          <cell r="AL1415">
            <v>20.835692307692309</v>
          </cell>
          <cell r="AN1415">
            <v>0</v>
          </cell>
          <cell r="AO1415">
            <v>1.7550000000000001</v>
          </cell>
          <cell r="AP1415">
            <v>357.5</v>
          </cell>
          <cell r="AQ1415">
            <v>1.8200000000000003</v>
          </cell>
          <cell r="BG1415" t="b">
            <v>0</v>
          </cell>
          <cell r="BO1415" t="b">
            <v>0</v>
          </cell>
          <cell r="CA1415" t="b">
            <v>0</v>
          </cell>
          <cell r="CB1415" t="b">
            <v>0</v>
          </cell>
          <cell r="CD1415" t="b">
            <v>0</v>
          </cell>
          <cell r="CE1415" t="b">
            <v>0</v>
          </cell>
          <cell r="CG1415" t="b">
            <v>0</v>
          </cell>
          <cell r="CH1415" t="b">
            <v>0</v>
          </cell>
          <cell r="CP1415" t="e">
            <v>#N/A</v>
          </cell>
          <cell r="CT1415" t="b">
            <v>0</v>
          </cell>
          <cell r="CV1415" t="b">
            <v>0</v>
          </cell>
          <cell r="CX1415" t="b">
            <v>0</v>
          </cell>
          <cell r="CZ1415" t="b">
            <v>0</v>
          </cell>
          <cell r="DB1415" t="b">
            <v>0</v>
          </cell>
          <cell r="DD1415" t="b">
            <v>0</v>
          </cell>
          <cell r="DF1415" t="b">
            <v>0</v>
          </cell>
          <cell r="DH1415" t="b">
            <v>0</v>
          </cell>
          <cell r="DJ1415" t="b">
            <v>0</v>
          </cell>
          <cell r="DL1415" t="b">
            <v>0</v>
          </cell>
          <cell r="DN1415" t="b">
            <v>0</v>
          </cell>
          <cell r="DP1415" t="b">
            <v>0</v>
          </cell>
          <cell r="DV1415">
            <v>0</v>
          </cell>
          <cell r="DX1415">
            <v>0</v>
          </cell>
          <cell r="DZ1415">
            <v>0</v>
          </cell>
          <cell r="EB1415">
            <v>0</v>
          </cell>
          <cell r="ED1415">
            <v>0</v>
          </cell>
          <cell r="EF1415">
            <v>0</v>
          </cell>
          <cell r="EJ1415">
            <v>0</v>
          </cell>
          <cell r="EL1415">
            <v>0</v>
          </cell>
          <cell r="EN1415">
            <v>0</v>
          </cell>
          <cell r="EP1415">
            <v>0</v>
          </cell>
          <cell r="ER1415">
            <v>0</v>
          </cell>
          <cell r="ET1415">
            <v>0</v>
          </cell>
          <cell r="EX1415">
            <v>0</v>
          </cell>
          <cell r="EZ1415">
            <v>0</v>
          </cell>
          <cell r="FD1415">
            <v>0</v>
          </cell>
          <cell r="FF1415">
            <v>0</v>
          </cell>
        </row>
        <row r="1416">
          <cell r="A1416" t="str">
            <v>Hudiksval</v>
          </cell>
          <cell r="B1416" t="str">
            <v>Sverige</v>
          </cell>
          <cell r="G1416">
            <v>13</v>
          </cell>
          <cell r="H1416">
            <v>36</v>
          </cell>
          <cell r="AK1416">
            <v>2.7170000000000001</v>
          </cell>
          <cell r="AL1416">
            <v>20.835692307692309</v>
          </cell>
          <cell r="AN1416">
            <v>0</v>
          </cell>
          <cell r="AO1416">
            <v>1.7550000000000001</v>
          </cell>
          <cell r="AP1416">
            <v>357.5</v>
          </cell>
          <cell r="AQ1416">
            <v>1.8200000000000003</v>
          </cell>
          <cell r="BG1416" t="b">
            <v>0</v>
          </cell>
          <cell r="BO1416" t="b">
            <v>0</v>
          </cell>
          <cell r="CA1416" t="b">
            <v>0</v>
          </cell>
          <cell r="CB1416" t="b">
            <v>0</v>
          </cell>
          <cell r="CD1416" t="b">
            <v>0</v>
          </cell>
          <cell r="CE1416" t="b">
            <v>0</v>
          </cell>
          <cell r="CG1416" t="b">
            <v>0</v>
          </cell>
          <cell r="CH1416" t="b">
            <v>0</v>
          </cell>
          <cell r="CP1416" t="e">
            <v>#N/A</v>
          </cell>
          <cell r="CT1416" t="b">
            <v>0</v>
          </cell>
          <cell r="CV1416" t="b">
            <v>0</v>
          </cell>
          <cell r="CX1416" t="b">
            <v>0</v>
          </cell>
          <cell r="CZ1416" t="b">
            <v>0</v>
          </cell>
          <cell r="DB1416" t="b">
            <v>0</v>
          </cell>
          <cell r="DD1416" t="b">
            <v>0</v>
          </cell>
          <cell r="DF1416" t="b">
            <v>0</v>
          </cell>
          <cell r="DH1416" t="b">
            <v>0</v>
          </cell>
          <cell r="DJ1416" t="b">
            <v>0</v>
          </cell>
          <cell r="DL1416" t="b">
            <v>0</v>
          </cell>
          <cell r="DN1416" t="b">
            <v>0</v>
          </cell>
          <cell r="DP1416" t="b">
            <v>0</v>
          </cell>
          <cell r="DV1416">
            <v>0</v>
          </cell>
          <cell r="DX1416">
            <v>0</v>
          </cell>
          <cell r="DZ1416">
            <v>0</v>
          </cell>
          <cell r="EB1416">
            <v>0</v>
          </cell>
          <cell r="ED1416">
            <v>0</v>
          </cell>
          <cell r="EF1416">
            <v>0</v>
          </cell>
          <cell r="EJ1416">
            <v>0</v>
          </cell>
          <cell r="EL1416">
            <v>0</v>
          </cell>
          <cell r="EN1416">
            <v>0</v>
          </cell>
          <cell r="EP1416">
            <v>0</v>
          </cell>
          <cell r="ER1416">
            <v>0</v>
          </cell>
          <cell r="ET1416">
            <v>0</v>
          </cell>
          <cell r="EX1416">
            <v>0</v>
          </cell>
          <cell r="EZ1416">
            <v>0</v>
          </cell>
          <cell r="FD1416">
            <v>0</v>
          </cell>
          <cell r="FF1416">
            <v>0</v>
          </cell>
        </row>
        <row r="1417">
          <cell r="A1417" t="str">
            <v>Hudiksval</v>
          </cell>
          <cell r="B1417" t="str">
            <v>Sverige</v>
          </cell>
          <cell r="G1417">
            <v>13</v>
          </cell>
          <cell r="H1417">
            <v>36</v>
          </cell>
          <cell r="AK1417">
            <v>2.7170000000000001</v>
          </cell>
          <cell r="AL1417">
            <v>20.835692307692309</v>
          </cell>
          <cell r="AN1417">
            <v>0</v>
          </cell>
          <cell r="AO1417">
            <v>1.17</v>
          </cell>
          <cell r="AP1417">
            <v>325</v>
          </cell>
          <cell r="AQ1417">
            <v>1.8200000000000003</v>
          </cell>
          <cell r="BG1417" t="b">
            <v>0</v>
          </cell>
          <cell r="BO1417" t="b">
            <v>0</v>
          </cell>
          <cell r="CA1417" t="b">
            <v>0</v>
          </cell>
          <cell r="CB1417" t="b">
            <v>0</v>
          </cell>
          <cell r="CD1417" t="b">
            <v>0</v>
          </cell>
          <cell r="CE1417" t="b">
            <v>0</v>
          </cell>
          <cell r="CG1417" t="b">
            <v>0</v>
          </cell>
          <cell r="CH1417" t="b">
            <v>0</v>
          </cell>
          <cell r="CP1417" t="str">
            <v>ECWCHBPC</v>
          </cell>
          <cell r="CT1417" t="b">
            <v>0</v>
          </cell>
          <cell r="CV1417" t="b">
            <v>0</v>
          </cell>
          <cell r="CX1417" t="b">
            <v>0</v>
          </cell>
          <cell r="CZ1417" t="b">
            <v>0</v>
          </cell>
          <cell r="DB1417" t="b">
            <v>0</v>
          </cell>
          <cell r="DD1417" t="b">
            <v>0</v>
          </cell>
          <cell r="DF1417" t="b">
            <v>0</v>
          </cell>
          <cell r="DH1417" t="b">
            <v>0</v>
          </cell>
          <cell r="DJ1417" t="b">
            <v>0</v>
          </cell>
          <cell r="DL1417" t="b">
            <v>0</v>
          </cell>
          <cell r="DN1417" t="b">
            <v>0</v>
          </cell>
          <cell r="DP1417" t="b">
            <v>0</v>
          </cell>
          <cell r="DV1417">
            <v>0</v>
          </cell>
          <cell r="DX1417">
            <v>0</v>
          </cell>
          <cell r="DZ1417">
            <v>0</v>
          </cell>
          <cell r="EB1417">
            <v>0</v>
          </cell>
          <cell r="ED1417">
            <v>0</v>
          </cell>
          <cell r="EF1417">
            <v>0</v>
          </cell>
          <cell r="EJ1417">
            <v>0</v>
          </cell>
          <cell r="EL1417">
            <v>0</v>
          </cell>
          <cell r="EN1417">
            <v>0</v>
          </cell>
          <cell r="EP1417">
            <v>0</v>
          </cell>
          <cell r="ER1417">
            <v>0</v>
          </cell>
          <cell r="ET1417">
            <v>0</v>
          </cell>
          <cell r="EX1417">
            <v>0</v>
          </cell>
          <cell r="EZ1417">
            <v>0</v>
          </cell>
          <cell r="FD1417">
            <v>0</v>
          </cell>
          <cell r="FF1417">
            <v>0</v>
          </cell>
        </row>
        <row r="1418">
          <cell r="A1418" t="str">
            <v>HULTUNGS GT 1</v>
          </cell>
          <cell r="B1418" t="str">
            <v>Sverige</v>
          </cell>
          <cell r="G1418">
            <v>11.5</v>
          </cell>
          <cell r="H1418">
            <v>0</v>
          </cell>
          <cell r="AK1418">
            <v>2.9497499999999999</v>
          </cell>
          <cell r="AL1418">
            <v>0</v>
          </cell>
          <cell r="AN1418">
            <v>0</v>
          </cell>
          <cell r="AO1418">
            <v>0.46</v>
          </cell>
          <cell r="AP1418">
            <v>172.5</v>
          </cell>
          <cell r="AQ1418">
            <v>0.92</v>
          </cell>
          <cell r="BG1418" t="b">
            <v>0</v>
          </cell>
          <cell r="BO1418" t="b">
            <v>0</v>
          </cell>
          <cell r="CA1418" t="b">
            <v>0</v>
          </cell>
          <cell r="CB1418" t="b">
            <v>0</v>
          </cell>
          <cell r="CD1418" t="b">
            <v>0</v>
          </cell>
          <cell r="CE1418" t="b">
            <v>0</v>
          </cell>
          <cell r="CG1418" t="b">
            <v>0</v>
          </cell>
          <cell r="CH1418" t="b">
            <v>0</v>
          </cell>
          <cell r="CP1418" t="e">
            <v>#N/A</v>
          </cell>
          <cell r="CT1418" t="b">
            <v>0</v>
          </cell>
          <cell r="CV1418" t="b">
            <v>0</v>
          </cell>
          <cell r="CX1418" t="b">
            <v>0</v>
          </cell>
          <cell r="CZ1418" t="b">
            <v>0</v>
          </cell>
          <cell r="DB1418" t="b">
            <v>0</v>
          </cell>
          <cell r="DD1418" t="b">
            <v>0</v>
          </cell>
          <cell r="DF1418" t="b">
            <v>0</v>
          </cell>
          <cell r="DH1418" t="b">
            <v>0</v>
          </cell>
          <cell r="DJ1418" t="b">
            <v>0</v>
          </cell>
          <cell r="DL1418" t="b">
            <v>0</v>
          </cell>
          <cell r="DN1418" t="b">
            <v>0</v>
          </cell>
          <cell r="DP1418" t="b">
            <v>0</v>
          </cell>
          <cell r="DV1418">
            <v>0</v>
          </cell>
          <cell r="DX1418">
            <v>0</v>
          </cell>
          <cell r="DZ1418">
            <v>0</v>
          </cell>
          <cell r="EB1418">
            <v>0</v>
          </cell>
          <cell r="ED1418">
            <v>0</v>
          </cell>
          <cell r="EF1418">
            <v>0</v>
          </cell>
          <cell r="EJ1418">
            <v>0</v>
          </cell>
          <cell r="EL1418">
            <v>0</v>
          </cell>
          <cell r="EN1418">
            <v>0</v>
          </cell>
          <cell r="EP1418">
            <v>0</v>
          </cell>
          <cell r="ER1418">
            <v>0</v>
          </cell>
          <cell r="ET1418">
            <v>0</v>
          </cell>
          <cell r="EX1418">
            <v>0</v>
          </cell>
          <cell r="EZ1418">
            <v>0</v>
          </cell>
          <cell r="FD1418">
            <v>0</v>
          </cell>
          <cell r="FF1418">
            <v>0</v>
          </cell>
        </row>
        <row r="1419">
          <cell r="A1419" t="str">
            <v>HASSELBY 2+3</v>
          </cell>
          <cell r="B1419" t="str">
            <v>Sverige</v>
          </cell>
          <cell r="G1419">
            <v>80</v>
          </cell>
          <cell r="H1419">
            <v>123.07692307692307</v>
          </cell>
          <cell r="AK1419">
            <v>25.65</v>
          </cell>
          <cell r="AL1419">
            <v>60.710059171597628</v>
          </cell>
          <cell r="AN1419">
            <v>0</v>
          </cell>
          <cell r="AO1419">
            <v>12.608000000000001</v>
          </cell>
          <cell r="AP1419">
            <v>1988</v>
          </cell>
          <cell r="AQ1419">
            <v>11.200000000000001</v>
          </cell>
          <cell r="BG1419" t="b">
            <v>0</v>
          </cell>
          <cell r="BO1419" t="b">
            <v>0</v>
          </cell>
          <cell r="CA1419" t="b">
            <v>0</v>
          </cell>
          <cell r="CB1419" t="b">
            <v>0</v>
          </cell>
          <cell r="CD1419" t="b">
            <v>0</v>
          </cell>
          <cell r="CE1419" t="b">
            <v>0</v>
          </cell>
          <cell r="CG1419" t="b">
            <v>0</v>
          </cell>
          <cell r="CH1419" t="b">
            <v>0</v>
          </cell>
          <cell r="CP1419" t="e">
            <v>#N/A</v>
          </cell>
          <cell r="CT1419" t="b">
            <v>0</v>
          </cell>
          <cell r="CV1419" t="b">
            <v>0</v>
          </cell>
          <cell r="CX1419" t="b">
            <v>0</v>
          </cell>
          <cell r="CZ1419" t="b">
            <v>0</v>
          </cell>
          <cell r="DB1419" t="b">
            <v>0</v>
          </cell>
          <cell r="DD1419" t="b">
            <v>0</v>
          </cell>
          <cell r="DF1419" t="b">
            <v>0</v>
          </cell>
          <cell r="DH1419" t="b">
            <v>0</v>
          </cell>
          <cell r="DJ1419" t="b">
            <v>0</v>
          </cell>
          <cell r="DL1419" t="b">
            <v>0</v>
          </cell>
          <cell r="DN1419" t="b">
            <v>0</v>
          </cell>
          <cell r="DP1419" t="b">
            <v>0</v>
          </cell>
          <cell r="DV1419">
            <v>0</v>
          </cell>
          <cell r="DX1419">
            <v>0</v>
          </cell>
          <cell r="DZ1419">
            <v>0</v>
          </cell>
          <cell r="EB1419">
            <v>0</v>
          </cell>
          <cell r="ED1419">
            <v>0</v>
          </cell>
          <cell r="EF1419">
            <v>0</v>
          </cell>
          <cell r="EJ1419">
            <v>0</v>
          </cell>
          <cell r="EL1419">
            <v>0</v>
          </cell>
          <cell r="EN1419">
            <v>0</v>
          </cell>
          <cell r="EP1419">
            <v>0</v>
          </cell>
          <cell r="ER1419">
            <v>0</v>
          </cell>
          <cell r="ET1419">
            <v>0</v>
          </cell>
          <cell r="EX1419">
            <v>0</v>
          </cell>
          <cell r="EZ1419">
            <v>0</v>
          </cell>
          <cell r="FD1419">
            <v>0</v>
          </cell>
          <cell r="FF1419">
            <v>0</v>
          </cell>
        </row>
        <row r="1420">
          <cell r="A1420" t="str">
            <v>HASSELBY 2+3</v>
          </cell>
          <cell r="B1420" t="str">
            <v>Sverige</v>
          </cell>
          <cell r="G1420">
            <v>80</v>
          </cell>
          <cell r="H1420">
            <v>123.07692307692307</v>
          </cell>
          <cell r="AK1420">
            <v>25.65</v>
          </cell>
          <cell r="AL1420">
            <v>60.710059171597628</v>
          </cell>
          <cell r="AN1420">
            <v>0</v>
          </cell>
          <cell r="AO1420">
            <v>7.1999999999999993</v>
          </cell>
          <cell r="AP1420">
            <v>2000</v>
          </cell>
          <cell r="AQ1420">
            <v>11.200000000000001</v>
          </cell>
          <cell r="BG1420" t="b">
            <v>0</v>
          </cell>
          <cell r="BO1420" t="b">
            <v>0</v>
          </cell>
          <cell r="CA1420" t="b">
            <v>0</v>
          </cell>
          <cell r="CB1420" t="b">
            <v>0</v>
          </cell>
          <cell r="CD1420" t="b">
            <v>0</v>
          </cell>
          <cell r="CE1420" t="b">
            <v>0</v>
          </cell>
          <cell r="CG1420" t="b">
            <v>0</v>
          </cell>
          <cell r="CH1420" t="b">
            <v>0</v>
          </cell>
          <cell r="CP1420" t="str">
            <v>ECWCHBPC</v>
          </cell>
          <cell r="CT1420" t="b">
            <v>0</v>
          </cell>
          <cell r="CV1420" t="b">
            <v>0</v>
          </cell>
          <cell r="CX1420" t="b">
            <v>0</v>
          </cell>
          <cell r="CZ1420" t="b">
            <v>0</v>
          </cell>
          <cell r="DB1420" t="b">
            <v>0</v>
          </cell>
          <cell r="DD1420" t="b">
            <v>0</v>
          </cell>
          <cell r="DF1420" t="b">
            <v>0</v>
          </cell>
          <cell r="DH1420" t="b">
            <v>0</v>
          </cell>
          <cell r="DJ1420" t="b">
            <v>0</v>
          </cell>
          <cell r="DL1420" t="b">
            <v>0</v>
          </cell>
          <cell r="DN1420" t="b">
            <v>0</v>
          </cell>
          <cell r="DP1420" t="b">
            <v>0</v>
          </cell>
          <cell r="DV1420">
            <v>0</v>
          </cell>
          <cell r="DX1420">
            <v>0</v>
          </cell>
          <cell r="DZ1420">
            <v>0</v>
          </cell>
          <cell r="EB1420">
            <v>0</v>
          </cell>
          <cell r="ED1420">
            <v>0</v>
          </cell>
          <cell r="EF1420">
            <v>0</v>
          </cell>
          <cell r="EJ1420">
            <v>0</v>
          </cell>
          <cell r="EL1420">
            <v>0</v>
          </cell>
          <cell r="EN1420">
            <v>0</v>
          </cell>
          <cell r="EP1420">
            <v>0</v>
          </cell>
          <cell r="ER1420">
            <v>0</v>
          </cell>
          <cell r="ET1420">
            <v>0</v>
          </cell>
          <cell r="EX1420">
            <v>0</v>
          </cell>
          <cell r="EZ1420">
            <v>0</v>
          </cell>
          <cell r="FD1420">
            <v>0</v>
          </cell>
          <cell r="FF1420">
            <v>0</v>
          </cell>
        </row>
        <row r="1421">
          <cell r="A1421" t="str">
            <v>HASSELBY 4</v>
          </cell>
          <cell r="B1421" t="str">
            <v>Sverige</v>
          </cell>
          <cell r="G1421">
            <v>160</v>
          </cell>
          <cell r="H1421">
            <v>0</v>
          </cell>
          <cell r="AK1421">
            <v>60.8</v>
          </cell>
          <cell r="AL1421">
            <v>0</v>
          </cell>
          <cell r="AN1421">
            <v>0</v>
          </cell>
          <cell r="AO1421">
            <v>12.8</v>
          </cell>
          <cell r="AP1421">
            <v>3200</v>
          </cell>
          <cell r="AQ1421">
            <v>22.400000000000002</v>
          </cell>
          <cell r="BG1421" t="b">
            <v>0</v>
          </cell>
          <cell r="BO1421" t="b">
            <v>0</v>
          </cell>
          <cell r="CA1421" t="b">
            <v>0</v>
          </cell>
          <cell r="CB1421" t="b">
            <v>0</v>
          </cell>
          <cell r="CD1421" t="b">
            <v>0</v>
          </cell>
          <cell r="CE1421" t="b">
            <v>0</v>
          </cell>
          <cell r="CG1421" t="b">
            <v>0</v>
          </cell>
          <cell r="CH1421" t="b">
            <v>0</v>
          </cell>
          <cell r="CP1421" t="e">
            <v>#N/A</v>
          </cell>
          <cell r="CT1421" t="b">
            <v>0</v>
          </cell>
          <cell r="CV1421" t="b">
            <v>0</v>
          </cell>
          <cell r="CX1421" t="b">
            <v>0</v>
          </cell>
          <cell r="CZ1421" t="b">
            <v>0</v>
          </cell>
          <cell r="DB1421" t="b">
            <v>0</v>
          </cell>
          <cell r="DD1421" t="b">
            <v>0</v>
          </cell>
          <cell r="DF1421" t="b">
            <v>0</v>
          </cell>
          <cell r="DH1421" t="b">
            <v>0</v>
          </cell>
          <cell r="DJ1421" t="b">
            <v>0</v>
          </cell>
          <cell r="DL1421" t="b">
            <v>0</v>
          </cell>
          <cell r="DN1421" t="b">
            <v>0</v>
          </cell>
          <cell r="DP1421" t="b">
            <v>0</v>
          </cell>
          <cell r="DV1421">
            <v>0</v>
          </cell>
          <cell r="DX1421">
            <v>0</v>
          </cell>
          <cell r="DZ1421">
            <v>0</v>
          </cell>
          <cell r="EB1421">
            <v>0</v>
          </cell>
          <cell r="ED1421">
            <v>0</v>
          </cell>
          <cell r="EF1421">
            <v>0</v>
          </cell>
          <cell r="EJ1421">
            <v>0</v>
          </cell>
          <cell r="EL1421">
            <v>0</v>
          </cell>
          <cell r="EN1421">
            <v>0</v>
          </cell>
          <cell r="EP1421">
            <v>0</v>
          </cell>
          <cell r="ER1421">
            <v>0</v>
          </cell>
          <cell r="ET1421">
            <v>0</v>
          </cell>
          <cell r="EX1421">
            <v>0</v>
          </cell>
          <cell r="EZ1421">
            <v>0</v>
          </cell>
          <cell r="FD1421">
            <v>0</v>
          </cell>
          <cell r="FF1421">
            <v>0</v>
          </cell>
        </row>
        <row r="1422">
          <cell r="A1422" t="str">
            <v>HASSELBY 4</v>
          </cell>
          <cell r="B1422" t="str">
            <v>Sverige</v>
          </cell>
          <cell r="G1422">
            <v>160</v>
          </cell>
          <cell r="H1422">
            <v>0</v>
          </cell>
          <cell r="AK1422">
            <v>60.8</v>
          </cell>
          <cell r="AL1422">
            <v>0</v>
          </cell>
          <cell r="AN1422">
            <v>0</v>
          </cell>
          <cell r="AO1422">
            <v>12.8</v>
          </cell>
          <cell r="AP1422">
            <v>3200</v>
          </cell>
          <cell r="AQ1422">
            <v>30.4</v>
          </cell>
          <cell r="BG1422" t="b">
            <v>0</v>
          </cell>
          <cell r="BO1422" t="b">
            <v>0</v>
          </cell>
          <cell r="CA1422" t="b">
            <v>0</v>
          </cell>
          <cell r="CB1422" t="b">
            <v>0</v>
          </cell>
          <cell r="CD1422" t="b">
            <v>0</v>
          </cell>
          <cell r="CE1422" t="b">
            <v>0</v>
          </cell>
          <cell r="CG1422" t="b">
            <v>0</v>
          </cell>
          <cell r="CH1422" t="b">
            <v>0</v>
          </cell>
          <cell r="CP1422" t="e">
            <v>#N/A</v>
          </cell>
          <cell r="CT1422" t="b">
            <v>0</v>
          </cell>
          <cell r="CV1422" t="b">
            <v>0</v>
          </cell>
          <cell r="CX1422" t="b">
            <v>0</v>
          </cell>
          <cell r="CZ1422" t="b">
            <v>0</v>
          </cell>
          <cell r="DB1422" t="b">
            <v>0</v>
          </cell>
          <cell r="DD1422" t="b">
            <v>0</v>
          </cell>
          <cell r="DF1422" t="b">
            <v>0</v>
          </cell>
          <cell r="DH1422" t="b">
            <v>0</v>
          </cell>
          <cell r="DJ1422" t="b">
            <v>0</v>
          </cell>
          <cell r="DL1422" t="b">
            <v>0</v>
          </cell>
          <cell r="DN1422" t="b">
            <v>0</v>
          </cell>
          <cell r="DP1422" t="b">
            <v>0</v>
          </cell>
          <cell r="DV1422">
            <v>0</v>
          </cell>
          <cell r="DX1422">
            <v>0</v>
          </cell>
          <cell r="DZ1422">
            <v>0</v>
          </cell>
          <cell r="EB1422">
            <v>0</v>
          </cell>
          <cell r="ED1422">
            <v>0</v>
          </cell>
          <cell r="EF1422">
            <v>0</v>
          </cell>
          <cell r="EJ1422">
            <v>0</v>
          </cell>
          <cell r="EL1422">
            <v>0</v>
          </cell>
          <cell r="EN1422">
            <v>0</v>
          </cell>
          <cell r="EP1422">
            <v>0</v>
          </cell>
          <cell r="ER1422">
            <v>0</v>
          </cell>
          <cell r="ET1422">
            <v>0</v>
          </cell>
          <cell r="EX1422">
            <v>0</v>
          </cell>
          <cell r="EZ1422">
            <v>0</v>
          </cell>
          <cell r="FD1422">
            <v>0</v>
          </cell>
          <cell r="FF1422">
            <v>0</v>
          </cell>
        </row>
        <row r="1423">
          <cell r="A1423" t="str">
            <v>Idbäcksverset</v>
          </cell>
          <cell r="B1423" t="str">
            <v>Sverige</v>
          </cell>
          <cell r="G1423">
            <v>35</v>
          </cell>
          <cell r="H1423">
            <v>58</v>
          </cell>
          <cell r="AK1423">
            <v>10.9725</v>
          </cell>
          <cell r="AL1423">
            <v>30.131828571428574</v>
          </cell>
          <cell r="AN1423">
            <v>0</v>
          </cell>
          <cell r="AO1423">
            <v>4.375</v>
          </cell>
          <cell r="AP1423">
            <v>875</v>
          </cell>
          <cell r="AQ1423">
            <v>4.9000000000000004</v>
          </cell>
          <cell r="BG1423" t="b">
            <v>0</v>
          </cell>
          <cell r="BO1423" t="b">
            <v>0</v>
          </cell>
          <cell r="CA1423" t="b">
            <v>0</v>
          </cell>
          <cell r="CB1423" t="b">
            <v>0</v>
          </cell>
          <cell r="CD1423" t="b">
            <v>0</v>
          </cell>
          <cell r="CE1423" t="b">
            <v>0</v>
          </cell>
          <cell r="CG1423" t="b">
            <v>0</v>
          </cell>
          <cell r="CH1423" t="b">
            <v>0</v>
          </cell>
          <cell r="CP1423" t="e">
            <v>#N/A</v>
          </cell>
          <cell r="CT1423" t="b">
            <v>0</v>
          </cell>
          <cell r="CV1423" t="b">
            <v>0</v>
          </cell>
          <cell r="CX1423" t="b">
            <v>0</v>
          </cell>
          <cell r="CZ1423" t="b">
            <v>0</v>
          </cell>
          <cell r="DB1423" t="b">
            <v>0</v>
          </cell>
          <cell r="DD1423" t="b">
            <v>0</v>
          </cell>
          <cell r="DF1423" t="b">
            <v>0</v>
          </cell>
          <cell r="DH1423" t="b">
            <v>0</v>
          </cell>
          <cell r="DJ1423" t="b">
            <v>0</v>
          </cell>
          <cell r="DL1423" t="b">
            <v>0</v>
          </cell>
          <cell r="DN1423" t="b">
            <v>0</v>
          </cell>
          <cell r="DP1423" t="b">
            <v>0</v>
          </cell>
          <cell r="DV1423">
            <v>0</v>
          </cell>
          <cell r="DX1423">
            <v>0</v>
          </cell>
          <cell r="DZ1423">
            <v>0</v>
          </cell>
          <cell r="EB1423">
            <v>0</v>
          </cell>
          <cell r="ED1423">
            <v>0</v>
          </cell>
          <cell r="EF1423">
            <v>0</v>
          </cell>
          <cell r="EJ1423">
            <v>0</v>
          </cell>
          <cell r="EL1423">
            <v>0</v>
          </cell>
          <cell r="EN1423">
            <v>0</v>
          </cell>
          <cell r="EP1423">
            <v>0</v>
          </cell>
          <cell r="ER1423">
            <v>0</v>
          </cell>
          <cell r="ET1423">
            <v>0</v>
          </cell>
          <cell r="EX1423">
            <v>0</v>
          </cell>
          <cell r="EZ1423">
            <v>0</v>
          </cell>
          <cell r="FD1423">
            <v>0</v>
          </cell>
          <cell r="FF1423">
            <v>0</v>
          </cell>
        </row>
        <row r="1424">
          <cell r="A1424" t="str">
            <v>Idbäcksverset</v>
          </cell>
          <cell r="B1424" t="str">
            <v>Sverige</v>
          </cell>
          <cell r="G1424">
            <v>35</v>
          </cell>
          <cell r="H1424">
            <v>58</v>
          </cell>
          <cell r="AK1424">
            <v>10.9725</v>
          </cell>
          <cell r="AL1424">
            <v>30.131828571428574</v>
          </cell>
          <cell r="AN1424">
            <v>0</v>
          </cell>
          <cell r="AO1424">
            <v>4.375</v>
          </cell>
          <cell r="AP1424">
            <v>875</v>
          </cell>
          <cell r="AQ1424">
            <v>4.9000000000000004</v>
          </cell>
          <cell r="BG1424" t="b">
            <v>0</v>
          </cell>
          <cell r="BO1424" t="b">
            <v>0</v>
          </cell>
          <cell r="CA1424" t="b">
            <v>0</v>
          </cell>
          <cell r="CB1424" t="b">
            <v>0</v>
          </cell>
          <cell r="CD1424" t="b">
            <v>0</v>
          </cell>
          <cell r="CE1424" t="b">
            <v>0</v>
          </cell>
          <cell r="CG1424" t="b">
            <v>0</v>
          </cell>
          <cell r="CH1424" t="b">
            <v>0</v>
          </cell>
          <cell r="CP1424" t="e">
            <v>#N/A</v>
          </cell>
          <cell r="CT1424" t="b">
            <v>0</v>
          </cell>
          <cell r="CV1424" t="b">
            <v>0</v>
          </cell>
          <cell r="CX1424" t="b">
            <v>0</v>
          </cell>
          <cell r="CZ1424" t="b">
            <v>0</v>
          </cell>
          <cell r="DB1424" t="b">
            <v>0</v>
          </cell>
          <cell r="DD1424" t="b">
            <v>0</v>
          </cell>
          <cell r="DF1424" t="b">
            <v>0</v>
          </cell>
          <cell r="DH1424" t="b">
            <v>0</v>
          </cell>
          <cell r="DJ1424" t="b">
            <v>0</v>
          </cell>
          <cell r="DL1424" t="b">
            <v>0</v>
          </cell>
          <cell r="DN1424" t="b">
            <v>0</v>
          </cell>
          <cell r="DP1424" t="b">
            <v>0</v>
          </cell>
          <cell r="DV1424">
            <v>0</v>
          </cell>
          <cell r="DX1424">
            <v>0</v>
          </cell>
          <cell r="DZ1424">
            <v>0</v>
          </cell>
          <cell r="EB1424">
            <v>0</v>
          </cell>
          <cell r="ED1424">
            <v>0</v>
          </cell>
          <cell r="EF1424">
            <v>0</v>
          </cell>
          <cell r="EJ1424">
            <v>0</v>
          </cell>
          <cell r="EL1424">
            <v>0</v>
          </cell>
          <cell r="EN1424">
            <v>0</v>
          </cell>
          <cell r="EP1424">
            <v>0</v>
          </cell>
          <cell r="ER1424">
            <v>0</v>
          </cell>
          <cell r="ET1424">
            <v>0</v>
          </cell>
          <cell r="EX1424">
            <v>0</v>
          </cell>
          <cell r="EZ1424">
            <v>0</v>
          </cell>
          <cell r="FD1424">
            <v>0</v>
          </cell>
          <cell r="FF1424">
            <v>0</v>
          </cell>
        </row>
        <row r="1425">
          <cell r="A1425" t="str">
            <v>Idbäcksverset</v>
          </cell>
          <cell r="B1425" t="str">
            <v>Sverige</v>
          </cell>
          <cell r="G1425">
            <v>35</v>
          </cell>
          <cell r="H1425">
            <v>58</v>
          </cell>
          <cell r="AK1425">
            <v>10.9725</v>
          </cell>
          <cell r="AL1425">
            <v>30.131828571428574</v>
          </cell>
          <cell r="AN1425">
            <v>0</v>
          </cell>
          <cell r="AO1425">
            <v>3.15</v>
          </cell>
          <cell r="AP1425">
            <v>875</v>
          </cell>
          <cell r="AQ1425">
            <v>4.9000000000000004</v>
          </cell>
          <cell r="BG1425" t="b">
            <v>0</v>
          </cell>
          <cell r="BO1425" t="b">
            <v>0</v>
          </cell>
          <cell r="CA1425" t="b">
            <v>0</v>
          </cell>
          <cell r="CB1425" t="b">
            <v>0</v>
          </cell>
          <cell r="CD1425" t="b">
            <v>0</v>
          </cell>
          <cell r="CE1425" t="b">
            <v>0</v>
          </cell>
          <cell r="CG1425" t="b">
            <v>0</v>
          </cell>
          <cell r="CH1425" t="b">
            <v>0</v>
          </cell>
          <cell r="CP1425" t="str">
            <v>ECWCHBPC</v>
          </cell>
          <cell r="CT1425" t="b">
            <v>0</v>
          </cell>
          <cell r="CV1425" t="b">
            <v>0</v>
          </cell>
          <cell r="CX1425" t="b">
            <v>0</v>
          </cell>
          <cell r="CZ1425" t="b">
            <v>0</v>
          </cell>
          <cell r="DB1425" t="b">
            <v>0</v>
          </cell>
          <cell r="DD1425" t="b">
            <v>0</v>
          </cell>
          <cell r="DF1425" t="b">
            <v>0</v>
          </cell>
          <cell r="DH1425" t="b">
            <v>0</v>
          </cell>
          <cell r="DJ1425" t="b">
            <v>0</v>
          </cell>
          <cell r="DL1425" t="b">
            <v>0</v>
          </cell>
          <cell r="DN1425" t="b">
            <v>0</v>
          </cell>
          <cell r="DP1425" t="b">
            <v>0</v>
          </cell>
          <cell r="DV1425">
            <v>0</v>
          </cell>
          <cell r="DX1425">
            <v>0</v>
          </cell>
          <cell r="DZ1425">
            <v>0</v>
          </cell>
          <cell r="EB1425">
            <v>0</v>
          </cell>
          <cell r="ED1425">
            <v>0</v>
          </cell>
          <cell r="EF1425">
            <v>0</v>
          </cell>
          <cell r="EJ1425">
            <v>0</v>
          </cell>
          <cell r="EL1425">
            <v>0</v>
          </cell>
          <cell r="EN1425">
            <v>0</v>
          </cell>
          <cell r="EP1425">
            <v>0</v>
          </cell>
          <cell r="ER1425">
            <v>0</v>
          </cell>
          <cell r="ET1425">
            <v>0</v>
          </cell>
          <cell r="EX1425">
            <v>0</v>
          </cell>
          <cell r="EZ1425">
            <v>0</v>
          </cell>
          <cell r="FD1425">
            <v>0</v>
          </cell>
          <cell r="FF1425">
            <v>0</v>
          </cell>
        </row>
        <row r="1426">
          <cell r="A1426" t="str">
            <v>KARLSHAMN 1</v>
          </cell>
          <cell r="B1426" t="str">
            <v>Sverige</v>
          </cell>
          <cell r="G1426">
            <v>340</v>
          </cell>
          <cell r="H1426">
            <v>0</v>
          </cell>
          <cell r="AK1426">
            <v>129.19999999999999</v>
          </cell>
          <cell r="AL1426">
            <v>0</v>
          </cell>
          <cell r="AN1426">
            <v>0</v>
          </cell>
          <cell r="AO1426">
            <v>27.2</v>
          </cell>
          <cell r="AP1426">
            <v>6800</v>
          </cell>
          <cell r="AQ1426">
            <v>47.6</v>
          </cell>
          <cell r="BG1426" t="b">
            <v>0</v>
          </cell>
          <cell r="BO1426" t="b">
            <v>0</v>
          </cell>
          <cell r="CA1426" t="b">
            <v>0</v>
          </cell>
          <cell r="CB1426" t="b">
            <v>0</v>
          </cell>
          <cell r="CD1426" t="b">
            <v>0</v>
          </cell>
          <cell r="CE1426" t="b">
            <v>0</v>
          </cell>
          <cell r="CG1426" t="b">
            <v>0</v>
          </cell>
          <cell r="CH1426" t="b">
            <v>0</v>
          </cell>
          <cell r="CP1426" t="e">
            <v>#N/A</v>
          </cell>
          <cell r="CT1426" t="b">
            <v>0</v>
          </cell>
          <cell r="CV1426" t="b">
            <v>0</v>
          </cell>
          <cell r="CX1426" t="b">
            <v>0</v>
          </cell>
          <cell r="CZ1426" t="b">
            <v>0</v>
          </cell>
          <cell r="DB1426" t="b">
            <v>0</v>
          </cell>
          <cell r="DD1426" t="b">
            <v>0</v>
          </cell>
          <cell r="DF1426" t="b">
            <v>0</v>
          </cell>
          <cell r="DH1426" t="b">
            <v>0</v>
          </cell>
          <cell r="DJ1426" t="b">
            <v>0</v>
          </cell>
          <cell r="DL1426" t="b">
            <v>0</v>
          </cell>
          <cell r="DN1426" t="b">
            <v>0</v>
          </cell>
          <cell r="DP1426" t="b">
            <v>0</v>
          </cell>
          <cell r="DV1426">
            <v>0</v>
          </cell>
          <cell r="DX1426">
            <v>0</v>
          </cell>
          <cell r="DZ1426">
            <v>0</v>
          </cell>
          <cell r="EB1426">
            <v>0</v>
          </cell>
          <cell r="ED1426">
            <v>0</v>
          </cell>
          <cell r="EF1426">
            <v>0</v>
          </cell>
          <cell r="EJ1426">
            <v>0</v>
          </cell>
          <cell r="EL1426">
            <v>0</v>
          </cell>
          <cell r="EN1426">
            <v>0</v>
          </cell>
          <cell r="EP1426">
            <v>0</v>
          </cell>
          <cell r="ER1426">
            <v>0</v>
          </cell>
          <cell r="ET1426">
            <v>0</v>
          </cell>
          <cell r="EX1426">
            <v>0</v>
          </cell>
          <cell r="EZ1426">
            <v>0</v>
          </cell>
          <cell r="FD1426">
            <v>0</v>
          </cell>
          <cell r="FF1426">
            <v>0</v>
          </cell>
        </row>
        <row r="1427">
          <cell r="A1427" t="str">
            <v>KARLSHAMN 2</v>
          </cell>
          <cell r="B1427" t="str">
            <v>Sverige</v>
          </cell>
          <cell r="G1427">
            <v>340</v>
          </cell>
          <cell r="H1427">
            <v>0</v>
          </cell>
          <cell r="AK1427">
            <v>130.815</v>
          </cell>
          <cell r="AL1427">
            <v>0</v>
          </cell>
          <cell r="AN1427">
            <v>0</v>
          </cell>
          <cell r="AO1427">
            <v>27.2</v>
          </cell>
          <cell r="AP1427">
            <v>6800</v>
          </cell>
          <cell r="AQ1427">
            <v>47.6</v>
          </cell>
          <cell r="BG1427" t="b">
            <v>0</v>
          </cell>
          <cell r="BO1427" t="b">
            <v>0</v>
          </cell>
          <cell r="CA1427" t="b">
            <v>0</v>
          </cell>
          <cell r="CB1427" t="b">
            <v>0</v>
          </cell>
          <cell r="CD1427" t="b">
            <v>0</v>
          </cell>
          <cell r="CE1427" t="b">
            <v>0</v>
          </cell>
          <cell r="CG1427" t="b">
            <v>0</v>
          </cell>
          <cell r="CH1427" t="b">
            <v>0</v>
          </cell>
          <cell r="CP1427" t="e">
            <v>#N/A</v>
          </cell>
          <cell r="CT1427" t="b">
            <v>0</v>
          </cell>
          <cell r="CV1427" t="b">
            <v>0</v>
          </cell>
          <cell r="CX1427" t="b">
            <v>0</v>
          </cell>
          <cell r="CZ1427" t="b">
            <v>0</v>
          </cell>
          <cell r="DB1427" t="b">
            <v>0</v>
          </cell>
          <cell r="DD1427" t="b">
            <v>0</v>
          </cell>
          <cell r="DF1427" t="b">
            <v>0</v>
          </cell>
          <cell r="DH1427" t="b">
            <v>0</v>
          </cell>
          <cell r="DJ1427" t="b">
            <v>0</v>
          </cell>
          <cell r="DL1427" t="b">
            <v>0</v>
          </cell>
          <cell r="DN1427" t="b">
            <v>0</v>
          </cell>
          <cell r="DP1427" t="b">
            <v>0</v>
          </cell>
          <cell r="DV1427">
            <v>0</v>
          </cell>
          <cell r="DX1427">
            <v>0</v>
          </cell>
          <cell r="DZ1427">
            <v>0</v>
          </cell>
          <cell r="EB1427">
            <v>0</v>
          </cell>
          <cell r="ED1427">
            <v>0</v>
          </cell>
          <cell r="EF1427">
            <v>0</v>
          </cell>
          <cell r="EJ1427">
            <v>0</v>
          </cell>
          <cell r="EL1427">
            <v>0</v>
          </cell>
          <cell r="EN1427">
            <v>0</v>
          </cell>
          <cell r="EP1427">
            <v>0</v>
          </cell>
          <cell r="ER1427">
            <v>0</v>
          </cell>
          <cell r="ET1427">
            <v>0</v>
          </cell>
          <cell r="EX1427">
            <v>0</v>
          </cell>
          <cell r="EZ1427">
            <v>0</v>
          </cell>
          <cell r="FD1427">
            <v>0</v>
          </cell>
          <cell r="FF1427">
            <v>0</v>
          </cell>
        </row>
        <row r="1428">
          <cell r="A1428" t="str">
            <v>KARLSHAMN 2</v>
          </cell>
          <cell r="B1428" t="str">
            <v>Sverige</v>
          </cell>
          <cell r="G1428">
            <v>340</v>
          </cell>
          <cell r="H1428">
            <v>0</v>
          </cell>
          <cell r="AK1428">
            <v>130.815</v>
          </cell>
          <cell r="AL1428">
            <v>0</v>
          </cell>
          <cell r="AN1428">
            <v>0</v>
          </cell>
          <cell r="AO1428">
            <v>27.2</v>
          </cell>
          <cell r="AP1428">
            <v>6800</v>
          </cell>
          <cell r="AQ1428">
            <v>64.599999999999994</v>
          </cell>
          <cell r="BG1428" t="b">
            <v>0</v>
          </cell>
          <cell r="BO1428" t="b">
            <v>0</v>
          </cell>
          <cell r="CA1428" t="b">
            <v>0</v>
          </cell>
          <cell r="CB1428" t="b">
            <v>0</v>
          </cell>
          <cell r="CD1428" t="b">
            <v>0</v>
          </cell>
          <cell r="CE1428" t="b">
            <v>0</v>
          </cell>
          <cell r="CG1428" t="b">
            <v>0</v>
          </cell>
          <cell r="CH1428" t="b">
            <v>0</v>
          </cell>
          <cell r="CP1428" t="e">
            <v>#N/A</v>
          </cell>
          <cell r="CT1428" t="b">
            <v>0</v>
          </cell>
          <cell r="CV1428" t="b">
            <v>0</v>
          </cell>
          <cell r="CX1428" t="b">
            <v>0</v>
          </cell>
          <cell r="CZ1428" t="b">
            <v>0</v>
          </cell>
          <cell r="DB1428" t="b">
            <v>0</v>
          </cell>
          <cell r="DD1428" t="b">
            <v>0</v>
          </cell>
          <cell r="DF1428" t="b">
            <v>0</v>
          </cell>
          <cell r="DH1428" t="b">
            <v>0</v>
          </cell>
          <cell r="DJ1428" t="b">
            <v>0</v>
          </cell>
          <cell r="DL1428" t="b">
            <v>0</v>
          </cell>
          <cell r="DN1428" t="b">
            <v>0</v>
          </cell>
          <cell r="DP1428" t="b">
            <v>0</v>
          </cell>
          <cell r="DV1428">
            <v>0</v>
          </cell>
          <cell r="DX1428">
            <v>0</v>
          </cell>
          <cell r="DZ1428">
            <v>0</v>
          </cell>
          <cell r="EB1428">
            <v>0</v>
          </cell>
          <cell r="ED1428">
            <v>0</v>
          </cell>
          <cell r="EF1428">
            <v>0</v>
          </cell>
          <cell r="EJ1428">
            <v>0</v>
          </cell>
          <cell r="EL1428">
            <v>0</v>
          </cell>
          <cell r="EN1428">
            <v>0</v>
          </cell>
          <cell r="EP1428">
            <v>0</v>
          </cell>
          <cell r="ER1428">
            <v>0</v>
          </cell>
          <cell r="ET1428">
            <v>0</v>
          </cell>
          <cell r="EX1428">
            <v>0</v>
          </cell>
          <cell r="EZ1428">
            <v>0</v>
          </cell>
          <cell r="FD1428">
            <v>0</v>
          </cell>
          <cell r="FF1428">
            <v>0</v>
          </cell>
        </row>
        <row r="1429">
          <cell r="A1429" t="str">
            <v>KARLSHAMN 3</v>
          </cell>
          <cell r="B1429" t="str">
            <v>Sverige</v>
          </cell>
          <cell r="G1429">
            <v>340</v>
          </cell>
          <cell r="H1429">
            <v>0</v>
          </cell>
          <cell r="AK1429">
            <v>132.42999999999998</v>
          </cell>
          <cell r="AL1429">
            <v>0</v>
          </cell>
          <cell r="AN1429">
            <v>0</v>
          </cell>
          <cell r="AO1429">
            <v>27.2</v>
          </cell>
          <cell r="AP1429">
            <v>6800</v>
          </cell>
          <cell r="AQ1429">
            <v>47.6</v>
          </cell>
          <cell r="BG1429" t="b">
            <v>0</v>
          </cell>
          <cell r="BO1429" t="b">
            <v>0</v>
          </cell>
          <cell r="CA1429" t="b">
            <v>0</v>
          </cell>
          <cell r="CB1429" t="b">
            <v>0</v>
          </cell>
          <cell r="CD1429" t="b">
            <v>0</v>
          </cell>
          <cell r="CE1429" t="b">
            <v>0</v>
          </cell>
          <cell r="CG1429" t="b">
            <v>0</v>
          </cell>
          <cell r="CH1429" t="b">
            <v>0</v>
          </cell>
          <cell r="CP1429" t="e">
            <v>#N/A</v>
          </cell>
          <cell r="CT1429" t="b">
            <v>0</v>
          </cell>
          <cell r="CV1429" t="b">
            <v>0</v>
          </cell>
          <cell r="CX1429" t="b">
            <v>0</v>
          </cell>
          <cell r="CZ1429" t="b">
            <v>0</v>
          </cell>
          <cell r="DB1429" t="b">
            <v>0</v>
          </cell>
          <cell r="DD1429" t="b">
            <v>0</v>
          </cell>
          <cell r="DF1429" t="b">
            <v>0</v>
          </cell>
          <cell r="DH1429" t="b">
            <v>0</v>
          </cell>
          <cell r="DJ1429" t="b">
            <v>0</v>
          </cell>
          <cell r="DL1429" t="b">
            <v>0</v>
          </cell>
          <cell r="DN1429" t="b">
            <v>0</v>
          </cell>
          <cell r="DP1429" t="b">
            <v>0</v>
          </cell>
          <cell r="DV1429">
            <v>0</v>
          </cell>
          <cell r="DX1429">
            <v>0</v>
          </cell>
          <cell r="DZ1429">
            <v>0</v>
          </cell>
          <cell r="EB1429">
            <v>0</v>
          </cell>
          <cell r="ED1429">
            <v>0</v>
          </cell>
          <cell r="EF1429">
            <v>0</v>
          </cell>
          <cell r="EJ1429">
            <v>0</v>
          </cell>
          <cell r="EL1429">
            <v>0</v>
          </cell>
          <cell r="EN1429">
            <v>0</v>
          </cell>
          <cell r="EP1429">
            <v>0</v>
          </cell>
          <cell r="ER1429">
            <v>0</v>
          </cell>
          <cell r="ET1429">
            <v>0</v>
          </cell>
          <cell r="EX1429">
            <v>0</v>
          </cell>
          <cell r="EZ1429">
            <v>0</v>
          </cell>
          <cell r="FD1429">
            <v>0</v>
          </cell>
          <cell r="FF1429">
            <v>0</v>
          </cell>
        </row>
        <row r="1430">
          <cell r="A1430" t="str">
            <v>KARLSHAMN 3</v>
          </cell>
          <cell r="B1430" t="str">
            <v>Sverige</v>
          </cell>
          <cell r="G1430">
            <v>340</v>
          </cell>
          <cell r="H1430">
            <v>0</v>
          </cell>
          <cell r="AK1430">
            <v>132.42999999999998</v>
          </cell>
          <cell r="AL1430">
            <v>0</v>
          </cell>
          <cell r="AN1430">
            <v>0</v>
          </cell>
          <cell r="AO1430">
            <v>27.2</v>
          </cell>
          <cell r="AP1430">
            <v>6800</v>
          </cell>
          <cell r="AQ1430">
            <v>64.599999999999994</v>
          </cell>
          <cell r="BG1430" t="b">
            <v>0</v>
          </cell>
          <cell r="BO1430" t="b">
            <v>0</v>
          </cell>
          <cell r="CA1430" t="b">
            <v>0</v>
          </cell>
          <cell r="CB1430" t="b">
            <v>0</v>
          </cell>
          <cell r="CD1430" t="b">
            <v>0</v>
          </cell>
          <cell r="CE1430" t="b">
            <v>0</v>
          </cell>
          <cell r="CG1430" t="b">
            <v>0</v>
          </cell>
          <cell r="CH1430" t="b">
            <v>0</v>
          </cell>
          <cell r="CP1430" t="e">
            <v>#N/A</v>
          </cell>
          <cell r="CT1430" t="b">
            <v>0</v>
          </cell>
          <cell r="CV1430" t="b">
            <v>0</v>
          </cell>
          <cell r="CX1430" t="b">
            <v>0</v>
          </cell>
          <cell r="CZ1430" t="b">
            <v>0</v>
          </cell>
          <cell r="DB1430" t="b">
            <v>0</v>
          </cell>
          <cell r="DD1430" t="b">
            <v>0</v>
          </cell>
          <cell r="DF1430" t="b">
            <v>0</v>
          </cell>
          <cell r="DH1430" t="b">
            <v>0</v>
          </cell>
          <cell r="DJ1430" t="b">
            <v>0</v>
          </cell>
          <cell r="DL1430" t="b">
            <v>0</v>
          </cell>
          <cell r="DN1430" t="b">
            <v>0</v>
          </cell>
          <cell r="DP1430" t="b">
            <v>0</v>
          </cell>
          <cell r="DV1430">
            <v>0</v>
          </cell>
          <cell r="DX1430">
            <v>0</v>
          </cell>
          <cell r="DZ1430">
            <v>0</v>
          </cell>
          <cell r="EB1430">
            <v>0</v>
          </cell>
          <cell r="ED1430">
            <v>0</v>
          </cell>
          <cell r="EF1430">
            <v>0</v>
          </cell>
          <cell r="EJ1430">
            <v>0</v>
          </cell>
          <cell r="EL1430">
            <v>0</v>
          </cell>
          <cell r="EN1430">
            <v>0</v>
          </cell>
          <cell r="EP1430">
            <v>0</v>
          </cell>
          <cell r="ER1430">
            <v>0</v>
          </cell>
          <cell r="ET1430">
            <v>0</v>
          </cell>
          <cell r="EX1430">
            <v>0</v>
          </cell>
          <cell r="EZ1430">
            <v>0</v>
          </cell>
          <cell r="FD1430">
            <v>0</v>
          </cell>
          <cell r="FF1430">
            <v>0</v>
          </cell>
        </row>
        <row r="1431">
          <cell r="A1431" t="str">
            <v>KARLSHAMN 3</v>
          </cell>
          <cell r="B1431" t="str">
            <v>Sverige</v>
          </cell>
          <cell r="G1431">
            <v>340</v>
          </cell>
          <cell r="H1431">
            <v>0</v>
          </cell>
          <cell r="AK1431">
            <v>132.42999999999998</v>
          </cell>
          <cell r="AL1431">
            <v>0</v>
          </cell>
          <cell r="AN1431">
            <v>0</v>
          </cell>
          <cell r="AO1431">
            <v>27.2</v>
          </cell>
          <cell r="AP1431">
            <v>6800</v>
          </cell>
          <cell r="AQ1431">
            <v>64.599999999999994</v>
          </cell>
          <cell r="BG1431" t="b">
            <v>0</v>
          </cell>
          <cell r="BO1431" t="b">
            <v>0</v>
          </cell>
          <cell r="CA1431" t="b">
            <v>0</v>
          </cell>
          <cell r="CB1431" t="b">
            <v>0</v>
          </cell>
          <cell r="CD1431" t="b">
            <v>0</v>
          </cell>
          <cell r="CE1431" t="b">
            <v>0</v>
          </cell>
          <cell r="CG1431" t="b">
            <v>0</v>
          </cell>
          <cell r="CH1431" t="b">
            <v>0</v>
          </cell>
          <cell r="CP1431" t="e">
            <v>#N/A</v>
          </cell>
          <cell r="CT1431" t="b">
            <v>0</v>
          </cell>
          <cell r="CV1431" t="b">
            <v>0</v>
          </cell>
          <cell r="CX1431" t="b">
            <v>0</v>
          </cell>
          <cell r="CZ1431" t="b">
            <v>0</v>
          </cell>
          <cell r="DB1431" t="b">
            <v>0</v>
          </cell>
          <cell r="DD1431" t="b">
            <v>0</v>
          </cell>
          <cell r="DF1431" t="b">
            <v>0</v>
          </cell>
          <cell r="DH1431" t="b">
            <v>0</v>
          </cell>
          <cell r="DJ1431" t="b">
            <v>0</v>
          </cell>
          <cell r="DL1431" t="b">
            <v>0</v>
          </cell>
          <cell r="DN1431" t="b">
            <v>0</v>
          </cell>
          <cell r="DP1431" t="b">
            <v>0</v>
          </cell>
          <cell r="DV1431">
            <v>0</v>
          </cell>
          <cell r="DX1431">
            <v>0</v>
          </cell>
          <cell r="DZ1431">
            <v>0</v>
          </cell>
          <cell r="EB1431">
            <v>0</v>
          </cell>
          <cell r="ED1431">
            <v>0</v>
          </cell>
          <cell r="EF1431">
            <v>0</v>
          </cell>
          <cell r="EJ1431">
            <v>0</v>
          </cell>
          <cell r="EL1431">
            <v>0</v>
          </cell>
          <cell r="EN1431">
            <v>0</v>
          </cell>
          <cell r="EP1431">
            <v>0</v>
          </cell>
          <cell r="ER1431">
            <v>0</v>
          </cell>
          <cell r="ET1431">
            <v>0</v>
          </cell>
          <cell r="EX1431">
            <v>0</v>
          </cell>
          <cell r="EZ1431">
            <v>0</v>
          </cell>
          <cell r="FD1431">
            <v>0</v>
          </cell>
          <cell r="FF1431">
            <v>0</v>
          </cell>
        </row>
        <row r="1432">
          <cell r="A1432" t="str">
            <v>KARLSHAMN GT 1</v>
          </cell>
          <cell r="B1432" t="str">
            <v>Sverige</v>
          </cell>
          <cell r="G1432">
            <v>38.700000000000003</v>
          </cell>
          <cell r="H1432">
            <v>0</v>
          </cell>
          <cell r="AK1432">
            <v>9.9265500000000007</v>
          </cell>
          <cell r="AL1432">
            <v>0</v>
          </cell>
          <cell r="AN1432">
            <v>0</v>
          </cell>
          <cell r="AO1432">
            <v>1.548</v>
          </cell>
          <cell r="AP1432">
            <v>580.5</v>
          </cell>
          <cell r="AQ1432">
            <v>3.0960000000000001</v>
          </cell>
          <cell r="BG1432" t="b">
            <v>0</v>
          </cell>
          <cell r="BO1432" t="b">
            <v>0</v>
          </cell>
          <cell r="CA1432" t="b">
            <v>0</v>
          </cell>
          <cell r="CB1432" t="b">
            <v>0</v>
          </cell>
          <cell r="CD1432" t="b">
            <v>0</v>
          </cell>
          <cell r="CE1432" t="b">
            <v>0</v>
          </cell>
          <cell r="CG1432" t="b">
            <v>0</v>
          </cell>
          <cell r="CH1432" t="b">
            <v>0</v>
          </cell>
          <cell r="CP1432" t="e">
            <v>#N/A</v>
          </cell>
          <cell r="CT1432" t="b">
            <v>0</v>
          </cell>
          <cell r="CV1432" t="b">
            <v>0</v>
          </cell>
          <cell r="CX1432" t="b">
            <v>0</v>
          </cell>
          <cell r="CZ1432" t="b">
            <v>0</v>
          </cell>
          <cell r="DB1432" t="b">
            <v>0</v>
          </cell>
          <cell r="DD1432" t="b">
            <v>0</v>
          </cell>
          <cell r="DF1432" t="b">
            <v>0</v>
          </cell>
          <cell r="DH1432" t="b">
            <v>0</v>
          </cell>
          <cell r="DJ1432" t="b">
            <v>0</v>
          </cell>
          <cell r="DL1432" t="b">
            <v>0</v>
          </cell>
          <cell r="DN1432" t="b">
            <v>0</v>
          </cell>
          <cell r="DP1432" t="b">
            <v>0</v>
          </cell>
          <cell r="DV1432">
            <v>0</v>
          </cell>
          <cell r="DX1432">
            <v>0</v>
          </cell>
          <cell r="DZ1432">
            <v>0</v>
          </cell>
          <cell r="EB1432">
            <v>0</v>
          </cell>
          <cell r="ED1432">
            <v>0</v>
          </cell>
          <cell r="EF1432">
            <v>0</v>
          </cell>
          <cell r="EJ1432">
            <v>0</v>
          </cell>
          <cell r="EL1432">
            <v>0</v>
          </cell>
          <cell r="EN1432">
            <v>0</v>
          </cell>
          <cell r="EP1432">
            <v>0</v>
          </cell>
          <cell r="ER1432">
            <v>0</v>
          </cell>
          <cell r="ET1432">
            <v>0</v>
          </cell>
          <cell r="EX1432">
            <v>0</v>
          </cell>
          <cell r="EZ1432">
            <v>0</v>
          </cell>
          <cell r="FD1432">
            <v>0</v>
          </cell>
          <cell r="FF1432">
            <v>0</v>
          </cell>
        </row>
        <row r="1433">
          <cell r="A1433" t="str">
            <v>KARLSHAMN GT 1</v>
          </cell>
          <cell r="B1433" t="str">
            <v>Sverige</v>
          </cell>
          <cell r="G1433">
            <v>38.700000000000003</v>
          </cell>
          <cell r="H1433">
            <v>0</v>
          </cell>
          <cell r="AK1433">
            <v>9.9265500000000007</v>
          </cell>
          <cell r="AL1433">
            <v>0</v>
          </cell>
          <cell r="AN1433">
            <v>0</v>
          </cell>
          <cell r="AO1433">
            <v>1.548</v>
          </cell>
          <cell r="AP1433">
            <v>580.5</v>
          </cell>
          <cell r="AQ1433">
            <v>3.0960000000000001</v>
          </cell>
          <cell r="BG1433" t="b">
            <v>0</v>
          </cell>
          <cell r="BO1433" t="b">
            <v>0</v>
          </cell>
          <cell r="CA1433" t="b">
            <v>0</v>
          </cell>
          <cell r="CB1433" t="b">
            <v>0</v>
          </cell>
          <cell r="CD1433" t="b">
            <v>0</v>
          </cell>
          <cell r="CE1433" t="b">
            <v>0</v>
          </cell>
          <cell r="CG1433" t="b">
            <v>0</v>
          </cell>
          <cell r="CH1433" t="b">
            <v>0</v>
          </cell>
          <cell r="CP1433" t="e">
            <v>#N/A</v>
          </cell>
          <cell r="CT1433" t="b">
            <v>0</v>
          </cell>
          <cell r="CV1433" t="b">
            <v>0</v>
          </cell>
          <cell r="CX1433" t="b">
            <v>0</v>
          </cell>
          <cell r="CZ1433" t="b">
            <v>0</v>
          </cell>
          <cell r="DB1433" t="b">
            <v>0</v>
          </cell>
          <cell r="DD1433" t="b">
            <v>0</v>
          </cell>
          <cell r="DF1433" t="b">
            <v>0</v>
          </cell>
          <cell r="DH1433" t="b">
            <v>0</v>
          </cell>
          <cell r="DJ1433" t="b">
            <v>0</v>
          </cell>
          <cell r="DL1433" t="b">
            <v>0</v>
          </cell>
          <cell r="DN1433" t="b">
            <v>0</v>
          </cell>
          <cell r="DP1433" t="b">
            <v>0</v>
          </cell>
          <cell r="DV1433">
            <v>0</v>
          </cell>
          <cell r="DX1433">
            <v>0</v>
          </cell>
          <cell r="DZ1433">
            <v>0</v>
          </cell>
          <cell r="EB1433">
            <v>0</v>
          </cell>
          <cell r="ED1433">
            <v>0</v>
          </cell>
          <cell r="EF1433">
            <v>0</v>
          </cell>
          <cell r="EJ1433">
            <v>0</v>
          </cell>
          <cell r="EL1433">
            <v>0</v>
          </cell>
          <cell r="EN1433">
            <v>0</v>
          </cell>
          <cell r="EP1433">
            <v>0</v>
          </cell>
          <cell r="ER1433">
            <v>0</v>
          </cell>
          <cell r="ET1433">
            <v>0</v>
          </cell>
          <cell r="EX1433">
            <v>0</v>
          </cell>
          <cell r="EZ1433">
            <v>0</v>
          </cell>
          <cell r="FD1433">
            <v>0</v>
          </cell>
          <cell r="FF1433">
            <v>0</v>
          </cell>
        </row>
        <row r="1434">
          <cell r="A1434" t="str">
            <v>KARLSKOGA CC</v>
          </cell>
          <cell r="B1434" t="str">
            <v>Sverige</v>
          </cell>
          <cell r="G1434">
            <v>35.200000000000003</v>
          </cell>
          <cell r="H1434">
            <v>0</v>
          </cell>
          <cell r="AK1434">
            <v>15.716799999999999</v>
          </cell>
          <cell r="AL1434">
            <v>0</v>
          </cell>
          <cell r="AN1434">
            <v>0</v>
          </cell>
          <cell r="AO1434">
            <v>2.8160000000000003</v>
          </cell>
          <cell r="AP1434">
            <v>528</v>
          </cell>
          <cell r="AQ1434">
            <v>3.5200000000000005</v>
          </cell>
          <cell r="BG1434" t="b">
            <v>0</v>
          </cell>
          <cell r="BO1434" t="b">
            <v>0</v>
          </cell>
          <cell r="CA1434" t="b">
            <v>0</v>
          </cell>
          <cell r="CB1434" t="b">
            <v>0</v>
          </cell>
          <cell r="CD1434" t="b">
            <v>0</v>
          </cell>
          <cell r="CE1434" t="b">
            <v>0</v>
          </cell>
          <cell r="CG1434" t="b">
            <v>0</v>
          </cell>
          <cell r="CH1434" t="b">
            <v>0</v>
          </cell>
          <cell r="CP1434" t="e">
            <v>#N/A</v>
          </cell>
          <cell r="CT1434" t="b">
            <v>0</v>
          </cell>
          <cell r="CV1434" t="b">
            <v>0</v>
          </cell>
          <cell r="CX1434" t="b">
            <v>0</v>
          </cell>
          <cell r="CZ1434" t="b">
            <v>0</v>
          </cell>
          <cell r="DB1434" t="b">
            <v>0</v>
          </cell>
          <cell r="DD1434" t="b">
            <v>0</v>
          </cell>
          <cell r="DF1434" t="b">
            <v>0</v>
          </cell>
          <cell r="DH1434" t="b">
            <v>0</v>
          </cell>
          <cell r="DJ1434" t="b">
            <v>0</v>
          </cell>
          <cell r="DL1434" t="b">
            <v>0</v>
          </cell>
          <cell r="DN1434" t="b">
            <v>0</v>
          </cell>
          <cell r="DP1434" t="b">
            <v>0</v>
          </cell>
          <cell r="DV1434">
            <v>0</v>
          </cell>
          <cell r="DX1434">
            <v>0</v>
          </cell>
          <cell r="DZ1434">
            <v>0</v>
          </cell>
          <cell r="EB1434">
            <v>0</v>
          </cell>
          <cell r="ED1434">
            <v>0</v>
          </cell>
          <cell r="EF1434">
            <v>0</v>
          </cell>
          <cell r="EJ1434">
            <v>0</v>
          </cell>
          <cell r="EL1434">
            <v>0</v>
          </cell>
          <cell r="EN1434">
            <v>0</v>
          </cell>
          <cell r="EP1434">
            <v>0</v>
          </cell>
          <cell r="ER1434">
            <v>0</v>
          </cell>
          <cell r="ET1434">
            <v>0</v>
          </cell>
          <cell r="EX1434">
            <v>0</v>
          </cell>
          <cell r="EZ1434">
            <v>0</v>
          </cell>
          <cell r="FD1434">
            <v>0</v>
          </cell>
          <cell r="FF1434">
            <v>0</v>
          </cell>
        </row>
        <row r="1435">
          <cell r="A1435" t="str">
            <v>KARLSKOGA CC</v>
          </cell>
          <cell r="B1435" t="str">
            <v>Sverige</v>
          </cell>
          <cell r="G1435">
            <v>35.200000000000003</v>
          </cell>
          <cell r="H1435">
            <v>0</v>
          </cell>
          <cell r="AK1435">
            <v>15.716799999999999</v>
          </cell>
          <cell r="AL1435">
            <v>0</v>
          </cell>
          <cell r="AN1435">
            <v>0</v>
          </cell>
          <cell r="AO1435">
            <v>2.8160000000000003</v>
          </cell>
          <cell r="AP1435">
            <v>528</v>
          </cell>
          <cell r="AQ1435">
            <v>3.5200000000000005</v>
          </cell>
          <cell r="BG1435" t="b">
            <v>0</v>
          </cell>
          <cell r="BO1435" t="b">
            <v>0</v>
          </cell>
          <cell r="CA1435" t="b">
            <v>0</v>
          </cell>
          <cell r="CB1435" t="b">
            <v>0</v>
          </cell>
          <cell r="CD1435" t="b">
            <v>0</v>
          </cell>
          <cell r="CE1435" t="b">
            <v>0</v>
          </cell>
          <cell r="CG1435" t="b">
            <v>0</v>
          </cell>
          <cell r="CH1435" t="b">
            <v>0</v>
          </cell>
          <cell r="CP1435" t="e">
            <v>#N/A</v>
          </cell>
          <cell r="CT1435" t="b">
            <v>0</v>
          </cell>
          <cell r="CV1435" t="b">
            <v>0</v>
          </cell>
          <cell r="CX1435" t="b">
            <v>0</v>
          </cell>
          <cell r="CZ1435" t="b">
            <v>0</v>
          </cell>
          <cell r="DB1435" t="b">
            <v>0</v>
          </cell>
          <cell r="DD1435" t="b">
            <v>0</v>
          </cell>
          <cell r="DF1435" t="b">
            <v>0</v>
          </cell>
          <cell r="DH1435" t="b">
            <v>0</v>
          </cell>
          <cell r="DJ1435" t="b">
            <v>0</v>
          </cell>
          <cell r="DL1435" t="b">
            <v>0</v>
          </cell>
          <cell r="DN1435" t="b">
            <v>0</v>
          </cell>
          <cell r="DP1435" t="b">
            <v>0</v>
          </cell>
          <cell r="DV1435">
            <v>0</v>
          </cell>
          <cell r="DX1435">
            <v>0</v>
          </cell>
          <cell r="DZ1435">
            <v>0</v>
          </cell>
          <cell r="EB1435">
            <v>0</v>
          </cell>
          <cell r="ED1435">
            <v>0</v>
          </cell>
          <cell r="EF1435">
            <v>0</v>
          </cell>
          <cell r="EJ1435">
            <v>0</v>
          </cell>
          <cell r="EL1435">
            <v>0</v>
          </cell>
          <cell r="EN1435">
            <v>0</v>
          </cell>
          <cell r="EP1435">
            <v>0</v>
          </cell>
          <cell r="ER1435">
            <v>0</v>
          </cell>
          <cell r="ET1435">
            <v>0</v>
          </cell>
          <cell r="EX1435">
            <v>0</v>
          </cell>
          <cell r="EZ1435">
            <v>0</v>
          </cell>
          <cell r="FD1435">
            <v>0</v>
          </cell>
          <cell r="FF1435">
            <v>0</v>
          </cell>
        </row>
        <row r="1436">
          <cell r="A1436" t="str">
            <v>KARLSTAD GT 1</v>
          </cell>
          <cell r="B1436" t="str">
            <v>Sverige</v>
          </cell>
          <cell r="G1436">
            <v>23.5</v>
          </cell>
          <cell r="H1436">
            <v>0</v>
          </cell>
          <cell r="AK1436">
            <v>5.5812499999999998</v>
          </cell>
          <cell r="AL1436">
            <v>0</v>
          </cell>
          <cell r="AN1436">
            <v>0</v>
          </cell>
          <cell r="AO1436">
            <v>0.94000000000000006</v>
          </cell>
          <cell r="AP1436">
            <v>352.5</v>
          </cell>
          <cell r="AQ1436">
            <v>1.8800000000000001</v>
          </cell>
          <cell r="BG1436" t="b">
            <v>0</v>
          </cell>
          <cell r="BO1436" t="b">
            <v>0</v>
          </cell>
          <cell r="CA1436" t="b">
            <v>0</v>
          </cell>
          <cell r="CB1436" t="b">
            <v>0</v>
          </cell>
          <cell r="CD1436" t="b">
            <v>0</v>
          </cell>
          <cell r="CE1436" t="b">
            <v>0</v>
          </cell>
          <cell r="CG1436" t="b">
            <v>0</v>
          </cell>
          <cell r="CH1436" t="b">
            <v>0</v>
          </cell>
          <cell r="CP1436" t="e">
            <v>#N/A</v>
          </cell>
          <cell r="CT1436" t="b">
            <v>0</v>
          </cell>
          <cell r="CV1436" t="b">
            <v>0</v>
          </cell>
          <cell r="CX1436" t="b">
            <v>0</v>
          </cell>
          <cell r="CZ1436" t="b">
            <v>0</v>
          </cell>
          <cell r="DB1436" t="b">
            <v>0</v>
          </cell>
          <cell r="DD1436" t="b">
            <v>0</v>
          </cell>
          <cell r="DF1436" t="b">
            <v>0</v>
          </cell>
          <cell r="DH1436" t="b">
            <v>0</v>
          </cell>
          <cell r="DJ1436" t="b">
            <v>0</v>
          </cell>
          <cell r="DL1436" t="b">
            <v>0</v>
          </cell>
          <cell r="DN1436" t="b">
            <v>0</v>
          </cell>
          <cell r="DP1436" t="b">
            <v>0</v>
          </cell>
          <cell r="DV1436">
            <v>0</v>
          </cell>
          <cell r="DX1436">
            <v>0</v>
          </cell>
          <cell r="DZ1436">
            <v>0</v>
          </cell>
          <cell r="EB1436">
            <v>0</v>
          </cell>
          <cell r="ED1436">
            <v>0</v>
          </cell>
          <cell r="EF1436">
            <v>0</v>
          </cell>
          <cell r="EJ1436">
            <v>0</v>
          </cell>
          <cell r="EL1436">
            <v>0</v>
          </cell>
          <cell r="EN1436">
            <v>0</v>
          </cell>
          <cell r="EP1436">
            <v>0</v>
          </cell>
          <cell r="ER1436">
            <v>0</v>
          </cell>
          <cell r="ET1436">
            <v>0</v>
          </cell>
          <cell r="EX1436">
            <v>0</v>
          </cell>
          <cell r="EZ1436">
            <v>0</v>
          </cell>
          <cell r="FD1436">
            <v>0</v>
          </cell>
          <cell r="FF1436">
            <v>0</v>
          </cell>
        </row>
        <row r="1437">
          <cell r="A1437" t="str">
            <v>KARLSTAD GT 1</v>
          </cell>
          <cell r="B1437" t="str">
            <v>Sverige</v>
          </cell>
          <cell r="G1437">
            <v>23.5</v>
          </cell>
          <cell r="H1437">
            <v>0</v>
          </cell>
          <cell r="AK1437">
            <v>5.5812499999999998</v>
          </cell>
          <cell r="AL1437">
            <v>0</v>
          </cell>
          <cell r="AN1437">
            <v>0</v>
          </cell>
          <cell r="AO1437">
            <v>0.94000000000000006</v>
          </cell>
          <cell r="AP1437">
            <v>352.5</v>
          </cell>
          <cell r="AQ1437">
            <v>1.8800000000000001</v>
          </cell>
          <cell r="BG1437" t="b">
            <v>0</v>
          </cell>
          <cell r="BO1437" t="b">
            <v>0</v>
          </cell>
          <cell r="CA1437" t="b">
            <v>0</v>
          </cell>
          <cell r="CB1437" t="b">
            <v>0</v>
          </cell>
          <cell r="CD1437" t="b">
            <v>0</v>
          </cell>
          <cell r="CE1437" t="b">
            <v>0</v>
          </cell>
          <cell r="CG1437" t="b">
            <v>0</v>
          </cell>
          <cell r="CH1437" t="b">
            <v>0</v>
          </cell>
          <cell r="CP1437" t="e">
            <v>#N/A</v>
          </cell>
          <cell r="CT1437" t="b">
            <v>0</v>
          </cell>
          <cell r="CV1437" t="b">
            <v>0</v>
          </cell>
          <cell r="CX1437" t="b">
            <v>0</v>
          </cell>
          <cell r="CZ1437" t="b">
            <v>0</v>
          </cell>
          <cell r="DB1437" t="b">
            <v>0</v>
          </cell>
          <cell r="DD1437" t="b">
            <v>0</v>
          </cell>
          <cell r="DF1437" t="b">
            <v>0</v>
          </cell>
          <cell r="DH1437" t="b">
            <v>0</v>
          </cell>
          <cell r="DJ1437" t="b">
            <v>0</v>
          </cell>
          <cell r="DL1437" t="b">
            <v>0</v>
          </cell>
          <cell r="DN1437" t="b">
            <v>0</v>
          </cell>
          <cell r="DP1437" t="b">
            <v>0</v>
          </cell>
          <cell r="DV1437">
            <v>0</v>
          </cell>
          <cell r="DX1437">
            <v>0</v>
          </cell>
          <cell r="DZ1437">
            <v>0</v>
          </cell>
          <cell r="EB1437">
            <v>0</v>
          </cell>
          <cell r="ED1437">
            <v>0</v>
          </cell>
          <cell r="EF1437">
            <v>0</v>
          </cell>
          <cell r="EJ1437">
            <v>0</v>
          </cell>
          <cell r="EL1437">
            <v>0</v>
          </cell>
          <cell r="EN1437">
            <v>0</v>
          </cell>
          <cell r="EP1437">
            <v>0</v>
          </cell>
          <cell r="ER1437">
            <v>0</v>
          </cell>
          <cell r="ET1437">
            <v>0</v>
          </cell>
          <cell r="EX1437">
            <v>0</v>
          </cell>
          <cell r="EZ1437">
            <v>0</v>
          </cell>
          <cell r="FD1437">
            <v>0</v>
          </cell>
          <cell r="FF1437">
            <v>0</v>
          </cell>
        </row>
        <row r="1438">
          <cell r="A1438" t="str">
            <v>KARLSTAD S1</v>
          </cell>
          <cell r="B1438" t="str">
            <v>Sverige</v>
          </cell>
          <cell r="G1438">
            <v>20</v>
          </cell>
          <cell r="H1438">
            <v>75</v>
          </cell>
          <cell r="AK1438">
            <v>3.8</v>
          </cell>
          <cell r="AL1438">
            <v>53.4375</v>
          </cell>
          <cell r="AN1438">
            <v>0</v>
          </cell>
          <cell r="AO1438">
            <v>1.7999999999999998</v>
          </cell>
          <cell r="AP1438">
            <v>500</v>
          </cell>
          <cell r="AQ1438">
            <v>2.8000000000000003</v>
          </cell>
          <cell r="BG1438" t="b">
            <v>0</v>
          </cell>
          <cell r="BO1438" t="b">
            <v>0</v>
          </cell>
          <cell r="CA1438" t="b">
            <v>0</v>
          </cell>
          <cell r="CB1438" t="b">
            <v>0</v>
          </cell>
          <cell r="CD1438" t="b">
            <v>0</v>
          </cell>
          <cell r="CE1438" t="b">
            <v>0</v>
          </cell>
          <cell r="CG1438" t="b">
            <v>0</v>
          </cell>
          <cell r="CH1438" t="b">
            <v>0</v>
          </cell>
          <cell r="CP1438" t="str">
            <v>ECWCHBPC</v>
          </cell>
          <cell r="CT1438" t="b">
            <v>0</v>
          </cell>
          <cell r="CV1438" t="b">
            <v>0</v>
          </cell>
          <cell r="CX1438" t="b">
            <v>0</v>
          </cell>
          <cell r="CZ1438" t="b">
            <v>0</v>
          </cell>
          <cell r="DB1438" t="b">
            <v>0</v>
          </cell>
          <cell r="DD1438" t="b">
            <v>0</v>
          </cell>
          <cell r="DF1438" t="b">
            <v>0</v>
          </cell>
          <cell r="DH1438" t="b">
            <v>0</v>
          </cell>
          <cell r="DJ1438" t="b">
            <v>0</v>
          </cell>
          <cell r="DL1438" t="b">
            <v>0</v>
          </cell>
          <cell r="DN1438" t="b">
            <v>0</v>
          </cell>
          <cell r="DP1438" t="b">
            <v>0</v>
          </cell>
          <cell r="DV1438">
            <v>0</v>
          </cell>
          <cell r="DX1438">
            <v>0</v>
          </cell>
          <cell r="DZ1438">
            <v>0</v>
          </cell>
          <cell r="EB1438">
            <v>0</v>
          </cell>
          <cell r="ED1438">
            <v>0</v>
          </cell>
          <cell r="EF1438">
            <v>0</v>
          </cell>
          <cell r="EJ1438">
            <v>0</v>
          </cell>
          <cell r="EL1438">
            <v>0</v>
          </cell>
          <cell r="EN1438">
            <v>0</v>
          </cell>
          <cell r="EP1438">
            <v>0</v>
          </cell>
          <cell r="ER1438">
            <v>0</v>
          </cell>
          <cell r="ET1438">
            <v>0</v>
          </cell>
          <cell r="EX1438">
            <v>0</v>
          </cell>
          <cell r="EZ1438">
            <v>0</v>
          </cell>
          <cell r="FD1438">
            <v>0</v>
          </cell>
          <cell r="FF1438">
            <v>0</v>
          </cell>
        </row>
        <row r="1439">
          <cell r="A1439" t="str">
            <v>KARSKÄR (A)</v>
          </cell>
          <cell r="B1439" t="str">
            <v>Sverige</v>
          </cell>
          <cell r="G1439">
            <v>40</v>
          </cell>
          <cell r="H1439">
            <v>0</v>
          </cell>
          <cell r="AK1439">
            <v>15.579999999999998</v>
          </cell>
          <cell r="AL1439">
            <v>0</v>
          </cell>
          <cell r="AN1439">
            <v>0</v>
          </cell>
          <cell r="AO1439">
            <v>3.2</v>
          </cell>
          <cell r="AP1439">
            <v>800</v>
          </cell>
          <cell r="AQ1439">
            <v>5.6000000000000005</v>
          </cell>
          <cell r="BG1439" t="b">
            <v>0</v>
          </cell>
          <cell r="BO1439" t="b">
            <v>0</v>
          </cell>
          <cell r="CA1439" t="b">
            <v>0</v>
          </cell>
          <cell r="CB1439" t="b">
            <v>0</v>
          </cell>
          <cell r="CD1439" t="b">
            <v>0</v>
          </cell>
          <cell r="CE1439" t="b">
            <v>0</v>
          </cell>
          <cell r="CG1439" t="b">
            <v>0</v>
          </cell>
          <cell r="CH1439" t="b">
            <v>0</v>
          </cell>
          <cell r="CP1439" t="e">
            <v>#N/A</v>
          </cell>
          <cell r="CT1439" t="b">
            <v>0</v>
          </cell>
          <cell r="CV1439" t="b">
            <v>0</v>
          </cell>
          <cell r="CX1439" t="b">
            <v>0</v>
          </cell>
          <cell r="CZ1439" t="b">
            <v>0</v>
          </cell>
          <cell r="DB1439" t="b">
            <v>0</v>
          </cell>
          <cell r="DD1439" t="b">
            <v>0</v>
          </cell>
          <cell r="DF1439" t="b">
            <v>0</v>
          </cell>
          <cell r="DH1439" t="b">
            <v>0</v>
          </cell>
          <cell r="DJ1439" t="b">
            <v>0</v>
          </cell>
          <cell r="DL1439" t="b">
            <v>0</v>
          </cell>
          <cell r="DN1439" t="b">
            <v>0</v>
          </cell>
          <cell r="DP1439" t="b">
            <v>0</v>
          </cell>
          <cell r="DV1439">
            <v>0</v>
          </cell>
          <cell r="DX1439">
            <v>0</v>
          </cell>
          <cell r="DZ1439">
            <v>0</v>
          </cell>
          <cell r="EB1439">
            <v>0</v>
          </cell>
          <cell r="ED1439">
            <v>0</v>
          </cell>
          <cell r="EF1439">
            <v>0</v>
          </cell>
          <cell r="EJ1439">
            <v>0</v>
          </cell>
          <cell r="EL1439">
            <v>0</v>
          </cell>
          <cell r="EN1439">
            <v>0</v>
          </cell>
          <cell r="EP1439">
            <v>0</v>
          </cell>
          <cell r="ER1439">
            <v>0</v>
          </cell>
          <cell r="ET1439">
            <v>0</v>
          </cell>
          <cell r="EX1439">
            <v>0</v>
          </cell>
          <cell r="EZ1439">
            <v>0</v>
          </cell>
          <cell r="FD1439">
            <v>0</v>
          </cell>
          <cell r="FF1439">
            <v>0</v>
          </cell>
        </row>
        <row r="1440">
          <cell r="A1440" t="str">
            <v>KARSKÄR (A)</v>
          </cell>
          <cell r="B1440" t="str">
            <v>Sverige</v>
          </cell>
          <cell r="G1440">
            <v>40</v>
          </cell>
          <cell r="H1440">
            <v>0</v>
          </cell>
          <cell r="AK1440">
            <v>15.579999999999998</v>
          </cell>
          <cell r="AL1440">
            <v>0</v>
          </cell>
          <cell r="AN1440">
            <v>0</v>
          </cell>
          <cell r="AO1440">
            <v>3.2</v>
          </cell>
          <cell r="AP1440">
            <v>800</v>
          </cell>
          <cell r="AQ1440">
            <v>5.6000000000000005</v>
          </cell>
          <cell r="BG1440" t="b">
            <v>0</v>
          </cell>
          <cell r="BO1440" t="b">
            <v>0</v>
          </cell>
          <cell r="CA1440" t="b">
            <v>0</v>
          </cell>
          <cell r="CB1440" t="b">
            <v>0</v>
          </cell>
          <cell r="CD1440" t="b">
            <v>0</v>
          </cell>
          <cell r="CE1440" t="b">
            <v>0</v>
          </cell>
          <cell r="CG1440" t="b">
            <v>0</v>
          </cell>
          <cell r="CH1440" t="b">
            <v>0</v>
          </cell>
          <cell r="CP1440" t="e">
            <v>#N/A</v>
          </cell>
          <cell r="CT1440" t="b">
            <v>0</v>
          </cell>
          <cell r="CV1440" t="b">
            <v>0</v>
          </cell>
          <cell r="CX1440" t="b">
            <v>0</v>
          </cell>
          <cell r="CZ1440" t="b">
            <v>0</v>
          </cell>
          <cell r="DB1440" t="b">
            <v>0</v>
          </cell>
          <cell r="DD1440" t="b">
            <v>0</v>
          </cell>
          <cell r="DF1440" t="b">
            <v>0</v>
          </cell>
          <cell r="DH1440" t="b">
            <v>0</v>
          </cell>
          <cell r="DJ1440" t="b">
            <v>0</v>
          </cell>
          <cell r="DL1440" t="b">
            <v>0</v>
          </cell>
          <cell r="DN1440" t="b">
            <v>0</v>
          </cell>
          <cell r="DP1440" t="b">
            <v>0</v>
          </cell>
          <cell r="DV1440">
            <v>0</v>
          </cell>
          <cell r="DX1440">
            <v>0</v>
          </cell>
          <cell r="DZ1440">
            <v>0</v>
          </cell>
          <cell r="EB1440">
            <v>0</v>
          </cell>
          <cell r="ED1440">
            <v>0</v>
          </cell>
          <cell r="EF1440">
            <v>0</v>
          </cell>
          <cell r="EJ1440">
            <v>0</v>
          </cell>
          <cell r="EL1440">
            <v>0</v>
          </cell>
          <cell r="EN1440">
            <v>0</v>
          </cell>
          <cell r="EP1440">
            <v>0</v>
          </cell>
          <cell r="ER1440">
            <v>0</v>
          </cell>
          <cell r="ET1440">
            <v>0</v>
          </cell>
          <cell r="EX1440">
            <v>0</v>
          </cell>
          <cell r="EZ1440">
            <v>0</v>
          </cell>
          <cell r="FD1440">
            <v>0</v>
          </cell>
          <cell r="FF1440">
            <v>0</v>
          </cell>
        </row>
        <row r="1441">
          <cell r="A1441" t="str">
            <v>KARSKÄR G4</v>
          </cell>
          <cell r="B1441" t="str">
            <v>Sverige</v>
          </cell>
          <cell r="G1441">
            <v>125</v>
          </cell>
          <cell r="H1441">
            <v>0</v>
          </cell>
          <cell r="AK1441">
            <v>48.687499999999993</v>
          </cell>
          <cell r="AL1441">
            <v>0</v>
          </cell>
          <cell r="AN1441">
            <v>0</v>
          </cell>
          <cell r="AO1441">
            <v>10</v>
          </cell>
          <cell r="AP1441">
            <v>2500</v>
          </cell>
          <cell r="AQ1441">
            <v>17.5</v>
          </cell>
          <cell r="BG1441" t="b">
            <v>0</v>
          </cell>
          <cell r="BO1441" t="b">
            <v>0</v>
          </cell>
          <cell r="CA1441" t="b">
            <v>0</v>
          </cell>
          <cell r="CB1441" t="b">
            <v>0</v>
          </cell>
          <cell r="CD1441" t="b">
            <v>0</v>
          </cell>
          <cell r="CE1441" t="b">
            <v>0</v>
          </cell>
          <cell r="CG1441" t="b">
            <v>0</v>
          </cell>
          <cell r="CH1441" t="b">
            <v>0</v>
          </cell>
          <cell r="CP1441" t="e">
            <v>#N/A</v>
          </cell>
          <cell r="CT1441" t="b">
            <v>0</v>
          </cell>
          <cell r="CV1441" t="b">
            <v>0</v>
          </cell>
          <cell r="CX1441" t="b">
            <v>0</v>
          </cell>
          <cell r="CZ1441" t="b">
            <v>0</v>
          </cell>
          <cell r="DB1441" t="b">
            <v>0</v>
          </cell>
          <cell r="DD1441" t="b">
            <v>0</v>
          </cell>
          <cell r="DF1441" t="b">
            <v>0</v>
          </cell>
          <cell r="DH1441" t="b">
            <v>0</v>
          </cell>
          <cell r="DJ1441" t="b">
            <v>0</v>
          </cell>
          <cell r="DL1441" t="b">
            <v>0</v>
          </cell>
          <cell r="DN1441" t="b">
            <v>0</v>
          </cell>
          <cell r="DP1441" t="b">
            <v>0</v>
          </cell>
          <cell r="DV1441">
            <v>0</v>
          </cell>
          <cell r="DX1441">
            <v>0</v>
          </cell>
          <cell r="DZ1441">
            <v>0</v>
          </cell>
          <cell r="EB1441">
            <v>0</v>
          </cell>
          <cell r="ED1441">
            <v>0</v>
          </cell>
          <cell r="EF1441">
            <v>0</v>
          </cell>
          <cell r="EJ1441">
            <v>0</v>
          </cell>
          <cell r="EL1441">
            <v>0</v>
          </cell>
          <cell r="EN1441">
            <v>0</v>
          </cell>
          <cell r="EP1441">
            <v>0</v>
          </cell>
          <cell r="ER1441">
            <v>0</v>
          </cell>
          <cell r="ET1441">
            <v>0</v>
          </cell>
          <cell r="EX1441">
            <v>0</v>
          </cell>
          <cell r="EZ1441">
            <v>0</v>
          </cell>
          <cell r="FD1441">
            <v>0</v>
          </cell>
          <cell r="FF1441">
            <v>0</v>
          </cell>
        </row>
        <row r="1442">
          <cell r="A1442" t="str">
            <v>KARSKÄR G4</v>
          </cell>
          <cell r="B1442" t="str">
            <v>Sverige</v>
          </cell>
          <cell r="G1442">
            <v>125</v>
          </cell>
          <cell r="H1442">
            <v>0</v>
          </cell>
          <cell r="AK1442">
            <v>48.687499999999993</v>
          </cell>
          <cell r="AL1442">
            <v>0</v>
          </cell>
          <cell r="AN1442">
            <v>0</v>
          </cell>
          <cell r="AO1442">
            <v>10</v>
          </cell>
          <cell r="AP1442">
            <v>2500</v>
          </cell>
          <cell r="AQ1442">
            <v>17.5</v>
          </cell>
          <cell r="BG1442" t="b">
            <v>0</v>
          </cell>
          <cell r="BO1442" t="b">
            <v>0</v>
          </cell>
          <cell r="CA1442" t="b">
            <v>0</v>
          </cell>
          <cell r="CB1442" t="b">
            <v>0</v>
          </cell>
          <cell r="CD1442" t="b">
            <v>0</v>
          </cell>
          <cell r="CE1442" t="b">
            <v>0</v>
          </cell>
          <cell r="CG1442" t="b">
            <v>0</v>
          </cell>
          <cell r="CH1442" t="b">
            <v>0</v>
          </cell>
          <cell r="CP1442" t="e">
            <v>#N/A</v>
          </cell>
          <cell r="CT1442" t="b">
            <v>0</v>
          </cell>
          <cell r="CV1442" t="b">
            <v>0</v>
          </cell>
          <cell r="CX1442" t="b">
            <v>0</v>
          </cell>
          <cell r="CZ1442" t="b">
            <v>0</v>
          </cell>
          <cell r="DB1442" t="b">
            <v>0</v>
          </cell>
          <cell r="DD1442" t="b">
            <v>0</v>
          </cell>
          <cell r="DF1442" t="b">
            <v>0</v>
          </cell>
          <cell r="DH1442" t="b">
            <v>0</v>
          </cell>
          <cell r="DJ1442" t="b">
            <v>0</v>
          </cell>
          <cell r="DL1442" t="b">
            <v>0</v>
          </cell>
          <cell r="DN1442" t="b">
            <v>0</v>
          </cell>
          <cell r="DP1442" t="b">
            <v>0</v>
          </cell>
          <cell r="DV1442">
            <v>0</v>
          </cell>
          <cell r="DX1442">
            <v>0</v>
          </cell>
          <cell r="DZ1442">
            <v>0</v>
          </cell>
          <cell r="EB1442">
            <v>0</v>
          </cell>
          <cell r="ED1442">
            <v>0</v>
          </cell>
          <cell r="EF1442">
            <v>0</v>
          </cell>
          <cell r="EJ1442">
            <v>0</v>
          </cell>
          <cell r="EL1442">
            <v>0</v>
          </cell>
          <cell r="EN1442">
            <v>0</v>
          </cell>
          <cell r="EP1442">
            <v>0</v>
          </cell>
          <cell r="ER1442">
            <v>0</v>
          </cell>
          <cell r="ET1442">
            <v>0</v>
          </cell>
          <cell r="EX1442">
            <v>0</v>
          </cell>
          <cell r="EZ1442">
            <v>0</v>
          </cell>
          <cell r="FD1442">
            <v>0</v>
          </cell>
          <cell r="FF1442">
            <v>0</v>
          </cell>
        </row>
        <row r="1443">
          <cell r="A1443" t="str">
            <v>KIMSTAD GT 1-2</v>
          </cell>
          <cell r="B1443" t="str">
            <v>Sverige</v>
          </cell>
          <cell r="G1443">
            <v>133</v>
          </cell>
          <cell r="H1443">
            <v>0</v>
          </cell>
          <cell r="AK1443">
            <v>34.1145</v>
          </cell>
          <cell r="AL1443">
            <v>0</v>
          </cell>
          <cell r="AN1443">
            <v>0</v>
          </cell>
          <cell r="AO1443">
            <v>5.32</v>
          </cell>
          <cell r="AP1443">
            <v>1995</v>
          </cell>
          <cell r="AQ1443">
            <v>10.64</v>
          </cell>
          <cell r="BG1443" t="b">
            <v>0</v>
          </cell>
          <cell r="BO1443" t="b">
            <v>0</v>
          </cell>
          <cell r="CA1443" t="b">
            <v>0</v>
          </cell>
          <cell r="CB1443" t="b">
            <v>0</v>
          </cell>
          <cell r="CD1443" t="b">
            <v>0</v>
          </cell>
          <cell r="CE1443" t="b">
            <v>0</v>
          </cell>
          <cell r="CG1443" t="b">
            <v>0</v>
          </cell>
          <cell r="CH1443" t="b">
            <v>0</v>
          </cell>
          <cell r="CP1443" t="e">
            <v>#N/A</v>
          </cell>
          <cell r="CT1443" t="b">
            <v>0</v>
          </cell>
          <cell r="CV1443" t="b">
            <v>0</v>
          </cell>
          <cell r="CX1443" t="b">
            <v>0</v>
          </cell>
          <cell r="CZ1443" t="b">
            <v>0</v>
          </cell>
          <cell r="DB1443" t="b">
            <v>0</v>
          </cell>
          <cell r="DD1443" t="b">
            <v>0</v>
          </cell>
          <cell r="DF1443" t="b">
            <v>0</v>
          </cell>
          <cell r="DH1443" t="b">
            <v>0</v>
          </cell>
          <cell r="DJ1443" t="b">
            <v>0</v>
          </cell>
          <cell r="DL1443" t="b">
            <v>0</v>
          </cell>
          <cell r="DN1443" t="b">
            <v>0</v>
          </cell>
          <cell r="DP1443" t="b">
            <v>0</v>
          </cell>
          <cell r="DV1443">
            <v>0</v>
          </cell>
          <cell r="DX1443">
            <v>0</v>
          </cell>
          <cell r="DZ1443">
            <v>0</v>
          </cell>
          <cell r="EB1443">
            <v>0</v>
          </cell>
          <cell r="ED1443">
            <v>0</v>
          </cell>
          <cell r="EF1443">
            <v>0</v>
          </cell>
          <cell r="EJ1443">
            <v>0</v>
          </cell>
          <cell r="EL1443">
            <v>0</v>
          </cell>
          <cell r="EN1443">
            <v>0</v>
          </cell>
          <cell r="EP1443">
            <v>0</v>
          </cell>
          <cell r="ER1443">
            <v>0</v>
          </cell>
          <cell r="ET1443">
            <v>0</v>
          </cell>
          <cell r="EX1443">
            <v>0</v>
          </cell>
          <cell r="EZ1443">
            <v>0</v>
          </cell>
          <cell r="FD1443">
            <v>0</v>
          </cell>
          <cell r="FF1443">
            <v>0</v>
          </cell>
        </row>
        <row r="1444">
          <cell r="A1444" t="str">
            <v>KIMSTAD GT 1-2</v>
          </cell>
          <cell r="B1444" t="str">
            <v>Sverige</v>
          </cell>
          <cell r="G1444">
            <v>133</v>
          </cell>
          <cell r="H1444">
            <v>0</v>
          </cell>
          <cell r="AK1444">
            <v>34.1145</v>
          </cell>
          <cell r="AL1444">
            <v>0</v>
          </cell>
          <cell r="AN1444">
            <v>0</v>
          </cell>
          <cell r="AO1444">
            <v>5.32</v>
          </cell>
          <cell r="AP1444">
            <v>1995</v>
          </cell>
          <cell r="AQ1444">
            <v>10.64</v>
          </cell>
          <cell r="BG1444" t="b">
            <v>0</v>
          </cell>
          <cell r="BO1444" t="b">
            <v>0</v>
          </cell>
          <cell r="CA1444" t="b">
            <v>0</v>
          </cell>
          <cell r="CB1444" t="b">
            <v>0</v>
          </cell>
          <cell r="CD1444" t="b">
            <v>0</v>
          </cell>
          <cell r="CE1444" t="b">
            <v>0</v>
          </cell>
          <cell r="CG1444" t="b">
            <v>0</v>
          </cell>
          <cell r="CH1444" t="b">
            <v>0</v>
          </cell>
          <cell r="CP1444" t="e">
            <v>#N/A</v>
          </cell>
          <cell r="CT1444" t="b">
            <v>0</v>
          </cell>
          <cell r="CV1444" t="b">
            <v>0</v>
          </cell>
          <cell r="CX1444" t="b">
            <v>0</v>
          </cell>
          <cell r="CZ1444" t="b">
            <v>0</v>
          </cell>
          <cell r="DB1444" t="b">
            <v>0</v>
          </cell>
          <cell r="DD1444" t="b">
            <v>0</v>
          </cell>
          <cell r="DF1444" t="b">
            <v>0</v>
          </cell>
          <cell r="DH1444" t="b">
            <v>0</v>
          </cell>
          <cell r="DJ1444" t="b">
            <v>0</v>
          </cell>
          <cell r="DL1444" t="b">
            <v>0</v>
          </cell>
          <cell r="DN1444" t="b">
            <v>0</v>
          </cell>
          <cell r="DP1444" t="b">
            <v>0</v>
          </cell>
          <cell r="DV1444">
            <v>0</v>
          </cell>
          <cell r="DX1444">
            <v>0</v>
          </cell>
          <cell r="DZ1444">
            <v>0</v>
          </cell>
          <cell r="EB1444">
            <v>0</v>
          </cell>
          <cell r="ED1444">
            <v>0</v>
          </cell>
          <cell r="EF1444">
            <v>0</v>
          </cell>
          <cell r="EJ1444">
            <v>0</v>
          </cell>
          <cell r="EL1444">
            <v>0</v>
          </cell>
          <cell r="EN1444">
            <v>0</v>
          </cell>
          <cell r="EP1444">
            <v>0</v>
          </cell>
          <cell r="ER1444">
            <v>0</v>
          </cell>
          <cell r="ET1444">
            <v>0</v>
          </cell>
          <cell r="EX1444">
            <v>0</v>
          </cell>
          <cell r="EZ1444">
            <v>0</v>
          </cell>
          <cell r="FD1444">
            <v>0</v>
          </cell>
          <cell r="FF1444">
            <v>0</v>
          </cell>
        </row>
        <row r="1445">
          <cell r="A1445" t="str">
            <v>KORSTA 1</v>
          </cell>
          <cell r="B1445" t="str">
            <v>Sverige</v>
          </cell>
          <cell r="G1445">
            <v>60</v>
          </cell>
          <cell r="H1445">
            <v>110</v>
          </cell>
          <cell r="AK1445">
            <v>17.669999999999998</v>
          </cell>
          <cell r="AL1445">
            <v>59.390833333333333</v>
          </cell>
          <cell r="AN1445">
            <v>0</v>
          </cell>
          <cell r="AO1445">
            <v>4.8</v>
          </cell>
          <cell r="AP1445">
            <v>1200</v>
          </cell>
          <cell r="AQ1445">
            <v>8.4</v>
          </cell>
          <cell r="BG1445" t="b">
            <v>0</v>
          </cell>
          <cell r="BO1445" t="b">
            <v>0</v>
          </cell>
          <cell r="CA1445" t="b">
            <v>0</v>
          </cell>
          <cell r="CB1445" t="b">
            <v>0</v>
          </cell>
          <cell r="CD1445" t="b">
            <v>0</v>
          </cell>
          <cell r="CE1445" t="b">
            <v>0</v>
          </cell>
          <cell r="CG1445" t="b">
            <v>0</v>
          </cell>
          <cell r="CH1445" t="b">
            <v>0</v>
          </cell>
          <cell r="CP1445" t="e">
            <v>#N/A</v>
          </cell>
          <cell r="CT1445" t="b">
            <v>0</v>
          </cell>
          <cell r="CV1445" t="b">
            <v>0</v>
          </cell>
          <cell r="CX1445" t="b">
            <v>0</v>
          </cell>
          <cell r="CZ1445" t="b">
            <v>0</v>
          </cell>
          <cell r="DB1445" t="b">
            <v>0</v>
          </cell>
          <cell r="DD1445" t="b">
            <v>0</v>
          </cell>
          <cell r="DF1445" t="b">
            <v>0</v>
          </cell>
          <cell r="DH1445" t="b">
            <v>0</v>
          </cell>
          <cell r="DJ1445" t="b">
            <v>0</v>
          </cell>
          <cell r="DL1445" t="b">
            <v>0</v>
          </cell>
          <cell r="DN1445" t="b">
            <v>0</v>
          </cell>
          <cell r="DP1445" t="b">
            <v>0</v>
          </cell>
          <cell r="DV1445">
            <v>0</v>
          </cell>
          <cell r="DX1445">
            <v>0</v>
          </cell>
          <cell r="DZ1445">
            <v>0</v>
          </cell>
          <cell r="EB1445">
            <v>0</v>
          </cell>
          <cell r="ED1445">
            <v>0</v>
          </cell>
          <cell r="EF1445">
            <v>0</v>
          </cell>
          <cell r="EJ1445">
            <v>0</v>
          </cell>
          <cell r="EL1445">
            <v>0</v>
          </cell>
          <cell r="EN1445">
            <v>0</v>
          </cell>
          <cell r="EP1445">
            <v>0</v>
          </cell>
          <cell r="ER1445">
            <v>0</v>
          </cell>
          <cell r="ET1445">
            <v>0</v>
          </cell>
          <cell r="EX1445">
            <v>0</v>
          </cell>
          <cell r="EZ1445">
            <v>0</v>
          </cell>
          <cell r="FD1445">
            <v>0</v>
          </cell>
          <cell r="FF1445">
            <v>0</v>
          </cell>
        </row>
        <row r="1446">
          <cell r="A1446" t="str">
            <v>KORSTA 1</v>
          </cell>
          <cell r="B1446" t="str">
            <v>Sverige</v>
          </cell>
          <cell r="G1446">
            <v>60</v>
          </cell>
          <cell r="H1446">
            <v>110</v>
          </cell>
          <cell r="AK1446">
            <v>17.669999999999998</v>
          </cell>
          <cell r="AL1446">
            <v>59.390833333333333</v>
          </cell>
          <cell r="AN1446">
            <v>0</v>
          </cell>
          <cell r="AO1446">
            <v>4.8</v>
          </cell>
          <cell r="AP1446">
            <v>1200</v>
          </cell>
          <cell r="AQ1446">
            <v>8.4</v>
          </cell>
          <cell r="BG1446" t="b">
            <v>0</v>
          </cell>
          <cell r="BO1446" t="b">
            <v>0</v>
          </cell>
          <cell r="CA1446" t="b">
            <v>0</v>
          </cell>
          <cell r="CB1446" t="b">
            <v>0</v>
          </cell>
          <cell r="CD1446" t="b">
            <v>0</v>
          </cell>
          <cell r="CE1446" t="b">
            <v>0</v>
          </cell>
          <cell r="CG1446" t="b">
            <v>0</v>
          </cell>
          <cell r="CH1446" t="b">
            <v>0</v>
          </cell>
          <cell r="CP1446" t="e">
            <v>#N/A</v>
          </cell>
          <cell r="CT1446" t="b">
            <v>0</v>
          </cell>
          <cell r="CV1446" t="b">
            <v>0</v>
          </cell>
          <cell r="CX1446" t="b">
            <v>0</v>
          </cell>
          <cell r="CZ1446" t="b">
            <v>0</v>
          </cell>
          <cell r="DB1446" t="b">
            <v>0</v>
          </cell>
          <cell r="DD1446" t="b">
            <v>0</v>
          </cell>
          <cell r="DF1446" t="b">
            <v>0</v>
          </cell>
          <cell r="DH1446" t="b">
            <v>0</v>
          </cell>
          <cell r="DJ1446" t="b">
            <v>0</v>
          </cell>
          <cell r="DL1446" t="b">
            <v>0</v>
          </cell>
          <cell r="DN1446" t="b">
            <v>0</v>
          </cell>
          <cell r="DP1446" t="b">
            <v>0</v>
          </cell>
          <cell r="DV1446">
            <v>0</v>
          </cell>
          <cell r="DX1446">
            <v>0</v>
          </cell>
          <cell r="DZ1446">
            <v>0</v>
          </cell>
          <cell r="EB1446">
            <v>0</v>
          </cell>
          <cell r="ED1446">
            <v>0</v>
          </cell>
          <cell r="EF1446">
            <v>0</v>
          </cell>
          <cell r="EJ1446">
            <v>0</v>
          </cell>
          <cell r="EL1446">
            <v>0</v>
          </cell>
          <cell r="EN1446">
            <v>0</v>
          </cell>
          <cell r="EP1446">
            <v>0</v>
          </cell>
          <cell r="ER1446">
            <v>0</v>
          </cell>
          <cell r="ET1446">
            <v>0</v>
          </cell>
          <cell r="EX1446">
            <v>0</v>
          </cell>
          <cell r="EZ1446">
            <v>0</v>
          </cell>
          <cell r="FD1446">
            <v>0</v>
          </cell>
          <cell r="FF1446">
            <v>0</v>
          </cell>
        </row>
        <row r="1447">
          <cell r="A1447" t="str">
            <v>KRISTIANSTAD 1</v>
          </cell>
          <cell r="B1447" t="str">
            <v>Sverige</v>
          </cell>
          <cell r="G1447">
            <v>13.5</v>
          </cell>
          <cell r="H1447">
            <v>35</v>
          </cell>
          <cell r="AK1447">
            <v>3.0779999999999998</v>
          </cell>
          <cell r="AL1447">
            <v>20.688888888888886</v>
          </cell>
          <cell r="AN1447">
            <v>0</v>
          </cell>
          <cell r="AO1447">
            <v>1.2149999999999999</v>
          </cell>
          <cell r="AP1447">
            <v>337.5</v>
          </cell>
          <cell r="AQ1447">
            <v>1.8900000000000001</v>
          </cell>
          <cell r="BG1447" t="b">
            <v>0</v>
          </cell>
          <cell r="BO1447" t="b">
            <v>0</v>
          </cell>
          <cell r="CA1447" t="b">
            <v>0</v>
          </cell>
          <cell r="CB1447" t="b">
            <v>0</v>
          </cell>
          <cell r="CD1447" t="b">
            <v>0</v>
          </cell>
          <cell r="CE1447" t="b">
            <v>0</v>
          </cell>
          <cell r="CG1447" t="b">
            <v>0</v>
          </cell>
          <cell r="CH1447" t="b">
            <v>0</v>
          </cell>
          <cell r="CP1447" t="str">
            <v>ECWCHBPC</v>
          </cell>
          <cell r="CT1447" t="b">
            <v>0</v>
          </cell>
          <cell r="CV1447" t="b">
            <v>0</v>
          </cell>
          <cell r="CX1447" t="b">
            <v>0</v>
          </cell>
          <cell r="CZ1447" t="b">
            <v>0</v>
          </cell>
          <cell r="DB1447" t="b">
            <v>0</v>
          </cell>
          <cell r="DD1447" t="b">
            <v>0</v>
          </cell>
          <cell r="DF1447" t="b">
            <v>0</v>
          </cell>
          <cell r="DH1447" t="b">
            <v>0</v>
          </cell>
          <cell r="DJ1447" t="b">
            <v>0</v>
          </cell>
          <cell r="DL1447" t="b">
            <v>0</v>
          </cell>
          <cell r="DN1447" t="b">
            <v>0</v>
          </cell>
          <cell r="DP1447" t="b">
            <v>0</v>
          </cell>
          <cell r="DV1447">
            <v>0</v>
          </cell>
          <cell r="DX1447">
            <v>0</v>
          </cell>
          <cell r="DZ1447">
            <v>0</v>
          </cell>
          <cell r="EB1447">
            <v>0</v>
          </cell>
          <cell r="ED1447">
            <v>0</v>
          </cell>
          <cell r="EF1447">
            <v>0</v>
          </cell>
          <cell r="EJ1447">
            <v>0</v>
          </cell>
          <cell r="EL1447">
            <v>0</v>
          </cell>
          <cell r="EN1447">
            <v>0</v>
          </cell>
          <cell r="EP1447">
            <v>0</v>
          </cell>
          <cell r="ER1447">
            <v>0</v>
          </cell>
          <cell r="ET1447">
            <v>0</v>
          </cell>
          <cell r="EX1447">
            <v>0</v>
          </cell>
          <cell r="EZ1447">
            <v>0</v>
          </cell>
          <cell r="FD1447">
            <v>0</v>
          </cell>
          <cell r="FF1447">
            <v>0</v>
          </cell>
        </row>
        <row r="1448">
          <cell r="A1448" t="str">
            <v>KV LINKOPING 1&amp;3</v>
          </cell>
          <cell r="B1448" t="str">
            <v>Sverige</v>
          </cell>
          <cell r="G1448">
            <v>62</v>
          </cell>
          <cell r="H1448">
            <v>124</v>
          </cell>
          <cell r="AK1448">
            <v>17.081</v>
          </cell>
          <cell r="AL1448">
            <v>68.323999999999998</v>
          </cell>
          <cell r="AN1448">
            <v>0</v>
          </cell>
          <cell r="AO1448">
            <v>9.7712000000000003</v>
          </cell>
          <cell r="AP1448">
            <v>1540.7</v>
          </cell>
          <cell r="AQ1448">
            <v>8.6800000000000015</v>
          </cell>
          <cell r="BG1448" t="b">
            <v>0</v>
          </cell>
          <cell r="BO1448" t="b">
            <v>0</v>
          </cell>
          <cell r="CA1448" t="b">
            <v>0</v>
          </cell>
          <cell r="CB1448" t="b">
            <v>0</v>
          </cell>
          <cell r="CD1448" t="b">
            <v>0</v>
          </cell>
          <cell r="CE1448" t="b">
            <v>0</v>
          </cell>
          <cell r="CG1448" t="b">
            <v>0</v>
          </cell>
          <cell r="CH1448" t="b">
            <v>0</v>
          </cell>
          <cell r="CP1448" t="e">
            <v>#N/A</v>
          </cell>
          <cell r="CT1448" t="b">
            <v>0</v>
          </cell>
          <cell r="CV1448" t="b">
            <v>0</v>
          </cell>
          <cell r="CX1448" t="b">
            <v>0</v>
          </cell>
          <cell r="CZ1448" t="b">
            <v>0</v>
          </cell>
          <cell r="DB1448" t="b">
            <v>0</v>
          </cell>
          <cell r="DD1448" t="b">
            <v>0</v>
          </cell>
          <cell r="DF1448" t="b">
            <v>0</v>
          </cell>
          <cell r="DH1448" t="b">
            <v>0</v>
          </cell>
          <cell r="DJ1448" t="b">
            <v>0</v>
          </cell>
          <cell r="DL1448" t="b">
            <v>0</v>
          </cell>
          <cell r="DN1448" t="b">
            <v>0</v>
          </cell>
          <cell r="DP1448" t="b">
            <v>0</v>
          </cell>
          <cell r="DV1448">
            <v>0</v>
          </cell>
          <cell r="DX1448">
            <v>0</v>
          </cell>
          <cell r="DZ1448">
            <v>0</v>
          </cell>
          <cell r="EB1448">
            <v>0</v>
          </cell>
          <cell r="ED1448">
            <v>0</v>
          </cell>
          <cell r="EF1448">
            <v>0</v>
          </cell>
          <cell r="EJ1448">
            <v>0</v>
          </cell>
          <cell r="EL1448">
            <v>0</v>
          </cell>
          <cell r="EN1448">
            <v>0</v>
          </cell>
          <cell r="EP1448">
            <v>0</v>
          </cell>
          <cell r="ER1448">
            <v>0</v>
          </cell>
          <cell r="ET1448">
            <v>0</v>
          </cell>
          <cell r="EX1448">
            <v>0</v>
          </cell>
          <cell r="EZ1448">
            <v>0</v>
          </cell>
          <cell r="FD1448">
            <v>0</v>
          </cell>
          <cell r="FF1448">
            <v>0</v>
          </cell>
        </row>
        <row r="1449">
          <cell r="A1449" t="str">
            <v>LAHALL GT 1-4</v>
          </cell>
          <cell r="B1449" t="str">
            <v>Sverige</v>
          </cell>
          <cell r="G1449">
            <v>232</v>
          </cell>
          <cell r="H1449">
            <v>0</v>
          </cell>
          <cell r="AK1449">
            <v>59.508000000000003</v>
          </cell>
          <cell r="AL1449">
            <v>0</v>
          </cell>
          <cell r="AN1449">
            <v>0</v>
          </cell>
          <cell r="AO1449">
            <v>9.2799999999999994</v>
          </cell>
          <cell r="AP1449">
            <v>3480</v>
          </cell>
          <cell r="AQ1449">
            <v>18.559999999999999</v>
          </cell>
          <cell r="BG1449" t="b">
            <v>0</v>
          </cell>
          <cell r="BO1449" t="b">
            <v>0</v>
          </cell>
          <cell r="CA1449" t="b">
            <v>0</v>
          </cell>
          <cell r="CB1449" t="b">
            <v>0</v>
          </cell>
          <cell r="CD1449" t="b">
            <v>0</v>
          </cell>
          <cell r="CE1449" t="b">
            <v>0</v>
          </cell>
          <cell r="CG1449" t="b">
            <v>0</v>
          </cell>
          <cell r="CH1449" t="b">
            <v>0</v>
          </cell>
          <cell r="CP1449" t="e">
            <v>#N/A</v>
          </cell>
          <cell r="CT1449" t="b">
            <v>0</v>
          </cell>
          <cell r="CV1449" t="b">
            <v>0</v>
          </cell>
          <cell r="CX1449" t="b">
            <v>0</v>
          </cell>
          <cell r="CZ1449" t="b">
            <v>0</v>
          </cell>
          <cell r="DB1449" t="b">
            <v>0</v>
          </cell>
          <cell r="DD1449" t="b">
            <v>0</v>
          </cell>
          <cell r="DF1449" t="b">
            <v>0</v>
          </cell>
          <cell r="DH1449" t="b">
            <v>0</v>
          </cell>
          <cell r="DJ1449" t="b">
            <v>0</v>
          </cell>
          <cell r="DL1449" t="b">
            <v>0</v>
          </cell>
          <cell r="DN1449" t="b">
            <v>0</v>
          </cell>
          <cell r="DP1449" t="b">
            <v>0</v>
          </cell>
          <cell r="DV1449">
            <v>0</v>
          </cell>
          <cell r="DX1449">
            <v>0</v>
          </cell>
          <cell r="DZ1449">
            <v>0</v>
          </cell>
          <cell r="EB1449">
            <v>0</v>
          </cell>
          <cell r="ED1449">
            <v>0</v>
          </cell>
          <cell r="EF1449">
            <v>0</v>
          </cell>
          <cell r="EJ1449">
            <v>0</v>
          </cell>
          <cell r="EL1449">
            <v>0</v>
          </cell>
          <cell r="EN1449">
            <v>0</v>
          </cell>
          <cell r="EP1449">
            <v>0</v>
          </cell>
          <cell r="ER1449">
            <v>0</v>
          </cell>
          <cell r="ET1449">
            <v>0</v>
          </cell>
          <cell r="EX1449">
            <v>0</v>
          </cell>
          <cell r="EZ1449">
            <v>0</v>
          </cell>
          <cell r="FD1449">
            <v>0</v>
          </cell>
          <cell r="FF1449">
            <v>0</v>
          </cell>
        </row>
        <row r="1450">
          <cell r="A1450" t="str">
            <v>LAHALL GT 1-4</v>
          </cell>
          <cell r="B1450" t="str">
            <v>Sverige</v>
          </cell>
          <cell r="G1450">
            <v>232</v>
          </cell>
          <cell r="H1450">
            <v>0</v>
          </cell>
          <cell r="AK1450">
            <v>59.508000000000003</v>
          </cell>
          <cell r="AL1450">
            <v>0</v>
          </cell>
          <cell r="AN1450">
            <v>0</v>
          </cell>
          <cell r="AO1450">
            <v>9.2799999999999994</v>
          </cell>
          <cell r="AP1450">
            <v>3480</v>
          </cell>
          <cell r="AQ1450">
            <v>18.559999999999999</v>
          </cell>
          <cell r="BG1450" t="b">
            <v>0</v>
          </cell>
          <cell r="BO1450" t="b">
            <v>0</v>
          </cell>
          <cell r="CA1450" t="b">
            <v>0</v>
          </cell>
          <cell r="CB1450" t="b">
            <v>0</v>
          </cell>
          <cell r="CD1450" t="b">
            <v>0</v>
          </cell>
          <cell r="CE1450" t="b">
            <v>0</v>
          </cell>
          <cell r="CG1450" t="b">
            <v>0</v>
          </cell>
          <cell r="CH1450" t="b">
            <v>0</v>
          </cell>
          <cell r="CP1450" t="e">
            <v>#N/A</v>
          </cell>
          <cell r="CT1450" t="b">
            <v>0</v>
          </cell>
          <cell r="CV1450" t="b">
            <v>0</v>
          </cell>
          <cell r="CX1450" t="b">
            <v>0</v>
          </cell>
          <cell r="CZ1450" t="b">
            <v>0</v>
          </cell>
          <cell r="DB1450" t="b">
            <v>0</v>
          </cell>
          <cell r="DD1450" t="b">
            <v>0</v>
          </cell>
          <cell r="DF1450" t="b">
            <v>0</v>
          </cell>
          <cell r="DH1450" t="b">
            <v>0</v>
          </cell>
          <cell r="DJ1450" t="b">
            <v>0</v>
          </cell>
          <cell r="DL1450" t="b">
            <v>0</v>
          </cell>
          <cell r="DN1450" t="b">
            <v>0</v>
          </cell>
          <cell r="DP1450" t="b">
            <v>0</v>
          </cell>
          <cell r="DV1450">
            <v>0</v>
          </cell>
          <cell r="DX1450">
            <v>0</v>
          </cell>
          <cell r="DZ1450">
            <v>0</v>
          </cell>
          <cell r="EB1450">
            <v>0</v>
          </cell>
          <cell r="ED1450">
            <v>0</v>
          </cell>
          <cell r="EF1450">
            <v>0</v>
          </cell>
          <cell r="EJ1450">
            <v>0</v>
          </cell>
          <cell r="EL1450">
            <v>0</v>
          </cell>
          <cell r="EN1450">
            <v>0</v>
          </cell>
          <cell r="EP1450">
            <v>0</v>
          </cell>
          <cell r="ER1450">
            <v>0</v>
          </cell>
          <cell r="ET1450">
            <v>0</v>
          </cell>
          <cell r="EX1450">
            <v>0</v>
          </cell>
          <cell r="EZ1450">
            <v>0</v>
          </cell>
          <cell r="FD1450">
            <v>0</v>
          </cell>
          <cell r="FF1450">
            <v>0</v>
          </cell>
        </row>
        <row r="1451">
          <cell r="A1451" t="str">
            <v>LULEÅ 1</v>
          </cell>
          <cell r="B1451" t="str">
            <v>Sverige</v>
          </cell>
          <cell r="G1451">
            <v>97</v>
          </cell>
          <cell r="H1451">
            <v>161.66666666666669</v>
          </cell>
          <cell r="AK1451">
            <v>30.409500000000001</v>
          </cell>
          <cell r="AL1451">
            <v>84.470833333333346</v>
          </cell>
          <cell r="AN1451">
            <v>0</v>
          </cell>
          <cell r="AO1451">
            <v>7.76</v>
          </cell>
          <cell r="AP1451">
            <v>1940</v>
          </cell>
          <cell r="AQ1451">
            <v>13.580000000000002</v>
          </cell>
          <cell r="BG1451" t="b">
            <v>0</v>
          </cell>
          <cell r="BO1451" t="b">
            <v>0</v>
          </cell>
          <cell r="CA1451" t="b">
            <v>0</v>
          </cell>
          <cell r="CB1451" t="b">
            <v>0</v>
          </cell>
          <cell r="CD1451" t="b">
            <v>0</v>
          </cell>
          <cell r="CE1451" t="b">
            <v>0</v>
          </cell>
          <cell r="CG1451" t="b">
            <v>0</v>
          </cell>
          <cell r="CH1451" t="b">
            <v>0</v>
          </cell>
          <cell r="CP1451" t="e">
            <v>#N/A</v>
          </cell>
          <cell r="CT1451" t="b">
            <v>0</v>
          </cell>
          <cell r="CV1451" t="b">
            <v>0</v>
          </cell>
          <cell r="CX1451" t="b">
            <v>0</v>
          </cell>
          <cell r="CZ1451" t="b">
            <v>0</v>
          </cell>
          <cell r="DB1451" t="b">
            <v>0</v>
          </cell>
          <cell r="DD1451" t="b">
            <v>0</v>
          </cell>
          <cell r="DF1451" t="b">
            <v>0</v>
          </cell>
          <cell r="DH1451" t="b">
            <v>0</v>
          </cell>
          <cell r="DJ1451" t="b">
            <v>0</v>
          </cell>
          <cell r="DL1451" t="b">
            <v>0</v>
          </cell>
          <cell r="DN1451" t="b">
            <v>0</v>
          </cell>
          <cell r="DP1451" t="b">
            <v>0</v>
          </cell>
          <cell r="DV1451">
            <v>0</v>
          </cell>
          <cell r="DX1451">
            <v>0</v>
          </cell>
          <cell r="DZ1451">
            <v>0</v>
          </cell>
          <cell r="EB1451">
            <v>0</v>
          </cell>
          <cell r="ED1451">
            <v>0</v>
          </cell>
          <cell r="EF1451">
            <v>0</v>
          </cell>
          <cell r="EJ1451">
            <v>0</v>
          </cell>
          <cell r="EL1451">
            <v>0</v>
          </cell>
          <cell r="EN1451">
            <v>0</v>
          </cell>
          <cell r="EP1451">
            <v>0</v>
          </cell>
          <cell r="ER1451">
            <v>0</v>
          </cell>
          <cell r="ET1451">
            <v>0</v>
          </cell>
          <cell r="EX1451">
            <v>0</v>
          </cell>
          <cell r="EZ1451">
            <v>0</v>
          </cell>
          <cell r="FD1451">
            <v>0</v>
          </cell>
          <cell r="FF1451">
            <v>0</v>
          </cell>
        </row>
        <row r="1452">
          <cell r="A1452" t="str">
            <v>LULEÅ 1</v>
          </cell>
          <cell r="B1452" t="str">
            <v>Sverige</v>
          </cell>
          <cell r="G1452">
            <v>97</v>
          </cell>
          <cell r="H1452">
            <v>161.66666666666669</v>
          </cell>
          <cell r="AK1452">
            <v>30.409500000000001</v>
          </cell>
          <cell r="AL1452">
            <v>84.470833333333346</v>
          </cell>
          <cell r="AN1452">
            <v>0</v>
          </cell>
          <cell r="AO1452">
            <v>7.76</v>
          </cell>
          <cell r="AP1452">
            <v>1940</v>
          </cell>
          <cell r="AQ1452">
            <v>13.580000000000002</v>
          </cell>
          <cell r="BG1452" t="b">
            <v>0</v>
          </cell>
          <cell r="BO1452" t="b">
            <v>0</v>
          </cell>
          <cell r="CA1452" t="b">
            <v>0</v>
          </cell>
          <cell r="CB1452" t="b">
            <v>0</v>
          </cell>
          <cell r="CD1452" t="b">
            <v>0</v>
          </cell>
          <cell r="CE1452" t="b">
            <v>0</v>
          </cell>
          <cell r="CG1452" t="b">
            <v>0</v>
          </cell>
          <cell r="CH1452" t="b">
            <v>0</v>
          </cell>
          <cell r="CP1452" t="e">
            <v>#N/A</v>
          </cell>
          <cell r="CT1452" t="b">
            <v>0</v>
          </cell>
          <cell r="CV1452" t="b">
            <v>0</v>
          </cell>
          <cell r="CX1452" t="b">
            <v>0</v>
          </cell>
          <cell r="CZ1452" t="b">
            <v>0</v>
          </cell>
          <cell r="DB1452" t="b">
            <v>0</v>
          </cell>
          <cell r="DD1452" t="b">
            <v>0</v>
          </cell>
          <cell r="DF1452" t="b">
            <v>0</v>
          </cell>
          <cell r="DH1452" t="b">
            <v>0</v>
          </cell>
          <cell r="DJ1452" t="b">
            <v>0</v>
          </cell>
          <cell r="DL1452" t="b">
            <v>0</v>
          </cell>
          <cell r="DN1452" t="b">
            <v>0</v>
          </cell>
          <cell r="DP1452" t="b">
            <v>0</v>
          </cell>
          <cell r="DV1452">
            <v>0</v>
          </cell>
          <cell r="DX1452">
            <v>0</v>
          </cell>
          <cell r="DZ1452">
            <v>0</v>
          </cell>
          <cell r="EB1452">
            <v>0</v>
          </cell>
          <cell r="ED1452">
            <v>0</v>
          </cell>
          <cell r="EF1452">
            <v>0</v>
          </cell>
          <cell r="EJ1452">
            <v>0</v>
          </cell>
          <cell r="EL1452">
            <v>0</v>
          </cell>
          <cell r="EN1452">
            <v>0</v>
          </cell>
          <cell r="EP1452">
            <v>0</v>
          </cell>
          <cell r="ER1452">
            <v>0</v>
          </cell>
          <cell r="ET1452">
            <v>0</v>
          </cell>
          <cell r="EX1452">
            <v>0</v>
          </cell>
          <cell r="EZ1452">
            <v>0</v>
          </cell>
          <cell r="FD1452">
            <v>0</v>
          </cell>
          <cell r="FF1452">
            <v>0</v>
          </cell>
        </row>
        <row r="1453">
          <cell r="A1453" t="str">
            <v>MARVIKEN 1</v>
          </cell>
          <cell r="B1453" t="str">
            <v>Sverige</v>
          </cell>
          <cell r="G1453">
            <v>200</v>
          </cell>
          <cell r="H1453">
            <v>0</v>
          </cell>
          <cell r="AK1453">
            <v>77.899999999999991</v>
          </cell>
          <cell r="AL1453">
            <v>0</v>
          </cell>
          <cell r="AN1453">
            <v>0</v>
          </cell>
          <cell r="AO1453">
            <v>16</v>
          </cell>
          <cell r="AP1453">
            <v>4000</v>
          </cell>
          <cell r="AQ1453">
            <v>28.000000000000004</v>
          </cell>
          <cell r="BG1453" t="b">
            <v>0</v>
          </cell>
          <cell r="BO1453" t="b">
            <v>0</v>
          </cell>
          <cell r="CA1453" t="b">
            <v>0</v>
          </cell>
          <cell r="CB1453" t="b">
            <v>0</v>
          </cell>
          <cell r="CD1453" t="b">
            <v>0</v>
          </cell>
          <cell r="CE1453" t="b">
            <v>0</v>
          </cell>
          <cell r="CG1453" t="b">
            <v>0</v>
          </cell>
          <cell r="CH1453" t="b">
            <v>0</v>
          </cell>
          <cell r="CP1453" t="e">
            <v>#N/A</v>
          </cell>
          <cell r="CT1453" t="b">
            <v>0</v>
          </cell>
          <cell r="CV1453" t="b">
            <v>0</v>
          </cell>
          <cell r="CX1453" t="b">
            <v>0</v>
          </cell>
          <cell r="CZ1453" t="b">
            <v>0</v>
          </cell>
          <cell r="DB1453" t="b">
            <v>0</v>
          </cell>
          <cell r="DD1453" t="b">
            <v>0</v>
          </cell>
          <cell r="DF1453" t="b">
            <v>0</v>
          </cell>
          <cell r="DH1453" t="b">
            <v>0</v>
          </cell>
          <cell r="DJ1453" t="b">
            <v>0</v>
          </cell>
          <cell r="DL1453" t="b">
            <v>0</v>
          </cell>
          <cell r="DN1453" t="b">
            <v>0</v>
          </cell>
          <cell r="DP1453" t="b">
            <v>0</v>
          </cell>
          <cell r="DV1453">
            <v>0</v>
          </cell>
          <cell r="DX1453">
            <v>0</v>
          </cell>
          <cell r="DZ1453">
            <v>0</v>
          </cell>
          <cell r="EB1453">
            <v>0</v>
          </cell>
          <cell r="ED1453">
            <v>0</v>
          </cell>
          <cell r="EF1453">
            <v>0</v>
          </cell>
          <cell r="EJ1453">
            <v>0</v>
          </cell>
          <cell r="EL1453">
            <v>0</v>
          </cell>
          <cell r="EN1453">
            <v>0</v>
          </cell>
          <cell r="EP1453">
            <v>0</v>
          </cell>
          <cell r="ER1453">
            <v>0</v>
          </cell>
          <cell r="ET1453">
            <v>0</v>
          </cell>
          <cell r="EX1453">
            <v>0</v>
          </cell>
          <cell r="EZ1453">
            <v>0</v>
          </cell>
          <cell r="FD1453">
            <v>0</v>
          </cell>
          <cell r="FF1453">
            <v>0</v>
          </cell>
        </row>
        <row r="1454">
          <cell r="A1454" t="str">
            <v>NORRSUNDET</v>
          </cell>
          <cell r="B1454" t="str">
            <v>Sverige</v>
          </cell>
          <cell r="G1454">
            <v>25</v>
          </cell>
          <cell r="H1454">
            <v>41.666666666666671</v>
          </cell>
          <cell r="AK1454">
            <v>8.0750000000000011</v>
          </cell>
          <cell r="AL1454">
            <v>22.430555555555561</v>
          </cell>
          <cell r="AN1454">
            <v>0</v>
          </cell>
          <cell r="AO1454">
            <v>2</v>
          </cell>
          <cell r="AP1454">
            <v>500</v>
          </cell>
          <cell r="AQ1454">
            <v>3.5000000000000004</v>
          </cell>
          <cell r="BG1454" t="b">
            <v>0</v>
          </cell>
          <cell r="BO1454" t="b">
            <v>0</v>
          </cell>
          <cell r="CA1454" t="b">
            <v>0</v>
          </cell>
          <cell r="CB1454" t="b">
            <v>0</v>
          </cell>
          <cell r="CD1454" t="b">
            <v>0</v>
          </cell>
          <cell r="CE1454" t="b">
            <v>0</v>
          </cell>
          <cell r="CG1454" t="b">
            <v>0</v>
          </cell>
          <cell r="CH1454" t="b">
            <v>0</v>
          </cell>
          <cell r="CP1454" t="e">
            <v>#N/A</v>
          </cell>
          <cell r="CT1454" t="b">
            <v>0</v>
          </cell>
          <cell r="CV1454" t="b">
            <v>0</v>
          </cell>
          <cell r="CX1454" t="b">
            <v>0</v>
          </cell>
          <cell r="CZ1454" t="b">
            <v>0</v>
          </cell>
          <cell r="DB1454" t="b">
            <v>0</v>
          </cell>
          <cell r="DD1454" t="b">
            <v>0</v>
          </cell>
          <cell r="DF1454" t="b">
            <v>0</v>
          </cell>
          <cell r="DH1454" t="b">
            <v>0</v>
          </cell>
          <cell r="DJ1454" t="b">
            <v>0</v>
          </cell>
          <cell r="DL1454" t="b">
            <v>0</v>
          </cell>
          <cell r="DN1454" t="b">
            <v>0</v>
          </cell>
          <cell r="DP1454" t="b">
            <v>0</v>
          </cell>
          <cell r="DV1454">
            <v>0</v>
          </cell>
          <cell r="DX1454">
            <v>0</v>
          </cell>
          <cell r="DZ1454">
            <v>0</v>
          </cell>
          <cell r="EB1454">
            <v>0</v>
          </cell>
          <cell r="ED1454">
            <v>0</v>
          </cell>
          <cell r="EF1454">
            <v>0</v>
          </cell>
          <cell r="EJ1454">
            <v>0</v>
          </cell>
          <cell r="EL1454">
            <v>0</v>
          </cell>
          <cell r="EN1454">
            <v>0</v>
          </cell>
          <cell r="EP1454">
            <v>0</v>
          </cell>
          <cell r="ER1454">
            <v>0</v>
          </cell>
          <cell r="ET1454">
            <v>0</v>
          </cell>
          <cell r="EX1454">
            <v>0</v>
          </cell>
          <cell r="EZ1454">
            <v>0</v>
          </cell>
          <cell r="FD1454">
            <v>0</v>
          </cell>
          <cell r="FF1454">
            <v>0</v>
          </cell>
        </row>
        <row r="1455">
          <cell r="A1455" t="str">
            <v>NORRSUNDET</v>
          </cell>
          <cell r="B1455" t="str">
            <v>Sverige</v>
          </cell>
          <cell r="G1455">
            <v>25</v>
          </cell>
          <cell r="H1455">
            <v>41.666666666666671</v>
          </cell>
          <cell r="AK1455">
            <v>8.0750000000000011</v>
          </cell>
          <cell r="AL1455">
            <v>22.430555555555561</v>
          </cell>
          <cell r="AN1455">
            <v>0</v>
          </cell>
          <cell r="AO1455">
            <v>2</v>
          </cell>
          <cell r="AP1455">
            <v>500</v>
          </cell>
          <cell r="AQ1455">
            <v>3.5000000000000004</v>
          </cell>
          <cell r="BG1455" t="b">
            <v>0</v>
          </cell>
          <cell r="BO1455" t="b">
            <v>0</v>
          </cell>
          <cell r="CA1455" t="b">
            <v>0</v>
          </cell>
          <cell r="CB1455" t="b">
            <v>0</v>
          </cell>
          <cell r="CD1455" t="b">
            <v>0</v>
          </cell>
          <cell r="CE1455" t="b">
            <v>0</v>
          </cell>
          <cell r="CG1455" t="b">
            <v>0</v>
          </cell>
          <cell r="CH1455" t="b">
            <v>0</v>
          </cell>
          <cell r="CP1455" t="e">
            <v>#N/A</v>
          </cell>
          <cell r="CT1455" t="b">
            <v>0</v>
          </cell>
          <cell r="CV1455" t="b">
            <v>0</v>
          </cell>
          <cell r="CX1455" t="b">
            <v>0</v>
          </cell>
          <cell r="CZ1455" t="b">
            <v>0</v>
          </cell>
          <cell r="DB1455" t="b">
            <v>0</v>
          </cell>
          <cell r="DD1455" t="b">
            <v>0</v>
          </cell>
          <cell r="DF1455" t="b">
            <v>0</v>
          </cell>
          <cell r="DH1455" t="b">
            <v>0</v>
          </cell>
          <cell r="DJ1455" t="b">
            <v>0</v>
          </cell>
          <cell r="DL1455" t="b">
            <v>0</v>
          </cell>
          <cell r="DN1455" t="b">
            <v>0</v>
          </cell>
          <cell r="DP1455" t="b">
            <v>0</v>
          </cell>
          <cell r="DV1455">
            <v>0</v>
          </cell>
          <cell r="DX1455">
            <v>0</v>
          </cell>
          <cell r="DZ1455">
            <v>0</v>
          </cell>
          <cell r="EB1455">
            <v>0</v>
          </cell>
          <cell r="ED1455">
            <v>0</v>
          </cell>
          <cell r="EF1455">
            <v>0</v>
          </cell>
          <cell r="EJ1455">
            <v>0</v>
          </cell>
          <cell r="EL1455">
            <v>0</v>
          </cell>
          <cell r="EN1455">
            <v>0</v>
          </cell>
          <cell r="EP1455">
            <v>0</v>
          </cell>
          <cell r="ER1455">
            <v>0</v>
          </cell>
          <cell r="ET1455">
            <v>0</v>
          </cell>
          <cell r="EX1455">
            <v>0</v>
          </cell>
          <cell r="EZ1455">
            <v>0</v>
          </cell>
          <cell r="FD1455">
            <v>0</v>
          </cell>
          <cell r="FF1455">
            <v>0</v>
          </cell>
        </row>
        <row r="1456">
          <cell r="A1456" t="str">
            <v>OK-3 1</v>
          </cell>
          <cell r="B1456" t="str">
            <v>Sverige</v>
          </cell>
          <cell r="G1456">
            <v>69</v>
          </cell>
          <cell r="H1456">
            <v>106.15384615384615</v>
          </cell>
          <cell r="AK1456">
            <v>23.597999999999999</v>
          </cell>
          <cell r="AL1456">
            <v>55.853254437869815</v>
          </cell>
          <cell r="AN1456">
            <v>0</v>
          </cell>
          <cell r="AO1456">
            <v>5.5200000000000005</v>
          </cell>
          <cell r="AP1456">
            <v>1035</v>
          </cell>
          <cell r="AQ1456">
            <v>9.66</v>
          </cell>
          <cell r="BG1456" t="b">
            <v>0</v>
          </cell>
          <cell r="BO1456" t="b">
            <v>0</v>
          </cell>
          <cell r="CA1456" t="b">
            <v>0</v>
          </cell>
          <cell r="CB1456" t="b">
            <v>0</v>
          </cell>
          <cell r="CD1456" t="b">
            <v>0</v>
          </cell>
          <cell r="CE1456" t="b">
            <v>0</v>
          </cell>
          <cell r="CG1456" t="b">
            <v>0</v>
          </cell>
          <cell r="CH1456" t="b">
            <v>0</v>
          </cell>
          <cell r="CP1456" t="e">
            <v>#N/A</v>
          </cell>
          <cell r="CT1456" t="b">
            <v>0</v>
          </cell>
          <cell r="CV1456" t="b">
            <v>0</v>
          </cell>
          <cell r="CX1456" t="b">
            <v>0</v>
          </cell>
          <cell r="CZ1456" t="b">
            <v>0</v>
          </cell>
          <cell r="DB1456" t="b">
            <v>0</v>
          </cell>
          <cell r="DD1456" t="b">
            <v>0</v>
          </cell>
          <cell r="DF1456" t="b">
            <v>0</v>
          </cell>
          <cell r="DH1456" t="b">
            <v>0</v>
          </cell>
          <cell r="DJ1456" t="b">
            <v>0</v>
          </cell>
          <cell r="DL1456" t="b">
            <v>0</v>
          </cell>
          <cell r="DN1456" t="b">
            <v>0</v>
          </cell>
          <cell r="DP1456" t="b">
            <v>0</v>
          </cell>
          <cell r="DV1456">
            <v>0</v>
          </cell>
          <cell r="DX1456">
            <v>0</v>
          </cell>
          <cell r="DZ1456">
            <v>0</v>
          </cell>
          <cell r="EB1456">
            <v>0</v>
          </cell>
          <cell r="ED1456">
            <v>0</v>
          </cell>
          <cell r="EF1456">
            <v>0</v>
          </cell>
          <cell r="EJ1456">
            <v>0</v>
          </cell>
          <cell r="EL1456">
            <v>0</v>
          </cell>
          <cell r="EN1456">
            <v>0</v>
          </cell>
          <cell r="EP1456">
            <v>0</v>
          </cell>
          <cell r="ER1456">
            <v>0</v>
          </cell>
          <cell r="ET1456">
            <v>0</v>
          </cell>
          <cell r="EX1456">
            <v>0</v>
          </cell>
          <cell r="EZ1456">
            <v>0</v>
          </cell>
          <cell r="FD1456">
            <v>0</v>
          </cell>
          <cell r="FF1456">
            <v>0</v>
          </cell>
        </row>
        <row r="1457">
          <cell r="A1457" t="str">
            <v>OSKARSHAMN GT 1-2</v>
          </cell>
          <cell r="B1457" t="str">
            <v>Sverige</v>
          </cell>
          <cell r="G1457">
            <v>80</v>
          </cell>
          <cell r="H1457">
            <v>0</v>
          </cell>
          <cell r="AK1457">
            <v>20.52</v>
          </cell>
          <cell r="AL1457">
            <v>0</v>
          </cell>
          <cell r="AN1457">
            <v>0</v>
          </cell>
          <cell r="AO1457">
            <v>3.2</v>
          </cell>
          <cell r="AP1457">
            <v>1200</v>
          </cell>
          <cell r="AQ1457">
            <v>6.4</v>
          </cell>
          <cell r="BG1457" t="b">
            <v>0</v>
          </cell>
          <cell r="BO1457" t="b">
            <v>0</v>
          </cell>
          <cell r="CA1457" t="b">
            <v>0</v>
          </cell>
          <cell r="CB1457" t="b">
            <v>0</v>
          </cell>
          <cell r="CD1457" t="b">
            <v>0</v>
          </cell>
          <cell r="CE1457" t="b">
            <v>0</v>
          </cell>
          <cell r="CG1457" t="b">
            <v>0</v>
          </cell>
          <cell r="CH1457" t="b">
            <v>0</v>
          </cell>
          <cell r="CP1457" t="e">
            <v>#N/A</v>
          </cell>
          <cell r="CT1457" t="b">
            <v>0</v>
          </cell>
          <cell r="CV1457" t="b">
            <v>0</v>
          </cell>
          <cell r="CX1457" t="b">
            <v>0</v>
          </cell>
          <cell r="CZ1457" t="b">
            <v>0</v>
          </cell>
          <cell r="DB1457" t="b">
            <v>0</v>
          </cell>
          <cell r="DD1457" t="b">
            <v>0</v>
          </cell>
          <cell r="DF1457" t="b">
            <v>0</v>
          </cell>
          <cell r="DH1457" t="b">
            <v>0</v>
          </cell>
          <cell r="DJ1457" t="b">
            <v>0</v>
          </cell>
          <cell r="DL1457" t="b">
            <v>0</v>
          </cell>
          <cell r="DN1457" t="b">
            <v>0</v>
          </cell>
          <cell r="DP1457" t="b">
            <v>0</v>
          </cell>
          <cell r="DV1457">
            <v>0</v>
          </cell>
          <cell r="DX1457">
            <v>0</v>
          </cell>
          <cell r="DZ1457">
            <v>0</v>
          </cell>
          <cell r="EB1457">
            <v>0</v>
          </cell>
          <cell r="ED1457">
            <v>0</v>
          </cell>
          <cell r="EF1457">
            <v>0</v>
          </cell>
          <cell r="EJ1457">
            <v>0</v>
          </cell>
          <cell r="EL1457">
            <v>0</v>
          </cell>
          <cell r="EN1457">
            <v>0</v>
          </cell>
          <cell r="EP1457">
            <v>0</v>
          </cell>
          <cell r="ER1457">
            <v>0</v>
          </cell>
          <cell r="ET1457">
            <v>0</v>
          </cell>
          <cell r="EX1457">
            <v>0</v>
          </cell>
          <cell r="EZ1457">
            <v>0</v>
          </cell>
          <cell r="FD1457">
            <v>0</v>
          </cell>
          <cell r="FF1457">
            <v>0</v>
          </cell>
        </row>
        <row r="1458">
          <cell r="A1458" t="str">
            <v>OSKARSHAMN GT 1-2</v>
          </cell>
          <cell r="B1458" t="str">
            <v>Sverige</v>
          </cell>
          <cell r="G1458">
            <v>80</v>
          </cell>
          <cell r="H1458">
            <v>0</v>
          </cell>
          <cell r="AK1458">
            <v>20.52</v>
          </cell>
          <cell r="AL1458">
            <v>0</v>
          </cell>
          <cell r="AN1458">
            <v>0</v>
          </cell>
          <cell r="AO1458">
            <v>3.2</v>
          </cell>
          <cell r="AP1458">
            <v>1200</v>
          </cell>
          <cell r="AQ1458">
            <v>6.4</v>
          </cell>
          <cell r="BG1458" t="b">
            <v>0</v>
          </cell>
          <cell r="BO1458" t="b">
            <v>0</v>
          </cell>
          <cell r="CA1458" t="b">
            <v>0</v>
          </cell>
          <cell r="CB1458" t="b">
            <v>0</v>
          </cell>
          <cell r="CD1458" t="b">
            <v>0</v>
          </cell>
          <cell r="CE1458" t="b">
            <v>0</v>
          </cell>
          <cell r="CG1458" t="b">
            <v>0</v>
          </cell>
          <cell r="CH1458" t="b">
            <v>0</v>
          </cell>
          <cell r="CP1458" t="e">
            <v>#N/A</v>
          </cell>
          <cell r="CT1458" t="b">
            <v>0</v>
          </cell>
          <cell r="CV1458" t="b">
            <v>0</v>
          </cell>
          <cell r="CX1458" t="b">
            <v>0</v>
          </cell>
          <cell r="CZ1458" t="b">
            <v>0</v>
          </cell>
          <cell r="DB1458" t="b">
            <v>0</v>
          </cell>
          <cell r="DD1458" t="b">
            <v>0</v>
          </cell>
          <cell r="DF1458" t="b">
            <v>0</v>
          </cell>
          <cell r="DH1458" t="b">
            <v>0</v>
          </cell>
          <cell r="DJ1458" t="b">
            <v>0</v>
          </cell>
          <cell r="DL1458" t="b">
            <v>0</v>
          </cell>
          <cell r="DN1458" t="b">
            <v>0</v>
          </cell>
          <cell r="DP1458" t="b">
            <v>0</v>
          </cell>
          <cell r="DV1458">
            <v>0</v>
          </cell>
          <cell r="DX1458">
            <v>0</v>
          </cell>
          <cell r="DZ1458">
            <v>0</v>
          </cell>
          <cell r="EB1458">
            <v>0</v>
          </cell>
          <cell r="ED1458">
            <v>0</v>
          </cell>
          <cell r="EF1458">
            <v>0</v>
          </cell>
          <cell r="EJ1458">
            <v>0</v>
          </cell>
          <cell r="EL1458">
            <v>0</v>
          </cell>
          <cell r="EN1458">
            <v>0</v>
          </cell>
          <cell r="EP1458">
            <v>0</v>
          </cell>
          <cell r="ER1458">
            <v>0</v>
          </cell>
          <cell r="ET1458">
            <v>0</v>
          </cell>
          <cell r="EX1458">
            <v>0</v>
          </cell>
          <cell r="EZ1458">
            <v>0</v>
          </cell>
          <cell r="FD1458">
            <v>0</v>
          </cell>
          <cell r="FF1458">
            <v>0</v>
          </cell>
        </row>
        <row r="1459">
          <cell r="A1459" t="str">
            <v>ROMA (SE) GT 1</v>
          </cell>
          <cell r="B1459" t="str">
            <v>Sverige</v>
          </cell>
          <cell r="G1459">
            <v>11.5</v>
          </cell>
          <cell r="H1459">
            <v>0</v>
          </cell>
          <cell r="AK1459">
            <v>2.9497499999999999</v>
          </cell>
          <cell r="AL1459">
            <v>0</v>
          </cell>
          <cell r="AN1459">
            <v>0</v>
          </cell>
          <cell r="AO1459">
            <v>0.46</v>
          </cell>
          <cell r="AP1459">
            <v>172.5</v>
          </cell>
          <cell r="AQ1459">
            <v>0.92</v>
          </cell>
          <cell r="BG1459" t="b">
            <v>0</v>
          </cell>
          <cell r="BO1459" t="b">
            <v>0</v>
          </cell>
          <cell r="CA1459" t="b">
            <v>0</v>
          </cell>
          <cell r="CB1459" t="b">
            <v>0</v>
          </cell>
          <cell r="CD1459" t="b">
            <v>0</v>
          </cell>
          <cell r="CE1459" t="b">
            <v>0</v>
          </cell>
          <cell r="CG1459" t="b">
            <v>0</v>
          </cell>
          <cell r="CH1459" t="b">
            <v>0</v>
          </cell>
          <cell r="CP1459" t="e">
            <v>#N/A</v>
          </cell>
          <cell r="CT1459" t="b">
            <v>0</v>
          </cell>
          <cell r="CV1459" t="b">
            <v>0</v>
          </cell>
          <cell r="CX1459" t="b">
            <v>0</v>
          </cell>
          <cell r="CZ1459" t="b">
            <v>0</v>
          </cell>
          <cell r="DB1459" t="b">
            <v>0</v>
          </cell>
          <cell r="DD1459" t="b">
            <v>0</v>
          </cell>
          <cell r="DF1459" t="b">
            <v>0</v>
          </cell>
          <cell r="DH1459" t="b">
            <v>0</v>
          </cell>
          <cell r="DJ1459" t="b">
            <v>0</v>
          </cell>
          <cell r="DL1459" t="b">
            <v>0</v>
          </cell>
          <cell r="DN1459" t="b">
            <v>0</v>
          </cell>
          <cell r="DP1459" t="b">
            <v>0</v>
          </cell>
          <cell r="DV1459">
            <v>0</v>
          </cell>
          <cell r="DX1459">
            <v>0</v>
          </cell>
          <cell r="DZ1459">
            <v>0</v>
          </cell>
          <cell r="EB1459">
            <v>0</v>
          </cell>
          <cell r="ED1459">
            <v>0</v>
          </cell>
          <cell r="EF1459">
            <v>0</v>
          </cell>
          <cell r="EJ1459">
            <v>0</v>
          </cell>
          <cell r="EL1459">
            <v>0</v>
          </cell>
          <cell r="EN1459">
            <v>0</v>
          </cell>
          <cell r="EP1459">
            <v>0</v>
          </cell>
          <cell r="ER1459">
            <v>0</v>
          </cell>
          <cell r="ET1459">
            <v>0</v>
          </cell>
          <cell r="EX1459">
            <v>0</v>
          </cell>
          <cell r="EZ1459">
            <v>0</v>
          </cell>
          <cell r="FD1459">
            <v>0</v>
          </cell>
          <cell r="FF1459">
            <v>0</v>
          </cell>
        </row>
        <row r="1460">
          <cell r="A1460" t="str">
            <v>ROSENLUND 1</v>
          </cell>
          <cell r="B1460" t="str">
            <v>Sverige</v>
          </cell>
          <cell r="G1460">
            <v>30</v>
          </cell>
          <cell r="H1460">
            <v>50</v>
          </cell>
          <cell r="AK1460">
            <v>9.1199999999999992</v>
          </cell>
          <cell r="AL1460">
            <v>25.333333333333332</v>
          </cell>
          <cell r="AN1460">
            <v>0</v>
          </cell>
          <cell r="AO1460">
            <v>2.4</v>
          </cell>
          <cell r="AP1460">
            <v>600</v>
          </cell>
          <cell r="AQ1460">
            <v>4.2</v>
          </cell>
          <cell r="BG1460" t="b">
            <v>0</v>
          </cell>
          <cell r="BO1460" t="b">
            <v>0</v>
          </cell>
          <cell r="CA1460" t="b">
            <v>0</v>
          </cell>
          <cell r="CB1460" t="b">
            <v>0</v>
          </cell>
          <cell r="CD1460" t="b">
            <v>0</v>
          </cell>
          <cell r="CE1460" t="b">
            <v>0</v>
          </cell>
          <cell r="CG1460" t="b">
            <v>0</v>
          </cell>
          <cell r="CH1460" t="b">
            <v>0</v>
          </cell>
          <cell r="CP1460" t="e">
            <v>#N/A</v>
          </cell>
          <cell r="CT1460" t="b">
            <v>0</v>
          </cell>
          <cell r="CV1460" t="b">
            <v>0</v>
          </cell>
          <cell r="CX1460" t="b">
            <v>0</v>
          </cell>
          <cell r="CZ1460" t="b">
            <v>0</v>
          </cell>
          <cell r="DB1460" t="b">
            <v>0</v>
          </cell>
          <cell r="DD1460" t="b">
            <v>0</v>
          </cell>
          <cell r="DF1460" t="b">
            <v>0</v>
          </cell>
          <cell r="DH1460" t="b">
            <v>0</v>
          </cell>
          <cell r="DJ1460" t="b">
            <v>0</v>
          </cell>
          <cell r="DL1460" t="b">
            <v>0</v>
          </cell>
          <cell r="DN1460" t="b">
            <v>0</v>
          </cell>
          <cell r="DP1460" t="b">
            <v>0</v>
          </cell>
          <cell r="DV1460">
            <v>0</v>
          </cell>
          <cell r="DX1460">
            <v>0</v>
          </cell>
          <cell r="DZ1460">
            <v>0</v>
          </cell>
          <cell r="EB1460">
            <v>0</v>
          </cell>
          <cell r="ED1460">
            <v>0</v>
          </cell>
          <cell r="EF1460">
            <v>0</v>
          </cell>
          <cell r="EJ1460">
            <v>0</v>
          </cell>
          <cell r="EL1460">
            <v>0</v>
          </cell>
          <cell r="EN1460">
            <v>0</v>
          </cell>
          <cell r="EP1460">
            <v>0</v>
          </cell>
          <cell r="ER1460">
            <v>0</v>
          </cell>
          <cell r="ET1460">
            <v>0</v>
          </cell>
          <cell r="EX1460">
            <v>0</v>
          </cell>
          <cell r="EZ1460">
            <v>0</v>
          </cell>
          <cell r="FD1460">
            <v>0</v>
          </cell>
          <cell r="FF1460">
            <v>0</v>
          </cell>
        </row>
        <row r="1461">
          <cell r="A1461" t="str">
            <v>ROSENLUND 1</v>
          </cell>
          <cell r="B1461" t="str">
            <v>Sverige</v>
          </cell>
          <cell r="G1461">
            <v>30</v>
          </cell>
          <cell r="H1461">
            <v>50</v>
          </cell>
          <cell r="AK1461">
            <v>9.1199999999999992</v>
          </cell>
          <cell r="AL1461">
            <v>25.333333333333332</v>
          </cell>
          <cell r="AN1461">
            <v>0</v>
          </cell>
          <cell r="AO1461">
            <v>2.4</v>
          </cell>
          <cell r="AP1461">
            <v>600</v>
          </cell>
          <cell r="AQ1461">
            <v>4.2</v>
          </cell>
          <cell r="BG1461" t="b">
            <v>0</v>
          </cell>
          <cell r="BO1461" t="b">
            <v>0</v>
          </cell>
          <cell r="CA1461" t="b">
            <v>0</v>
          </cell>
          <cell r="CB1461" t="b">
            <v>0</v>
          </cell>
          <cell r="CD1461" t="b">
            <v>0</v>
          </cell>
          <cell r="CE1461" t="b">
            <v>0</v>
          </cell>
          <cell r="CG1461" t="b">
            <v>0</v>
          </cell>
          <cell r="CH1461" t="b">
            <v>0</v>
          </cell>
          <cell r="CP1461" t="e">
            <v>#N/A</v>
          </cell>
          <cell r="CT1461" t="b">
            <v>0</v>
          </cell>
          <cell r="CV1461" t="b">
            <v>0</v>
          </cell>
          <cell r="CX1461" t="b">
            <v>0</v>
          </cell>
          <cell r="CZ1461" t="b">
            <v>0</v>
          </cell>
          <cell r="DB1461" t="b">
            <v>0</v>
          </cell>
          <cell r="DD1461" t="b">
            <v>0</v>
          </cell>
          <cell r="DF1461" t="b">
            <v>0</v>
          </cell>
          <cell r="DH1461" t="b">
            <v>0</v>
          </cell>
          <cell r="DJ1461" t="b">
            <v>0</v>
          </cell>
          <cell r="DL1461" t="b">
            <v>0</v>
          </cell>
          <cell r="DN1461" t="b">
            <v>0</v>
          </cell>
          <cell r="DP1461" t="b">
            <v>0</v>
          </cell>
          <cell r="DV1461">
            <v>0</v>
          </cell>
          <cell r="DX1461">
            <v>0</v>
          </cell>
          <cell r="DZ1461">
            <v>0</v>
          </cell>
          <cell r="EB1461">
            <v>0</v>
          </cell>
          <cell r="ED1461">
            <v>0</v>
          </cell>
          <cell r="EF1461">
            <v>0</v>
          </cell>
          <cell r="EJ1461">
            <v>0</v>
          </cell>
          <cell r="EL1461">
            <v>0</v>
          </cell>
          <cell r="EN1461">
            <v>0</v>
          </cell>
          <cell r="EP1461">
            <v>0</v>
          </cell>
          <cell r="ER1461">
            <v>0</v>
          </cell>
          <cell r="ET1461">
            <v>0</v>
          </cell>
          <cell r="EX1461">
            <v>0</v>
          </cell>
          <cell r="EZ1461">
            <v>0</v>
          </cell>
          <cell r="FD1461">
            <v>0</v>
          </cell>
          <cell r="FF1461">
            <v>0</v>
          </cell>
        </row>
        <row r="1462">
          <cell r="A1462" t="str">
            <v>RYAVERKET BORAS 1-2</v>
          </cell>
          <cell r="B1462" t="str">
            <v>Sverige</v>
          </cell>
          <cell r="G1462">
            <v>45</v>
          </cell>
          <cell r="H1462">
            <v>112.5</v>
          </cell>
          <cell r="AK1462">
            <v>10.6875</v>
          </cell>
          <cell r="AL1462">
            <v>66.796875</v>
          </cell>
          <cell r="AN1462">
            <v>0</v>
          </cell>
          <cell r="AO1462">
            <v>4.05</v>
          </cell>
          <cell r="AP1462">
            <v>1125</v>
          </cell>
          <cell r="AQ1462">
            <v>8.5500000000000007</v>
          </cell>
          <cell r="BG1462" t="b">
            <v>0</v>
          </cell>
          <cell r="BO1462" t="b">
            <v>0</v>
          </cell>
          <cell r="CA1462" t="b">
            <v>0</v>
          </cell>
          <cell r="CB1462" t="b">
            <v>0</v>
          </cell>
          <cell r="CD1462" t="b">
            <v>0</v>
          </cell>
          <cell r="CE1462" t="b">
            <v>0</v>
          </cell>
          <cell r="CG1462" t="b">
            <v>0</v>
          </cell>
          <cell r="CH1462" t="b">
            <v>0</v>
          </cell>
          <cell r="CP1462" t="str">
            <v>ECWCHBPC</v>
          </cell>
          <cell r="CT1462" t="b">
            <v>0</v>
          </cell>
          <cell r="CV1462" t="b">
            <v>0</v>
          </cell>
          <cell r="CX1462" t="b">
            <v>0</v>
          </cell>
          <cell r="CZ1462" t="b">
            <v>0</v>
          </cell>
          <cell r="DB1462" t="b">
            <v>0</v>
          </cell>
          <cell r="DD1462" t="b">
            <v>0</v>
          </cell>
          <cell r="DF1462" t="b">
            <v>0</v>
          </cell>
          <cell r="DH1462" t="b">
            <v>0</v>
          </cell>
          <cell r="DJ1462" t="b">
            <v>0</v>
          </cell>
          <cell r="DL1462" t="b">
            <v>0</v>
          </cell>
          <cell r="DN1462" t="b">
            <v>0</v>
          </cell>
          <cell r="DP1462" t="b">
            <v>0</v>
          </cell>
          <cell r="DV1462">
            <v>0</v>
          </cell>
          <cell r="DX1462">
            <v>0</v>
          </cell>
          <cell r="DZ1462">
            <v>0</v>
          </cell>
          <cell r="EB1462">
            <v>0</v>
          </cell>
          <cell r="ED1462">
            <v>0</v>
          </cell>
          <cell r="EF1462">
            <v>0</v>
          </cell>
          <cell r="EJ1462">
            <v>0</v>
          </cell>
          <cell r="EL1462">
            <v>0</v>
          </cell>
          <cell r="EN1462">
            <v>0</v>
          </cell>
          <cell r="EP1462">
            <v>0</v>
          </cell>
          <cell r="ER1462">
            <v>0</v>
          </cell>
          <cell r="ET1462">
            <v>0</v>
          </cell>
          <cell r="EX1462">
            <v>0</v>
          </cell>
          <cell r="EZ1462">
            <v>0</v>
          </cell>
          <cell r="FD1462">
            <v>0</v>
          </cell>
          <cell r="FF1462">
            <v>0</v>
          </cell>
        </row>
        <row r="1463">
          <cell r="A1463" t="str">
            <v>SANDVIKSVERKET 2</v>
          </cell>
          <cell r="B1463" t="str">
            <v>Sverige</v>
          </cell>
          <cell r="G1463">
            <v>38</v>
          </cell>
          <cell r="H1463">
            <v>66</v>
          </cell>
          <cell r="AK1463">
            <v>11.913</v>
          </cell>
          <cell r="AL1463">
            <v>35.936999999999998</v>
          </cell>
          <cell r="AN1463">
            <v>0</v>
          </cell>
          <cell r="AO1463">
            <v>3.42</v>
          </cell>
          <cell r="AP1463">
            <v>950</v>
          </cell>
          <cell r="AQ1463">
            <v>5.32</v>
          </cell>
          <cell r="BG1463" t="b">
            <v>0</v>
          </cell>
          <cell r="BO1463" t="b">
            <v>0</v>
          </cell>
          <cell r="CA1463" t="b">
            <v>0</v>
          </cell>
          <cell r="CB1463" t="b">
            <v>0</v>
          </cell>
          <cell r="CD1463" t="b">
            <v>0</v>
          </cell>
          <cell r="CE1463" t="b">
            <v>0</v>
          </cell>
          <cell r="CG1463" t="b">
            <v>0</v>
          </cell>
          <cell r="CH1463" t="b">
            <v>0</v>
          </cell>
          <cell r="CP1463" t="str">
            <v>ECWCHBPC</v>
          </cell>
          <cell r="CT1463" t="b">
            <v>0</v>
          </cell>
          <cell r="CV1463" t="b">
            <v>0</v>
          </cell>
          <cell r="CX1463" t="b">
            <v>0</v>
          </cell>
          <cell r="CZ1463" t="b">
            <v>0</v>
          </cell>
          <cell r="DB1463" t="b">
            <v>0</v>
          </cell>
          <cell r="DD1463" t="b">
            <v>0</v>
          </cell>
          <cell r="DF1463" t="b">
            <v>0</v>
          </cell>
          <cell r="DH1463" t="b">
            <v>0</v>
          </cell>
          <cell r="DJ1463" t="b">
            <v>0</v>
          </cell>
          <cell r="DL1463" t="b">
            <v>0</v>
          </cell>
          <cell r="DN1463" t="b">
            <v>0</v>
          </cell>
          <cell r="DP1463" t="b">
            <v>0</v>
          </cell>
          <cell r="DV1463">
            <v>0</v>
          </cell>
          <cell r="DX1463">
            <v>0</v>
          </cell>
          <cell r="DZ1463">
            <v>0</v>
          </cell>
          <cell r="EB1463">
            <v>0</v>
          </cell>
          <cell r="ED1463">
            <v>0</v>
          </cell>
          <cell r="EF1463">
            <v>0</v>
          </cell>
          <cell r="EJ1463">
            <v>0</v>
          </cell>
          <cell r="EL1463">
            <v>0</v>
          </cell>
          <cell r="EN1463">
            <v>0</v>
          </cell>
          <cell r="EP1463">
            <v>0</v>
          </cell>
          <cell r="ER1463">
            <v>0</v>
          </cell>
          <cell r="ET1463">
            <v>0</v>
          </cell>
          <cell r="EX1463">
            <v>0</v>
          </cell>
          <cell r="EZ1463">
            <v>0</v>
          </cell>
          <cell r="FD1463">
            <v>0</v>
          </cell>
          <cell r="FF1463">
            <v>0</v>
          </cell>
        </row>
        <row r="1464">
          <cell r="A1464" t="str">
            <v>SLITE</v>
          </cell>
          <cell r="B1464" t="str">
            <v>Sverige</v>
          </cell>
          <cell r="G1464">
            <v>32</v>
          </cell>
          <cell r="H1464">
            <v>53.333333333333336</v>
          </cell>
          <cell r="AK1464">
            <v>10.032</v>
          </cell>
          <cell r="AL1464">
            <v>27.866666666666671</v>
          </cell>
          <cell r="AN1464">
            <v>0</v>
          </cell>
          <cell r="AO1464">
            <v>2.56</v>
          </cell>
          <cell r="AP1464">
            <v>640</v>
          </cell>
          <cell r="AQ1464">
            <v>4.4800000000000004</v>
          </cell>
          <cell r="BG1464" t="b">
            <v>0</v>
          </cell>
          <cell r="BO1464" t="b">
            <v>0</v>
          </cell>
          <cell r="CA1464" t="b">
            <v>0</v>
          </cell>
          <cell r="CB1464" t="b">
            <v>0</v>
          </cell>
          <cell r="CD1464" t="b">
            <v>0</v>
          </cell>
          <cell r="CE1464" t="b">
            <v>0</v>
          </cell>
          <cell r="CG1464" t="b">
            <v>0</v>
          </cell>
          <cell r="CH1464" t="b">
            <v>0</v>
          </cell>
          <cell r="CP1464" t="e">
            <v>#N/A</v>
          </cell>
          <cell r="CT1464" t="b">
            <v>0</v>
          </cell>
          <cell r="CV1464" t="b">
            <v>0</v>
          </cell>
          <cell r="CX1464" t="b">
            <v>0</v>
          </cell>
          <cell r="CZ1464" t="b">
            <v>0</v>
          </cell>
          <cell r="DB1464" t="b">
            <v>0</v>
          </cell>
          <cell r="DD1464" t="b">
            <v>0</v>
          </cell>
          <cell r="DF1464" t="b">
            <v>0</v>
          </cell>
          <cell r="DH1464" t="b">
            <v>0</v>
          </cell>
          <cell r="DJ1464" t="b">
            <v>0</v>
          </cell>
          <cell r="DL1464" t="b">
            <v>0</v>
          </cell>
          <cell r="DN1464" t="b">
            <v>0</v>
          </cell>
          <cell r="DP1464" t="b">
            <v>0</v>
          </cell>
          <cell r="DV1464">
            <v>0</v>
          </cell>
          <cell r="DX1464">
            <v>0</v>
          </cell>
          <cell r="DZ1464">
            <v>0</v>
          </cell>
          <cell r="EB1464">
            <v>0</v>
          </cell>
          <cell r="ED1464">
            <v>0</v>
          </cell>
          <cell r="EF1464">
            <v>0</v>
          </cell>
          <cell r="EJ1464">
            <v>0</v>
          </cell>
          <cell r="EL1464">
            <v>0</v>
          </cell>
          <cell r="EN1464">
            <v>0</v>
          </cell>
          <cell r="EP1464">
            <v>0</v>
          </cell>
          <cell r="ER1464">
            <v>0</v>
          </cell>
          <cell r="ET1464">
            <v>0</v>
          </cell>
          <cell r="EX1464">
            <v>0</v>
          </cell>
          <cell r="EZ1464">
            <v>0</v>
          </cell>
          <cell r="FD1464">
            <v>0</v>
          </cell>
          <cell r="FF1464">
            <v>0</v>
          </cell>
        </row>
        <row r="1465">
          <cell r="A1465" t="str">
            <v>SLITE IC 1-2</v>
          </cell>
          <cell r="B1465" t="str">
            <v>Sverige</v>
          </cell>
          <cell r="G1465">
            <v>25.164000000000001</v>
          </cell>
          <cell r="H1465">
            <v>0</v>
          </cell>
          <cell r="AK1465">
            <v>9.5623200000000015</v>
          </cell>
          <cell r="AL1465">
            <v>0</v>
          </cell>
          <cell r="AN1465">
            <v>0</v>
          </cell>
          <cell r="AO1465">
            <v>2.0131200000000002</v>
          </cell>
          <cell r="AP1465">
            <v>880.74</v>
          </cell>
          <cell r="AQ1465">
            <v>2.5164000000000004</v>
          </cell>
          <cell r="BG1465" t="b">
            <v>0</v>
          </cell>
          <cell r="BO1465" t="b">
            <v>0</v>
          </cell>
          <cell r="CA1465" t="b">
            <v>0</v>
          </cell>
          <cell r="CB1465" t="b">
            <v>0</v>
          </cell>
          <cell r="CD1465" t="b">
            <v>0</v>
          </cell>
          <cell r="CE1465" t="b">
            <v>0</v>
          </cell>
          <cell r="CG1465" t="b">
            <v>0</v>
          </cell>
          <cell r="CH1465" t="b">
            <v>0</v>
          </cell>
          <cell r="CP1465" t="e">
            <v>#N/A</v>
          </cell>
          <cell r="CT1465" t="b">
            <v>0</v>
          </cell>
          <cell r="CV1465" t="b">
            <v>0</v>
          </cell>
          <cell r="CX1465" t="b">
            <v>0</v>
          </cell>
          <cell r="CZ1465" t="b">
            <v>0</v>
          </cell>
          <cell r="DB1465" t="b">
            <v>0</v>
          </cell>
          <cell r="DD1465" t="b">
            <v>0</v>
          </cell>
          <cell r="DF1465" t="b">
            <v>0</v>
          </cell>
          <cell r="DH1465" t="b">
            <v>0</v>
          </cell>
          <cell r="DJ1465" t="b">
            <v>0</v>
          </cell>
          <cell r="DL1465" t="b">
            <v>0</v>
          </cell>
          <cell r="DN1465" t="b">
            <v>0</v>
          </cell>
          <cell r="DP1465" t="b">
            <v>0</v>
          </cell>
          <cell r="DV1465">
            <v>0</v>
          </cell>
          <cell r="DX1465">
            <v>0</v>
          </cell>
          <cell r="DZ1465">
            <v>0</v>
          </cell>
          <cell r="EB1465">
            <v>0</v>
          </cell>
          <cell r="ED1465">
            <v>0</v>
          </cell>
          <cell r="EF1465">
            <v>0</v>
          </cell>
          <cell r="EJ1465">
            <v>0</v>
          </cell>
          <cell r="EL1465">
            <v>0</v>
          </cell>
          <cell r="EN1465">
            <v>0</v>
          </cell>
          <cell r="EP1465">
            <v>0</v>
          </cell>
          <cell r="ER1465">
            <v>0</v>
          </cell>
          <cell r="ET1465">
            <v>0</v>
          </cell>
          <cell r="EX1465">
            <v>0</v>
          </cell>
          <cell r="EZ1465">
            <v>0</v>
          </cell>
          <cell r="FD1465">
            <v>0</v>
          </cell>
          <cell r="FF1465">
            <v>0</v>
          </cell>
        </row>
        <row r="1466">
          <cell r="A1466" t="str">
            <v>SLITE IC 3-4</v>
          </cell>
          <cell r="B1466" t="str">
            <v>Sverige</v>
          </cell>
          <cell r="G1466">
            <v>39.78</v>
          </cell>
          <cell r="H1466">
            <v>0</v>
          </cell>
          <cell r="AK1466">
            <v>15.494309999999999</v>
          </cell>
          <cell r="AL1466">
            <v>0</v>
          </cell>
          <cell r="AN1466">
            <v>0</v>
          </cell>
          <cell r="AO1466">
            <v>3.1824000000000003</v>
          </cell>
          <cell r="AP1466">
            <v>1392.3</v>
          </cell>
          <cell r="AQ1466">
            <v>3.9780000000000002</v>
          </cell>
          <cell r="BG1466" t="b">
            <v>0</v>
          </cell>
          <cell r="BO1466" t="b">
            <v>0</v>
          </cell>
          <cell r="CA1466" t="b">
            <v>0</v>
          </cell>
          <cell r="CB1466" t="b">
            <v>0</v>
          </cell>
          <cell r="CD1466" t="b">
            <v>0</v>
          </cell>
          <cell r="CE1466" t="b">
            <v>0</v>
          </cell>
          <cell r="CG1466" t="b">
            <v>0</v>
          </cell>
          <cell r="CH1466" t="b">
            <v>0</v>
          </cell>
          <cell r="CP1466" t="e">
            <v>#N/A</v>
          </cell>
          <cell r="CT1466" t="b">
            <v>0</v>
          </cell>
          <cell r="CV1466" t="b">
            <v>0</v>
          </cell>
          <cell r="CX1466" t="b">
            <v>0</v>
          </cell>
          <cell r="CZ1466" t="b">
            <v>0</v>
          </cell>
          <cell r="DB1466" t="b">
            <v>0</v>
          </cell>
          <cell r="DD1466" t="b">
            <v>0</v>
          </cell>
          <cell r="DF1466" t="b">
            <v>0</v>
          </cell>
          <cell r="DH1466" t="b">
            <v>0</v>
          </cell>
          <cell r="DJ1466" t="b">
            <v>0</v>
          </cell>
          <cell r="DL1466" t="b">
            <v>0</v>
          </cell>
          <cell r="DN1466" t="b">
            <v>0</v>
          </cell>
          <cell r="DP1466" t="b">
            <v>0</v>
          </cell>
          <cell r="DV1466">
            <v>0</v>
          </cell>
          <cell r="DX1466">
            <v>0</v>
          </cell>
          <cell r="DZ1466">
            <v>0</v>
          </cell>
          <cell r="EB1466">
            <v>0</v>
          </cell>
          <cell r="ED1466">
            <v>0</v>
          </cell>
          <cell r="EF1466">
            <v>0</v>
          </cell>
          <cell r="EJ1466">
            <v>0</v>
          </cell>
          <cell r="EL1466">
            <v>0</v>
          </cell>
          <cell r="EN1466">
            <v>0</v>
          </cell>
          <cell r="EP1466">
            <v>0</v>
          </cell>
          <cell r="ER1466">
            <v>0</v>
          </cell>
          <cell r="ET1466">
            <v>0</v>
          </cell>
          <cell r="EX1466">
            <v>0</v>
          </cell>
          <cell r="EZ1466">
            <v>0</v>
          </cell>
          <cell r="FD1466">
            <v>0</v>
          </cell>
          <cell r="FF1466">
            <v>0</v>
          </cell>
        </row>
        <row r="1467">
          <cell r="A1467" t="str">
            <v>SLITE IC 3-4</v>
          </cell>
          <cell r="B1467" t="str">
            <v>Sverige</v>
          </cell>
          <cell r="G1467">
            <v>39.78</v>
          </cell>
          <cell r="H1467">
            <v>0</v>
          </cell>
          <cell r="AK1467">
            <v>15.494309999999999</v>
          </cell>
          <cell r="AL1467">
            <v>0</v>
          </cell>
          <cell r="AN1467">
            <v>0</v>
          </cell>
          <cell r="AO1467">
            <v>3.1824000000000003</v>
          </cell>
          <cell r="AP1467">
            <v>1392.3</v>
          </cell>
          <cell r="AQ1467">
            <v>3.9780000000000002</v>
          </cell>
          <cell r="BG1467" t="b">
            <v>0</v>
          </cell>
          <cell r="BO1467" t="b">
            <v>0</v>
          </cell>
          <cell r="CA1467" t="b">
            <v>0</v>
          </cell>
          <cell r="CB1467" t="b">
            <v>0</v>
          </cell>
          <cell r="CD1467" t="b">
            <v>0</v>
          </cell>
          <cell r="CE1467" t="b">
            <v>0</v>
          </cell>
          <cell r="CG1467" t="b">
            <v>0</v>
          </cell>
          <cell r="CH1467" t="b">
            <v>0</v>
          </cell>
          <cell r="CP1467" t="e">
            <v>#N/A</v>
          </cell>
          <cell r="CT1467" t="b">
            <v>0</v>
          </cell>
          <cell r="CV1467" t="b">
            <v>0</v>
          </cell>
          <cell r="CX1467" t="b">
            <v>0</v>
          </cell>
          <cell r="CZ1467" t="b">
            <v>0</v>
          </cell>
          <cell r="DB1467" t="b">
            <v>0</v>
          </cell>
          <cell r="DD1467" t="b">
            <v>0</v>
          </cell>
          <cell r="DF1467" t="b">
            <v>0</v>
          </cell>
          <cell r="DH1467" t="b">
            <v>0</v>
          </cell>
          <cell r="DJ1467" t="b">
            <v>0</v>
          </cell>
          <cell r="DL1467" t="b">
            <v>0</v>
          </cell>
          <cell r="DN1467" t="b">
            <v>0</v>
          </cell>
          <cell r="DP1467" t="b">
            <v>0</v>
          </cell>
          <cell r="DV1467">
            <v>0</v>
          </cell>
          <cell r="DX1467">
            <v>0</v>
          </cell>
          <cell r="DZ1467">
            <v>0</v>
          </cell>
          <cell r="EB1467">
            <v>0</v>
          </cell>
          <cell r="ED1467">
            <v>0</v>
          </cell>
          <cell r="EF1467">
            <v>0</v>
          </cell>
          <cell r="EJ1467">
            <v>0</v>
          </cell>
          <cell r="EL1467">
            <v>0</v>
          </cell>
          <cell r="EN1467">
            <v>0</v>
          </cell>
          <cell r="EP1467">
            <v>0</v>
          </cell>
          <cell r="ER1467">
            <v>0</v>
          </cell>
          <cell r="ET1467">
            <v>0</v>
          </cell>
          <cell r="EX1467">
            <v>0</v>
          </cell>
          <cell r="EZ1467">
            <v>0</v>
          </cell>
          <cell r="FD1467">
            <v>0</v>
          </cell>
          <cell r="FF1467">
            <v>0</v>
          </cell>
        </row>
        <row r="1468">
          <cell r="A1468" t="str">
            <v>STENUNGSUND 1</v>
          </cell>
          <cell r="B1468" t="str">
            <v>Sverige</v>
          </cell>
          <cell r="G1468">
            <v>150</v>
          </cell>
          <cell r="H1468">
            <v>0</v>
          </cell>
          <cell r="AK1468">
            <v>49.874999999999993</v>
          </cell>
          <cell r="AL1468">
            <v>0</v>
          </cell>
          <cell r="AN1468">
            <v>0</v>
          </cell>
          <cell r="AO1468">
            <v>12</v>
          </cell>
          <cell r="AP1468">
            <v>3000</v>
          </cell>
          <cell r="AQ1468">
            <v>21.000000000000004</v>
          </cell>
          <cell r="BG1468" t="b">
            <v>0</v>
          </cell>
          <cell r="BO1468" t="b">
            <v>0</v>
          </cell>
          <cell r="CA1468" t="b">
            <v>0</v>
          </cell>
          <cell r="CB1468" t="b">
            <v>0</v>
          </cell>
          <cell r="CD1468" t="b">
            <v>0</v>
          </cell>
          <cell r="CE1468" t="b">
            <v>0</v>
          </cell>
          <cell r="CG1468" t="b">
            <v>0</v>
          </cell>
          <cell r="CH1468" t="b">
            <v>0</v>
          </cell>
          <cell r="CP1468" t="e">
            <v>#N/A</v>
          </cell>
          <cell r="CT1468" t="b">
            <v>0</v>
          </cell>
          <cell r="CV1468" t="b">
            <v>0</v>
          </cell>
          <cell r="CX1468" t="b">
            <v>0</v>
          </cell>
          <cell r="CZ1468" t="b">
            <v>0</v>
          </cell>
          <cell r="DB1468" t="b">
            <v>0</v>
          </cell>
          <cell r="DD1468" t="b">
            <v>0</v>
          </cell>
          <cell r="DF1468" t="b">
            <v>0</v>
          </cell>
          <cell r="DH1468" t="b">
            <v>0</v>
          </cell>
          <cell r="DJ1468" t="b">
            <v>0</v>
          </cell>
          <cell r="DL1468" t="b">
            <v>0</v>
          </cell>
          <cell r="DN1468" t="b">
            <v>0</v>
          </cell>
          <cell r="DP1468" t="b">
            <v>0</v>
          </cell>
          <cell r="DV1468">
            <v>0</v>
          </cell>
          <cell r="DX1468">
            <v>0</v>
          </cell>
          <cell r="DZ1468">
            <v>0</v>
          </cell>
          <cell r="EB1468">
            <v>0</v>
          </cell>
          <cell r="ED1468">
            <v>0</v>
          </cell>
          <cell r="EF1468">
            <v>0</v>
          </cell>
          <cell r="EJ1468">
            <v>0</v>
          </cell>
          <cell r="EL1468">
            <v>0</v>
          </cell>
          <cell r="EN1468">
            <v>0</v>
          </cell>
          <cell r="EP1468">
            <v>0</v>
          </cell>
          <cell r="ER1468">
            <v>0</v>
          </cell>
          <cell r="ET1468">
            <v>0</v>
          </cell>
          <cell r="EX1468">
            <v>0</v>
          </cell>
          <cell r="EZ1468">
            <v>0</v>
          </cell>
          <cell r="FD1468">
            <v>0</v>
          </cell>
          <cell r="FF1468">
            <v>0</v>
          </cell>
        </row>
        <row r="1469">
          <cell r="A1469" t="str">
            <v>STENUNGSUND 1</v>
          </cell>
          <cell r="B1469" t="str">
            <v>Sverige</v>
          </cell>
          <cell r="G1469">
            <v>150</v>
          </cell>
          <cell r="H1469">
            <v>0</v>
          </cell>
          <cell r="AK1469">
            <v>49.874999999999993</v>
          </cell>
          <cell r="AL1469">
            <v>0</v>
          </cell>
          <cell r="AN1469">
            <v>0</v>
          </cell>
          <cell r="AO1469">
            <v>12</v>
          </cell>
          <cell r="AP1469">
            <v>3000</v>
          </cell>
          <cell r="AQ1469">
            <v>28.5</v>
          </cell>
          <cell r="BG1469" t="b">
            <v>0</v>
          </cell>
          <cell r="BO1469" t="b">
            <v>0</v>
          </cell>
          <cell r="CA1469" t="b">
            <v>0</v>
          </cell>
          <cell r="CB1469" t="b">
            <v>0</v>
          </cell>
          <cell r="CD1469" t="b">
            <v>0</v>
          </cell>
          <cell r="CE1469" t="b">
            <v>0</v>
          </cell>
          <cell r="CG1469" t="b">
            <v>0</v>
          </cell>
          <cell r="CH1469" t="b">
            <v>0</v>
          </cell>
          <cell r="CP1469" t="e">
            <v>#N/A</v>
          </cell>
          <cell r="CT1469" t="b">
            <v>0</v>
          </cell>
          <cell r="CV1469" t="b">
            <v>0</v>
          </cell>
          <cell r="CX1469" t="b">
            <v>0</v>
          </cell>
          <cell r="CZ1469" t="b">
            <v>0</v>
          </cell>
          <cell r="DB1469" t="b">
            <v>0</v>
          </cell>
          <cell r="DD1469" t="b">
            <v>0</v>
          </cell>
          <cell r="DF1469" t="b">
            <v>0</v>
          </cell>
          <cell r="DH1469" t="b">
            <v>0</v>
          </cell>
          <cell r="DJ1469" t="b">
            <v>0</v>
          </cell>
          <cell r="DL1469" t="b">
            <v>0</v>
          </cell>
          <cell r="DN1469" t="b">
            <v>0</v>
          </cell>
          <cell r="DP1469" t="b">
            <v>0</v>
          </cell>
          <cell r="DV1469">
            <v>0</v>
          </cell>
          <cell r="DX1469">
            <v>0</v>
          </cell>
          <cell r="DZ1469">
            <v>0</v>
          </cell>
          <cell r="EB1469">
            <v>0</v>
          </cell>
          <cell r="ED1469">
            <v>0</v>
          </cell>
          <cell r="EF1469">
            <v>0</v>
          </cell>
          <cell r="EJ1469">
            <v>0</v>
          </cell>
          <cell r="EL1469">
            <v>0</v>
          </cell>
          <cell r="EN1469">
            <v>0</v>
          </cell>
          <cell r="EP1469">
            <v>0</v>
          </cell>
          <cell r="ER1469">
            <v>0</v>
          </cell>
          <cell r="ET1469">
            <v>0</v>
          </cell>
          <cell r="EX1469">
            <v>0</v>
          </cell>
          <cell r="EZ1469">
            <v>0</v>
          </cell>
          <cell r="FD1469">
            <v>0</v>
          </cell>
          <cell r="FF1469">
            <v>0</v>
          </cell>
        </row>
        <row r="1470">
          <cell r="A1470" t="str">
            <v>STENUNGSUND 2</v>
          </cell>
          <cell r="B1470" t="str">
            <v>Sverige</v>
          </cell>
          <cell r="G1470">
            <v>150</v>
          </cell>
          <cell r="H1470">
            <v>0</v>
          </cell>
          <cell r="AK1470">
            <v>51.3</v>
          </cell>
          <cell r="AL1470">
            <v>0</v>
          </cell>
          <cell r="AN1470">
            <v>0</v>
          </cell>
          <cell r="AO1470">
            <v>12</v>
          </cell>
          <cell r="AP1470">
            <v>3000</v>
          </cell>
          <cell r="AQ1470">
            <v>21.000000000000004</v>
          </cell>
          <cell r="BG1470" t="b">
            <v>0</v>
          </cell>
          <cell r="BO1470" t="b">
            <v>0</v>
          </cell>
          <cell r="CA1470" t="b">
            <v>0</v>
          </cell>
          <cell r="CB1470" t="b">
            <v>0</v>
          </cell>
          <cell r="CD1470" t="b">
            <v>0</v>
          </cell>
          <cell r="CE1470" t="b">
            <v>0</v>
          </cell>
          <cell r="CG1470" t="b">
            <v>0</v>
          </cell>
          <cell r="CH1470" t="b">
            <v>0</v>
          </cell>
          <cell r="CP1470" t="e">
            <v>#N/A</v>
          </cell>
          <cell r="CT1470" t="b">
            <v>0</v>
          </cell>
          <cell r="CV1470" t="b">
            <v>0</v>
          </cell>
          <cell r="CX1470" t="b">
            <v>0</v>
          </cell>
          <cell r="CZ1470" t="b">
            <v>0</v>
          </cell>
          <cell r="DB1470" t="b">
            <v>0</v>
          </cell>
          <cell r="DD1470" t="b">
            <v>0</v>
          </cell>
          <cell r="DF1470" t="b">
            <v>0</v>
          </cell>
          <cell r="DH1470" t="b">
            <v>0</v>
          </cell>
          <cell r="DJ1470" t="b">
            <v>0</v>
          </cell>
          <cell r="DL1470" t="b">
            <v>0</v>
          </cell>
          <cell r="DN1470" t="b">
            <v>0</v>
          </cell>
          <cell r="DP1470" t="b">
            <v>0</v>
          </cell>
          <cell r="DV1470">
            <v>0</v>
          </cell>
          <cell r="DX1470">
            <v>0</v>
          </cell>
          <cell r="DZ1470">
            <v>0</v>
          </cell>
          <cell r="EB1470">
            <v>0</v>
          </cell>
          <cell r="ED1470">
            <v>0</v>
          </cell>
          <cell r="EF1470">
            <v>0</v>
          </cell>
          <cell r="EJ1470">
            <v>0</v>
          </cell>
          <cell r="EL1470">
            <v>0</v>
          </cell>
          <cell r="EN1470">
            <v>0</v>
          </cell>
          <cell r="EP1470">
            <v>0</v>
          </cell>
          <cell r="ER1470">
            <v>0</v>
          </cell>
          <cell r="ET1470">
            <v>0</v>
          </cell>
          <cell r="EX1470">
            <v>0</v>
          </cell>
          <cell r="EZ1470">
            <v>0</v>
          </cell>
          <cell r="FD1470">
            <v>0</v>
          </cell>
          <cell r="FF1470">
            <v>0</v>
          </cell>
        </row>
        <row r="1471">
          <cell r="A1471" t="str">
            <v>STENUNGSUND 2</v>
          </cell>
          <cell r="B1471" t="str">
            <v>Sverige</v>
          </cell>
          <cell r="G1471">
            <v>150</v>
          </cell>
          <cell r="H1471">
            <v>0</v>
          </cell>
          <cell r="AK1471">
            <v>51.3</v>
          </cell>
          <cell r="AL1471">
            <v>0</v>
          </cell>
          <cell r="AN1471">
            <v>0</v>
          </cell>
          <cell r="AO1471">
            <v>12</v>
          </cell>
          <cell r="AP1471">
            <v>3000</v>
          </cell>
          <cell r="AQ1471">
            <v>28.5</v>
          </cell>
          <cell r="BG1471" t="b">
            <v>0</v>
          </cell>
          <cell r="BO1471" t="b">
            <v>0</v>
          </cell>
          <cell r="CA1471" t="b">
            <v>0</v>
          </cell>
          <cell r="CB1471" t="b">
            <v>0</v>
          </cell>
          <cell r="CD1471" t="b">
            <v>0</v>
          </cell>
          <cell r="CE1471" t="b">
            <v>0</v>
          </cell>
          <cell r="CG1471" t="b">
            <v>0</v>
          </cell>
          <cell r="CH1471" t="b">
            <v>0</v>
          </cell>
          <cell r="CP1471" t="e">
            <v>#N/A</v>
          </cell>
          <cell r="CT1471" t="b">
            <v>0</v>
          </cell>
          <cell r="CV1471" t="b">
            <v>0</v>
          </cell>
          <cell r="CX1471" t="b">
            <v>0</v>
          </cell>
          <cell r="CZ1471" t="b">
            <v>0</v>
          </cell>
          <cell r="DB1471" t="b">
            <v>0</v>
          </cell>
          <cell r="DD1471" t="b">
            <v>0</v>
          </cell>
          <cell r="DF1471" t="b">
            <v>0</v>
          </cell>
          <cell r="DH1471" t="b">
            <v>0</v>
          </cell>
          <cell r="DJ1471" t="b">
            <v>0</v>
          </cell>
          <cell r="DL1471" t="b">
            <v>0</v>
          </cell>
          <cell r="DN1471" t="b">
            <v>0</v>
          </cell>
          <cell r="DP1471" t="b">
            <v>0</v>
          </cell>
          <cell r="DV1471">
            <v>0</v>
          </cell>
          <cell r="DX1471">
            <v>0</v>
          </cell>
          <cell r="DZ1471">
            <v>0</v>
          </cell>
          <cell r="EB1471">
            <v>0</v>
          </cell>
          <cell r="ED1471">
            <v>0</v>
          </cell>
          <cell r="EF1471">
            <v>0</v>
          </cell>
          <cell r="EJ1471">
            <v>0</v>
          </cell>
          <cell r="EL1471">
            <v>0</v>
          </cell>
          <cell r="EN1471">
            <v>0</v>
          </cell>
          <cell r="EP1471">
            <v>0</v>
          </cell>
          <cell r="ER1471">
            <v>0</v>
          </cell>
          <cell r="ET1471">
            <v>0</v>
          </cell>
          <cell r="EX1471">
            <v>0</v>
          </cell>
          <cell r="EZ1471">
            <v>0</v>
          </cell>
          <cell r="FD1471">
            <v>0</v>
          </cell>
          <cell r="FF1471">
            <v>0</v>
          </cell>
        </row>
        <row r="1472">
          <cell r="A1472" t="str">
            <v>STENUNGSUND 3</v>
          </cell>
          <cell r="B1472" t="str">
            <v>Sverige</v>
          </cell>
          <cell r="G1472">
            <v>260</v>
          </cell>
          <cell r="H1472">
            <v>0</v>
          </cell>
          <cell r="AK1472">
            <v>91.39</v>
          </cell>
          <cell r="AL1472">
            <v>0</v>
          </cell>
          <cell r="AN1472">
            <v>0</v>
          </cell>
          <cell r="AO1472">
            <v>20.8</v>
          </cell>
          <cell r="AP1472">
            <v>5200</v>
          </cell>
          <cell r="AQ1472">
            <v>36.400000000000006</v>
          </cell>
          <cell r="BG1472" t="b">
            <v>0</v>
          </cell>
          <cell r="BO1472" t="b">
            <v>0</v>
          </cell>
          <cell r="CA1472" t="b">
            <v>0</v>
          </cell>
          <cell r="CB1472" t="b">
            <v>0</v>
          </cell>
          <cell r="CD1472" t="b">
            <v>0</v>
          </cell>
          <cell r="CE1472" t="b">
            <v>0</v>
          </cell>
          <cell r="CG1472" t="b">
            <v>0</v>
          </cell>
          <cell r="CH1472" t="b">
            <v>0</v>
          </cell>
          <cell r="CP1472" t="e">
            <v>#N/A</v>
          </cell>
          <cell r="CT1472" t="b">
            <v>0</v>
          </cell>
          <cell r="CV1472" t="b">
            <v>0</v>
          </cell>
          <cell r="CX1472" t="b">
            <v>0</v>
          </cell>
          <cell r="CZ1472" t="b">
            <v>0</v>
          </cell>
          <cell r="DB1472" t="b">
            <v>0</v>
          </cell>
          <cell r="DD1472" t="b">
            <v>0</v>
          </cell>
          <cell r="DF1472" t="b">
            <v>0</v>
          </cell>
          <cell r="DH1472" t="b">
            <v>0</v>
          </cell>
          <cell r="DJ1472" t="b">
            <v>0</v>
          </cell>
          <cell r="DL1472" t="b">
            <v>0</v>
          </cell>
          <cell r="DN1472" t="b">
            <v>0</v>
          </cell>
          <cell r="DP1472" t="b">
            <v>0</v>
          </cell>
          <cell r="DV1472">
            <v>0</v>
          </cell>
          <cell r="DX1472">
            <v>0</v>
          </cell>
          <cell r="DZ1472">
            <v>0</v>
          </cell>
          <cell r="EB1472">
            <v>0</v>
          </cell>
          <cell r="ED1472">
            <v>0</v>
          </cell>
          <cell r="EF1472">
            <v>0</v>
          </cell>
          <cell r="EJ1472">
            <v>0</v>
          </cell>
          <cell r="EL1472">
            <v>0</v>
          </cell>
          <cell r="EN1472">
            <v>0</v>
          </cell>
          <cell r="EP1472">
            <v>0</v>
          </cell>
          <cell r="ER1472">
            <v>0</v>
          </cell>
          <cell r="ET1472">
            <v>0</v>
          </cell>
          <cell r="EX1472">
            <v>0</v>
          </cell>
          <cell r="EZ1472">
            <v>0</v>
          </cell>
          <cell r="FD1472">
            <v>0</v>
          </cell>
          <cell r="FF1472">
            <v>0</v>
          </cell>
        </row>
        <row r="1473">
          <cell r="A1473" t="str">
            <v>STENUNGSUND 3</v>
          </cell>
          <cell r="B1473" t="str">
            <v>Sverige</v>
          </cell>
          <cell r="G1473">
            <v>260</v>
          </cell>
          <cell r="H1473">
            <v>0</v>
          </cell>
          <cell r="AK1473">
            <v>91.39</v>
          </cell>
          <cell r="AL1473">
            <v>0</v>
          </cell>
          <cell r="AN1473">
            <v>0</v>
          </cell>
          <cell r="AO1473">
            <v>20.8</v>
          </cell>
          <cell r="AP1473">
            <v>5200</v>
          </cell>
          <cell r="AQ1473">
            <v>49.4</v>
          </cell>
          <cell r="BG1473" t="b">
            <v>0</v>
          </cell>
          <cell r="BO1473" t="b">
            <v>0</v>
          </cell>
          <cell r="CA1473" t="b">
            <v>0</v>
          </cell>
          <cell r="CB1473" t="b">
            <v>0</v>
          </cell>
          <cell r="CD1473" t="b">
            <v>0</v>
          </cell>
          <cell r="CE1473" t="b">
            <v>0</v>
          </cell>
          <cell r="CG1473" t="b">
            <v>0</v>
          </cell>
          <cell r="CH1473" t="b">
            <v>0</v>
          </cell>
          <cell r="CP1473" t="e">
            <v>#N/A</v>
          </cell>
          <cell r="CT1473" t="b">
            <v>0</v>
          </cell>
          <cell r="CV1473" t="b">
            <v>0</v>
          </cell>
          <cell r="CX1473" t="b">
            <v>0</v>
          </cell>
          <cell r="CZ1473" t="b">
            <v>0</v>
          </cell>
          <cell r="DB1473" t="b">
            <v>0</v>
          </cell>
          <cell r="DD1473" t="b">
            <v>0</v>
          </cell>
          <cell r="DF1473" t="b">
            <v>0</v>
          </cell>
          <cell r="DH1473" t="b">
            <v>0</v>
          </cell>
          <cell r="DJ1473" t="b">
            <v>0</v>
          </cell>
          <cell r="DL1473" t="b">
            <v>0</v>
          </cell>
          <cell r="DN1473" t="b">
            <v>0</v>
          </cell>
          <cell r="DP1473" t="b">
            <v>0</v>
          </cell>
          <cell r="DV1473">
            <v>0</v>
          </cell>
          <cell r="DX1473">
            <v>0</v>
          </cell>
          <cell r="DZ1473">
            <v>0</v>
          </cell>
          <cell r="EB1473">
            <v>0</v>
          </cell>
          <cell r="ED1473">
            <v>0</v>
          </cell>
          <cell r="EF1473">
            <v>0</v>
          </cell>
          <cell r="EJ1473">
            <v>0</v>
          </cell>
          <cell r="EL1473">
            <v>0</v>
          </cell>
          <cell r="EN1473">
            <v>0</v>
          </cell>
          <cell r="EP1473">
            <v>0</v>
          </cell>
          <cell r="ER1473">
            <v>0</v>
          </cell>
          <cell r="ET1473">
            <v>0</v>
          </cell>
          <cell r="EX1473">
            <v>0</v>
          </cell>
          <cell r="EZ1473">
            <v>0</v>
          </cell>
          <cell r="FD1473">
            <v>0</v>
          </cell>
          <cell r="FF1473">
            <v>0</v>
          </cell>
        </row>
        <row r="1474">
          <cell r="A1474" t="str">
            <v>STENUNGSUND 4</v>
          </cell>
          <cell r="B1474" t="str">
            <v>Sverige</v>
          </cell>
          <cell r="G1474">
            <v>260</v>
          </cell>
          <cell r="H1474">
            <v>0</v>
          </cell>
          <cell r="AK1474">
            <v>98.8</v>
          </cell>
          <cell r="AL1474">
            <v>0</v>
          </cell>
          <cell r="AN1474">
            <v>0</v>
          </cell>
          <cell r="AO1474">
            <v>20.8</v>
          </cell>
          <cell r="AP1474">
            <v>5200</v>
          </cell>
          <cell r="AQ1474">
            <v>36.400000000000006</v>
          </cell>
          <cell r="BG1474" t="b">
            <v>0</v>
          </cell>
          <cell r="BO1474" t="b">
            <v>0</v>
          </cell>
          <cell r="CA1474" t="b">
            <v>0</v>
          </cell>
          <cell r="CB1474" t="b">
            <v>0</v>
          </cell>
          <cell r="CD1474" t="b">
            <v>0</v>
          </cell>
          <cell r="CE1474" t="b">
            <v>0</v>
          </cell>
          <cell r="CG1474" t="b">
            <v>0</v>
          </cell>
          <cell r="CH1474" t="b">
            <v>0</v>
          </cell>
          <cell r="CP1474" t="e">
            <v>#N/A</v>
          </cell>
          <cell r="CT1474" t="b">
            <v>0</v>
          </cell>
          <cell r="CV1474" t="b">
            <v>0</v>
          </cell>
          <cell r="CX1474" t="b">
            <v>0</v>
          </cell>
          <cell r="CZ1474" t="b">
            <v>0</v>
          </cell>
          <cell r="DB1474" t="b">
            <v>0</v>
          </cell>
          <cell r="DD1474" t="b">
            <v>0</v>
          </cell>
          <cell r="DF1474" t="b">
            <v>0</v>
          </cell>
          <cell r="DH1474" t="b">
            <v>0</v>
          </cell>
          <cell r="DJ1474" t="b">
            <v>0</v>
          </cell>
          <cell r="DL1474" t="b">
            <v>0</v>
          </cell>
          <cell r="DN1474" t="b">
            <v>0</v>
          </cell>
          <cell r="DP1474" t="b">
            <v>0</v>
          </cell>
          <cell r="DV1474">
            <v>0</v>
          </cell>
          <cell r="DX1474">
            <v>0</v>
          </cell>
          <cell r="DZ1474">
            <v>0</v>
          </cell>
          <cell r="EB1474">
            <v>0</v>
          </cell>
          <cell r="ED1474">
            <v>0</v>
          </cell>
          <cell r="EF1474">
            <v>0</v>
          </cell>
          <cell r="EJ1474">
            <v>0</v>
          </cell>
          <cell r="EL1474">
            <v>0</v>
          </cell>
          <cell r="EN1474">
            <v>0</v>
          </cell>
          <cell r="EP1474">
            <v>0</v>
          </cell>
          <cell r="ER1474">
            <v>0</v>
          </cell>
          <cell r="ET1474">
            <v>0</v>
          </cell>
          <cell r="EX1474">
            <v>0</v>
          </cell>
          <cell r="EZ1474">
            <v>0</v>
          </cell>
          <cell r="FD1474">
            <v>0</v>
          </cell>
          <cell r="FF1474">
            <v>0</v>
          </cell>
        </row>
        <row r="1475">
          <cell r="A1475" t="str">
            <v>STENUNGSUND 4</v>
          </cell>
          <cell r="B1475" t="str">
            <v>Sverige</v>
          </cell>
          <cell r="G1475">
            <v>260</v>
          </cell>
          <cell r="H1475">
            <v>0</v>
          </cell>
          <cell r="AK1475">
            <v>98.8</v>
          </cell>
          <cell r="AL1475">
            <v>0</v>
          </cell>
          <cell r="AN1475">
            <v>0</v>
          </cell>
          <cell r="AO1475">
            <v>20.8</v>
          </cell>
          <cell r="AP1475">
            <v>5200</v>
          </cell>
          <cell r="AQ1475">
            <v>49.4</v>
          </cell>
          <cell r="BG1475" t="b">
            <v>0</v>
          </cell>
          <cell r="BO1475" t="b">
            <v>0</v>
          </cell>
          <cell r="CA1475" t="b">
            <v>0</v>
          </cell>
          <cell r="CB1475" t="b">
            <v>0</v>
          </cell>
          <cell r="CD1475" t="b">
            <v>0</v>
          </cell>
          <cell r="CE1475" t="b">
            <v>0</v>
          </cell>
          <cell r="CG1475" t="b">
            <v>0</v>
          </cell>
          <cell r="CH1475" t="b">
            <v>0</v>
          </cell>
          <cell r="CP1475" t="e">
            <v>#N/A</v>
          </cell>
          <cell r="CT1475" t="b">
            <v>0</v>
          </cell>
          <cell r="CV1475" t="b">
            <v>0</v>
          </cell>
          <cell r="CX1475" t="b">
            <v>0</v>
          </cell>
          <cell r="CZ1475" t="b">
            <v>0</v>
          </cell>
          <cell r="DB1475" t="b">
            <v>0</v>
          </cell>
          <cell r="DD1475" t="b">
            <v>0</v>
          </cell>
          <cell r="DF1475" t="b">
            <v>0</v>
          </cell>
          <cell r="DH1475" t="b">
            <v>0</v>
          </cell>
          <cell r="DJ1475" t="b">
            <v>0</v>
          </cell>
          <cell r="DL1475" t="b">
            <v>0</v>
          </cell>
          <cell r="DN1475" t="b">
            <v>0</v>
          </cell>
          <cell r="DP1475" t="b">
            <v>0</v>
          </cell>
          <cell r="DV1475">
            <v>0</v>
          </cell>
          <cell r="DX1475">
            <v>0</v>
          </cell>
          <cell r="DZ1475">
            <v>0</v>
          </cell>
          <cell r="EB1475">
            <v>0</v>
          </cell>
          <cell r="ED1475">
            <v>0</v>
          </cell>
          <cell r="EF1475">
            <v>0</v>
          </cell>
          <cell r="EJ1475">
            <v>0</v>
          </cell>
          <cell r="EL1475">
            <v>0</v>
          </cell>
          <cell r="EN1475">
            <v>0</v>
          </cell>
          <cell r="EP1475">
            <v>0</v>
          </cell>
          <cell r="ER1475">
            <v>0</v>
          </cell>
          <cell r="ET1475">
            <v>0</v>
          </cell>
          <cell r="EX1475">
            <v>0</v>
          </cell>
          <cell r="EZ1475">
            <v>0</v>
          </cell>
          <cell r="FD1475">
            <v>0</v>
          </cell>
          <cell r="FF1475">
            <v>0</v>
          </cell>
        </row>
        <row r="1476">
          <cell r="A1476" t="str">
            <v>STOCKHOLM GT 3-4</v>
          </cell>
          <cell r="B1476" t="str">
            <v>Sverige</v>
          </cell>
          <cell r="G1476">
            <v>34</v>
          </cell>
          <cell r="H1476">
            <v>0</v>
          </cell>
          <cell r="AK1476">
            <v>10.336</v>
          </cell>
          <cell r="AL1476">
            <v>0</v>
          </cell>
          <cell r="AN1476">
            <v>0</v>
          </cell>
          <cell r="AO1476">
            <v>1.36</v>
          </cell>
          <cell r="AP1476">
            <v>510</v>
          </cell>
          <cell r="AQ1476">
            <v>2.72</v>
          </cell>
          <cell r="BG1476" t="b">
            <v>0</v>
          </cell>
          <cell r="BO1476" t="b">
            <v>0</v>
          </cell>
          <cell r="CA1476" t="b">
            <v>0</v>
          </cell>
          <cell r="CB1476" t="b">
            <v>0</v>
          </cell>
          <cell r="CD1476" t="b">
            <v>0</v>
          </cell>
          <cell r="CE1476" t="b">
            <v>0</v>
          </cell>
          <cell r="CG1476" t="b">
            <v>0</v>
          </cell>
          <cell r="CH1476" t="b">
            <v>0</v>
          </cell>
          <cell r="CP1476" t="e">
            <v>#N/A</v>
          </cell>
          <cell r="CT1476" t="b">
            <v>0</v>
          </cell>
          <cell r="CV1476" t="b">
            <v>0</v>
          </cell>
          <cell r="CX1476" t="b">
            <v>0</v>
          </cell>
          <cell r="CZ1476" t="b">
            <v>0</v>
          </cell>
          <cell r="DB1476" t="b">
            <v>0</v>
          </cell>
          <cell r="DD1476" t="b">
            <v>0</v>
          </cell>
          <cell r="DF1476" t="b">
            <v>0</v>
          </cell>
          <cell r="DH1476" t="b">
            <v>0</v>
          </cell>
          <cell r="DJ1476" t="b">
            <v>0</v>
          </cell>
          <cell r="DL1476" t="b">
            <v>0</v>
          </cell>
          <cell r="DN1476" t="b">
            <v>0</v>
          </cell>
          <cell r="DP1476" t="b">
            <v>0</v>
          </cell>
          <cell r="DV1476">
            <v>0</v>
          </cell>
          <cell r="DX1476">
            <v>0</v>
          </cell>
          <cell r="DZ1476">
            <v>0</v>
          </cell>
          <cell r="EB1476">
            <v>0</v>
          </cell>
          <cell r="ED1476">
            <v>0</v>
          </cell>
          <cell r="EF1476">
            <v>0</v>
          </cell>
          <cell r="EJ1476">
            <v>0</v>
          </cell>
          <cell r="EL1476">
            <v>0</v>
          </cell>
          <cell r="EN1476">
            <v>0</v>
          </cell>
          <cell r="EP1476">
            <v>0</v>
          </cell>
          <cell r="ER1476">
            <v>0</v>
          </cell>
          <cell r="ET1476">
            <v>0</v>
          </cell>
          <cell r="EX1476">
            <v>0</v>
          </cell>
          <cell r="EZ1476">
            <v>0</v>
          </cell>
          <cell r="FD1476">
            <v>0</v>
          </cell>
          <cell r="FF1476">
            <v>0</v>
          </cell>
        </row>
        <row r="1477">
          <cell r="A1477" t="str">
            <v>STOCKHOLM GT 3-4</v>
          </cell>
          <cell r="B1477" t="str">
            <v>Sverige</v>
          </cell>
          <cell r="G1477">
            <v>34</v>
          </cell>
          <cell r="H1477">
            <v>0</v>
          </cell>
          <cell r="AK1477">
            <v>10.336</v>
          </cell>
          <cell r="AL1477">
            <v>0</v>
          </cell>
          <cell r="AN1477">
            <v>0</v>
          </cell>
          <cell r="AO1477">
            <v>1.36</v>
          </cell>
          <cell r="AP1477">
            <v>510</v>
          </cell>
          <cell r="AQ1477">
            <v>2.72</v>
          </cell>
          <cell r="BG1477" t="b">
            <v>0</v>
          </cell>
          <cell r="BO1477" t="b">
            <v>0</v>
          </cell>
          <cell r="CA1477" t="b">
            <v>0</v>
          </cell>
          <cell r="CB1477" t="b">
            <v>0</v>
          </cell>
          <cell r="CD1477" t="b">
            <v>0</v>
          </cell>
          <cell r="CE1477" t="b">
            <v>0</v>
          </cell>
          <cell r="CG1477" t="b">
            <v>0</v>
          </cell>
          <cell r="CH1477" t="b">
            <v>0</v>
          </cell>
          <cell r="CP1477" t="e">
            <v>#N/A</v>
          </cell>
          <cell r="CT1477" t="b">
            <v>0</v>
          </cell>
          <cell r="CV1477" t="b">
            <v>0</v>
          </cell>
          <cell r="CX1477" t="b">
            <v>0</v>
          </cell>
          <cell r="CZ1477" t="b">
            <v>0</v>
          </cell>
          <cell r="DB1477" t="b">
            <v>0</v>
          </cell>
          <cell r="DD1477" t="b">
            <v>0</v>
          </cell>
          <cell r="DF1477" t="b">
            <v>0</v>
          </cell>
          <cell r="DH1477" t="b">
            <v>0</v>
          </cell>
          <cell r="DJ1477" t="b">
            <v>0</v>
          </cell>
          <cell r="DL1477" t="b">
            <v>0</v>
          </cell>
          <cell r="DN1477" t="b">
            <v>0</v>
          </cell>
          <cell r="DP1477" t="b">
            <v>0</v>
          </cell>
          <cell r="DV1477">
            <v>0</v>
          </cell>
          <cell r="DX1477">
            <v>0</v>
          </cell>
          <cell r="DZ1477">
            <v>0</v>
          </cell>
          <cell r="EB1477">
            <v>0</v>
          </cell>
          <cell r="ED1477">
            <v>0</v>
          </cell>
          <cell r="EF1477">
            <v>0</v>
          </cell>
          <cell r="EJ1477">
            <v>0</v>
          </cell>
          <cell r="EL1477">
            <v>0</v>
          </cell>
          <cell r="EN1477">
            <v>0</v>
          </cell>
          <cell r="EP1477">
            <v>0</v>
          </cell>
          <cell r="ER1477">
            <v>0</v>
          </cell>
          <cell r="ET1477">
            <v>0</v>
          </cell>
          <cell r="EX1477">
            <v>0</v>
          </cell>
          <cell r="EZ1477">
            <v>0</v>
          </cell>
          <cell r="FD1477">
            <v>0</v>
          </cell>
          <cell r="FF1477">
            <v>0</v>
          </cell>
        </row>
        <row r="1478">
          <cell r="A1478" t="str">
            <v>SUNDSVALL GT 1</v>
          </cell>
          <cell r="B1478" t="str">
            <v>Sverige</v>
          </cell>
          <cell r="G1478">
            <v>41.5</v>
          </cell>
          <cell r="H1478">
            <v>0</v>
          </cell>
          <cell r="AK1478">
            <v>9.0677500000000002</v>
          </cell>
          <cell r="AL1478">
            <v>0</v>
          </cell>
          <cell r="AN1478">
            <v>0</v>
          </cell>
          <cell r="AO1478">
            <v>1.6600000000000001</v>
          </cell>
          <cell r="AP1478">
            <v>622.5</v>
          </cell>
          <cell r="AQ1478">
            <v>3.3200000000000003</v>
          </cell>
          <cell r="BG1478" t="b">
            <v>0</v>
          </cell>
          <cell r="BO1478" t="b">
            <v>0</v>
          </cell>
          <cell r="CA1478" t="b">
            <v>0</v>
          </cell>
          <cell r="CB1478" t="b">
            <v>0</v>
          </cell>
          <cell r="CD1478" t="b">
            <v>0</v>
          </cell>
          <cell r="CE1478" t="b">
            <v>0</v>
          </cell>
          <cell r="CG1478" t="b">
            <v>0</v>
          </cell>
          <cell r="CH1478" t="b">
            <v>0</v>
          </cell>
          <cell r="CP1478" t="e">
            <v>#N/A</v>
          </cell>
          <cell r="CT1478" t="b">
            <v>0</v>
          </cell>
          <cell r="CV1478" t="b">
            <v>0</v>
          </cell>
          <cell r="CX1478" t="b">
            <v>0</v>
          </cell>
          <cell r="CZ1478" t="b">
            <v>0</v>
          </cell>
          <cell r="DB1478" t="b">
            <v>0</v>
          </cell>
          <cell r="DD1478" t="b">
            <v>0</v>
          </cell>
          <cell r="DF1478" t="b">
            <v>0</v>
          </cell>
          <cell r="DH1478" t="b">
            <v>0</v>
          </cell>
          <cell r="DJ1478" t="b">
            <v>0</v>
          </cell>
          <cell r="DL1478" t="b">
            <v>0</v>
          </cell>
          <cell r="DN1478" t="b">
            <v>0</v>
          </cell>
          <cell r="DP1478" t="b">
            <v>0</v>
          </cell>
          <cell r="DV1478">
            <v>0</v>
          </cell>
          <cell r="DX1478">
            <v>0</v>
          </cell>
          <cell r="DZ1478">
            <v>0</v>
          </cell>
          <cell r="EB1478">
            <v>0</v>
          </cell>
          <cell r="ED1478">
            <v>0</v>
          </cell>
          <cell r="EF1478">
            <v>0</v>
          </cell>
          <cell r="EJ1478">
            <v>0</v>
          </cell>
          <cell r="EL1478">
            <v>0</v>
          </cell>
          <cell r="EN1478">
            <v>0</v>
          </cell>
          <cell r="EP1478">
            <v>0</v>
          </cell>
          <cell r="ER1478">
            <v>0</v>
          </cell>
          <cell r="ET1478">
            <v>0</v>
          </cell>
          <cell r="EX1478">
            <v>0</v>
          </cell>
          <cell r="EZ1478">
            <v>0</v>
          </cell>
          <cell r="FD1478">
            <v>0</v>
          </cell>
          <cell r="FF1478">
            <v>0</v>
          </cell>
        </row>
        <row r="1479">
          <cell r="A1479" t="str">
            <v>SVARTVIK</v>
          </cell>
          <cell r="B1479" t="str">
            <v>Sverige</v>
          </cell>
          <cell r="G1479">
            <v>35</v>
          </cell>
          <cell r="H1479">
            <v>58.333333333333336</v>
          </cell>
          <cell r="AK1479">
            <v>11.221874999999999</v>
          </cell>
          <cell r="AL1479">
            <v>31.171875</v>
          </cell>
          <cell r="AN1479">
            <v>0</v>
          </cell>
          <cell r="AO1479">
            <v>2.8000000000000003</v>
          </cell>
          <cell r="AP1479">
            <v>700</v>
          </cell>
          <cell r="AQ1479">
            <v>4.9000000000000004</v>
          </cell>
          <cell r="BG1479" t="b">
            <v>0</v>
          </cell>
          <cell r="BO1479" t="b">
            <v>0</v>
          </cell>
          <cell r="CA1479" t="b">
            <v>0</v>
          </cell>
          <cell r="CB1479" t="b">
            <v>0</v>
          </cell>
          <cell r="CD1479" t="b">
            <v>0</v>
          </cell>
          <cell r="CE1479" t="b">
            <v>0</v>
          </cell>
          <cell r="CG1479" t="b">
            <v>0</v>
          </cell>
          <cell r="CH1479" t="b">
            <v>0</v>
          </cell>
          <cell r="CP1479" t="e">
            <v>#N/A</v>
          </cell>
          <cell r="CT1479" t="b">
            <v>0</v>
          </cell>
          <cell r="CV1479" t="b">
            <v>0</v>
          </cell>
          <cell r="CX1479" t="b">
            <v>0</v>
          </cell>
          <cell r="CZ1479" t="b">
            <v>0</v>
          </cell>
          <cell r="DB1479" t="b">
            <v>0</v>
          </cell>
          <cell r="DD1479" t="b">
            <v>0</v>
          </cell>
          <cell r="DF1479" t="b">
            <v>0</v>
          </cell>
          <cell r="DH1479" t="b">
            <v>0</v>
          </cell>
          <cell r="DJ1479" t="b">
            <v>0</v>
          </cell>
          <cell r="DL1479" t="b">
            <v>0</v>
          </cell>
          <cell r="DN1479" t="b">
            <v>0</v>
          </cell>
          <cell r="DP1479" t="b">
            <v>0</v>
          </cell>
          <cell r="DV1479">
            <v>0</v>
          </cell>
          <cell r="DX1479">
            <v>0</v>
          </cell>
          <cell r="DZ1479">
            <v>0</v>
          </cell>
          <cell r="EB1479">
            <v>0</v>
          </cell>
          <cell r="ED1479">
            <v>0</v>
          </cell>
          <cell r="EF1479">
            <v>0</v>
          </cell>
          <cell r="EJ1479">
            <v>0</v>
          </cell>
          <cell r="EL1479">
            <v>0</v>
          </cell>
          <cell r="EN1479">
            <v>0</v>
          </cell>
          <cell r="EP1479">
            <v>0</v>
          </cell>
          <cell r="ER1479">
            <v>0</v>
          </cell>
          <cell r="ET1479">
            <v>0</v>
          </cell>
          <cell r="EX1479">
            <v>0</v>
          </cell>
          <cell r="EZ1479">
            <v>0</v>
          </cell>
          <cell r="FD1479">
            <v>0</v>
          </cell>
          <cell r="FF1479">
            <v>0</v>
          </cell>
        </row>
        <row r="1480">
          <cell r="A1480" t="str">
            <v>SVARTVIK</v>
          </cell>
          <cell r="B1480" t="str">
            <v>Sverige</v>
          </cell>
          <cell r="G1480">
            <v>35</v>
          </cell>
          <cell r="H1480">
            <v>58.333333333333336</v>
          </cell>
          <cell r="AK1480">
            <v>11.221874999999999</v>
          </cell>
          <cell r="AL1480">
            <v>31.171875</v>
          </cell>
          <cell r="AN1480">
            <v>0</v>
          </cell>
          <cell r="AO1480">
            <v>2.8000000000000003</v>
          </cell>
          <cell r="AP1480">
            <v>700</v>
          </cell>
          <cell r="AQ1480">
            <v>4.9000000000000004</v>
          </cell>
          <cell r="BG1480" t="b">
            <v>0</v>
          </cell>
          <cell r="BO1480" t="b">
            <v>0</v>
          </cell>
          <cell r="CA1480" t="b">
            <v>0</v>
          </cell>
          <cell r="CB1480" t="b">
            <v>0</v>
          </cell>
          <cell r="CD1480" t="b">
            <v>0</v>
          </cell>
          <cell r="CE1480" t="b">
            <v>0</v>
          </cell>
          <cell r="CG1480" t="b">
            <v>0</v>
          </cell>
          <cell r="CH1480" t="b">
            <v>0</v>
          </cell>
          <cell r="CP1480" t="e">
            <v>#N/A</v>
          </cell>
          <cell r="CT1480" t="b">
            <v>0</v>
          </cell>
          <cell r="CV1480" t="b">
            <v>0</v>
          </cell>
          <cell r="CX1480" t="b">
            <v>0</v>
          </cell>
          <cell r="CZ1480" t="b">
            <v>0</v>
          </cell>
          <cell r="DB1480" t="b">
            <v>0</v>
          </cell>
          <cell r="DD1480" t="b">
            <v>0</v>
          </cell>
          <cell r="DF1480" t="b">
            <v>0</v>
          </cell>
          <cell r="DH1480" t="b">
            <v>0</v>
          </cell>
          <cell r="DJ1480" t="b">
            <v>0</v>
          </cell>
          <cell r="DL1480" t="b">
            <v>0</v>
          </cell>
          <cell r="DN1480" t="b">
            <v>0</v>
          </cell>
          <cell r="DP1480" t="b">
            <v>0</v>
          </cell>
          <cell r="DV1480">
            <v>0</v>
          </cell>
          <cell r="DX1480">
            <v>0</v>
          </cell>
          <cell r="DZ1480">
            <v>0</v>
          </cell>
          <cell r="EB1480">
            <v>0</v>
          </cell>
          <cell r="ED1480">
            <v>0</v>
          </cell>
          <cell r="EF1480">
            <v>0</v>
          </cell>
          <cell r="EJ1480">
            <v>0</v>
          </cell>
          <cell r="EL1480">
            <v>0</v>
          </cell>
          <cell r="EN1480">
            <v>0</v>
          </cell>
          <cell r="EP1480">
            <v>0</v>
          </cell>
          <cell r="ER1480">
            <v>0</v>
          </cell>
          <cell r="ET1480">
            <v>0</v>
          </cell>
          <cell r="EX1480">
            <v>0</v>
          </cell>
          <cell r="EZ1480">
            <v>0</v>
          </cell>
          <cell r="FD1480">
            <v>0</v>
          </cell>
          <cell r="FF1480">
            <v>0</v>
          </cell>
        </row>
        <row r="1481">
          <cell r="A1481" t="str">
            <v>TRANAS GT 1</v>
          </cell>
          <cell r="B1481" t="str">
            <v>Sverige</v>
          </cell>
          <cell r="G1481">
            <v>11.5</v>
          </cell>
          <cell r="H1481">
            <v>0</v>
          </cell>
          <cell r="AK1481">
            <v>2.7312499999999997</v>
          </cell>
          <cell r="AL1481">
            <v>0</v>
          </cell>
          <cell r="AN1481">
            <v>0</v>
          </cell>
          <cell r="AO1481">
            <v>0.46</v>
          </cell>
          <cell r="AP1481">
            <v>172.5</v>
          </cell>
          <cell r="AQ1481">
            <v>0.92</v>
          </cell>
          <cell r="BG1481" t="b">
            <v>0</v>
          </cell>
          <cell r="BO1481" t="b">
            <v>0</v>
          </cell>
          <cell r="CA1481" t="b">
            <v>0</v>
          </cell>
          <cell r="CB1481" t="b">
            <v>0</v>
          </cell>
          <cell r="CD1481" t="b">
            <v>0</v>
          </cell>
          <cell r="CE1481" t="b">
            <v>0</v>
          </cell>
          <cell r="CG1481" t="b">
            <v>0</v>
          </cell>
          <cell r="CH1481" t="b">
            <v>0</v>
          </cell>
          <cell r="CP1481" t="e">
            <v>#N/A</v>
          </cell>
          <cell r="CT1481" t="b">
            <v>0</v>
          </cell>
          <cell r="CV1481" t="b">
            <v>0</v>
          </cell>
          <cell r="CX1481" t="b">
            <v>0</v>
          </cell>
          <cell r="CZ1481" t="b">
            <v>0</v>
          </cell>
          <cell r="DB1481" t="b">
            <v>0</v>
          </cell>
          <cell r="DD1481" t="b">
            <v>0</v>
          </cell>
          <cell r="DF1481" t="b">
            <v>0</v>
          </cell>
          <cell r="DH1481" t="b">
            <v>0</v>
          </cell>
          <cell r="DJ1481" t="b">
            <v>0</v>
          </cell>
          <cell r="DL1481" t="b">
            <v>0</v>
          </cell>
          <cell r="DN1481" t="b">
            <v>0</v>
          </cell>
          <cell r="DP1481" t="b">
            <v>0</v>
          </cell>
          <cell r="DV1481">
            <v>0</v>
          </cell>
          <cell r="DX1481">
            <v>0</v>
          </cell>
          <cell r="DZ1481">
            <v>0</v>
          </cell>
          <cell r="EB1481">
            <v>0</v>
          </cell>
          <cell r="ED1481">
            <v>0</v>
          </cell>
          <cell r="EF1481">
            <v>0</v>
          </cell>
          <cell r="EJ1481">
            <v>0</v>
          </cell>
          <cell r="EL1481">
            <v>0</v>
          </cell>
          <cell r="EN1481">
            <v>0</v>
          </cell>
          <cell r="EP1481">
            <v>0</v>
          </cell>
          <cell r="ER1481">
            <v>0</v>
          </cell>
          <cell r="ET1481">
            <v>0</v>
          </cell>
          <cell r="EX1481">
            <v>0</v>
          </cell>
          <cell r="EZ1481">
            <v>0</v>
          </cell>
          <cell r="FD1481">
            <v>0</v>
          </cell>
          <cell r="FF1481">
            <v>0</v>
          </cell>
        </row>
        <row r="1482">
          <cell r="A1482" t="str">
            <v>TROLLHATTAN GT 1-2</v>
          </cell>
          <cell r="B1482" t="str">
            <v>Sverige</v>
          </cell>
          <cell r="G1482">
            <v>133</v>
          </cell>
          <cell r="H1482">
            <v>0</v>
          </cell>
          <cell r="AK1482">
            <v>36.641499999999994</v>
          </cell>
          <cell r="AL1482">
            <v>0</v>
          </cell>
          <cell r="AN1482">
            <v>0</v>
          </cell>
          <cell r="AO1482">
            <v>5.32</v>
          </cell>
          <cell r="AP1482">
            <v>1995</v>
          </cell>
          <cell r="AQ1482">
            <v>10.64</v>
          </cell>
          <cell r="BG1482" t="b">
            <v>0</v>
          </cell>
          <cell r="BO1482" t="b">
            <v>0</v>
          </cell>
          <cell r="CA1482" t="b">
            <v>0</v>
          </cell>
          <cell r="CB1482" t="b">
            <v>0</v>
          </cell>
          <cell r="CD1482" t="b">
            <v>0</v>
          </cell>
          <cell r="CE1482" t="b">
            <v>0</v>
          </cell>
          <cell r="CG1482" t="b">
            <v>0</v>
          </cell>
          <cell r="CH1482" t="b">
            <v>0</v>
          </cell>
          <cell r="CP1482" t="e">
            <v>#N/A</v>
          </cell>
          <cell r="CT1482" t="b">
            <v>0</v>
          </cell>
          <cell r="CV1482" t="b">
            <v>0</v>
          </cell>
          <cell r="CX1482" t="b">
            <v>0</v>
          </cell>
          <cell r="CZ1482" t="b">
            <v>0</v>
          </cell>
          <cell r="DB1482" t="b">
            <v>0</v>
          </cell>
          <cell r="DD1482" t="b">
            <v>0</v>
          </cell>
          <cell r="DF1482" t="b">
            <v>0</v>
          </cell>
          <cell r="DH1482" t="b">
            <v>0</v>
          </cell>
          <cell r="DJ1482" t="b">
            <v>0</v>
          </cell>
          <cell r="DL1482" t="b">
            <v>0</v>
          </cell>
          <cell r="DN1482" t="b">
            <v>0</v>
          </cell>
          <cell r="DP1482" t="b">
            <v>0</v>
          </cell>
          <cell r="DV1482">
            <v>0</v>
          </cell>
          <cell r="DX1482">
            <v>0</v>
          </cell>
          <cell r="DZ1482">
            <v>0</v>
          </cell>
          <cell r="EB1482">
            <v>0</v>
          </cell>
          <cell r="ED1482">
            <v>0</v>
          </cell>
          <cell r="EF1482">
            <v>0</v>
          </cell>
          <cell r="EJ1482">
            <v>0</v>
          </cell>
          <cell r="EL1482">
            <v>0</v>
          </cell>
          <cell r="EN1482">
            <v>0</v>
          </cell>
          <cell r="EP1482">
            <v>0</v>
          </cell>
          <cell r="ER1482">
            <v>0</v>
          </cell>
          <cell r="ET1482">
            <v>0</v>
          </cell>
          <cell r="EX1482">
            <v>0</v>
          </cell>
          <cell r="EZ1482">
            <v>0</v>
          </cell>
          <cell r="FD1482">
            <v>0</v>
          </cell>
          <cell r="FF1482">
            <v>0</v>
          </cell>
        </row>
        <row r="1483">
          <cell r="A1483" t="str">
            <v>TROLLHATTAN GT 1-2</v>
          </cell>
          <cell r="B1483" t="str">
            <v>Sverige</v>
          </cell>
          <cell r="G1483">
            <v>133</v>
          </cell>
          <cell r="H1483">
            <v>0</v>
          </cell>
          <cell r="AK1483">
            <v>36.641499999999994</v>
          </cell>
          <cell r="AL1483">
            <v>0</v>
          </cell>
          <cell r="AN1483">
            <v>0</v>
          </cell>
          <cell r="AO1483">
            <v>5.32</v>
          </cell>
          <cell r="AP1483">
            <v>1995</v>
          </cell>
          <cell r="AQ1483">
            <v>10.64</v>
          </cell>
          <cell r="BG1483" t="b">
            <v>0</v>
          </cell>
          <cell r="BO1483" t="b">
            <v>0</v>
          </cell>
          <cell r="CA1483" t="b">
            <v>0</v>
          </cell>
          <cell r="CB1483" t="b">
            <v>0</v>
          </cell>
          <cell r="CD1483" t="b">
            <v>0</v>
          </cell>
          <cell r="CE1483" t="b">
            <v>0</v>
          </cell>
          <cell r="CG1483" t="b">
            <v>0</v>
          </cell>
          <cell r="CH1483" t="b">
            <v>0</v>
          </cell>
          <cell r="CP1483" t="e">
            <v>#N/A</v>
          </cell>
          <cell r="CT1483" t="b">
            <v>0</v>
          </cell>
          <cell r="CV1483" t="b">
            <v>0</v>
          </cell>
          <cell r="CX1483" t="b">
            <v>0</v>
          </cell>
          <cell r="CZ1483" t="b">
            <v>0</v>
          </cell>
          <cell r="DB1483" t="b">
            <v>0</v>
          </cell>
          <cell r="DD1483" t="b">
            <v>0</v>
          </cell>
          <cell r="DF1483" t="b">
            <v>0</v>
          </cell>
          <cell r="DH1483" t="b">
            <v>0</v>
          </cell>
          <cell r="DJ1483" t="b">
            <v>0</v>
          </cell>
          <cell r="DL1483" t="b">
            <v>0</v>
          </cell>
          <cell r="DN1483" t="b">
            <v>0</v>
          </cell>
          <cell r="DP1483" t="b">
            <v>0</v>
          </cell>
          <cell r="DV1483">
            <v>0</v>
          </cell>
          <cell r="DX1483">
            <v>0</v>
          </cell>
          <cell r="DZ1483">
            <v>0</v>
          </cell>
          <cell r="EB1483">
            <v>0</v>
          </cell>
          <cell r="ED1483">
            <v>0</v>
          </cell>
          <cell r="EF1483">
            <v>0</v>
          </cell>
          <cell r="EJ1483">
            <v>0</v>
          </cell>
          <cell r="EL1483">
            <v>0</v>
          </cell>
          <cell r="EN1483">
            <v>0</v>
          </cell>
          <cell r="EP1483">
            <v>0</v>
          </cell>
          <cell r="ER1483">
            <v>0</v>
          </cell>
          <cell r="ET1483">
            <v>0</v>
          </cell>
          <cell r="EX1483">
            <v>0</v>
          </cell>
          <cell r="EZ1483">
            <v>0</v>
          </cell>
          <cell r="FD1483">
            <v>0</v>
          </cell>
          <cell r="FF1483">
            <v>0</v>
          </cell>
        </row>
        <row r="1484">
          <cell r="A1484" t="str">
            <v>TROLLHATTAN GT 3</v>
          </cell>
          <cell r="B1484" t="str">
            <v>Sverige</v>
          </cell>
          <cell r="G1484">
            <v>82.5</v>
          </cell>
          <cell r="H1484">
            <v>151.25</v>
          </cell>
          <cell r="AK1484">
            <v>23.512499999999999</v>
          </cell>
          <cell r="AL1484">
            <v>79.028125000000003</v>
          </cell>
          <cell r="AN1484">
            <v>0</v>
          </cell>
          <cell r="AO1484">
            <v>3.3000000000000003</v>
          </cell>
          <cell r="AP1484">
            <v>1237.5</v>
          </cell>
          <cell r="AQ1484">
            <v>6.6000000000000005</v>
          </cell>
          <cell r="BG1484" t="b">
            <v>0</v>
          </cell>
          <cell r="BO1484" t="b">
            <v>0</v>
          </cell>
          <cell r="CA1484" t="b">
            <v>0</v>
          </cell>
          <cell r="CB1484" t="b">
            <v>0</v>
          </cell>
          <cell r="CD1484" t="b">
            <v>0</v>
          </cell>
          <cell r="CE1484" t="b">
            <v>0</v>
          </cell>
          <cell r="CG1484" t="b">
            <v>0</v>
          </cell>
          <cell r="CH1484" t="b">
            <v>0</v>
          </cell>
          <cell r="CP1484" t="e">
            <v>#N/A</v>
          </cell>
          <cell r="CT1484" t="b">
            <v>0</v>
          </cell>
          <cell r="CV1484" t="b">
            <v>0</v>
          </cell>
          <cell r="CX1484" t="b">
            <v>0</v>
          </cell>
          <cell r="CZ1484" t="b">
            <v>0</v>
          </cell>
          <cell r="DB1484" t="b">
            <v>0</v>
          </cell>
          <cell r="DD1484" t="b">
            <v>0</v>
          </cell>
          <cell r="DF1484" t="b">
            <v>0</v>
          </cell>
          <cell r="DH1484" t="b">
            <v>0</v>
          </cell>
          <cell r="DJ1484" t="b">
            <v>0</v>
          </cell>
          <cell r="DL1484" t="b">
            <v>0</v>
          </cell>
          <cell r="DN1484" t="b">
            <v>0</v>
          </cell>
          <cell r="DP1484" t="b">
            <v>0</v>
          </cell>
          <cell r="DV1484">
            <v>0</v>
          </cell>
          <cell r="DX1484">
            <v>0</v>
          </cell>
          <cell r="DZ1484">
            <v>0</v>
          </cell>
          <cell r="EB1484">
            <v>0</v>
          </cell>
          <cell r="ED1484">
            <v>0</v>
          </cell>
          <cell r="EF1484">
            <v>0</v>
          </cell>
          <cell r="EJ1484">
            <v>0</v>
          </cell>
          <cell r="EL1484">
            <v>0</v>
          </cell>
          <cell r="EN1484">
            <v>0</v>
          </cell>
          <cell r="EP1484">
            <v>0</v>
          </cell>
          <cell r="ER1484">
            <v>0</v>
          </cell>
          <cell r="ET1484">
            <v>0</v>
          </cell>
          <cell r="EX1484">
            <v>0</v>
          </cell>
          <cell r="EZ1484">
            <v>0</v>
          </cell>
          <cell r="FD1484">
            <v>0</v>
          </cell>
          <cell r="FF1484">
            <v>0</v>
          </cell>
        </row>
        <row r="1485">
          <cell r="A1485" t="str">
            <v>TROLLHATTAN GT 3</v>
          </cell>
          <cell r="B1485" t="str">
            <v>Sverige</v>
          </cell>
          <cell r="G1485">
            <v>82.5</v>
          </cell>
          <cell r="H1485">
            <v>151.25</v>
          </cell>
          <cell r="AK1485">
            <v>23.512499999999999</v>
          </cell>
          <cell r="AL1485">
            <v>79.028125000000003</v>
          </cell>
          <cell r="AN1485">
            <v>0</v>
          </cell>
          <cell r="AO1485">
            <v>3.3000000000000003</v>
          </cell>
          <cell r="AP1485">
            <v>1237.5</v>
          </cell>
          <cell r="AQ1485">
            <v>6.6000000000000005</v>
          </cell>
          <cell r="BG1485" t="b">
            <v>0</v>
          </cell>
          <cell r="BO1485" t="b">
            <v>0</v>
          </cell>
          <cell r="CA1485" t="b">
            <v>0</v>
          </cell>
          <cell r="CB1485" t="b">
            <v>0</v>
          </cell>
          <cell r="CD1485" t="b">
            <v>0</v>
          </cell>
          <cell r="CE1485" t="b">
            <v>0</v>
          </cell>
          <cell r="CG1485" t="b">
            <v>0</v>
          </cell>
          <cell r="CH1485" t="b">
            <v>0</v>
          </cell>
          <cell r="CP1485" t="e">
            <v>#N/A</v>
          </cell>
          <cell r="CT1485" t="b">
            <v>0</v>
          </cell>
          <cell r="CV1485" t="b">
            <v>0</v>
          </cell>
          <cell r="CX1485" t="b">
            <v>0</v>
          </cell>
          <cell r="CZ1485" t="b">
            <v>0</v>
          </cell>
          <cell r="DB1485" t="b">
            <v>0</v>
          </cell>
          <cell r="DD1485" t="b">
            <v>0</v>
          </cell>
          <cell r="DF1485" t="b">
            <v>0</v>
          </cell>
          <cell r="DH1485" t="b">
            <v>0</v>
          </cell>
          <cell r="DJ1485" t="b">
            <v>0</v>
          </cell>
          <cell r="DL1485" t="b">
            <v>0</v>
          </cell>
          <cell r="DN1485" t="b">
            <v>0</v>
          </cell>
          <cell r="DP1485" t="b">
            <v>0</v>
          </cell>
          <cell r="DV1485">
            <v>0</v>
          </cell>
          <cell r="DX1485">
            <v>0</v>
          </cell>
          <cell r="DZ1485">
            <v>0</v>
          </cell>
          <cell r="EB1485">
            <v>0</v>
          </cell>
          <cell r="ED1485">
            <v>0</v>
          </cell>
          <cell r="EF1485">
            <v>0</v>
          </cell>
          <cell r="EJ1485">
            <v>0</v>
          </cell>
          <cell r="EL1485">
            <v>0</v>
          </cell>
          <cell r="EN1485">
            <v>0</v>
          </cell>
          <cell r="EP1485">
            <v>0</v>
          </cell>
          <cell r="ER1485">
            <v>0</v>
          </cell>
          <cell r="ET1485">
            <v>0</v>
          </cell>
          <cell r="EX1485">
            <v>0</v>
          </cell>
          <cell r="EZ1485">
            <v>0</v>
          </cell>
          <cell r="FD1485">
            <v>0</v>
          </cell>
          <cell r="FF1485">
            <v>0</v>
          </cell>
        </row>
        <row r="1486">
          <cell r="A1486" t="str">
            <v>FYRIS 1</v>
          </cell>
          <cell r="B1486" t="str">
            <v>Sverige</v>
          </cell>
          <cell r="G1486">
            <v>130</v>
          </cell>
          <cell r="H1486">
            <v>240</v>
          </cell>
          <cell r="AK1486">
            <v>37.049999999999997</v>
          </cell>
          <cell r="AL1486">
            <v>126.27692307692307</v>
          </cell>
          <cell r="AN1486">
            <v>0</v>
          </cell>
          <cell r="AO1486">
            <v>22.099999999999998</v>
          </cell>
          <cell r="AP1486">
            <v>3575</v>
          </cell>
          <cell r="AQ1486">
            <v>18.200000000000003</v>
          </cell>
          <cell r="BG1486" t="b">
            <v>0</v>
          </cell>
          <cell r="BO1486" t="b">
            <v>0</v>
          </cell>
          <cell r="CA1486" t="b">
            <v>0</v>
          </cell>
          <cell r="CB1486" t="b">
            <v>0</v>
          </cell>
          <cell r="CD1486" t="b">
            <v>0</v>
          </cell>
          <cell r="CE1486" t="b">
            <v>0</v>
          </cell>
          <cell r="CG1486" t="b">
            <v>0</v>
          </cell>
          <cell r="CH1486" t="b">
            <v>0</v>
          </cell>
          <cell r="CP1486" t="e">
            <v>#N/A</v>
          </cell>
          <cell r="CT1486" t="b">
            <v>0</v>
          </cell>
          <cell r="CV1486" t="b">
            <v>0</v>
          </cell>
          <cell r="CX1486" t="b">
            <v>0</v>
          </cell>
          <cell r="CZ1486" t="b">
            <v>0</v>
          </cell>
          <cell r="DB1486" t="b">
            <v>0</v>
          </cell>
          <cell r="DD1486" t="b">
            <v>0</v>
          </cell>
          <cell r="DF1486" t="b">
            <v>0</v>
          </cell>
          <cell r="DH1486" t="b">
            <v>0</v>
          </cell>
          <cell r="DJ1486" t="b">
            <v>0</v>
          </cell>
          <cell r="DL1486" t="b">
            <v>0</v>
          </cell>
          <cell r="DN1486" t="b">
            <v>0</v>
          </cell>
          <cell r="DP1486" t="b">
            <v>0</v>
          </cell>
          <cell r="DV1486">
            <v>0</v>
          </cell>
          <cell r="DX1486">
            <v>0</v>
          </cell>
          <cell r="DZ1486">
            <v>0</v>
          </cell>
          <cell r="EB1486">
            <v>0</v>
          </cell>
          <cell r="ED1486">
            <v>0</v>
          </cell>
          <cell r="EF1486">
            <v>0</v>
          </cell>
          <cell r="EJ1486">
            <v>0</v>
          </cell>
          <cell r="EL1486">
            <v>0</v>
          </cell>
          <cell r="EN1486">
            <v>0</v>
          </cell>
          <cell r="EP1486">
            <v>0</v>
          </cell>
          <cell r="ER1486">
            <v>0</v>
          </cell>
          <cell r="ET1486">
            <v>0</v>
          </cell>
          <cell r="EX1486">
            <v>0</v>
          </cell>
          <cell r="EZ1486">
            <v>0</v>
          </cell>
          <cell r="FD1486">
            <v>0</v>
          </cell>
          <cell r="FF1486">
            <v>0</v>
          </cell>
        </row>
        <row r="1487">
          <cell r="A1487" t="str">
            <v>FYRIS 1</v>
          </cell>
          <cell r="B1487" t="str">
            <v>Sverige</v>
          </cell>
          <cell r="G1487">
            <v>130</v>
          </cell>
          <cell r="H1487">
            <v>240</v>
          </cell>
          <cell r="AK1487">
            <v>37.049999999999997</v>
          </cell>
          <cell r="AL1487">
            <v>126.27692307692307</v>
          </cell>
          <cell r="AN1487">
            <v>0</v>
          </cell>
          <cell r="AO1487">
            <v>17.55</v>
          </cell>
          <cell r="AP1487">
            <v>3575</v>
          </cell>
          <cell r="AQ1487">
            <v>18.200000000000003</v>
          </cell>
          <cell r="BG1487" t="b">
            <v>0</v>
          </cell>
          <cell r="BO1487" t="b">
            <v>0</v>
          </cell>
          <cell r="CA1487" t="b">
            <v>0</v>
          </cell>
          <cell r="CB1487" t="b">
            <v>0</v>
          </cell>
          <cell r="CD1487" t="b">
            <v>0</v>
          </cell>
          <cell r="CE1487" t="b">
            <v>0</v>
          </cell>
          <cell r="CG1487" t="b">
            <v>0</v>
          </cell>
          <cell r="CH1487" t="b">
            <v>0</v>
          </cell>
          <cell r="CP1487" t="e">
            <v>#N/A</v>
          </cell>
          <cell r="CT1487" t="b">
            <v>0</v>
          </cell>
          <cell r="CV1487" t="b">
            <v>0</v>
          </cell>
          <cell r="CX1487" t="b">
            <v>0</v>
          </cell>
          <cell r="CZ1487" t="b">
            <v>0</v>
          </cell>
          <cell r="DB1487" t="b">
            <v>0</v>
          </cell>
          <cell r="DD1487" t="b">
            <v>0</v>
          </cell>
          <cell r="DF1487" t="b">
            <v>0</v>
          </cell>
          <cell r="DH1487" t="b">
            <v>0</v>
          </cell>
          <cell r="DJ1487" t="b">
            <v>0</v>
          </cell>
          <cell r="DL1487" t="b">
            <v>0</v>
          </cell>
          <cell r="DN1487" t="b">
            <v>0</v>
          </cell>
          <cell r="DP1487" t="b">
            <v>0</v>
          </cell>
          <cell r="DV1487">
            <v>0</v>
          </cell>
          <cell r="DX1487">
            <v>0</v>
          </cell>
          <cell r="DZ1487">
            <v>0</v>
          </cell>
          <cell r="EB1487">
            <v>0</v>
          </cell>
          <cell r="ED1487">
            <v>0</v>
          </cell>
          <cell r="EF1487">
            <v>0</v>
          </cell>
          <cell r="EJ1487">
            <v>0</v>
          </cell>
          <cell r="EL1487">
            <v>0</v>
          </cell>
          <cell r="EN1487">
            <v>0</v>
          </cell>
          <cell r="EP1487">
            <v>0</v>
          </cell>
          <cell r="ER1487">
            <v>0</v>
          </cell>
          <cell r="ET1487">
            <v>0</v>
          </cell>
          <cell r="EX1487">
            <v>0</v>
          </cell>
          <cell r="EZ1487">
            <v>0</v>
          </cell>
          <cell r="FD1487">
            <v>0</v>
          </cell>
          <cell r="FF1487">
            <v>0</v>
          </cell>
        </row>
        <row r="1488">
          <cell r="A1488" t="str">
            <v>FYRIS 1</v>
          </cell>
          <cell r="B1488" t="str">
            <v>Sverige</v>
          </cell>
          <cell r="G1488">
            <v>130</v>
          </cell>
          <cell r="H1488">
            <v>240</v>
          </cell>
          <cell r="AK1488">
            <v>37.049999999999997</v>
          </cell>
          <cell r="AL1488">
            <v>126.27692307692307</v>
          </cell>
          <cell r="AN1488">
            <v>0</v>
          </cell>
          <cell r="AO1488">
            <v>17.55</v>
          </cell>
          <cell r="AP1488">
            <v>3575</v>
          </cell>
          <cell r="AQ1488">
            <v>24.7</v>
          </cell>
          <cell r="BG1488" t="b">
            <v>0</v>
          </cell>
          <cell r="BO1488" t="b">
            <v>0</v>
          </cell>
          <cell r="CA1488" t="b">
            <v>0</v>
          </cell>
          <cell r="CB1488" t="b">
            <v>0</v>
          </cell>
          <cell r="CD1488" t="b">
            <v>0</v>
          </cell>
          <cell r="CE1488" t="b">
            <v>0</v>
          </cell>
          <cell r="CG1488" t="b">
            <v>0</v>
          </cell>
          <cell r="CH1488" t="b">
            <v>0</v>
          </cell>
          <cell r="CP1488" t="e">
            <v>#N/A</v>
          </cell>
          <cell r="CT1488" t="b">
            <v>0</v>
          </cell>
          <cell r="CV1488" t="b">
            <v>0</v>
          </cell>
          <cell r="CX1488" t="b">
            <v>0</v>
          </cell>
          <cell r="CZ1488" t="b">
            <v>0</v>
          </cell>
          <cell r="DB1488" t="b">
            <v>0</v>
          </cell>
          <cell r="DD1488" t="b">
            <v>0</v>
          </cell>
          <cell r="DF1488" t="b">
            <v>0</v>
          </cell>
          <cell r="DH1488" t="b">
            <v>0</v>
          </cell>
          <cell r="DJ1488" t="b">
            <v>0</v>
          </cell>
          <cell r="DL1488" t="b">
            <v>0</v>
          </cell>
          <cell r="DN1488" t="b">
            <v>0</v>
          </cell>
          <cell r="DP1488" t="b">
            <v>0</v>
          </cell>
          <cell r="DV1488">
            <v>0</v>
          </cell>
          <cell r="DX1488">
            <v>0</v>
          </cell>
          <cell r="DZ1488">
            <v>0</v>
          </cell>
          <cell r="EB1488">
            <v>0</v>
          </cell>
          <cell r="ED1488">
            <v>0</v>
          </cell>
          <cell r="EF1488">
            <v>0</v>
          </cell>
          <cell r="EJ1488">
            <v>0</v>
          </cell>
          <cell r="EL1488">
            <v>0</v>
          </cell>
          <cell r="EN1488">
            <v>0</v>
          </cell>
          <cell r="EP1488">
            <v>0</v>
          </cell>
          <cell r="ER1488">
            <v>0</v>
          </cell>
          <cell r="ET1488">
            <v>0</v>
          </cell>
          <cell r="EX1488">
            <v>0</v>
          </cell>
          <cell r="EZ1488">
            <v>0</v>
          </cell>
          <cell r="FD1488">
            <v>0</v>
          </cell>
          <cell r="FF1488">
            <v>0</v>
          </cell>
        </row>
        <row r="1489">
          <cell r="A1489" t="str">
            <v>VARBERG GT 1</v>
          </cell>
          <cell r="B1489" t="str">
            <v>Sverige</v>
          </cell>
          <cell r="G1489">
            <v>10</v>
          </cell>
          <cell r="H1489">
            <v>0</v>
          </cell>
          <cell r="AK1489">
            <v>2.1850000000000001</v>
          </cell>
          <cell r="AL1489">
            <v>0</v>
          </cell>
          <cell r="AN1489">
            <v>0</v>
          </cell>
          <cell r="AO1489">
            <v>0.4</v>
          </cell>
          <cell r="AP1489">
            <v>150</v>
          </cell>
          <cell r="AQ1489">
            <v>0.8</v>
          </cell>
          <cell r="BG1489" t="b">
            <v>0</v>
          </cell>
          <cell r="BO1489" t="b">
            <v>0</v>
          </cell>
          <cell r="CA1489" t="b">
            <v>0</v>
          </cell>
          <cell r="CB1489" t="b">
            <v>0</v>
          </cell>
          <cell r="CD1489" t="b">
            <v>0</v>
          </cell>
          <cell r="CE1489" t="b">
            <v>0</v>
          </cell>
          <cell r="CG1489" t="b">
            <v>0</v>
          </cell>
          <cell r="CH1489" t="b">
            <v>0</v>
          </cell>
          <cell r="CP1489" t="e">
            <v>#N/A</v>
          </cell>
          <cell r="CT1489" t="b">
            <v>0</v>
          </cell>
          <cell r="CV1489" t="b">
            <v>0</v>
          </cell>
          <cell r="CX1489" t="b">
            <v>0</v>
          </cell>
          <cell r="CZ1489" t="b">
            <v>0</v>
          </cell>
          <cell r="DB1489" t="b">
            <v>0</v>
          </cell>
          <cell r="DD1489" t="b">
            <v>0</v>
          </cell>
          <cell r="DF1489" t="b">
            <v>0</v>
          </cell>
          <cell r="DH1489" t="b">
            <v>0</v>
          </cell>
          <cell r="DJ1489" t="b">
            <v>0</v>
          </cell>
          <cell r="DL1489" t="b">
            <v>0</v>
          </cell>
          <cell r="DN1489" t="b">
            <v>0</v>
          </cell>
          <cell r="DP1489" t="b">
            <v>0</v>
          </cell>
          <cell r="DV1489">
            <v>0</v>
          </cell>
          <cell r="DX1489">
            <v>0</v>
          </cell>
          <cell r="DZ1489">
            <v>0</v>
          </cell>
          <cell r="EB1489">
            <v>0</v>
          </cell>
          <cell r="ED1489">
            <v>0</v>
          </cell>
          <cell r="EF1489">
            <v>0</v>
          </cell>
          <cell r="EJ1489">
            <v>0</v>
          </cell>
          <cell r="EL1489">
            <v>0</v>
          </cell>
          <cell r="EN1489">
            <v>0</v>
          </cell>
          <cell r="EP1489">
            <v>0</v>
          </cell>
          <cell r="ER1489">
            <v>0</v>
          </cell>
          <cell r="ET1489">
            <v>0</v>
          </cell>
          <cell r="EX1489">
            <v>0</v>
          </cell>
          <cell r="EZ1489">
            <v>0</v>
          </cell>
          <cell r="FD1489">
            <v>0</v>
          </cell>
          <cell r="FF1489">
            <v>0</v>
          </cell>
        </row>
        <row r="1490">
          <cell r="A1490" t="str">
            <v>VARBERG GT 2</v>
          </cell>
          <cell r="B1490" t="str">
            <v>Sverige</v>
          </cell>
          <cell r="G1490">
            <v>12</v>
          </cell>
          <cell r="H1490">
            <v>0</v>
          </cell>
          <cell r="AK1490">
            <v>3.0780000000000003</v>
          </cell>
          <cell r="AL1490">
            <v>0</v>
          </cell>
          <cell r="AN1490">
            <v>0</v>
          </cell>
          <cell r="AO1490">
            <v>0.48</v>
          </cell>
          <cell r="AP1490">
            <v>180</v>
          </cell>
          <cell r="AQ1490">
            <v>0.96</v>
          </cell>
          <cell r="BG1490" t="b">
            <v>0</v>
          </cell>
          <cell r="BO1490" t="b">
            <v>0</v>
          </cell>
          <cell r="CA1490" t="b">
            <v>0</v>
          </cell>
          <cell r="CB1490" t="b">
            <v>0</v>
          </cell>
          <cell r="CD1490" t="b">
            <v>0</v>
          </cell>
          <cell r="CE1490" t="b">
            <v>0</v>
          </cell>
          <cell r="CG1490" t="b">
            <v>0</v>
          </cell>
          <cell r="CH1490" t="b">
            <v>0</v>
          </cell>
          <cell r="CP1490" t="e">
            <v>#N/A</v>
          </cell>
          <cell r="CT1490" t="b">
            <v>0</v>
          </cell>
          <cell r="CV1490" t="b">
            <v>0</v>
          </cell>
          <cell r="CX1490" t="b">
            <v>0</v>
          </cell>
          <cell r="CZ1490" t="b">
            <v>0</v>
          </cell>
          <cell r="DB1490" t="b">
            <v>0</v>
          </cell>
          <cell r="DD1490" t="b">
            <v>0</v>
          </cell>
          <cell r="DF1490" t="b">
            <v>0</v>
          </cell>
          <cell r="DH1490" t="b">
            <v>0</v>
          </cell>
          <cell r="DJ1490" t="b">
            <v>0</v>
          </cell>
          <cell r="DL1490" t="b">
            <v>0</v>
          </cell>
          <cell r="DN1490" t="b">
            <v>0</v>
          </cell>
          <cell r="DP1490" t="b">
            <v>0</v>
          </cell>
          <cell r="DV1490">
            <v>0</v>
          </cell>
          <cell r="DX1490">
            <v>0</v>
          </cell>
          <cell r="DZ1490">
            <v>0</v>
          </cell>
          <cell r="EB1490">
            <v>0</v>
          </cell>
          <cell r="ED1490">
            <v>0</v>
          </cell>
          <cell r="EF1490">
            <v>0</v>
          </cell>
          <cell r="EJ1490">
            <v>0</v>
          </cell>
          <cell r="EL1490">
            <v>0</v>
          </cell>
          <cell r="EN1490">
            <v>0</v>
          </cell>
          <cell r="EP1490">
            <v>0</v>
          </cell>
          <cell r="ER1490">
            <v>0</v>
          </cell>
          <cell r="ET1490">
            <v>0</v>
          </cell>
          <cell r="EX1490">
            <v>0</v>
          </cell>
          <cell r="EZ1490">
            <v>0</v>
          </cell>
          <cell r="FD1490">
            <v>0</v>
          </cell>
          <cell r="FF1490">
            <v>0</v>
          </cell>
        </row>
        <row r="1491">
          <cell r="A1491" t="str">
            <v>VARBERG GT 2</v>
          </cell>
          <cell r="B1491" t="str">
            <v>Sverige</v>
          </cell>
          <cell r="G1491">
            <v>12</v>
          </cell>
          <cell r="H1491">
            <v>0</v>
          </cell>
          <cell r="AK1491">
            <v>3.0780000000000003</v>
          </cell>
          <cell r="AL1491">
            <v>0</v>
          </cell>
          <cell r="AN1491">
            <v>0</v>
          </cell>
          <cell r="AO1491">
            <v>0.48</v>
          </cell>
          <cell r="AP1491">
            <v>180</v>
          </cell>
          <cell r="AQ1491">
            <v>0.96</v>
          </cell>
          <cell r="BG1491" t="b">
            <v>0</v>
          </cell>
          <cell r="BO1491" t="b">
            <v>0</v>
          </cell>
          <cell r="CA1491" t="b">
            <v>0</v>
          </cell>
          <cell r="CB1491" t="b">
            <v>0</v>
          </cell>
          <cell r="CD1491" t="b">
            <v>0</v>
          </cell>
          <cell r="CE1491" t="b">
            <v>0</v>
          </cell>
          <cell r="CG1491" t="b">
            <v>0</v>
          </cell>
          <cell r="CH1491" t="b">
            <v>0</v>
          </cell>
          <cell r="CP1491" t="e">
            <v>#N/A</v>
          </cell>
          <cell r="CT1491" t="b">
            <v>0</v>
          </cell>
          <cell r="CV1491" t="b">
            <v>0</v>
          </cell>
          <cell r="CX1491" t="b">
            <v>0</v>
          </cell>
          <cell r="CZ1491" t="b">
            <v>0</v>
          </cell>
          <cell r="DB1491" t="b">
            <v>0</v>
          </cell>
          <cell r="DD1491" t="b">
            <v>0</v>
          </cell>
          <cell r="DF1491" t="b">
            <v>0</v>
          </cell>
          <cell r="DH1491" t="b">
            <v>0</v>
          </cell>
          <cell r="DJ1491" t="b">
            <v>0</v>
          </cell>
          <cell r="DL1491" t="b">
            <v>0</v>
          </cell>
          <cell r="DN1491" t="b">
            <v>0</v>
          </cell>
          <cell r="DP1491" t="b">
            <v>0</v>
          </cell>
          <cell r="DV1491">
            <v>0</v>
          </cell>
          <cell r="DX1491">
            <v>0</v>
          </cell>
          <cell r="DZ1491">
            <v>0</v>
          </cell>
          <cell r="EB1491">
            <v>0</v>
          </cell>
          <cell r="ED1491">
            <v>0</v>
          </cell>
          <cell r="EF1491">
            <v>0</v>
          </cell>
          <cell r="EJ1491">
            <v>0</v>
          </cell>
          <cell r="EL1491">
            <v>0</v>
          </cell>
          <cell r="EN1491">
            <v>0</v>
          </cell>
          <cell r="EP1491">
            <v>0</v>
          </cell>
          <cell r="ER1491">
            <v>0</v>
          </cell>
          <cell r="ET1491">
            <v>0</v>
          </cell>
          <cell r="EX1491">
            <v>0</v>
          </cell>
          <cell r="EZ1491">
            <v>0</v>
          </cell>
          <cell r="FD1491">
            <v>0</v>
          </cell>
          <cell r="FF1491">
            <v>0</v>
          </cell>
        </row>
        <row r="1492">
          <cell r="A1492" t="str">
            <v>VISBY GT 1</v>
          </cell>
          <cell r="B1492" t="str">
            <v>Sverige</v>
          </cell>
          <cell r="G1492">
            <v>11.5</v>
          </cell>
          <cell r="H1492">
            <v>0</v>
          </cell>
          <cell r="AK1492">
            <v>2.9497499999999999</v>
          </cell>
          <cell r="AL1492">
            <v>0</v>
          </cell>
          <cell r="AN1492">
            <v>0</v>
          </cell>
          <cell r="AO1492">
            <v>0.46</v>
          </cell>
          <cell r="AP1492">
            <v>172.5</v>
          </cell>
          <cell r="AQ1492">
            <v>0.92</v>
          </cell>
          <cell r="BG1492" t="b">
            <v>0</v>
          </cell>
          <cell r="BO1492" t="b">
            <v>0</v>
          </cell>
          <cell r="CA1492" t="b">
            <v>0</v>
          </cell>
          <cell r="CB1492" t="b">
            <v>0</v>
          </cell>
          <cell r="CD1492" t="b">
            <v>0</v>
          </cell>
          <cell r="CE1492" t="b">
            <v>0</v>
          </cell>
          <cell r="CG1492" t="b">
            <v>0</v>
          </cell>
          <cell r="CH1492" t="b">
            <v>0</v>
          </cell>
          <cell r="CP1492" t="e">
            <v>#N/A</v>
          </cell>
          <cell r="CT1492" t="b">
            <v>0</v>
          </cell>
          <cell r="CV1492" t="b">
            <v>0</v>
          </cell>
          <cell r="CX1492" t="b">
            <v>0</v>
          </cell>
          <cell r="CZ1492" t="b">
            <v>0</v>
          </cell>
          <cell r="DB1492" t="b">
            <v>0</v>
          </cell>
          <cell r="DD1492" t="b">
            <v>0</v>
          </cell>
          <cell r="DF1492" t="b">
            <v>0</v>
          </cell>
          <cell r="DH1492" t="b">
            <v>0</v>
          </cell>
          <cell r="DJ1492" t="b">
            <v>0</v>
          </cell>
          <cell r="DL1492" t="b">
            <v>0</v>
          </cell>
          <cell r="DN1492" t="b">
            <v>0</v>
          </cell>
          <cell r="DP1492" t="b">
            <v>0</v>
          </cell>
          <cell r="DV1492">
            <v>0</v>
          </cell>
          <cell r="DX1492">
            <v>0</v>
          </cell>
          <cell r="DZ1492">
            <v>0</v>
          </cell>
          <cell r="EB1492">
            <v>0</v>
          </cell>
          <cell r="ED1492">
            <v>0</v>
          </cell>
          <cell r="EF1492">
            <v>0</v>
          </cell>
          <cell r="EJ1492">
            <v>0</v>
          </cell>
          <cell r="EL1492">
            <v>0</v>
          </cell>
          <cell r="EN1492">
            <v>0</v>
          </cell>
          <cell r="EP1492">
            <v>0</v>
          </cell>
          <cell r="ER1492">
            <v>0</v>
          </cell>
          <cell r="ET1492">
            <v>0</v>
          </cell>
          <cell r="EX1492">
            <v>0</v>
          </cell>
          <cell r="EZ1492">
            <v>0</v>
          </cell>
          <cell r="FD1492">
            <v>0</v>
          </cell>
          <cell r="FF1492">
            <v>0</v>
          </cell>
        </row>
        <row r="1493">
          <cell r="A1493" t="str">
            <v>VISBY GT 1</v>
          </cell>
          <cell r="B1493" t="str">
            <v>Sverige</v>
          </cell>
          <cell r="G1493">
            <v>11.5</v>
          </cell>
          <cell r="H1493">
            <v>0</v>
          </cell>
          <cell r="AK1493">
            <v>2.9497499999999999</v>
          </cell>
          <cell r="AL1493">
            <v>0</v>
          </cell>
          <cell r="AN1493">
            <v>0</v>
          </cell>
          <cell r="AO1493">
            <v>0.46</v>
          </cell>
          <cell r="AP1493">
            <v>172.5</v>
          </cell>
          <cell r="AQ1493">
            <v>0.92</v>
          </cell>
          <cell r="BG1493" t="b">
            <v>0</v>
          </cell>
          <cell r="BO1493" t="b">
            <v>0</v>
          </cell>
          <cell r="CA1493" t="b">
            <v>0</v>
          </cell>
          <cell r="CB1493" t="b">
            <v>0</v>
          </cell>
          <cell r="CD1493" t="b">
            <v>0</v>
          </cell>
          <cell r="CE1493" t="b">
            <v>0</v>
          </cell>
          <cell r="CG1493" t="b">
            <v>0</v>
          </cell>
          <cell r="CH1493" t="b">
            <v>0</v>
          </cell>
          <cell r="CP1493" t="e">
            <v>#N/A</v>
          </cell>
          <cell r="CT1493" t="b">
            <v>0</v>
          </cell>
          <cell r="CV1493" t="b">
            <v>0</v>
          </cell>
          <cell r="CX1493" t="b">
            <v>0</v>
          </cell>
          <cell r="CZ1493" t="b">
            <v>0</v>
          </cell>
          <cell r="DB1493" t="b">
            <v>0</v>
          </cell>
          <cell r="DD1493" t="b">
            <v>0</v>
          </cell>
          <cell r="DF1493" t="b">
            <v>0</v>
          </cell>
          <cell r="DH1493" t="b">
            <v>0</v>
          </cell>
          <cell r="DJ1493" t="b">
            <v>0</v>
          </cell>
          <cell r="DL1493" t="b">
            <v>0</v>
          </cell>
          <cell r="DN1493" t="b">
            <v>0</v>
          </cell>
          <cell r="DP1493" t="b">
            <v>0</v>
          </cell>
          <cell r="DV1493">
            <v>0</v>
          </cell>
          <cell r="DX1493">
            <v>0</v>
          </cell>
          <cell r="DZ1493">
            <v>0</v>
          </cell>
          <cell r="EB1493">
            <v>0</v>
          </cell>
          <cell r="ED1493">
            <v>0</v>
          </cell>
          <cell r="EF1493">
            <v>0</v>
          </cell>
          <cell r="EJ1493">
            <v>0</v>
          </cell>
          <cell r="EL1493">
            <v>0</v>
          </cell>
          <cell r="EN1493">
            <v>0</v>
          </cell>
          <cell r="EP1493">
            <v>0</v>
          </cell>
          <cell r="ER1493">
            <v>0</v>
          </cell>
          <cell r="ET1493">
            <v>0</v>
          </cell>
          <cell r="EX1493">
            <v>0</v>
          </cell>
          <cell r="EZ1493">
            <v>0</v>
          </cell>
          <cell r="FD1493">
            <v>0</v>
          </cell>
          <cell r="FF1493">
            <v>0</v>
          </cell>
        </row>
        <row r="1494">
          <cell r="A1494" t="str">
            <v>VOELUND GT 1</v>
          </cell>
          <cell r="B1494" t="str">
            <v>Sverige</v>
          </cell>
          <cell r="G1494">
            <v>22</v>
          </cell>
          <cell r="H1494">
            <v>39</v>
          </cell>
          <cell r="AK1494">
            <v>6.6879999999999997</v>
          </cell>
          <cell r="AL1494">
            <v>21.017454545454545</v>
          </cell>
          <cell r="AN1494">
            <v>0</v>
          </cell>
          <cell r="AO1494">
            <v>0.88</v>
          </cell>
          <cell r="AP1494">
            <v>220</v>
          </cell>
          <cell r="AQ1494">
            <v>1.76</v>
          </cell>
          <cell r="BG1494" t="b">
            <v>0</v>
          </cell>
          <cell r="BO1494" t="b">
            <v>0</v>
          </cell>
          <cell r="CA1494" t="b">
            <v>0</v>
          </cell>
          <cell r="CB1494" t="b">
            <v>0</v>
          </cell>
          <cell r="CD1494" t="b">
            <v>0</v>
          </cell>
          <cell r="CE1494" t="b">
            <v>0</v>
          </cell>
          <cell r="CG1494" t="b">
            <v>0</v>
          </cell>
          <cell r="CH1494" t="b">
            <v>0</v>
          </cell>
          <cell r="CP1494" t="e">
            <v>#N/A</v>
          </cell>
          <cell r="CT1494" t="b">
            <v>0</v>
          </cell>
          <cell r="CV1494" t="b">
            <v>0</v>
          </cell>
          <cell r="CX1494" t="b">
            <v>0</v>
          </cell>
          <cell r="CZ1494" t="b">
            <v>0</v>
          </cell>
          <cell r="DB1494" t="b">
            <v>0</v>
          </cell>
          <cell r="DD1494" t="b">
            <v>0</v>
          </cell>
          <cell r="DF1494" t="b">
            <v>0</v>
          </cell>
          <cell r="DH1494" t="b">
            <v>0</v>
          </cell>
          <cell r="DJ1494" t="b">
            <v>0</v>
          </cell>
          <cell r="DL1494" t="b">
            <v>0</v>
          </cell>
          <cell r="DN1494" t="b">
            <v>0</v>
          </cell>
          <cell r="DP1494" t="b">
            <v>0</v>
          </cell>
          <cell r="DV1494">
            <v>0</v>
          </cell>
          <cell r="DX1494">
            <v>0</v>
          </cell>
          <cell r="DZ1494">
            <v>0</v>
          </cell>
          <cell r="EB1494">
            <v>0</v>
          </cell>
          <cell r="ED1494">
            <v>0</v>
          </cell>
          <cell r="EF1494">
            <v>0</v>
          </cell>
          <cell r="EJ1494">
            <v>0</v>
          </cell>
          <cell r="EL1494">
            <v>0</v>
          </cell>
          <cell r="EN1494">
            <v>0</v>
          </cell>
          <cell r="EP1494">
            <v>0</v>
          </cell>
          <cell r="ER1494">
            <v>0</v>
          </cell>
          <cell r="ET1494">
            <v>0</v>
          </cell>
          <cell r="EX1494">
            <v>0</v>
          </cell>
          <cell r="EZ1494">
            <v>0</v>
          </cell>
          <cell r="FD1494">
            <v>0</v>
          </cell>
          <cell r="FF1494">
            <v>0</v>
          </cell>
        </row>
        <row r="1495">
          <cell r="A1495" t="str">
            <v>VOELUND GT 1</v>
          </cell>
          <cell r="B1495" t="str">
            <v>Sverige</v>
          </cell>
          <cell r="G1495">
            <v>22</v>
          </cell>
          <cell r="H1495">
            <v>39</v>
          </cell>
          <cell r="AK1495">
            <v>6.6879999999999997</v>
          </cell>
          <cell r="AL1495">
            <v>21.017454545454545</v>
          </cell>
          <cell r="AN1495">
            <v>0</v>
          </cell>
          <cell r="AO1495">
            <v>0.88</v>
          </cell>
          <cell r="AP1495">
            <v>220</v>
          </cell>
          <cell r="AQ1495">
            <v>1.76</v>
          </cell>
          <cell r="BG1495" t="b">
            <v>0</v>
          </cell>
          <cell r="BO1495" t="b">
            <v>0</v>
          </cell>
          <cell r="CA1495" t="b">
            <v>0</v>
          </cell>
          <cell r="CB1495" t="b">
            <v>0</v>
          </cell>
          <cell r="CD1495" t="b">
            <v>0</v>
          </cell>
          <cell r="CE1495" t="b">
            <v>0</v>
          </cell>
          <cell r="CG1495" t="b">
            <v>0</v>
          </cell>
          <cell r="CH1495" t="b">
            <v>0</v>
          </cell>
          <cell r="CP1495" t="e">
            <v>#N/A</v>
          </cell>
          <cell r="CT1495" t="b">
            <v>0</v>
          </cell>
          <cell r="CV1495" t="b">
            <v>0</v>
          </cell>
          <cell r="CX1495" t="b">
            <v>0</v>
          </cell>
          <cell r="CZ1495" t="b">
            <v>0</v>
          </cell>
          <cell r="DB1495" t="b">
            <v>0</v>
          </cell>
          <cell r="DD1495" t="b">
            <v>0</v>
          </cell>
          <cell r="DF1495" t="b">
            <v>0</v>
          </cell>
          <cell r="DH1495" t="b">
            <v>0</v>
          </cell>
          <cell r="DJ1495" t="b">
            <v>0</v>
          </cell>
          <cell r="DL1495" t="b">
            <v>0</v>
          </cell>
          <cell r="DN1495" t="b">
            <v>0</v>
          </cell>
          <cell r="DP1495" t="b">
            <v>0</v>
          </cell>
          <cell r="DV1495">
            <v>0</v>
          </cell>
          <cell r="DX1495">
            <v>0</v>
          </cell>
          <cell r="DZ1495">
            <v>0</v>
          </cell>
          <cell r="EB1495">
            <v>0</v>
          </cell>
          <cell r="ED1495">
            <v>0</v>
          </cell>
          <cell r="EF1495">
            <v>0</v>
          </cell>
          <cell r="EJ1495">
            <v>0</v>
          </cell>
          <cell r="EL1495">
            <v>0</v>
          </cell>
          <cell r="EN1495">
            <v>0</v>
          </cell>
          <cell r="EP1495">
            <v>0</v>
          </cell>
          <cell r="ER1495">
            <v>0</v>
          </cell>
          <cell r="ET1495">
            <v>0</v>
          </cell>
          <cell r="EX1495">
            <v>0</v>
          </cell>
          <cell r="EZ1495">
            <v>0</v>
          </cell>
          <cell r="FD1495">
            <v>0</v>
          </cell>
          <cell r="FF1495">
            <v>0</v>
          </cell>
        </row>
        <row r="1496">
          <cell r="A1496" t="str">
            <v>VÄRTAVERKET GT 1</v>
          </cell>
          <cell r="B1496" t="str">
            <v>Sverige</v>
          </cell>
          <cell r="G1496">
            <v>54</v>
          </cell>
          <cell r="H1496">
            <v>0</v>
          </cell>
          <cell r="AK1496">
            <v>12.824999999999999</v>
          </cell>
          <cell r="AL1496">
            <v>0</v>
          </cell>
          <cell r="AN1496">
            <v>0</v>
          </cell>
          <cell r="AO1496">
            <v>2.16</v>
          </cell>
          <cell r="AP1496">
            <v>810</v>
          </cell>
          <cell r="AQ1496">
            <v>4.32</v>
          </cell>
          <cell r="BG1496" t="b">
            <v>0</v>
          </cell>
          <cell r="BO1496" t="b">
            <v>0</v>
          </cell>
          <cell r="CA1496" t="b">
            <v>0</v>
          </cell>
          <cell r="CB1496" t="b">
            <v>0</v>
          </cell>
          <cell r="CD1496" t="b">
            <v>0</v>
          </cell>
          <cell r="CE1496" t="b">
            <v>0</v>
          </cell>
          <cell r="CG1496" t="b">
            <v>0</v>
          </cell>
          <cell r="CH1496" t="b">
            <v>0</v>
          </cell>
          <cell r="CP1496" t="e">
            <v>#N/A</v>
          </cell>
          <cell r="CT1496" t="b">
            <v>0</v>
          </cell>
          <cell r="CV1496" t="b">
            <v>0</v>
          </cell>
          <cell r="CX1496" t="b">
            <v>0</v>
          </cell>
          <cell r="CZ1496" t="b">
            <v>0</v>
          </cell>
          <cell r="DB1496" t="b">
            <v>0</v>
          </cell>
          <cell r="DD1496" t="b">
            <v>0</v>
          </cell>
          <cell r="DF1496" t="b">
            <v>0</v>
          </cell>
          <cell r="DH1496" t="b">
            <v>0</v>
          </cell>
          <cell r="DJ1496" t="b">
            <v>0</v>
          </cell>
          <cell r="DL1496" t="b">
            <v>0</v>
          </cell>
          <cell r="DN1496" t="b">
            <v>0</v>
          </cell>
          <cell r="DP1496" t="b">
            <v>0</v>
          </cell>
          <cell r="DV1496">
            <v>0</v>
          </cell>
          <cell r="DX1496">
            <v>0</v>
          </cell>
          <cell r="DZ1496">
            <v>0</v>
          </cell>
          <cell r="EB1496">
            <v>0</v>
          </cell>
          <cell r="ED1496">
            <v>0</v>
          </cell>
          <cell r="EF1496">
            <v>0</v>
          </cell>
          <cell r="EJ1496">
            <v>0</v>
          </cell>
          <cell r="EL1496">
            <v>0</v>
          </cell>
          <cell r="EN1496">
            <v>0</v>
          </cell>
          <cell r="EP1496">
            <v>0</v>
          </cell>
          <cell r="ER1496">
            <v>0</v>
          </cell>
          <cell r="ET1496">
            <v>0</v>
          </cell>
          <cell r="EX1496">
            <v>0</v>
          </cell>
          <cell r="EZ1496">
            <v>0</v>
          </cell>
          <cell r="FD1496">
            <v>0</v>
          </cell>
          <cell r="FF1496">
            <v>0</v>
          </cell>
        </row>
        <row r="1497">
          <cell r="A1497" t="str">
            <v>VÄRTAVERKET I 1</v>
          </cell>
          <cell r="B1497" t="str">
            <v>Sverige</v>
          </cell>
          <cell r="G1497">
            <v>220</v>
          </cell>
          <cell r="H1497">
            <v>403.33333333333343</v>
          </cell>
          <cell r="AK1497">
            <v>62.699999999999996</v>
          </cell>
          <cell r="AL1497">
            <v>210.74166666666676</v>
          </cell>
          <cell r="AN1497">
            <v>0</v>
          </cell>
          <cell r="AO1497">
            <v>17.600000000000001</v>
          </cell>
          <cell r="AP1497">
            <v>4400</v>
          </cell>
          <cell r="AQ1497">
            <v>30.800000000000004</v>
          </cell>
          <cell r="BG1497" t="b">
            <v>0</v>
          </cell>
          <cell r="BO1497" t="b">
            <v>0</v>
          </cell>
          <cell r="CA1497" t="b">
            <v>0</v>
          </cell>
          <cell r="CB1497" t="b">
            <v>0</v>
          </cell>
          <cell r="CD1497" t="b">
            <v>0</v>
          </cell>
          <cell r="CE1497" t="b">
            <v>0</v>
          </cell>
          <cell r="CG1497" t="b">
            <v>0</v>
          </cell>
          <cell r="CH1497" t="b">
            <v>0</v>
          </cell>
          <cell r="CP1497" t="e">
            <v>#N/A</v>
          </cell>
          <cell r="CT1497" t="b">
            <v>0</v>
          </cell>
          <cell r="CV1497" t="b">
            <v>0</v>
          </cell>
          <cell r="CX1497" t="b">
            <v>0</v>
          </cell>
          <cell r="CZ1497" t="b">
            <v>0</v>
          </cell>
          <cell r="DB1497" t="b">
            <v>0</v>
          </cell>
          <cell r="DD1497" t="b">
            <v>0</v>
          </cell>
          <cell r="DF1497" t="b">
            <v>0</v>
          </cell>
          <cell r="DH1497" t="b">
            <v>0</v>
          </cell>
          <cell r="DJ1497" t="b">
            <v>0</v>
          </cell>
          <cell r="DL1497" t="b">
            <v>0</v>
          </cell>
          <cell r="DN1497" t="b">
            <v>0</v>
          </cell>
          <cell r="DP1497" t="b">
            <v>0</v>
          </cell>
          <cell r="DV1497">
            <v>0</v>
          </cell>
          <cell r="DX1497">
            <v>0</v>
          </cell>
          <cell r="DZ1497">
            <v>0</v>
          </cell>
          <cell r="EB1497">
            <v>0</v>
          </cell>
          <cell r="ED1497">
            <v>0</v>
          </cell>
          <cell r="EF1497">
            <v>0</v>
          </cell>
          <cell r="EJ1497">
            <v>0</v>
          </cell>
          <cell r="EL1497">
            <v>0</v>
          </cell>
          <cell r="EN1497">
            <v>0</v>
          </cell>
          <cell r="EP1497">
            <v>0</v>
          </cell>
          <cell r="ER1497">
            <v>0</v>
          </cell>
          <cell r="ET1497">
            <v>0</v>
          </cell>
          <cell r="EX1497">
            <v>0</v>
          </cell>
          <cell r="EZ1497">
            <v>0</v>
          </cell>
          <cell r="FD1497">
            <v>0</v>
          </cell>
          <cell r="FF1497">
            <v>0</v>
          </cell>
        </row>
        <row r="1498">
          <cell r="A1498" t="str">
            <v>VÄRTAVERKET I 1</v>
          </cell>
          <cell r="B1498" t="str">
            <v>Sverige</v>
          </cell>
          <cell r="G1498">
            <v>220</v>
          </cell>
          <cell r="H1498">
            <v>403.33333333333343</v>
          </cell>
          <cell r="AK1498">
            <v>62.699999999999996</v>
          </cell>
          <cell r="AL1498">
            <v>210.74166666666676</v>
          </cell>
          <cell r="AN1498">
            <v>0</v>
          </cell>
          <cell r="AO1498">
            <v>17.600000000000001</v>
          </cell>
          <cell r="AP1498">
            <v>4400</v>
          </cell>
          <cell r="AQ1498">
            <v>41.8</v>
          </cell>
          <cell r="BG1498" t="b">
            <v>0</v>
          </cell>
          <cell r="BO1498" t="b">
            <v>0</v>
          </cell>
          <cell r="CA1498" t="b">
            <v>0</v>
          </cell>
          <cell r="CB1498" t="b">
            <v>0</v>
          </cell>
          <cell r="CD1498" t="b">
            <v>0</v>
          </cell>
          <cell r="CE1498" t="b">
            <v>0</v>
          </cell>
          <cell r="CG1498" t="b">
            <v>0</v>
          </cell>
          <cell r="CH1498" t="b">
            <v>0</v>
          </cell>
          <cell r="CP1498" t="e">
            <v>#N/A</v>
          </cell>
          <cell r="CT1498" t="b">
            <v>0</v>
          </cell>
          <cell r="CV1498" t="b">
            <v>0</v>
          </cell>
          <cell r="CX1498" t="b">
            <v>0</v>
          </cell>
          <cell r="CZ1498" t="b">
            <v>0</v>
          </cell>
          <cell r="DB1498" t="b">
            <v>0</v>
          </cell>
          <cell r="DD1498" t="b">
            <v>0</v>
          </cell>
          <cell r="DF1498" t="b">
            <v>0</v>
          </cell>
          <cell r="DH1498" t="b">
            <v>0</v>
          </cell>
          <cell r="DJ1498" t="b">
            <v>0</v>
          </cell>
          <cell r="DL1498" t="b">
            <v>0</v>
          </cell>
          <cell r="DN1498" t="b">
            <v>0</v>
          </cell>
          <cell r="DP1498" t="b">
            <v>0</v>
          </cell>
          <cell r="DV1498">
            <v>0</v>
          </cell>
          <cell r="DX1498">
            <v>0</v>
          </cell>
          <cell r="DZ1498">
            <v>0</v>
          </cell>
          <cell r="EB1498">
            <v>0</v>
          </cell>
          <cell r="ED1498">
            <v>0</v>
          </cell>
          <cell r="EF1498">
            <v>0</v>
          </cell>
          <cell r="EJ1498">
            <v>0</v>
          </cell>
          <cell r="EL1498">
            <v>0</v>
          </cell>
          <cell r="EN1498">
            <v>0</v>
          </cell>
          <cell r="EP1498">
            <v>0</v>
          </cell>
          <cell r="ER1498">
            <v>0</v>
          </cell>
          <cell r="ET1498">
            <v>0</v>
          </cell>
          <cell r="EX1498">
            <v>0</v>
          </cell>
          <cell r="EZ1498">
            <v>0</v>
          </cell>
          <cell r="FD1498">
            <v>0</v>
          </cell>
          <cell r="FF1498">
            <v>0</v>
          </cell>
        </row>
        <row r="1499">
          <cell r="A1499" t="str">
            <v>VÄRTAVERKET II 1</v>
          </cell>
          <cell r="B1499" t="str">
            <v>Sverige</v>
          </cell>
          <cell r="G1499">
            <v>140</v>
          </cell>
          <cell r="H1499">
            <v>224</v>
          </cell>
          <cell r="AK1499">
            <v>42.56</v>
          </cell>
          <cell r="AL1499">
            <v>108.95360000000001</v>
          </cell>
          <cell r="AN1499">
            <v>0</v>
          </cell>
          <cell r="AO1499">
            <v>22.064000000000004</v>
          </cell>
          <cell r="AP1499">
            <v>3479</v>
          </cell>
          <cell r="AQ1499">
            <v>19.600000000000001</v>
          </cell>
          <cell r="BG1499" t="b">
            <v>0</v>
          </cell>
          <cell r="BO1499" t="b">
            <v>0</v>
          </cell>
          <cell r="CA1499" t="b">
            <v>0</v>
          </cell>
          <cell r="CB1499" t="b">
            <v>0</v>
          </cell>
          <cell r="CD1499" t="b">
            <v>0</v>
          </cell>
          <cell r="CE1499" t="b">
            <v>0</v>
          </cell>
          <cell r="CG1499" t="b">
            <v>0</v>
          </cell>
          <cell r="CH1499" t="b">
            <v>0</v>
          </cell>
          <cell r="CP1499" t="e">
            <v>#N/A</v>
          </cell>
          <cell r="CT1499" t="b">
            <v>0</v>
          </cell>
          <cell r="CV1499" t="b">
            <v>0</v>
          </cell>
          <cell r="CX1499" t="b">
            <v>0</v>
          </cell>
          <cell r="CZ1499" t="b">
            <v>0</v>
          </cell>
          <cell r="DB1499" t="b">
            <v>0</v>
          </cell>
          <cell r="DD1499" t="b">
            <v>0</v>
          </cell>
          <cell r="DF1499" t="b">
            <v>0</v>
          </cell>
          <cell r="DH1499" t="b">
            <v>0</v>
          </cell>
          <cell r="DJ1499" t="b">
            <v>0</v>
          </cell>
          <cell r="DL1499" t="b">
            <v>0</v>
          </cell>
          <cell r="DN1499" t="b">
            <v>0</v>
          </cell>
          <cell r="DP1499" t="b">
            <v>0</v>
          </cell>
          <cell r="DV1499">
            <v>0</v>
          </cell>
          <cell r="DX1499">
            <v>0</v>
          </cell>
          <cell r="DZ1499">
            <v>0</v>
          </cell>
          <cell r="EB1499">
            <v>0</v>
          </cell>
          <cell r="ED1499">
            <v>0</v>
          </cell>
          <cell r="EF1499">
            <v>0</v>
          </cell>
          <cell r="EJ1499">
            <v>0</v>
          </cell>
          <cell r="EL1499">
            <v>0</v>
          </cell>
          <cell r="EN1499">
            <v>0</v>
          </cell>
          <cell r="EP1499">
            <v>0</v>
          </cell>
          <cell r="ER1499">
            <v>0</v>
          </cell>
          <cell r="ET1499">
            <v>0</v>
          </cell>
          <cell r="EX1499">
            <v>0</v>
          </cell>
          <cell r="EZ1499">
            <v>0</v>
          </cell>
          <cell r="FD1499">
            <v>0</v>
          </cell>
          <cell r="FF1499">
            <v>0</v>
          </cell>
        </row>
        <row r="1500">
          <cell r="A1500" t="str">
            <v>VÄRTAVERKET II 1</v>
          </cell>
          <cell r="B1500" t="str">
            <v>Sverige</v>
          </cell>
          <cell r="G1500">
            <v>140</v>
          </cell>
          <cell r="H1500">
            <v>224</v>
          </cell>
          <cell r="AK1500">
            <v>42.56</v>
          </cell>
          <cell r="AL1500">
            <v>108.95360000000001</v>
          </cell>
          <cell r="AN1500">
            <v>0</v>
          </cell>
          <cell r="AO1500">
            <v>22.064000000000004</v>
          </cell>
          <cell r="AP1500">
            <v>3479</v>
          </cell>
          <cell r="AQ1500">
            <v>19.600000000000001</v>
          </cell>
          <cell r="BG1500" t="b">
            <v>0</v>
          </cell>
          <cell r="BO1500" t="b">
            <v>0</v>
          </cell>
          <cell r="CA1500" t="b">
            <v>0</v>
          </cell>
          <cell r="CB1500" t="b">
            <v>0</v>
          </cell>
          <cell r="CD1500" t="b">
            <v>0</v>
          </cell>
          <cell r="CE1500" t="b">
            <v>0</v>
          </cell>
          <cell r="CG1500" t="b">
            <v>0</v>
          </cell>
          <cell r="CH1500" t="b">
            <v>0</v>
          </cell>
          <cell r="CP1500" t="e">
            <v>#N/A</v>
          </cell>
          <cell r="CT1500" t="b">
            <v>0</v>
          </cell>
          <cell r="CV1500" t="b">
            <v>0</v>
          </cell>
          <cell r="CX1500" t="b">
            <v>0</v>
          </cell>
          <cell r="CZ1500" t="b">
            <v>0</v>
          </cell>
          <cell r="DB1500" t="b">
            <v>0</v>
          </cell>
          <cell r="DD1500" t="b">
            <v>0</v>
          </cell>
          <cell r="DF1500" t="b">
            <v>0</v>
          </cell>
          <cell r="DH1500" t="b">
            <v>0</v>
          </cell>
          <cell r="DJ1500" t="b">
            <v>0</v>
          </cell>
          <cell r="DL1500" t="b">
            <v>0</v>
          </cell>
          <cell r="DN1500" t="b">
            <v>0</v>
          </cell>
          <cell r="DP1500" t="b">
            <v>0</v>
          </cell>
          <cell r="DV1500">
            <v>0</v>
          </cell>
          <cell r="DX1500">
            <v>0</v>
          </cell>
          <cell r="DZ1500">
            <v>0</v>
          </cell>
          <cell r="EB1500">
            <v>0</v>
          </cell>
          <cell r="ED1500">
            <v>0</v>
          </cell>
          <cell r="EF1500">
            <v>0</v>
          </cell>
          <cell r="EJ1500">
            <v>0</v>
          </cell>
          <cell r="EL1500">
            <v>0</v>
          </cell>
          <cell r="EN1500">
            <v>0</v>
          </cell>
          <cell r="EP1500">
            <v>0</v>
          </cell>
          <cell r="ER1500">
            <v>0</v>
          </cell>
          <cell r="ET1500">
            <v>0</v>
          </cell>
          <cell r="EX1500">
            <v>0</v>
          </cell>
          <cell r="EZ1500">
            <v>0</v>
          </cell>
          <cell r="FD1500">
            <v>0</v>
          </cell>
          <cell r="FF1500">
            <v>0</v>
          </cell>
        </row>
        <row r="1501">
          <cell r="A1501" t="str">
            <v>VÄSTERVIK GT 1</v>
          </cell>
          <cell r="B1501" t="str">
            <v>Sverige</v>
          </cell>
          <cell r="G1501">
            <v>40.5</v>
          </cell>
          <cell r="H1501">
            <v>0</v>
          </cell>
          <cell r="AK1501">
            <v>12.311999999999999</v>
          </cell>
          <cell r="AL1501">
            <v>0</v>
          </cell>
          <cell r="AN1501">
            <v>0</v>
          </cell>
          <cell r="AO1501">
            <v>4.7628000000000004</v>
          </cell>
          <cell r="AP1501">
            <v>803.92500000000007</v>
          </cell>
          <cell r="AQ1501">
            <v>3.24</v>
          </cell>
          <cell r="BG1501" t="b">
            <v>0</v>
          </cell>
          <cell r="BO1501" t="b">
            <v>0</v>
          </cell>
          <cell r="CA1501" t="b">
            <v>0</v>
          </cell>
          <cell r="CB1501" t="b">
            <v>0</v>
          </cell>
          <cell r="CD1501" t="b">
            <v>0</v>
          </cell>
          <cell r="CE1501" t="b">
            <v>0</v>
          </cell>
          <cell r="CG1501" t="b">
            <v>0</v>
          </cell>
          <cell r="CH1501" t="b">
            <v>0</v>
          </cell>
          <cell r="CP1501" t="e">
            <v>#N/A</v>
          </cell>
          <cell r="CT1501" t="b">
            <v>0</v>
          </cell>
          <cell r="CV1501" t="b">
            <v>0</v>
          </cell>
          <cell r="CX1501" t="b">
            <v>0</v>
          </cell>
          <cell r="CZ1501" t="b">
            <v>0</v>
          </cell>
          <cell r="DB1501" t="b">
            <v>0</v>
          </cell>
          <cell r="DD1501" t="b">
            <v>0</v>
          </cell>
          <cell r="DF1501" t="b">
            <v>0</v>
          </cell>
          <cell r="DH1501" t="b">
            <v>0</v>
          </cell>
          <cell r="DJ1501" t="b">
            <v>0</v>
          </cell>
          <cell r="DL1501" t="b">
            <v>0</v>
          </cell>
          <cell r="DN1501" t="b">
            <v>0</v>
          </cell>
          <cell r="DP1501" t="b">
            <v>0</v>
          </cell>
          <cell r="DV1501">
            <v>0</v>
          </cell>
          <cell r="DX1501">
            <v>0</v>
          </cell>
          <cell r="DZ1501">
            <v>0</v>
          </cell>
          <cell r="EB1501">
            <v>0</v>
          </cell>
          <cell r="ED1501">
            <v>0</v>
          </cell>
          <cell r="EF1501">
            <v>0</v>
          </cell>
          <cell r="EJ1501">
            <v>0</v>
          </cell>
          <cell r="EL1501">
            <v>0</v>
          </cell>
          <cell r="EN1501">
            <v>0</v>
          </cell>
          <cell r="EP1501">
            <v>0</v>
          </cell>
          <cell r="ER1501">
            <v>0</v>
          </cell>
          <cell r="ET1501">
            <v>0</v>
          </cell>
          <cell r="EX1501">
            <v>0</v>
          </cell>
          <cell r="EZ1501">
            <v>0</v>
          </cell>
          <cell r="FD1501">
            <v>0</v>
          </cell>
          <cell r="FF1501">
            <v>0</v>
          </cell>
        </row>
        <row r="1502">
          <cell r="A1502" t="str">
            <v>Västerås1-2</v>
          </cell>
          <cell r="B1502" t="str">
            <v>Sverige</v>
          </cell>
          <cell r="G1502">
            <v>70</v>
          </cell>
          <cell r="H1502">
            <v>200</v>
          </cell>
          <cell r="AK1502">
            <v>15.295</v>
          </cell>
          <cell r="AL1502">
            <v>124.85714285714286</v>
          </cell>
          <cell r="AN1502">
            <v>0</v>
          </cell>
          <cell r="AO1502">
            <v>11.032000000000002</v>
          </cell>
          <cell r="AP1502">
            <v>1739.5</v>
          </cell>
          <cell r="AQ1502">
            <v>9.8000000000000007</v>
          </cell>
          <cell r="BG1502" t="b">
            <v>0</v>
          </cell>
          <cell r="BO1502" t="b">
            <v>0</v>
          </cell>
          <cell r="CA1502" t="b">
            <v>0</v>
          </cell>
          <cell r="CB1502" t="b">
            <v>0</v>
          </cell>
          <cell r="CD1502" t="b">
            <v>0</v>
          </cell>
          <cell r="CE1502" t="b">
            <v>0</v>
          </cell>
          <cell r="CG1502" t="b">
            <v>0</v>
          </cell>
          <cell r="CH1502" t="b">
            <v>0</v>
          </cell>
          <cell r="CP1502" t="e">
            <v>#N/A</v>
          </cell>
          <cell r="CT1502" t="b">
            <v>0</v>
          </cell>
          <cell r="CV1502" t="b">
            <v>0</v>
          </cell>
          <cell r="CX1502" t="b">
            <v>0</v>
          </cell>
          <cell r="CZ1502" t="b">
            <v>0</v>
          </cell>
          <cell r="DB1502" t="b">
            <v>0</v>
          </cell>
          <cell r="DD1502" t="b">
            <v>0</v>
          </cell>
          <cell r="DF1502" t="b">
            <v>0</v>
          </cell>
          <cell r="DH1502" t="b">
            <v>0</v>
          </cell>
          <cell r="DJ1502" t="b">
            <v>0</v>
          </cell>
          <cell r="DL1502" t="b">
            <v>0</v>
          </cell>
          <cell r="DN1502" t="b">
            <v>0</v>
          </cell>
          <cell r="DP1502" t="b">
            <v>0</v>
          </cell>
          <cell r="DV1502">
            <v>0</v>
          </cell>
          <cell r="DX1502">
            <v>0</v>
          </cell>
          <cell r="DZ1502">
            <v>0</v>
          </cell>
          <cell r="EB1502">
            <v>0</v>
          </cell>
          <cell r="ED1502">
            <v>0</v>
          </cell>
          <cell r="EF1502">
            <v>0</v>
          </cell>
          <cell r="EJ1502">
            <v>0</v>
          </cell>
          <cell r="EL1502">
            <v>0</v>
          </cell>
          <cell r="EN1502">
            <v>0</v>
          </cell>
          <cell r="EP1502">
            <v>0</v>
          </cell>
          <cell r="ER1502">
            <v>0</v>
          </cell>
          <cell r="ET1502">
            <v>0</v>
          </cell>
          <cell r="EX1502">
            <v>0</v>
          </cell>
          <cell r="EZ1502">
            <v>0</v>
          </cell>
          <cell r="FD1502">
            <v>0</v>
          </cell>
          <cell r="FF1502">
            <v>0</v>
          </cell>
        </row>
        <row r="1503">
          <cell r="A1503" t="str">
            <v>Västerås3</v>
          </cell>
          <cell r="B1503" t="str">
            <v>Sverige</v>
          </cell>
          <cell r="G1503">
            <v>185</v>
          </cell>
          <cell r="H1503">
            <v>290</v>
          </cell>
          <cell r="AK1503">
            <v>61.512499999999996</v>
          </cell>
          <cell r="AL1503">
            <v>151.15270270270267</v>
          </cell>
          <cell r="AN1503">
            <v>0</v>
          </cell>
          <cell r="AO1503">
            <v>29.156000000000002</v>
          </cell>
          <cell r="AP1503">
            <v>4597.25</v>
          </cell>
          <cell r="AQ1503">
            <v>25.900000000000002</v>
          </cell>
          <cell r="BG1503" t="b">
            <v>0</v>
          </cell>
          <cell r="BO1503" t="b">
            <v>0</v>
          </cell>
          <cell r="CA1503" t="b">
            <v>0</v>
          </cell>
          <cell r="CB1503" t="b">
            <v>0</v>
          </cell>
          <cell r="CD1503" t="b">
            <v>0</v>
          </cell>
          <cell r="CE1503" t="b">
            <v>0</v>
          </cell>
          <cell r="CG1503" t="b">
            <v>0</v>
          </cell>
          <cell r="CH1503" t="b">
            <v>0</v>
          </cell>
          <cell r="CP1503" t="e">
            <v>#N/A</v>
          </cell>
          <cell r="CT1503" t="b">
            <v>0</v>
          </cell>
          <cell r="CV1503" t="b">
            <v>0</v>
          </cell>
          <cell r="CX1503" t="b">
            <v>0</v>
          </cell>
          <cell r="CZ1503" t="b">
            <v>0</v>
          </cell>
          <cell r="DB1503" t="b">
            <v>0</v>
          </cell>
          <cell r="DD1503" t="b">
            <v>0</v>
          </cell>
          <cell r="DF1503" t="b">
            <v>0</v>
          </cell>
          <cell r="DH1503" t="b">
            <v>0</v>
          </cell>
          <cell r="DJ1503" t="b">
            <v>0</v>
          </cell>
          <cell r="DL1503" t="b">
            <v>0</v>
          </cell>
          <cell r="DN1503" t="b">
            <v>0</v>
          </cell>
          <cell r="DP1503" t="b">
            <v>0</v>
          </cell>
          <cell r="DV1503">
            <v>0</v>
          </cell>
          <cell r="DX1503">
            <v>0</v>
          </cell>
          <cell r="DZ1503">
            <v>0</v>
          </cell>
          <cell r="EB1503">
            <v>0</v>
          </cell>
          <cell r="ED1503">
            <v>0</v>
          </cell>
          <cell r="EF1503">
            <v>0</v>
          </cell>
          <cell r="EJ1503">
            <v>0</v>
          </cell>
          <cell r="EL1503">
            <v>0</v>
          </cell>
          <cell r="EN1503">
            <v>0</v>
          </cell>
          <cell r="EP1503">
            <v>0</v>
          </cell>
          <cell r="ER1503">
            <v>0</v>
          </cell>
          <cell r="ET1503">
            <v>0</v>
          </cell>
          <cell r="EX1503">
            <v>0</v>
          </cell>
          <cell r="EZ1503">
            <v>0</v>
          </cell>
          <cell r="FD1503">
            <v>0</v>
          </cell>
          <cell r="FF1503">
            <v>0</v>
          </cell>
        </row>
        <row r="1504">
          <cell r="A1504" t="str">
            <v>Västerås3</v>
          </cell>
          <cell r="B1504" t="str">
            <v>Sverige</v>
          </cell>
          <cell r="G1504">
            <v>185</v>
          </cell>
          <cell r="H1504">
            <v>290</v>
          </cell>
          <cell r="AK1504">
            <v>61.512499999999996</v>
          </cell>
          <cell r="AL1504">
            <v>151.15270270270267</v>
          </cell>
          <cell r="AN1504">
            <v>0</v>
          </cell>
          <cell r="AO1504">
            <v>29.156000000000002</v>
          </cell>
          <cell r="AP1504">
            <v>4597.25</v>
          </cell>
          <cell r="AQ1504">
            <v>25.900000000000002</v>
          </cell>
          <cell r="BG1504" t="b">
            <v>0</v>
          </cell>
          <cell r="BO1504" t="b">
            <v>0</v>
          </cell>
          <cell r="CA1504" t="b">
            <v>0</v>
          </cell>
          <cell r="CB1504" t="b">
            <v>0</v>
          </cell>
          <cell r="CD1504" t="b">
            <v>0</v>
          </cell>
          <cell r="CE1504" t="b">
            <v>0</v>
          </cell>
          <cell r="CG1504" t="b">
            <v>0</v>
          </cell>
          <cell r="CH1504" t="b">
            <v>0</v>
          </cell>
          <cell r="CP1504" t="e">
            <v>#N/A</v>
          </cell>
          <cell r="CT1504" t="b">
            <v>0</v>
          </cell>
          <cell r="CV1504" t="b">
            <v>0</v>
          </cell>
          <cell r="CX1504" t="b">
            <v>0</v>
          </cell>
          <cell r="CZ1504" t="b">
            <v>0</v>
          </cell>
          <cell r="DB1504" t="b">
            <v>0</v>
          </cell>
          <cell r="DD1504" t="b">
            <v>0</v>
          </cell>
          <cell r="DF1504" t="b">
            <v>0</v>
          </cell>
          <cell r="DH1504" t="b">
            <v>0</v>
          </cell>
          <cell r="DJ1504" t="b">
            <v>0</v>
          </cell>
          <cell r="DL1504" t="b">
            <v>0</v>
          </cell>
          <cell r="DN1504" t="b">
            <v>0</v>
          </cell>
          <cell r="DP1504" t="b">
            <v>0</v>
          </cell>
          <cell r="DV1504">
            <v>0</v>
          </cell>
          <cell r="DX1504">
            <v>0</v>
          </cell>
          <cell r="DZ1504">
            <v>0</v>
          </cell>
          <cell r="EB1504">
            <v>0</v>
          </cell>
          <cell r="ED1504">
            <v>0</v>
          </cell>
          <cell r="EF1504">
            <v>0</v>
          </cell>
          <cell r="EJ1504">
            <v>0</v>
          </cell>
          <cell r="EL1504">
            <v>0</v>
          </cell>
          <cell r="EN1504">
            <v>0</v>
          </cell>
          <cell r="EP1504">
            <v>0</v>
          </cell>
          <cell r="ER1504">
            <v>0</v>
          </cell>
          <cell r="ET1504">
            <v>0</v>
          </cell>
          <cell r="EX1504">
            <v>0</v>
          </cell>
          <cell r="EZ1504">
            <v>0</v>
          </cell>
          <cell r="FD1504">
            <v>0</v>
          </cell>
          <cell r="FF1504">
            <v>0</v>
          </cell>
        </row>
        <row r="1505">
          <cell r="A1505" t="str">
            <v>Västerås4</v>
          </cell>
          <cell r="B1505" t="str">
            <v>Sverige</v>
          </cell>
          <cell r="G1505">
            <v>155</v>
          </cell>
          <cell r="H1505">
            <v>250</v>
          </cell>
          <cell r="AK1505">
            <v>50.065000000000005</v>
          </cell>
          <cell r="AL1505">
            <v>130.24193548387098</v>
          </cell>
          <cell r="AN1505">
            <v>0</v>
          </cell>
          <cell r="AO1505">
            <v>24.428000000000004</v>
          </cell>
          <cell r="AP1505">
            <v>3851.75</v>
          </cell>
          <cell r="AQ1505">
            <v>21.700000000000003</v>
          </cell>
          <cell r="BG1505" t="b">
            <v>0</v>
          </cell>
          <cell r="BO1505" t="b">
            <v>0</v>
          </cell>
          <cell r="CA1505" t="b">
            <v>0</v>
          </cell>
          <cell r="CB1505" t="b">
            <v>0</v>
          </cell>
          <cell r="CD1505" t="b">
            <v>0</v>
          </cell>
          <cell r="CE1505" t="b">
            <v>0</v>
          </cell>
          <cell r="CG1505" t="b">
            <v>0</v>
          </cell>
          <cell r="CH1505" t="b">
            <v>0</v>
          </cell>
          <cell r="CP1505" t="e">
            <v>#N/A</v>
          </cell>
          <cell r="CT1505" t="b">
            <v>0</v>
          </cell>
          <cell r="CV1505" t="b">
            <v>0</v>
          </cell>
          <cell r="CX1505" t="b">
            <v>0</v>
          </cell>
          <cell r="CZ1505" t="b">
            <v>0</v>
          </cell>
          <cell r="DB1505" t="b">
            <v>0</v>
          </cell>
          <cell r="DD1505" t="b">
            <v>0</v>
          </cell>
          <cell r="DF1505" t="b">
            <v>0</v>
          </cell>
          <cell r="DH1505" t="b">
            <v>0</v>
          </cell>
          <cell r="DJ1505" t="b">
            <v>0</v>
          </cell>
          <cell r="DL1505" t="b">
            <v>0</v>
          </cell>
          <cell r="DN1505" t="b">
            <v>0</v>
          </cell>
          <cell r="DP1505" t="b">
            <v>0</v>
          </cell>
          <cell r="DV1505">
            <v>0</v>
          </cell>
          <cell r="DX1505">
            <v>0</v>
          </cell>
          <cell r="DZ1505">
            <v>0</v>
          </cell>
          <cell r="EB1505">
            <v>0</v>
          </cell>
          <cell r="ED1505">
            <v>0</v>
          </cell>
          <cell r="EF1505">
            <v>0</v>
          </cell>
          <cell r="EJ1505">
            <v>0</v>
          </cell>
          <cell r="EL1505">
            <v>0</v>
          </cell>
          <cell r="EN1505">
            <v>0</v>
          </cell>
          <cell r="EP1505">
            <v>0</v>
          </cell>
          <cell r="ER1505">
            <v>0</v>
          </cell>
          <cell r="ET1505">
            <v>0</v>
          </cell>
          <cell r="EX1505">
            <v>0</v>
          </cell>
          <cell r="EZ1505">
            <v>0</v>
          </cell>
          <cell r="FD1505">
            <v>0</v>
          </cell>
          <cell r="FF1505">
            <v>0</v>
          </cell>
        </row>
        <row r="1506">
          <cell r="A1506" t="str">
            <v>Västerås4</v>
          </cell>
          <cell r="B1506" t="str">
            <v>Sverige</v>
          </cell>
          <cell r="G1506">
            <v>155</v>
          </cell>
          <cell r="H1506">
            <v>250</v>
          </cell>
          <cell r="AK1506">
            <v>50.065000000000005</v>
          </cell>
          <cell r="AL1506">
            <v>130.24193548387098</v>
          </cell>
          <cell r="AN1506">
            <v>0</v>
          </cell>
          <cell r="AO1506">
            <v>24.428000000000004</v>
          </cell>
          <cell r="AP1506">
            <v>3851.75</v>
          </cell>
          <cell r="AQ1506">
            <v>21.700000000000003</v>
          </cell>
          <cell r="BG1506" t="b">
            <v>0</v>
          </cell>
          <cell r="BO1506" t="b">
            <v>0</v>
          </cell>
          <cell r="CA1506" t="b">
            <v>0</v>
          </cell>
          <cell r="CB1506" t="b">
            <v>0</v>
          </cell>
          <cell r="CD1506" t="b">
            <v>0</v>
          </cell>
          <cell r="CE1506" t="b">
            <v>0</v>
          </cell>
          <cell r="CG1506" t="b">
            <v>0</v>
          </cell>
          <cell r="CH1506" t="b">
            <v>0</v>
          </cell>
          <cell r="CP1506" t="e">
            <v>#N/A</v>
          </cell>
          <cell r="CT1506" t="b">
            <v>0</v>
          </cell>
          <cell r="CV1506" t="b">
            <v>0</v>
          </cell>
          <cell r="CX1506" t="b">
            <v>0</v>
          </cell>
          <cell r="CZ1506" t="b">
            <v>0</v>
          </cell>
          <cell r="DB1506" t="b">
            <v>0</v>
          </cell>
          <cell r="DD1506" t="b">
            <v>0</v>
          </cell>
          <cell r="DF1506" t="b">
            <v>0</v>
          </cell>
          <cell r="DH1506" t="b">
            <v>0</v>
          </cell>
          <cell r="DJ1506" t="b">
            <v>0</v>
          </cell>
          <cell r="DL1506" t="b">
            <v>0</v>
          </cell>
          <cell r="DN1506" t="b">
            <v>0</v>
          </cell>
          <cell r="DP1506" t="b">
            <v>0</v>
          </cell>
          <cell r="DV1506">
            <v>0</v>
          </cell>
          <cell r="DX1506">
            <v>0</v>
          </cell>
          <cell r="DZ1506">
            <v>0</v>
          </cell>
          <cell r="EB1506">
            <v>0</v>
          </cell>
          <cell r="ED1506">
            <v>0</v>
          </cell>
          <cell r="EF1506">
            <v>0</v>
          </cell>
          <cell r="EJ1506">
            <v>0</v>
          </cell>
          <cell r="EL1506">
            <v>0</v>
          </cell>
          <cell r="EN1506">
            <v>0</v>
          </cell>
          <cell r="EP1506">
            <v>0</v>
          </cell>
          <cell r="ER1506">
            <v>0</v>
          </cell>
          <cell r="ET1506">
            <v>0</v>
          </cell>
          <cell r="EX1506">
            <v>0</v>
          </cell>
          <cell r="EZ1506">
            <v>0</v>
          </cell>
          <cell r="FD1506">
            <v>0</v>
          </cell>
          <cell r="FF1506">
            <v>0</v>
          </cell>
        </row>
        <row r="1507">
          <cell r="A1507" t="str">
            <v>VÄSTHAMNSVERKET 1</v>
          </cell>
          <cell r="B1507" t="str">
            <v>Sverige</v>
          </cell>
          <cell r="G1507">
            <v>82</v>
          </cell>
          <cell r="H1507">
            <v>118.42857142857143</v>
          </cell>
          <cell r="AK1507">
            <v>27.264999999999997</v>
          </cell>
          <cell r="AL1507">
            <v>56.870988675958188</v>
          </cell>
          <cell r="AN1507">
            <v>0</v>
          </cell>
          <cell r="AO1507">
            <v>10.25</v>
          </cell>
          <cell r="AP1507">
            <v>2050</v>
          </cell>
          <cell r="AQ1507">
            <v>11.48</v>
          </cell>
          <cell r="BG1507" t="b">
            <v>0</v>
          </cell>
          <cell r="BO1507" t="b">
            <v>0</v>
          </cell>
          <cell r="CA1507" t="b">
            <v>0</v>
          </cell>
          <cell r="CB1507" t="b">
            <v>0</v>
          </cell>
          <cell r="CD1507" t="b">
            <v>0</v>
          </cell>
          <cell r="CE1507" t="b">
            <v>0</v>
          </cell>
          <cell r="CG1507" t="b">
            <v>0</v>
          </cell>
          <cell r="CH1507" t="b">
            <v>0</v>
          </cell>
          <cell r="CP1507" t="e">
            <v>#N/A</v>
          </cell>
          <cell r="CT1507" t="b">
            <v>0</v>
          </cell>
          <cell r="CV1507" t="b">
            <v>0</v>
          </cell>
          <cell r="CX1507" t="b">
            <v>0</v>
          </cell>
          <cell r="CZ1507" t="b">
            <v>0</v>
          </cell>
          <cell r="DB1507" t="b">
            <v>0</v>
          </cell>
          <cell r="DD1507" t="b">
            <v>0</v>
          </cell>
          <cell r="DF1507" t="b">
            <v>0</v>
          </cell>
          <cell r="DH1507" t="b">
            <v>0</v>
          </cell>
          <cell r="DJ1507" t="b">
            <v>0</v>
          </cell>
          <cell r="DL1507" t="b">
            <v>0</v>
          </cell>
          <cell r="DN1507" t="b">
            <v>0</v>
          </cell>
          <cell r="DP1507" t="b">
            <v>0</v>
          </cell>
          <cell r="DV1507">
            <v>0</v>
          </cell>
          <cell r="DX1507">
            <v>0</v>
          </cell>
          <cell r="DZ1507">
            <v>0</v>
          </cell>
          <cell r="EB1507">
            <v>0</v>
          </cell>
          <cell r="ED1507">
            <v>0</v>
          </cell>
          <cell r="EF1507">
            <v>0</v>
          </cell>
          <cell r="EJ1507">
            <v>0</v>
          </cell>
          <cell r="EL1507">
            <v>0</v>
          </cell>
          <cell r="EN1507">
            <v>0</v>
          </cell>
          <cell r="EP1507">
            <v>0</v>
          </cell>
          <cell r="ER1507">
            <v>0</v>
          </cell>
          <cell r="ET1507">
            <v>0</v>
          </cell>
          <cell r="EX1507">
            <v>0</v>
          </cell>
          <cell r="EZ1507">
            <v>0</v>
          </cell>
          <cell r="FD1507">
            <v>0</v>
          </cell>
          <cell r="FF1507">
            <v>0</v>
          </cell>
        </row>
        <row r="1508">
          <cell r="A1508" t="str">
            <v>VÄSTHAMNSVERKET 1</v>
          </cell>
          <cell r="B1508" t="str">
            <v>Sverige</v>
          </cell>
          <cell r="G1508">
            <v>82</v>
          </cell>
          <cell r="H1508">
            <v>118.42857142857143</v>
          </cell>
          <cell r="AK1508">
            <v>27.264999999999997</v>
          </cell>
          <cell r="AL1508">
            <v>56.870988675958188</v>
          </cell>
          <cell r="AN1508">
            <v>0</v>
          </cell>
          <cell r="AO1508">
            <v>10.25</v>
          </cell>
          <cell r="AP1508">
            <v>2050</v>
          </cell>
          <cell r="AQ1508">
            <v>11.48</v>
          </cell>
          <cell r="BG1508" t="b">
            <v>0</v>
          </cell>
          <cell r="BO1508" t="b">
            <v>0</v>
          </cell>
          <cell r="CA1508" t="b">
            <v>0</v>
          </cell>
          <cell r="CB1508" t="b">
            <v>0</v>
          </cell>
          <cell r="CD1508" t="b">
            <v>0</v>
          </cell>
          <cell r="CE1508" t="b">
            <v>0</v>
          </cell>
          <cell r="CG1508" t="b">
            <v>0</v>
          </cell>
          <cell r="CH1508" t="b">
            <v>0</v>
          </cell>
          <cell r="CP1508" t="e">
            <v>#N/A</v>
          </cell>
          <cell r="CT1508" t="b">
            <v>0</v>
          </cell>
          <cell r="CV1508" t="b">
            <v>0</v>
          </cell>
          <cell r="CX1508" t="b">
            <v>0</v>
          </cell>
          <cell r="CZ1508" t="b">
            <v>0</v>
          </cell>
          <cell r="DB1508" t="b">
            <v>0</v>
          </cell>
          <cell r="DD1508" t="b">
            <v>0</v>
          </cell>
          <cell r="DF1508" t="b">
            <v>0</v>
          </cell>
          <cell r="DH1508" t="b">
            <v>0</v>
          </cell>
          <cell r="DJ1508" t="b">
            <v>0</v>
          </cell>
          <cell r="DL1508" t="b">
            <v>0</v>
          </cell>
          <cell r="DN1508" t="b">
            <v>0</v>
          </cell>
          <cell r="DP1508" t="b">
            <v>0</v>
          </cell>
          <cell r="DV1508">
            <v>0</v>
          </cell>
          <cell r="DX1508">
            <v>0</v>
          </cell>
          <cell r="DZ1508">
            <v>0</v>
          </cell>
          <cell r="EB1508">
            <v>0</v>
          </cell>
          <cell r="ED1508">
            <v>0</v>
          </cell>
          <cell r="EF1508">
            <v>0</v>
          </cell>
          <cell r="EJ1508">
            <v>0</v>
          </cell>
          <cell r="EL1508">
            <v>0</v>
          </cell>
          <cell r="EN1508">
            <v>0</v>
          </cell>
          <cell r="EP1508">
            <v>0</v>
          </cell>
          <cell r="ER1508">
            <v>0</v>
          </cell>
          <cell r="ET1508">
            <v>0</v>
          </cell>
          <cell r="EX1508">
            <v>0</v>
          </cell>
          <cell r="EZ1508">
            <v>0</v>
          </cell>
          <cell r="FD1508">
            <v>0</v>
          </cell>
          <cell r="FF1508">
            <v>0</v>
          </cell>
        </row>
        <row r="1509">
          <cell r="A1509" t="str">
            <v>VÄSTHAMNSVERKET GT 1</v>
          </cell>
          <cell r="B1509" t="str">
            <v>Sverige</v>
          </cell>
          <cell r="G1509">
            <v>43</v>
          </cell>
          <cell r="H1509">
            <v>67.571428571428569</v>
          </cell>
          <cell r="AK1509">
            <v>14.297499999999998</v>
          </cell>
          <cell r="AL1509">
            <v>35.306071428571421</v>
          </cell>
          <cell r="AN1509">
            <v>0</v>
          </cell>
          <cell r="AO1509">
            <v>1.72</v>
          </cell>
          <cell r="AP1509">
            <v>430</v>
          </cell>
          <cell r="AQ1509">
            <v>3.44</v>
          </cell>
          <cell r="BG1509" t="b">
            <v>0</v>
          </cell>
          <cell r="BO1509" t="b">
            <v>0</v>
          </cell>
          <cell r="CA1509" t="b">
            <v>0</v>
          </cell>
          <cell r="CB1509" t="b">
            <v>0</v>
          </cell>
          <cell r="CD1509" t="b">
            <v>0</v>
          </cell>
          <cell r="CE1509" t="b">
            <v>0</v>
          </cell>
          <cell r="CG1509" t="b">
            <v>0</v>
          </cell>
          <cell r="CH1509" t="b">
            <v>0</v>
          </cell>
          <cell r="CP1509" t="e">
            <v>#N/A</v>
          </cell>
          <cell r="CT1509" t="b">
            <v>0</v>
          </cell>
          <cell r="CV1509" t="b">
            <v>0</v>
          </cell>
          <cell r="CX1509" t="b">
            <v>0</v>
          </cell>
          <cell r="CZ1509" t="b">
            <v>0</v>
          </cell>
          <cell r="DB1509" t="b">
            <v>0</v>
          </cell>
          <cell r="DD1509" t="b">
            <v>0</v>
          </cell>
          <cell r="DF1509" t="b">
            <v>0</v>
          </cell>
          <cell r="DH1509" t="b">
            <v>0</v>
          </cell>
          <cell r="DJ1509" t="b">
            <v>0</v>
          </cell>
          <cell r="DL1509" t="b">
            <v>0</v>
          </cell>
          <cell r="DN1509" t="b">
            <v>0</v>
          </cell>
          <cell r="DP1509" t="b">
            <v>0</v>
          </cell>
          <cell r="DV1509">
            <v>0</v>
          </cell>
          <cell r="DX1509">
            <v>0</v>
          </cell>
          <cell r="DZ1509">
            <v>0</v>
          </cell>
          <cell r="EB1509">
            <v>0</v>
          </cell>
          <cell r="ED1509">
            <v>0</v>
          </cell>
          <cell r="EF1509">
            <v>0</v>
          </cell>
          <cell r="EJ1509">
            <v>0</v>
          </cell>
          <cell r="EL1509">
            <v>0</v>
          </cell>
          <cell r="EN1509">
            <v>0</v>
          </cell>
          <cell r="EP1509">
            <v>0</v>
          </cell>
          <cell r="ER1509">
            <v>0</v>
          </cell>
          <cell r="ET1509">
            <v>0</v>
          </cell>
          <cell r="EX1509">
            <v>0</v>
          </cell>
          <cell r="EZ1509">
            <v>0</v>
          </cell>
          <cell r="FD1509">
            <v>0</v>
          </cell>
          <cell r="FF1509">
            <v>0</v>
          </cell>
        </row>
        <row r="1510">
          <cell r="A1510" t="str">
            <v>VÄSTHAMNSVERKET GT 1</v>
          </cell>
          <cell r="B1510" t="str">
            <v>Sverige</v>
          </cell>
          <cell r="G1510">
            <v>43</v>
          </cell>
          <cell r="H1510">
            <v>67.571428571428569</v>
          </cell>
          <cell r="AK1510">
            <v>14.297499999999998</v>
          </cell>
          <cell r="AL1510">
            <v>35.306071428571421</v>
          </cell>
          <cell r="AN1510">
            <v>0</v>
          </cell>
          <cell r="AO1510">
            <v>1.72</v>
          </cell>
          <cell r="AP1510">
            <v>430</v>
          </cell>
          <cell r="AQ1510">
            <v>3.44</v>
          </cell>
          <cell r="BG1510" t="b">
            <v>0</v>
          </cell>
          <cell r="BO1510" t="b">
            <v>0</v>
          </cell>
          <cell r="CA1510" t="b">
            <v>0</v>
          </cell>
          <cell r="CB1510" t="b">
            <v>0</v>
          </cell>
          <cell r="CD1510" t="b">
            <v>0</v>
          </cell>
          <cell r="CE1510" t="b">
            <v>0</v>
          </cell>
          <cell r="CG1510" t="b">
            <v>0</v>
          </cell>
          <cell r="CH1510" t="b">
            <v>0</v>
          </cell>
          <cell r="CP1510" t="e">
            <v>#N/A</v>
          </cell>
          <cell r="CT1510" t="b">
            <v>0</v>
          </cell>
          <cell r="CV1510" t="b">
            <v>0</v>
          </cell>
          <cell r="CX1510" t="b">
            <v>0</v>
          </cell>
          <cell r="CZ1510" t="b">
            <v>0</v>
          </cell>
          <cell r="DB1510" t="b">
            <v>0</v>
          </cell>
          <cell r="DD1510" t="b">
            <v>0</v>
          </cell>
          <cell r="DF1510" t="b">
            <v>0</v>
          </cell>
          <cell r="DH1510" t="b">
            <v>0</v>
          </cell>
          <cell r="DJ1510" t="b">
            <v>0</v>
          </cell>
          <cell r="DL1510" t="b">
            <v>0</v>
          </cell>
          <cell r="DN1510" t="b">
            <v>0</v>
          </cell>
          <cell r="DP1510" t="b">
            <v>0</v>
          </cell>
          <cell r="DV1510">
            <v>0</v>
          </cell>
          <cell r="DX1510">
            <v>0</v>
          </cell>
          <cell r="DZ1510">
            <v>0</v>
          </cell>
          <cell r="EB1510">
            <v>0</v>
          </cell>
          <cell r="ED1510">
            <v>0</v>
          </cell>
          <cell r="EF1510">
            <v>0</v>
          </cell>
          <cell r="EJ1510">
            <v>0</v>
          </cell>
          <cell r="EL1510">
            <v>0</v>
          </cell>
          <cell r="EN1510">
            <v>0</v>
          </cell>
          <cell r="EP1510">
            <v>0</v>
          </cell>
          <cell r="ER1510">
            <v>0</v>
          </cell>
          <cell r="ET1510">
            <v>0</v>
          </cell>
          <cell r="EX1510">
            <v>0</v>
          </cell>
          <cell r="EZ1510">
            <v>0</v>
          </cell>
          <cell r="FD1510">
            <v>0</v>
          </cell>
          <cell r="FF1510">
            <v>0</v>
          </cell>
        </row>
        <row r="1511">
          <cell r="A1511" t="str">
            <v>ÖRESUNDVERKET 1-2</v>
          </cell>
          <cell r="B1511" t="str">
            <v>Sverige</v>
          </cell>
          <cell r="G1511">
            <v>100</v>
          </cell>
          <cell r="H1511">
            <v>0</v>
          </cell>
          <cell r="AK1511">
            <v>32.300000000000004</v>
          </cell>
          <cell r="AL1511">
            <v>0</v>
          </cell>
          <cell r="AN1511">
            <v>0</v>
          </cell>
          <cell r="AO1511">
            <v>15.760000000000002</v>
          </cell>
          <cell r="AP1511">
            <v>2485</v>
          </cell>
          <cell r="AQ1511">
            <v>14.000000000000002</v>
          </cell>
          <cell r="BG1511" t="b">
            <v>0</v>
          </cell>
          <cell r="BO1511" t="b">
            <v>0</v>
          </cell>
          <cell r="CA1511" t="b">
            <v>0</v>
          </cell>
          <cell r="CB1511" t="b">
            <v>0</v>
          </cell>
          <cell r="CD1511" t="b">
            <v>0</v>
          </cell>
          <cell r="CE1511" t="b">
            <v>0</v>
          </cell>
          <cell r="CG1511" t="b">
            <v>0</v>
          </cell>
          <cell r="CH1511" t="b">
            <v>0</v>
          </cell>
          <cell r="CP1511" t="e">
            <v>#N/A</v>
          </cell>
          <cell r="CT1511" t="b">
            <v>0</v>
          </cell>
          <cell r="CV1511" t="b">
            <v>0</v>
          </cell>
          <cell r="CX1511" t="b">
            <v>0</v>
          </cell>
          <cell r="CZ1511" t="b">
            <v>0</v>
          </cell>
          <cell r="DB1511" t="b">
            <v>0</v>
          </cell>
          <cell r="DD1511" t="b">
            <v>0</v>
          </cell>
          <cell r="DF1511" t="b">
            <v>0</v>
          </cell>
          <cell r="DH1511" t="b">
            <v>0</v>
          </cell>
          <cell r="DJ1511" t="b">
            <v>0</v>
          </cell>
          <cell r="DL1511" t="b">
            <v>0</v>
          </cell>
          <cell r="DN1511" t="b">
            <v>0</v>
          </cell>
          <cell r="DP1511" t="b">
            <v>0</v>
          </cell>
          <cell r="DV1511">
            <v>0</v>
          </cell>
          <cell r="DX1511">
            <v>0</v>
          </cell>
          <cell r="DZ1511">
            <v>0</v>
          </cell>
          <cell r="EB1511">
            <v>0</v>
          </cell>
          <cell r="ED1511">
            <v>0</v>
          </cell>
          <cell r="EF1511">
            <v>0</v>
          </cell>
          <cell r="EJ1511">
            <v>0</v>
          </cell>
          <cell r="EL1511">
            <v>0</v>
          </cell>
          <cell r="EN1511">
            <v>0</v>
          </cell>
          <cell r="EP1511">
            <v>0</v>
          </cell>
          <cell r="ER1511">
            <v>0</v>
          </cell>
          <cell r="ET1511">
            <v>0</v>
          </cell>
          <cell r="EX1511">
            <v>0</v>
          </cell>
          <cell r="EZ1511">
            <v>0</v>
          </cell>
          <cell r="FD1511">
            <v>0</v>
          </cell>
          <cell r="FF1511">
            <v>0</v>
          </cell>
        </row>
        <row r="1512">
          <cell r="A1512" t="str">
            <v>ÖRESUNDVERKET 3</v>
          </cell>
          <cell r="B1512" t="str">
            <v>Sverige</v>
          </cell>
          <cell r="G1512">
            <v>75</v>
          </cell>
          <cell r="H1512">
            <v>0</v>
          </cell>
          <cell r="AK1512">
            <v>24.937499999999996</v>
          </cell>
          <cell r="AL1512">
            <v>0</v>
          </cell>
          <cell r="AN1512">
            <v>0</v>
          </cell>
          <cell r="AO1512">
            <v>11.820000000000002</v>
          </cell>
          <cell r="AP1512">
            <v>1863.75</v>
          </cell>
          <cell r="AQ1512">
            <v>10.500000000000002</v>
          </cell>
          <cell r="BG1512" t="b">
            <v>0</v>
          </cell>
          <cell r="BO1512" t="b">
            <v>0</v>
          </cell>
          <cell r="CA1512" t="b">
            <v>0</v>
          </cell>
          <cell r="CB1512" t="b">
            <v>0</v>
          </cell>
          <cell r="CD1512" t="b">
            <v>0</v>
          </cell>
          <cell r="CE1512" t="b">
            <v>0</v>
          </cell>
          <cell r="CG1512" t="b">
            <v>0</v>
          </cell>
          <cell r="CH1512" t="b">
            <v>0</v>
          </cell>
          <cell r="CP1512" t="e">
            <v>#N/A</v>
          </cell>
          <cell r="CT1512" t="b">
            <v>0</v>
          </cell>
          <cell r="CV1512" t="b">
            <v>0</v>
          </cell>
          <cell r="CX1512" t="b">
            <v>0</v>
          </cell>
          <cell r="CZ1512" t="b">
            <v>0</v>
          </cell>
          <cell r="DB1512" t="b">
            <v>0</v>
          </cell>
          <cell r="DD1512" t="b">
            <v>0</v>
          </cell>
          <cell r="DF1512" t="b">
            <v>0</v>
          </cell>
          <cell r="DH1512" t="b">
            <v>0</v>
          </cell>
          <cell r="DJ1512" t="b">
            <v>0</v>
          </cell>
          <cell r="DL1512" t="b">
            <v>0</v>
          </cell>
          <cell r="DN1512" t="b">
            <v>0</v>
          </cell>
          <cell r="DP1512" t="b">
            <v>0</v>
          </cell>
          <cell r="DV1512">
            <v>0</v>
          </cell>
          <cell r="DX1512">
            <v>0</v>
          </cell>
          <cell r="DZ1512">
            <v>0</v>
          </cell>
          <cell r="EB1512">
            <v>0</v>
          </cell>
          <cell r="ED1512">
            <v>0</v>
          </cell>
          <cell r="EF1512">
            <v>0</v>
          </cell>
          <cell r="EJ1512">
            <v>0</v>
          </cell>
          <cell r="EL1512">
            <v>0</v>
          </cell>
          <cell r="EN1512">
            <v>0</v>
          </cell>
          <cell r="EP1512">
            <v>0</v>
          </cell>
          <cell r="ER1512">
            <v>0</v>
          </cell>
          <cell r="ET1512">
            <v>0</v>
          </cell>
          <cell r="EX1512">
            <v>0</v>
          </cell>
          <cell r="EZ1512">
            <v>0</v>
          </cell>
          <cell r="FD1512">
            <v>0</v>
          </cell>
          <cell r="FF1512">
            <v>0</v>
          </cell>
        </row>
        <row r="1513">
          <cell r="A1513" t="str">
            <v>ÖRESUNDVERKET 4</v>
          </cell>
          <cell r="B1513" t="str">
            <v>Sverige</v>
          </cell>
          <cell r="G1513">
            <v>150</v>
          </cell>
          <cell r="H1513">
            <v>0</v>
          </cell>
          <cell r="AK1513">
            <v>52.724999999999994</v>
          </cell>
          <cell r="AL1513">
            <v>0</v>
          </cell>
          <cell r="AN1513">
            <v>0</v>
          </cell>
          <cell r="AO1513">
            <v>12</v>
          </cell>
          <cell r="AP1513">
            <v>3000</v>
          </cell>
          <cell r="AQ1513">
            <v>21.000000000000004</v>
          </cell>
          <cell r="BG1513" t="b">
            <v>0</v>
          </cell>
          <cell r="BO1513" t="b">
            <v>0</v>
          </cell>
          <cell r="CA1513" t="b">
            <v>0</v>
          </cell>
          <cell r="CB1513" t="b">
            <v>0</v>
          </cell>
          <cell r="CD1513" t="b">
            <v>0</v>
          </cell>
          <cell r="CE1513" t="b">
            <v>0</v>
          </cell>
          <cell r="CG1513" t="b">
            <v>0</v>
          </cell>
          <cell r="CH1513" t="b">
            <v>0</v>
          </cell>
          <cell r="CP1513" t="e">
            <v>#N/A</v>
          </cell>
          <cell r="CT1513" t="b">
            <v>0</v>
          </cell>
          <cell r="CV1513" t="b">
            <v>0</v>
          </cell>
          <cell r="CX1513" t="b">
            <v>0</v>
          </cell>
          <cell r="CZ1513" t="b">
            <v>0</v>
          </cell>
          <cell r="DB1513" t="b">
            <v>0</v>
          </cell>
          <cell r="DD1513" t="b">
            <v>0</v>
          </cell>
          <cell r="DF1513" t="b">
            <v>0</v>
          </cell>
          <cell r="DH1513" t="b">
            <v>0</v>
          </cell>
          <cell r="DJ1513" t="b">
            <v>0</v>
          </cell>
          <cell r="DL1513" t="b">
            <v>0</v>
          </cell>
          <cell r="DN1513" t="b">
            <v>0</v>
          </cell>
          <cell r="DP1513" t="b">
            <v>0</v>
          </cell>
          <cell r="DV1513">
            <v>0</v>
          </cell>
          <cell r="DX1513">
            <v>0</v>
          </cell>
          <cell r="DZ1513">
            <v>0</v>
          </cell>
          <cell r="EB1513">
            <v>0</v>
          </cell>
          <cell r="ED1513">
            <v>0</v>
          </cell>
          <cell r="EF1513">
            <v>0</v>
          </cell>
          <cell r="EJ1513">
            <v>0</v>
          </cell>
          <cell r="EL1513">
            <v>0</v>
          </cell>
          <cell r="EN1513">
            <v>0</v>
          </cell>
          <cell r="EP1513">
            <v>0</v>
          </cell>
          <cell r="ER1513">
            <v>0</v>
          </cell>
          <cell r="ET1513">
            <v>0</v>
          </cell>
          <cell r="EX1513">
            <v>0</v>
          </cell>
          <cell r="EZ1513">
            <v>0</v>
          </cell>
          <cell r="FD1513">
            <v>0</v>
          </cell>
          <cell r="FF1513">
            <v>0</v>
          </cell>
        </row>
        <row r="1514">
          <cell r="A1514" t="str">
            <v>ÖRESUNDVERKET CC</v>
          </cell>
          <cell r="B1514" t="str">
            <v>Sverige</v>
          </cell>
          <cell r="G1514">
            <v>440</v>
          </cell>
          <cell r="H1514">
            <v>250</v>
          </cell>
          <cell r="AK1514">
            <v>238.26</v>
          </cell>
          <cell r="AL1514">
            <v>902.5</v>
          </cell>
          <cell r="AN1514">
            <v>37.5</v>
          </cell>
          <cell r="AO1514">
            <v>35.200000000000003</v>
          </cell>
          <cell r="AP1514">
            <v>4400</v>
          </cell>
          <cell r="AQ1514">
            <v>44</v>
          </cell>
          <cell r="BG1514" t="b">
            <v>0</v>
          </cell>
          <cell r="BO1514" t="b">
            <v>0</v>
          </cell>
          <cell r="CA1514" t="b">
            <v>0</v>
          </cell>
          <cell r="CB1514" t="b">
            <v>0</v>
          </cell>
          <cell r="CD1514" t="b">
            <v>0</v>
          </cell>
          <cell r="CE1514" t="b">
            <v>0</v>
          </cell>
          <cell r="CG1514" t="b">
            <v>0</v>
          </cell>
          <cell r="CH1514" t="b">
            <v>0</v>
          </cell>
          <cell r="CP1514" t="e">
            <v>#N/A</v>
          </cell>
          <cell r="CT1514" t="b">
            <v>0</v>
          </cell>
          <cell r="CV1514" t="b">
            <v>0</v>
          </cell>
          <cell r="CX1514" t="b">
            <v>0</v>
          </cell>
          <cell r="CZ1514" t="b">
            <v>0</v>
          </cell>
          <cell r="DB1514" t="b">
            <v>0</v>
          </cell>
          <cell r="DD1514" t="b">
            <v>0</v>
          </cell>
          <cell r="DF1514" t="b">
            <v>0</v>
          </cell>
          <cell r="DH1514" t="b">
            <v>0</v>
          </cell>
          <cell r="DJ1514" t="b">
            <v>0</v>
          </cell>
          <cell r="DL1514" t="b">
            <v>0</v>
          </cell>
          <cell r="DN1514" t="b">
            <v>0</v>
          </cell>
          <cell r="DP1514" t="b">
            <v>0</v>
          </cell>
          <cell r="DV1514">
            <v>0</v>
          </cell>
          <cell r="DX1514">
            <v>0</v>
          </cell>
          <cell r="DZ1514">
            <v>0</v>
          </cell>
          <cell r="EB1514">
            <v>0</v>
          </cell>
          <cell r="ED1514">
            <v>0</v>
          </cell>
          <cell r="EF1514">
            <v>0</v>
          </cell>
          <cell r="EJ1514">
            <v>0</v>
          </cell>
          <cell r="EL1514">
            <v>0</v>
          </cell>
          <cell r="EN1514">
            <v>0</v>
          </cell>
          <cell r="EP1514">
            <v>0</v>
          </cell>
          <cell r="ER1514">
            <v>0</v>
          </cell>
          <cell r="ET1514">
            <v>0</v>
          </cell>
          <cell r="EX1514">
            <v>0</v>
          </cell>
          <cell r="EZ1514">
            <v>0</v>
          </cell>
          <cell r="FD1514">
            <v>0</v>
          </cell>
          <cell r="FF1514">
            <v>0</v>
          </cell>
        </row>
        <row r="1515">
          <cell r="A1515" t="str">
            <v>ÖSTERSUND 1</v>
          </cell>
          <cell r="B1515" t="str">
            <v>Sverige</v>
          </cell>
          <cell r="G1515">
            <v>45</v>
          </cell>
          <cell r="H1515">
            <v>79.505300353356901</v>
          </cell>
          <cell r="AK1515">
            <v>13.2525</v>
          </cell>
          <cell r="AL1515">
            <v>41.368040554882697</v>
          </cell>
          <cell r="AN1515">
            <v>0</v>
          </cell>
          <cell r="AO1515">
            <v>4.05</v>
          </cell>
          <cell r="AP1515">
            <v>1125</v>
          </cell>
          <cell r="AQ1515">
            <v>6.3000000000000007</v>
          </cell>
          <cell r="BG1515" t="b">
            <v>0</v>
          </cell>
          <cell r="BO1515" t="b">
            <v>0</v>
          </cell>
          <cell r="CA1515" t="b">
            <v>0</v>
          </cell>
          <cell r="CB1515" t="b">
            <v>0</v>
          </cell>
          <cell r="CD1515" t="b">
            <v>0</v>
          </cell>
          <cell r="CE1515" t="b">
            <v>0</v>
          </cell>
          <cell r="CG1515" t="b">
            <v>0</v>
          </cell>
          <cell r="CH1515" t="b">
            <v>0</v>
          </cell>
          <cell r="CP1515" t="str">
            <v>ECWCHBPC</v>
          </cell>
          <cell r="CT1515" t="b">
            <v>0</v>
          </cell>
          <cell r="CV1515" t="b">
            <v>0</v>
          </cell>
          <cell r="CX1515" t="b">
            <v>0</v>
          </cell>
          <cell r="CZ1515" t="b">
            <v>0</v>
          </cell>
          <cell r="DB1515" t="b">
            <v>0</v>
          </cell>
          <cell r="DD1515" t="b">
            <v>0</v>
          </cell>
          <cell r="DF1515" t="b">
            <v>0</v>
          </cell>
          <cell r="DH1515" t="b">
            <v>0</v>
          </cell>
          <cell r="DJ1515" t="b">
            <v>0</v>
          </cell>
          <cell r="DL1515" t="b">
            <v>0</v>
          </cell>
          <cell r="DN1515" t="b">
            <v>0</v>
          </cell>
          <cell r="DP1515" t="b">
            <v>0</v>
          </cell>
          <cell r="DV1515">
            <v>0</v>
          </cell>
          <cell r="DX1515">
            <v>0</v>
          </cell>
          <cell r="DZ1515">
            <v>0</v>
          </cell>
          <cell r="EB1515">
            <v>0</v>
          </cell>
          <cell r="ED1515">
            <v>0</v>
          </cell>
          <cell r="EF1515">
            <v>0</v>
          </cell>
          <cell r="EJ1515">
            <v>0</v>
          </cell>
          <cell r="EL1515">
            <v>0</v>
          </cell>
          <cell r="EN1515">
            <v>0</v>
          </cell>
          <cell r="EP1515">
            <v>0</v>
          </cell>
          <cell r="ER1515">
            <v>0</v>
          </cell>
          <cell r="ET1515">
            <v>0</v>
          </cell>
          <cell r="EX1515">
            <v>0</v>
          </cell>
          <cell r="EZ1515">
            <v>0</v>
          </cell>
          <cell r="FD1515">
            <v>0</v>
          </cell>
          <cell r="FF1515">
            <v>0</v>
          </cell>
        </row>
        <row r="1516">
          <cell r="A1516" t="str">
            <v>ÅBYVERKET 1-3</v>
          </cell>
          <cell r="B1516" t="str">
            <v>Sverige</v>
          </cell>
          <cell r="G1516">
            <v>150</v>
          </cell>
          <cell r="H1516">
            <v>360.00000000000006</v>
          </cell>
          <cell r="AK1516">
            <v>35.625</v>
          </cell>
          <cell r="AL1516">
            <v>205.20000000000007</v>
          </cell>
          <cell r="AN1516">
            <v>0</v>
          </cell>
          <cell r="AO1516">
            <v>18.75</v>
          </cell>
          <cell r="AP1516">
            <v>3750</v>
          </cell>
          <cell r="AQ1516">
            <v>28.5</v>
          </cell>
          <cell r="BG1516" t="b">
            <v>0</v>
          </cell>
          <cell r="BO1516" t="b">
            <v>0</v>
          </cell>
          <cell r="CA1516" t="b">
            <v>0</v>
          </cell>
          <cell r="CB1516" t="b">
            <v>0</v>
          </cell>
          <cell r="CD1516" t="b">
            <v>0</v>
          </cell>
          <cell r="CE1516" t="b">
            <v>0</v>
          </cell>
          <cell r="CG1516" t="b">
            <v>0</v>
          </cell>
          <cell r="CH1516" t="b">
            <v>0</v>
          </cell>
          <cell r="CP1516" t="e">
            <v>#N/A</v>
          </cell>
          <cell r="CT1516" t="b">
            <v>0</v>
          </cell>
          <cell r="CV1516" t="b">
            <v>0</v>
          </cell>
          <cell r="CX1516" t="b">
            <v>0</v>
          </cell>
          <cell r="CZ1516" t="b">
            <v>0</v>
          </cell>
          <cell r="DB1516" t="b">
            <v>0</v>
          </cell>
          <cell r="DD1516" t="b">
            <v>0</v>
          </cell>
          <cell r="DF1516" t="b">
            <v>0</v>
          </cell>
          <cell r="DH1516" t="b">
            <v>0</v>
          </cell>
          <cell r="DJ1516" t="b">
            <v>0</v>
          </cell>
          <cell r="DL1516" t="b">
            <v>0</v>
          </cell>
          <cell r="DN1516" t="b">
            <v>0</v>
          </cell>
          <cell r="DP1516" t="b">
            <v>0</v>
          </cell>
          <cell r="DV1516">
            <v>0</v>
          </cell>
          <cell r="DX1516">
            <v>0</v>
          </cell>
          <cell r="DZ1516">
            <v>0</v>
          </cell>
          <cell r="EB1516">
            <v>0</v>
          </cell>
          <cell r="ED1516">
            <v>0</v>
          </cell>
          <cell r="EF1516">
            <v>0</v>
          </cell>
          <cell r="EJ1516">
            <v>0</v>
          </cell>
          <cell r="EL1516">
            <v>0</v>
          </cell>
          <cell r="EN1516">
            <v>0</v>
          </cell>
          <cell r="EP1516">
            <v>0</v>
          </cell>
          <cell r="ER1516">
            <v>0</v>
          </cell>
          <cell r="ET1516">
            <v>0</v>
          </cell>
          <cell r="EX1516">
            <v>0</v>
          </cell>
          <cell r="EZ1516">
            <v>0</v>
          </cell>
          <cell r="FD1516">
            <v>0</v>
          </cell>
          <cell r="FF1516">
            <v>0</v>
          </cell>
        </row>
        <row r="1517">
          <cell r="A1517" t="str">
            <v>Åbyverket 4</v>
          </cell>
          <cell r="B1517" t="str">
            <v>Sverige</v>
          </cell>
          <cell r="G1517">
            <v>23</v>
          </cell>
          <cell r="H1517">
            <v>40</v>
          </cell>
          <cell r="AK1517">
            <v>7.5900000000000007</v>
          </cell>
          <cell r="AL1517">
            <v>22.956521739130437</v>
          </cell>
          <cell r="AN1517">
            <v>0</v>
          </cell>
          <cell r="AO1517">
            <v>2.0699999999999998</v>
          </cell>
          <cell r="AP1517">
            <v>575</v>
          </cell>
          <cell r="AQ1517">
            <v>3.22</v>
          </cell>
          <cell r="BG1517" t="b">
            <v>0</v>
          </cell>
          <cell r="BO1517" t="b">
            <v>0</v>
          </cell>
          <cell r="CA1517" t="b">
            <v>0</v>
          </cell>
          <cell r="CB1517" t="b">
            <v>0</v>
          </cell>
          <cell r="CD1517" t="b">
            <v>0</v>
          </cell>
          <cell r="CE1517" t="b">
            <v>0</v>
          </cell>
          <cell r="CG1517" t="b">
            <v>0</v>
          </cell>
          <cell r="CH1517" t="b">
            <v>0</v>
          </cell>
          <cell r="CP1517" t="str">
            <v>ECWCHBPC</v>
          </cell>
          <cell r="CT1517" t="b">
            <v>0</v>
          </cell>
          <cell r="CV1517" t="b">
            <v>0</v>
          </cell>
          <cell r="CX1517" t="b">
            <v>0</v>
          </cell>
          <cell r="CZ1517" t="b">
            <v>0</v>
          </cell>
          <cell r="DB1517" t="b">
            <v>0</v>
          </cell>
          <cell r="DD1517" t="b">
            <v>0</v>
          </cell>
          <cell r="DF1517" t="b">
            <v>0</v>
          </cell>
          <cell r="DH1517" t="b">
            <v>0</v>
          </cell>
          <cell r="DJ1517" t="b">
            <v>0</v>
          </cell>
          <cell r="DL1517" t="b">
            <v>0</v>
          </cell>
          <cell r="DN1517" t="b">
            <v>0</v>
          </cell>
          <cell r="DP1517" t="b">
            <v>0</v>
          </cell>
          <cell r="DV1517">
            <v>0</v>
          </cell>
          <cell r="DX1517">
            <v>0</v>
          </cell>
          <cell r="DZ1517">
            <v>0</v>
          </cell>
          <cell r="EB1517">
            <v>0</v>
          </cell>
          <cell r="ED1517">
            <v>0</v>
          </cell>
          <cell r="EF1517">
            <v>0</v>
          </cell>
          <cell r="EJ1517">
            <v>0</v>
          </cell>
          <cell r="EL1517">
            <v>0</v>
          </cell>
          <cell r="EN1517">
            <v>0</v>
          </cell>
          <cell r="EP1517">
            <v>0</v>
          </cell>
          <cell r="ER1517">
            <v>0</v>
          </cell>
          <cell r="ET1517">
            <v>0</v>
          </cell>
          <cell r="EX1517">
            <v>0</v>
          </cell>
          <cell r="EZ1517">
            <v>0</v>
          </cell>
          <cell r="FD1517">
            <v>0</v>
          </cell>
          <cell r="FF1517">
            <v>0</v>
          </cell>
        </row>
        <row r="1518">
          <cell r="A1518" t="str">
            <v>SmallWoodCHPSweden</v>
          </cell>
          <cell r="B1518" t="str">
            <v>Sverige</v>
          </cell>
          <cell r="G1518">
            <v>107.05</v>
          </cell>
          <cell r="H1518">
            <v>284</v>
          </cell>
          <cell r="AK1518">
            <v>26.708300000000001</v>
          </cell>
          <cell r="AL1518">
            <v>187.97910720631711</v>
          </cell>
          <cell r="AN1518">
            <v>0</v>
          </cell>
          <cell r="AO1518">
            <v>9.6344999999999992</v>
          </cell>
          <cell r="AP1518">
            <v>2676.25</v>
          </cell>
          <cell r="AQ1518">
            <v>14.987000000000002</v>
          </cell>
          <cell r="BG1518" t="b">
            <v>0</v>
          </cell>
          <cell r="BO1518" t="b">
            <v>0</v>
          </cell>
          <cell r="CA1518" t="b">
            <v>0</v>
          </cell>
          <cell r="CB1518" t="b">
            <v>0</v>
          </cell>
          <cell r="CD1518" t="b">
            <v>0</v>
          </cell>
          <cell r="CE1518" t="b">
            <v>0</v>
          </cell>
          <cell r="CG1518" t="b">
            <v>0</v>
          </cell>
          <cell r="CH1518" t="b">
            <v>0</v>
          </cell>
          <cell r="CP1518" t="str">
            <v>ECWCHBPC</v>
          </cell>
          <cell r="CT1518" t="b">
            <v>0</v>
          </cell>
          <cell r="CV1518" t="b">
            <v>0</v>
          </cell>
          <cell r="CX1518" t="b">
            <v>0</v>
          </cell>
          <cell r="CZ1518" t="b">
            <v>0</v>
          </cell>
          <cell r="DB1518" t="b">
            <v>0</v>
          </cell>
          <cell r="DD1518" t="b">
            <v>0</v>
          </cell>
          <cell r="DF1518" t="b">
            <v>0</v>
          </cell>
          <cell r="DH1518" t="b">
            <v>0</v>
          </cell>
          <cell r="DJ1518" t="b">
            <v>0</v>
          </cell>
          <cell r="DL1518" t="b">
            <v>0</v>
          </cell>
          <cell r="DN1518" t="b">
            <v>0</v>
          </cell>
          <cell r="DP1518" t="b">
            <v>0</v>
          </cell>
          <cell r="DV1518">
            <v>0</v>
          </cell>
          <cell r="DX1518">
            <v>0</v>
          </cell>
          <cell r="DZ1518">
            <v>0</v>
          </cell>
          <cell r="EB1518">
            <v>0</v>
          </cell>
          <cell r="ED1518">
            <v>0</v>
          </cell>
          <cell r="EF1518">
            <v>0</v>
          </cell>
          <cell r="EJ1518">
            <v>0</v>
          </cell>
          <cell r="EL1518">
            <v>0</v>
          </cell>
          <cell r="EN1518">
            <v>0</v>
          </cell>
          <cell r="EP1518">
            <v>0</v>
          </cell>
          <cell r="ER1518">
            <v>0</v>
          </cell>
          <cell r="ET1518">
            <v>0</v>
          </cell>
          <cell r="EX1518">
            <v>0</v>
          </cell>
          <cell r="EZ1518">
            <v>0</v>
          </cell>
          <cell r="FD1518">
            <v>0</v>
          </cell>
          <cell r="FF1518">
            <v>0</v>
          </cell>
        </row>
        <row r="1519">
          <cell r="A1519" t="str">
            <v>SmallNGCHPSweden</v>
          </cell>
          <cell r="B1519" t="str">
            <v>Sverige</v>
          </cell>
          <cell r="G1519">
            <v>35.318000000000005</v>
          </cell>
          <cell r="H1519">
            <v>50.539720279720278</v>
          </cell>
          <cell r="AK1519">
            <v>12.231994800000001</v>
          </cell>
          <cell r="AL1519">
            <v>25.04786714908078</v>
          </cell>
          <cell r="AN1519">
            <v>0</v>
          </cell>
          <cell r="AO1519">
            <v>3.5318000000000005</v>
          </cell>
          <cell r="AP1519">
            <v>1059.5400000000002</v>
          </cell>
          <cell r="AQ1519">
            <v>3.5318000000000005</v>
          </cell>
          <cell r="BG1519" t="b">
            <v>0</v>
          </cell>
          <cell r="BO1519" t="b">
            <v>0</v>
          </cell>
          <cell r="CA1519" t="b">
            <v>0</v>
          </cell>
          <cell r="CB1519" t="b">
            <v>0</v>
          </cell>
          <cell r="CD1519" t="b">
            <v>0</v>
          </cell>
          <cell r="CE1519" t="b">
            <v>0</v>
          </cell>
          <cell r="CG1519" t="b">
            <v>0</v>
          </cell>
          <cell r="CH1519" t="b">
            <v>0</v>
          </cell>
          <cell r="CP1519" t="e">
            <v>#N/A</v>
          </cell>
          <cell r="CT1519" t="b">
            <v>0</v>
          </cell>
          <cell r="CV1519" t="b">
            <v>0</v>
          </cell>
          <cell r="CX1519" t="b">
            <v>0</v>
          </cell>
          <cell r="CZ1519" t="b">
            <v>0</v>
          </cell>
          <cell r="DB1519" t="b">
            <v>0</v>
          </cell>
          <cell r="DD1519" t="b">
            <v>0</v>
          </cell>
          <cell r="DF1519" t="b">
            <v>0</v>
          </cell>
          <cell r="DH1519" t="b">
            <v>0</v>
          </cell>
          <cell r="DJ1519" t="b">
            <v>0</v>
          </cell>
          <cell r="DL1519" t="b">
            <v>0</v>
          </cell>
          <cell r="DN1519" t="b">
            <v>0</v>
          </cell>
          <cell r="DP1519" t="b">
            <v>0</v>
          </cell>
          <cell r="DV1519">
            <v>0</v>
          </cell>
          <cell r="DX1519">
            <v>0</v>
          </cell>
          <cell r="DZ1519">
            <v>0</v>
          </cell>
          <cell r="EB1519">
            <v>0</v>
          </cell>
          <cell r="ED1519">
            <v>0</v>
          </cell>
          <cell r="EF1519">
            <v>0</v>
          </cell>
          <cell r="EJ1519">
            <v>0</v>
          </cell>
          <cell r="EL1519">
            <v>0</v>
          </cell>
          <cell r="EN1519">
            <v>0</v>
          </cell>
          <cell r="EP1519">
            <v>0</v>
          </cell>
          <cell r="ER1519">
            <v>0</v>
          </cell>
          <cell r="ET1519">
            <v>0</v>
          </cell>
          <cell r="EX1519">
            <v>0</v>
          </cell>
          <cell r="EZ1519">
            <v>0</v>
          </cell>
          <cell r="FD1519">
            <v>0</v>
          </cell>
          <cell r="FF1519">
            <v>0</v>
          </cell>
        </row>
        <row r="1520">
          <cell r="A1520" t="str">
            <v>SmallNGCHPSweden</v>
          </cell>
          <cell r="B1520" t="str">
            <v>Sverige</v>
          </cell>
          <cell r="G1520">
            <v>31.417999999999996</v>
          </cell>
          <cell r="H1520">
            <v>44.039720279720278</v>
          </cell>
          <cell r="AK1520">
            <v>11.0463948</v>
          </cell>
          <cell r="AL1520">
            <v>21.70464035192709</v>
          </cell>
          <cell r="AN1520">
            <v>0</v>
          </cell>
          <cell r="AO1520">
            <v>3.1417999999999999</v>
          </cell>
          <cell r="AP1520">
            <v>942.53999999999985</v>
          </cell>
          <cell r="AQ1520">
            <v>3.1417999999999999</v>
          </cell>
          <cell r="BG1520" t="b">
            <v>0</v>
          </cell>
          <cell r="BO1520" t="b">
            <v>0</v>
          </cell>
          <cell r="CA1520" t="b">
            <v>0</v>
          </cell>
          <cell r="CB1520" t="b">
            <v>0</v>
          </cell>
          <cell r="CD1520" t="b">
            <v>0</v>
          </cell>
          <cell r="CE1520" t="b">
            <v>0</v>
          </cell>
          <cell r="CG1520" t="b">
            <v>0</v>
          </cell>
          <cell r="CH1520" t="b">
            <v>0</v>
          </cell>
          <cell r="CP1520" t="e">
            <v>#N/A</v>
          </cell>
          <cell r="CT1520" t="b">
            <v>0</v>
          </cell>
          <cell r="CV1520" t="b">
            <v>0</v>
          </cell>
          <cell r="CX1520" t="b">
            <v>0</v>
          </cell>
          <cell r="CZ1520" t="b">
            <v>0</v>
          </cell>
          <cell r="DB1520" t="b">
            <v>0</v>
          </cell>
          <cell r="DD1520" t="b">
            <v>0</v>
          </cell>
          <cell r="DF1520" t="b">
            <v>0</v>
          </cell>
          <cell r="DH1520" t="b">
            <v>0</v>
          </cell>
          <cell r="DJ1520" t="b">
            <v>0</v>
          </cell>
          <cell r="DL1520" t="b">
            <v>0</v>
          </cell>
          <cell r="DN1520" t="b">
            <v>0</v>
          </cell>
          <cell r="DP1520" t="b">
            <v>0</v>
          </cell>
          <cell r="DV1520">
            <v>0</v>
          </cell>
          <cell r="DX1520">
            <v>0</v>
          </cell>
          <cell r="DZ1520">
            <v>0</v>
          </cell>
          <cell r="EB1520">
            <v>0</v>
          </cell>
          <cell r="ED1520">
            <v>0</v>
          </cell>
          <cell r="EF1520">
            <v>0</v>
          </cell>
          <cell r="EJ1520">
            <v>0</v>
          </cell>
          <cell r="EL1520">
            <v>0</v>
          </cell>
          <cell r="EN1520">
            <v>0</v>
          </cell>
          <cell r="EP1520">
            <v>0</v>
          </cell>
          <cell r="ER1520">
            <v>0</v>
          </cell>
          <cell r="ET1520">
            <v>0</v>
          </cell>
          <cell r="EX1520">
            <v>0</v>
          </cell>
          <cell r="EZ1520">
            <v>0</v>
          </cell>
          <cell r="FD1520">
            <v>0</v>
          </cell>
          <cell r="FF1520">
            <v>0</v>
          </cell>
        </row>
        <row r="1521">
          <cell r="A1521" t="str">
            <v>SmallOilCHPSweden</v>
          </cell>
          <cell r="B1521" t="str">
            <v>Sverige</v>
          </cell>
          <cell r="G1521">
            <v>44.930999999999997</v>
          </cell>
          <cell r="H1521">
            <v>66.952727272727259</v>
          </cell>
          <cell r="AK1521">
            <v>15.645968</v>
          </cell>
          <cell r="AL1521">
            <v>34.741359832930733</v>
          </cell>
          <cell r="AN1521">
            <v>0</v>
          </cell>
          <cell r="AO1521">
            <v>4.4931000000000001</v>
          </cell>
          <cell r="AP1521">
            <v>1572.5849999999998</v>
          </cell>
          <cell r="AQ1521">
            <v>4.4931000000000001</v>
          </cell>
          <cell r="BG1521" t="b">
            <v>0</v>
          </cell>
          <cell r="BO1521" t="b">
            <v>0</v>
          </cell>
          <cell r="CA1521" t="b">
            <v>0</v>
          </cell>
          <cell r="CB1521" t="b">
            <v>0</v>
          </cell>
          <cell r="CD1521" t="b">
            <v>0</v>
          </cell>
          <cell r="CE1521" t="b">
            <v>0</v>
          </cell>
          <cell r="CG1521" t="b">
            <v>0</v>
          </cell>
          <cell r="CH1521" t="b">
            <v>0</v>
          </cell>
          <cell r="CP1521" t="e">
            <v>#N/A</v>
          </cell>
          <cell r="CT1521" t="b">
            <v>0</v>
          </cell>
          <cell r="CV1521" t="b">
            <v>0</v>
          </cell>
          <cell r="CX1521" t="b">
            <v>0</v>
          </cell>
          <cell r="CZ1521" t="b">
            <v>0</v>
          </cell>
          <cell r="DB1521" t="b">
            <v>0</v>
          </cell>
          <cell r="DD1521" t="b">
            <v>0</v>
          </cell>
          <cell r="DF1521" t="b">
            <v>0</v>
          </cell>
          <cell r="DH1521" t="b">
            <v>0</v>
          </cell>
          <cell r="DJ1521" t="b">
            <v>0</v>
          </cell>
          <cell r="DL1521" t="b">
            <v>0</v>
          </cell>
          <cell r="DN1521" t="b">
            <v>0</v>
          </cell>
          <cell r="DP1521" t="b">
            <v>0</v>
          </cell>
          <cell r="DV1521">
            <v>0</v>
          </cell>
          <cell r="DX1521">
            <v>0</v>
          </cell>
          <cell r="DZ1521">
            <v>0</v>
          </cell>
          <cell r="EB1521">
            <v>0</v>
          </cell>
          <cell r="ED1521">
            <v>0</v>
          </cell>
          <cell r="EF1521">
            <v>0</v>
          </cell>
          <cell r="EJ1521">
            <v>0</v>
          </cell>
          <cell r="EL1521">
            <v>0</v>
          </cell>
          <cell r="EN1521">
            <v>0</v>
          </cell>
          <cell r="EP1521">
            <v>0</v>
          </cell>
          <cell r="ER1521">
            <v>0</v>
          </cell>
          <cell r="ET1521">
            <v>0</v>
          </cell>
          <cell r="EX1521">
            <v>0</v>
          </cell>
          <cell r="EZ1521">
            <v>0</v>
          </cell>
          <cell r="FD1521">
            <v>0</v>
          </cell>
          <cell r="FF1521">
            <v>0</v>
          </cell>
        </row>
        <row r="1522">
          <cell r="A1522" t="str">
            <v>SmallOilCHPSweden</v>
          </cell>
          <cell r="B1522" t="str">
            <v>Sverige</v>
          </cell>
          <cell r="G1522">
            <v>42.466999999999999</v>
          </cell>
          <cell r="H1522">
            <v>62.472727272727262</v>
          </cell>
          <cell r="AK1522">
            <v>14.896911999999999</v>
          </cell>
          <cell r="AL1522">
            <v>32.238440066325168</v>
          </cell>
          <cell r="AN1522">
            <v>0</v>
          </cell>
          <cell r="AO1522">
            <v>4.2466999999999997</v>
          </cell>
          <cell r="AP1522">
            <v>1486.345</v>
          </cell>
          <cell r="AQ1522">
            <v>4.2466999999999997</v>
          </cell>
          <cell r="BG1522" t="b">
            <v>0</v>
          </cell>
          <cell r="BO1522" t="b">
            <v>0</v>
          </cell>
          <cell r="CA1522" t="b">
            <v>0</v>
          </cell>
          <cell r="CB1522" t="b">
            <v>0</v>
          </cell>
          <cell r="CD1522" t="b">
            <v>0</v>
          </cell>
          <cell r="CE1522" t="b">
            <v>0</v>
          </cell>
          <cell r="CG1522" t="b">
            <v>0</v>
          </cell>
          <cell r="CH1522" t="b">
            <v>0</v>
          </cell>
          <cell r="CP1522" t="e">
            <v>#N/A</v>
          </cell>
          <cell r="CT1522" t="b">
            <v>0</v>
          </cell>
          <cell r="CV1522" t="b">
            <v>0</v>
          </cell>
          <cell r="CX1522" t="b">
            <v>0</v>
          </cell>
          <cell r="CZ1522" t="b">
            <v>0</v>
          </cell>
          <cell r="DB1522" t="b">
            <v>0</v>
          </cell>
          <cell r="DD1522" t="b">
            <v>0</v>
          </cell>
          <cell r="DF1522" t="b">
            <v>0</v>
          </cell>
          <cell r="DH1522" t="b">
            <v>0</v>
          </cell>
          <cell r="DJ1522" t="b">
            <v>0</v>
          </cell>
          <cell r="DL1522" t="b">
            <v>0</v>
          </cell>
          <cell r="DN1522" t="b">
            <v>0</v>
          </cell>
          <cell r="DP1522" t="b">
            <v>0</v>
          </cell>
          <cell r="DV1522">
            <v>0</v>
          </cell>
          <cell r="DX1522">
            <v>0</v>
          </cell>
          <cell r="DZ1522">
            <v>0</v>
          </cell>
          <cell r="EB1522">
            <v>0</v>
          </cell>
          <cell r="ED1522">
            <v>0</v>
          </cell>
          <cell r="EF1522">
            <v>0</v>
          </cell>
          <cell r="EJ1522">
            <v>0</v>
          </cell>
          <cell r="EL1522">
            <v>0</v>
          </cell>
          <cell r="EN1522">
            <v>0</v>
          </cell>
          <cell r="EP1522">
            <v>0</v>
          </cell>
          <cell r="ER1522">
            <v>0</v>
          </cell>
          <cell r="ET1522">
            <v>0</v>
          </cell>
          <cell r="EX1522">
            <v>0</v>
          </cell>
          <cell r="EZ1522">
            <v>0</v>
          </cell>
          <cell r="FD1522">
            <v>0</v>
          </cell>
          <cell r="FF1522">
            <v>0</v>
          </cell>
        </row>
        <row r="1523">
          <cell r="A1523" t="str">
            <v>SmallBiogasSweden</v>
          </cell>
          <cell r="B1523" t="str">
            <v>Sverige</v>
          </cell>
          <cell r="G1523">
            <v>8.5959999999999983</v>
          </cell>
          <cell r="H1523">
            <v>14.326666666666664</v>
          </cell>
          <cell r="AK1523">
            <v>2.7765079999999998</v>
          </cell>
          <cell r="AL1523">
            <v>7.7125222222222218</v>
          </cell>
          <cell r="AN1523">
            <v>0</v>
          </cell>
          <cell r="AO1523">
            <v>0.85959999999999992</v>
          </cell>
          <cell r="AP1523">
            <v>257.87999999999994</v>
          </cell>
          <cell r="AQ1523">
            <v>0.85959999999999992</v>
          </cell>
          <cell r="BG1523" t="b">
            <v>0</v>
          </cell>
          <cell r="BO1523" t="b">
            <v>0</v>
          </cell>
          <cell r="CA1523" t="b">
            <v>0</v>
          </cell>
          <cell r="CB1523" t="b">
            <v>0</v>
          </cell>
          <cell r="CD1523" t="b">
            <v>0</v>
          </cell>
          <cell r="CE1523" t="b">
            <v>0</v>
          </cell>
          <cell r="CG1523" t="b">
            <v>0</v>
          </cell>
          <cell r="CH1523" t="b">
            <v>0</v>
          </cell>
          <cell r="CP1523" t="str">
            <v>ECBGAENC</v>
          </cell>
          <cell r="CT1523" t="b">
            <v>0</v>
          </cell>
          <cell r="CV1523" t="b">
            <v>0</v>
          </cell>
          <cell r="CX1523" t="b">
            <v>0</v>
          </cell>
          <cell r="CZ1523" t="b">
            <v>0</v>
          </cell>
          <cell r="DB1523" t="b">
            <v>0</v>
          </cell>
          <cell r="DD1523" t="b">
            <v>0</v>
          </cell>
          <cell r="DF1523" t="b">
            <v>0</v>
          </cell>
          <cell r="DH1523" t="b">
            <v>0</v>
          </cell>
          <cell r="DJ1523" t="b">
            <v>0</v>
          </cell>
          <cell r="DL1523" t="b">
            <v>0</v>
          </cell>
          <cell r="DN1523" t="b">
            <v>0</v>
          </cell>
          <cell r="DP1523" t="b">
            <v>0</v>
          </cell>
          <cell r="DV1523">
            <v>0</v>
          </cell>
          <cell r="DX1523">
            <v>0</v>
          </cell>
          <cell r="DZ1523">
            <v>0</v>
          </cell>
          <cell r="EB1523">
            <v>0</v>
          </cell>
          <cell r="ED1523">
            <v>0</v>
          </cell>
          <cell r="EF1523">
            <v>0</v>
          </cell>
          <cell r="EJ1523">
            <v>0</v>
          </cell>
          <cell r="EL1523">
            <v>0</v>
          </cell>
          <cell r="EN1523">
            <v>0</v>
          </cell>
          <cell r="EP1523">
            <v>0</v>
          </cell>
          <cell r="ER1523">
            <v>0</v>
          </cell>
          <cell r="ET1523">
            <v>0</v>
          </cell>
          <cell r="EX1523">
            <v>0</v>
          </cell>
          <cell r="EZ1523">
            <v>0</v>
          </cell>
          <cell r="FD1523">
            <v>0</v>
          </cell>
          <cell r="FF1523">
            <v>0</v>
          </cell>
        </row>
        <row r="1524">
          <cell r="A1524" t="str">
            <v>GÄRSTAD S1 GT1</v>
          </cell>
          <cell r="B1524" t="str">
            <v>Sverige</v>
          </cell>
          <cell r="G1524">
            <v>50</v>
          </cell>
          <cell r="H1524">
            <v>61.425061425061429</v>
          </cell>
          <cell r="AK1524">
            <v>15.9125</v>
          </cell>
          <cell r="AL1524">
            <v>24.015387958876904</v>
          </cell>
          <cell r="AN1524">
            <v>0</v>
          </cell>
          <cell r="AO1524">
            <v>28.999999999999996</v>
          </cell>
          <cell r="AP1524">
            <v>3125</v>
          </cell>
          <cell r="AQ1524">
            <v>7.0000000000000009</v>
          </cell>
          <cell r="BG1524" t="b">
            <v>0</v>
          </cell>
          <cell r="BO1524" t="b">
            <v>0</v>
          </cell>
          <cell r="CA1524" t="b">
            <v>0</v>
          </cell>
          <cell r="CB1524" t="b">
            <v>0</v>
          </cell>
          <cell r="CD1524" t="b">
            <v>0</v>
          </cell>
          <cell r="CE1524" t="b">
            <v>0</v>
          </cell>
          <cell r="CG1524" t="b">
            <v>0</v>
          </cell>
          <cell r="CH1524" t="b">
            <v>0</v>
          </cell>
          <cell r="CP1524" t="e">
            <v>#N/A</v>
          </cell>
          <cell r="CT1524" t="b">
            <v>0</v>
          </cell>
          <cell r="CV1524" t="b">
            <v>0</v>
          </cell>
          <cell r="CX1524" t="b">
            <v>0</v>
          </cell>
          <cell r="CZ1524" t="b">
            <v>0</v>
          </cell>
          <cell r="DB1524" t="b">
            <v>0</v>
          </cell>
          <cell r="DD1524" t="b">
            <v>0</v>
          </cell>
          <cell r="DF1524" t="b">
            <v>0</v>
          </cell>
          <cell r="DH1524" t="b">
            <v>0</v>
          </cell>
          <cell r="DJ1524" t="b">
            <v>0</v>
          </cell>
          <cell r="DL1524" t="b">
            <v>0</v>
          </cell>
          <cell r="DN1524" t="b">
            <v>0</v>
          </cell>
          <cell r="DP1524" t="b">
            <v>0</v>
          </cell>
          <cell r="DV1524">
            <v>0</v>
          </cell>
          <cell r="DX1524">
            <v>0</v>
          </cell>
          <cell r="DZ1524">
            <v>0</v>
          </cell>
          <cell r="EB1524">
            <v>0</v>
          </cell>
          <cell r="ED1524">
            <v>0</v>
          </cell>
          <cell r="EF1524">
            <v>0</v>
          </cell>
          <cell r="EJ1524">
            <v>0</v>
          </cell>
          <cell r="EL1524">
            <v>0</v>
          </cell>
          <cell r="EN1524">
            <v>0</v>
          </cell>
          <cell r="EP1524">
            <v>0</v>
          </cell>
          <cell r="ER1524">
            <v>0</v>
          </cell>
          <cell r="ET1524">
            <v>0</v>
          </cell>
          <cell r="EX1524">
            <v>0</v>
          </cell>
          <cell r="EZ1524">
            <v>0</v>
          </cell>
          <cell r="FD1524">
            <v>0</v>
          </cell>
          <cell r="FF1524">
            <v>0</v>
          </cell>
        </row>
        <row r="1525">
          <cell r="A1525" t="str">
            <v>GÄRSTAD S1 GT1</v>
          </cell>
          <cell r="B1525" t="str">
            <v>Sverige</v>
          </cell>
          <cell r="G1525">
            <v>50</v>
          </cell>
          <cell r="H1525">
            <v>61.425061425061429</v>
          </cell>
          <cell r="AK1525">
            <v>15.9125</v>
          </cell>
          <cell r="AL1525">
            <v>24.015387958876904</v>
          </cell>
          <cell r="AN1525">
            <v>0</v>
          </cell>
          <cell r="AO1525">
            <v>28.999999999999996</v>
          </cell>
          <cell r="AP1525">
            <v>3125</v>
          </cell>
          <cell r="AQ1525">
            <v>7.0000000000000009</v>
          </cell>
          <cell r="BG1525" t="b">
            <v>0</v>
          </cell>
          <cell r="BO1525" t="b">
            <v>0</v>
          </cell>
          <cell r="CA1525" t="b">
            <v>0</v>
          </cell>
          <cell r="CB1525" t="b">
            <v>0</v>
          </cell>
          <cell r="CD1525" t="b">
            <v>0</v>
          </cell>
          <cell r="CE1525" t="b">
            <v>0</v>
          </cell>
          <cell r="CG1525" t="b">
            <v>0</v>
          </cell>
          <cell r="CH1525" t="b">
            <v>0</v>
          </cell>
          <cell r="CP1525" t="e">
            <v>#N/A</v>
          </cell>
          <cell r="CT1525" t="b">
            <v>0</v>
          </cell>
          <cell r="CV1525" t="b">
            <v>0</v>
          </cell>
          <cell r="CX1525" t="b">
            <v>0</v>
          </cell>
          <cell r="CZ1525" t="b">
            <v>0</v>
          </cell>
          <cell r="DB1525" t="b">
            <v>0</v>
          </cell>
          <cell r="DD1525" t="b">
            <v>0</v>
          </cell>
          <cell r="DF1525" t="b">
            <v>0</v>
          </cell>
          <cell r="DH1525" t="b">
            <v>0</v>
          </cell>
          <cell r="DJ1525" t="b">
            <v>0</v>
          </cell>
          <cell r="DL1525" t="b">
            <v>0</v>
          </cell>
          <cell r="DN1525" t="b">
            <v>0</v>
          </cell>
          <cell r="DP1525" t="b">
            <v>0</v>
          </cell>
          <cell r="DV1525">
            <v>0</v>
          </cell>
          <cell r="DX1525">
            <v>0</v>
          </cell>
          <cell r="DZ1525">
            <v>0</v>
          </cell>
          <cell r="EB1525">
            <v>0</v>
          </cell>
          <cell r="ED1525">
            <v>0</v>
          </cell>
          <cell r="EF1525">
            <v>0</v>
          </cell>
          <cell r="EJ1525">
            <v>0</v>
          </cell>
          <cell r="EL1525">
            <v>0</v>
          </cell>
          <cell r="EN1525">
            <v>0</v>
          </cell>
          <cell r="EP1525">
            <v>0</v>
          </cell>
          <cell r="ER1525">
            <v>0</v>
          </cell>
          <cell r="ET1525">
            <v>0</v>
          </cell>
          <cell r="EX1525">
            <v>0</v>
          </cell>
          <cell r="EZ1525">
            <v>0</v>
          </cell>
          <cell r="FD1525">
            <v>0</v>
          </cell>
          <cell r="FF1525">
            <v>0</v>
          </cell>
        </row>
        <row r="1526">
          <cell r="A1526" t="str">
            <v>Gärstad2</v>
          </cell>
          <cell r="B1526" t="str">
            <v>Sverige</v>
          </cell>
          <cell r="G1526">
            <v>50</v>
          </cell>
          <cell r="H1526">
            <v>85</v>
          </cell>
          <cell r="AK1526">
            <v>14.725</v>
          </cell>
          <cell r="AL1526">
            <v>42.555249999999994</v>
          </cell>
          <cell r="AN1526">
            <v>0</v>
          </cell>
          <cell r="AO1526">
            <v>4.5</v>
          </cell>
          <cell r="AP1526">
            <v>1250</v>
          </cell>
          <cell r="AQ1526">
            <v>7.0000000000000009</v>
          </cell>
          <cell r="BG1526" t="b">
            <v>0</v>
          </cell>
          <cell r="BO1526" t="b">
            <v>0</v>
          </cell>
          <cell r="CA1526" t="b">
            <v>0</v>
          </cell>
          <cell r="CB1526" t="b">
            <v>0</v>
          </cell>
          <cell r="CD1526" t="b">
            <v>0</v>
          </cell>
          <cell r="CE1526" t="b">
            <v>0</v>
          </cell>
          <cell r="CG1526" t="b">
            <v>0</v>
          </cell>
          <cell r="CH1526" t="b">
            <v>0</v>
          </cell>
          <cell r="CP1526" t="str">
            <v>ECWCHBPC</v>
          </cell>
          <cell r="CT1526" t="b">
            <v>0</v>
          </cell>
          <cell r="CV1526" t="b">
            <v>0</v>
          </cell>
          <cell r="CX1526" t="b">
            <v>0</v>
          </cell>
          <cell r="CZ1526" t="b">
            <v>0</v>
          </cell>
          <cell r="DB1526" t="b">
            <v>0</v>
          </cell>
          <cell r="DD1526" t="b">
            <v>0</v>
          </cell>
          <cell r="DF1526" t="b">
            <v>0</v>
          </cell>
          <cell r="DH1526" t="b">
            <v>0</v>
          </cell>
          <cell r="DJ1526" t="b">
            <v>0</v>
          </cell>
          <cell r="DL1526" t="b">
            <v>0</v>
          </cell>
          <cell r="DN1526" t="b">
            <v>0</v>
          </cell>
          <cell r="DP1526" t="b">
            <v>0</v>
          </cell>
          <cell r="DV1526">
            <v>0</v>
          </cell>
          <cell r="DX1526">
            <v>0</v>
          </cell>
          <cell r="DZ1526">
            <v>0</v>
          </cell>
          <cell r="EB1526">
            <v>0</v>
          </cell>
          <cell r="ED1526">
            <v>0</v>
          </cell>
          <cell r="EF1526">
            <v>0</v>
          </cell>
          <cell r="EJ1526">
            <v>0</v>
          </cell>
          <cell r="EL1526">
            <v>0</v>
          </cell>
          <cell r="EN1526">
            <v>0</v>
          </cell>
          <cell r="EP1526">
            <v>0</v>
          </cell>
          <cell r="ER1526">
            <v>0</v>
          </cell>
          <cell r="ET1526">
            <v>0</v>
          </cell>
          <cell r="EX1526">
            <v>0</v>
          </cell>
          <cell r="EZ1526">
            <v>0</v>
          </cell>
          <cell r="FD1526">
            <v>0</v>
          </cell>
          <cell r="FF1526">
            <v>0</v>
          </cell>
        </row>
        <row r="1527">
          <cell r="A1527" t="str">
            <v>WasteCHPSweden</v>
          </cell>
          <cell r="B1527" t="str">
            <v>Sverige</v>
          </cell>
          <cell r="G1527">
            <v>51.174999999999997</v>
          </cell>
          <cell r="H1527">
            <v>153.52499999999998</v>
          </cell>
          <cell r="AK1527">
            <v>9.7232500000000002</v>
          </cell>
          <cell r="AL1527">
            <v>87.50924999999998</v>
          </cell>
          <cell r="AN1527">
            <v>0</v>
          </cell>
          <cell r="AO1527">
            <v>54.757249999999999</v>
          </cell>
          <cell r="AP1527">
            <v>5327.3174999999992</v>
          </cell>
          <cell r="AQ1527">
            <v>7.1645000000000003</v>
          </cell>
          <cell r="BG1527" t="b">
            <v>0</v>
          </cell>
          <cell r="BO1527" t="b">
            <v>0</v>
          </cell>
          <cell r="CA1527" t="b">
            <v>0</v>
          </cell>
          <cell r="CB1527" t="b">
            <v>0</v>
          </cell>
          <cell r="CD1527" t="b">
            <v>0</v>
          </cell>
          <cell r="CE1527" t="b">
            <v>0</v>
          </cell>
          <cell r="CG1527" t="b">
            <v>0</v>
          </cell>
          <cell r="CH1527" t="b">
            <v>0</v>
          </cell>
          <cell r="CP1527" t="str">
            <v>ECWSTBPC</v>
          </cell>
          <cell r="CT1527" t="b">
            <v>0</v>
          </cell>
          <cell r="CV1527" t="b">
            <v>0</v>
          </cell>
          <cell r="CX1527" t="b">
            <v>0</v>
          </cell>
          <cell r="CZ1527" t="b">
            <v>0</v>
          </cell>
          <cell r="DB1527" t="b">
            <v>0</v>
          </cell>
          <cell r="DD1527" t="b">
            <v>0</v>
          </cell>
          <cell r="DF1527" t="b">
            <v>0</v>
          </cell>
          <cell r="DH1527" t="b">
            <v>0</v>
          </cell>
          <cell r="DJ1527" t="b">
            <v>0</v>
          </cell>
          <cell r="DL1527" t="b">
            <v>0</v>
          </cell>
          <cell r="DN1527" t="b">
            <v>0</v>
          </cell>
          <cell r="DP1527" t="b">
            <v>0</v>
          </cell>
          <cell r="DV1527">
            <v>0</v>
          </cell>
          <cell r="DX1527">
            <v>0</v>
          </cell>
          <cell r="DZ1527">
            <v>0</v>
          </cell>
          <cell r="EB1527">
            <v>0</v>
          </cell>
          <cell r="ED1527">
            <v>0</v>
          </cell>
          <cell r="EF1527">
            <v>0</v>
          </cell>
          <cell r="EJ1527">
            <v>0</v>
          </cell>
          <cell r="EL1527">
            <v>0</v>
          </cell>
          <cell r="EN1527">
            <v>0</v>
          </cell>
          <cell r="EP1527">
            <v>0</v>
          </cell>
          <cell r="ER1527">
            <v>0</v>
          </cell>
          <cell r="ET1527">
            <v>0</v>
          </cell>
          <cell r="EX1527">
            <v>0</v>
          </cell>
          <cell r="EZ1527">
            <v>0</v>
          </cell>
          <cell r="FD1527">
            <v>0</v>
          </cell>
          <cell r="FF1527">
            <v>0</v>
          </cell>
        </row>
        <row r="1528">
          <cell r="A1528" t="str">
            <v>WasteCHPSweden</v>
          </cell>
          <cell r="B1528" t="str">
            <v>Sverige</v>
          </cell>
          <cell r="G1528">
            <v>190.648</v>
          </cell>
          <cell r="H1528">
            <v>571.94399999999996</v>
          </cell>
          <cell r="AK1528">
            <v>39.845431999999995</v>
          </cell>
          <cell r="AL1528">
            <v>358.60888799999998</v>
          </cell>
          <cell r="AN1528">
            <v>0</v>
          </cell>
          <cell r="AO1528">
            <v>203.99336</v>
          </cell>
          <cell r="AP1528">
            <v>19846.4568</v>
          </cell>
          <cell r="AQ1528">
            <v>26.690720000000002</v>
          </cell>
          <cell r="BG1528" t="b">
            <v>0</v>
          </cell>
          <cell r="BO1528" t="b">
            <v>0</v>
          </cell>
          <cell r="CA1528" t="b">
            <v>0</v>
          </cell>
          <cell r="CB1528" t="b">
            <v>0</v>
          </cell>
          <cell r="CD1528" t="b">
            <v>0</v>
          </cell>
          <cell r="CE1528" t="b">
            <v>0</v>
          </cell>
          <cell r="CG1528" t="b">
            <v>0</v>
          </cell>
          <cell r="CH1528" t="b">
            <v>0</v>
          </cell>
          <cell r="CP1528" t="str">
            <v>ECWSTBPC</v>
          </cell>
          <cell r="CT1528" t="b">
            <v>0</v>
          </cell>
          <cell r="CV1528" t="b">
            <v>0</v>
          </cell>
          <cell r="CX1528" t="b">
            <v>0</v>
          </cell>
          <cell r="CZ1528" t="b">
            <v>0</v>
          </cell>
          <cell r="DB1528" t="b">
            <v>0</v>
          </cell>
          <cell r="DD1528" t="b">
            <v>0</v>
          </cell>
          <cell r="DF1528" t="b">
            <v>0</v>
          </cell>
          <cell r="DH1528" t="b">
            <v>0</v>
          </cell>
          <cell r="DJ1528" t="b">
            <v>0</v>
          </cell>
          <cell r="DL1528" t="b">
            <v>0</v>
          </cell>
          <cell r="DN1528" t="b">
            <v>0</v>
          </cell>
          <cell r="DP1528" t="b">
            <v>0</v>
          </cell>
          <cell r="DV1528">
            <v>0</v>
          </cell>
          <cell r="DX1528">
            <v>0</v>
          </cell>
          <cell r="DZ1528">
            <v>0</v>
          </cell>
          <cell r="EB1528">
            <v>0</v>
          </cell>
          <cell r="ED1528">
            <v>0</v>
          </cell>
          <cell r="EF1528">
            <v>0</v>
          </cell>
          <cell r="EJ1528">
            <v>0</v>
          </cell>
          <cell r="EL1528">
            <v>0</v>
          </cell>
          <cell r="EN1528">
            <v>0</v>
          </cell>
          <cell r="EP1528">
            <v>0</v>
          </cell>
          <cell r="ER1528">
            <v>0</v>
          </cell>
          <cell r="ET1528">
            <v>0</v>
          </cell>
          <cell r="EX1528">
            <v>0</v>
          </cell>
          <cell r="EZ1528">
            <v>0</v>
          </cell>
          <cell r="FD1528">
            <v>0</v>
          </cell>
          <cell r="FF1528">
            <v>0</v>
          </cell>
        </row>
        <row r="1529">
          <cell r="A1529" t="str">
            <v>WasteCHPSweden</v>
          </cell>
          <cell r="B1529" t="str">
            <v>Sverige</v>
          </cell>
          <cell r="G1529">
            <v>285.97199999999998</v>
          </cell>
          <cell r="H1529">
            <v>857.91599999999994</v>
          </cell>
          <cell r="AK1529">
            <v>62.484881999999999</v>
          </cell>
          <cell r="AL1529">
            <v>562.36393799999996</v>
          </cell>
          <cell r="AN1529">
            <v>0</v>
          </cell>
          <cell r="AO1529">
            <v>305.99004000000002</v>
          </cell>
          <cell r="AP1529">
            <v>29769.685199999996</v>
          </cell>
          <cell r="AQ1529">
            <v>40.036079999999998</v>
          </cell>
          <cell r="BG1529" t="b">
            <v>0</v>
          </cell>
          <cell r="BO1529" t="b">
            <v>0</v>
          </cell>
          <cell r="CA1529" t="b">
            <v>0</v>
          </cell>
          <cell r="CB1529" t="b">
            <v>0</v>
          </cell>
          <cell r="CD1529" t="b">
            <v>0</v>
          </cell>
          <cell r="CE1529" t="b">
            <v>0</v>
          </cell>
          <cell r="CG1529" t="b">
            <v>0</v>
          </cell>
          <cell r="CH1529" t="b">
            <v>0</v>
          </cell>
          <cell r="CP1529" t="str">
            <v>ECWSTBPC</v>
          </cell>
          <cell r="CT1529" t="b">
            <v>0</v>
          </cell>
          <cell r="CV1529" t="b">
            <v>0</v>
          </cell>
          <cell r="CX1529" t="b">
            <v>0</v>
          </cell>
          <cell r="CZ1529" t="b">
            <v>0</v>
          </cell>
          <cell r="DB1529" t="b">
            <v>0</v>
          </cell>
          <cell r="DD1529" t="b">
            <v>0</v>
          </cell>
          <cell r="DF1529" t="b">
            <v>0</v>
          </cell>
          <cell r="DH1529" t="b">
            <v>0</v>
          </cell>
          <cell r="DJ1529" t="b">
            <v>0</v>
          </cell>
          <cell r="DL1529" t="b">
            <v>0</v>
          </cell>
          <cell r="DN1529" t="b">
            <v>0</v>
          </cell>
          <cell r="DP1529" t="b">
            <v>0</v>
          </cell>
          <cell r="DV1529">
            <v>0</v>
          </cell>
          <cell r="DX1529">
            <v>0</v>
          </cell>
          <cell r="DZ1529">
            <v>0</v>
          </cell>
          <cell r="EB1529">
            <v>0</v>
          </cell>
          <cell r="ED1529">
            <v>0</v>
          </cell>
          <cell r="EF1529">
            <v>0</v>
          </cell>
          <cell r="EJ1529">
            <v>0</v>
          </cell>
          <cell r="EL1529">
            <v>0</v>
          </cell>
          <cell r="EN1529">
            <v>0</v>
          </cell>
          <cell r="EP1529">
            <v>0</v>
          </cell>
          <cell r="ER1529">
            <v>0</v>
          </cell>
          <cell r="ET1529">
            <v>0</v>
          </cell>
          <cell r="EX1529">
            <v>0</v>
          </cell>
          <cell r="EZ1529">
            <v>0</v>
          </cell>
          <cell r="FD1529">
            <v>0</v>
          </cell>
          <cell r="FF1529">
            <v>0</v>
          </cell>
        </row>
        <row r="1530">
          <cell r="A1530" t="str">
            <v>WasteCHPSweden</v>
          </cell>
          <cell r="B1530" t="str">
            <v>Sverige</v>
          </cell>
          <cell r="G1530">
            <v>381.29599999999999</v>
          </cell>
          <cell r="H1530">
            <v>1143.8879999999999</v>
          </cell>
          <cell r="AK1530">
            <v>86.935487999999992</v>
          </cell>
          <cell r="AL1530">
            <v>782.41939199999979</v>
          </cell>
          <cell r="AN1530">
            <v>0</v>
          </cell>
          <cell r="AO1530">
            <v>407.98671999999999</v>
          </cell>
          <cell r="AP1530">
            <v>39692.9136</v>
          </cell>
          <cell r="AQ1530">
            <v>53.381440000000005</v>
          </cell>
          <cell r="BG1530" t="b">
            <v>0</v>
          </cell>
          <cell r="BO1530" t="b">
            <v>0</v>
          </cell>
          <cell r="CA1530" t="b">
            <v>0</v>
          </cell>
          <cell r="CB1530" t="b">
            <v>0</v>
          </cell>
          <cell r="CD1530" t="b">
            <v>0</v>
          </cell>
          <cell r="CE1530" t="b">
            <v>0</v>
          </cell>
          <cell r="CG1530" t="b">
            <v>0</v>
          </cell>
          <cell r="CH1530" t="b">
            <v>0</v>
          </cell>
          <cell r="CP1530" t="str">
            <v>ECWSTBPC</v>
          </cell>
          <cell r="CT1530" t="b">
            <v>0</v>
          </cell>
          <cell r="CV1530" t="b">
            <v>0</v>
          </cell>
          <cell r="CX1530" t="b">
            <v>0</v>
          </cell>
          <cell r="CZ1530" t="b">
            <v>0</v>
          </cell>
          <cell r="DB1530" t="b">
            <v>0</v>
          </cell>
          <cell r="DD1530" t="b">
            <v>0</v>
          </cell>
          <cell r="DF1530" t="b">
            <v>0</v>
          </cell>
          <cell r="DH1530" t="b">
            <v>0</v>
          </cell>
          <cell r="DJ1530" t="b">
            <v>0</v>
          </cell>
          <cell r="DL1530" t="b">
            <v>0</v>
          </cell>
          <cell r="DN1530" t="b">
            <v>0</v>
          </cell>
          <cell r="DP1530" t="b">
            <v>0</v>
          </cell>
          <cell r="DV1530">
            <v>0</v>
          </cell>
          <cell r="DX1530">
            <v>0</v>
          </cell>
          <cell r="DZ1530">
            <v>0</v>
          </cell>
          <cell r="EB1530">
            <v>0</v>
          </cell>
          <cell r="ED1530">
            <v>0</v>
          </cell>
          <cell r="EF1530">
            <v>0</v>
          </cell>
          <cell r="EJ1530">
            <v>0</v>
          </cell>
          <cell r="EL1530">
            <v>0</v>
          </cell>
          <cell r="EN1530">
            <v>0</v>
          </cell>
          <cell r="EP1530">
            <v>0</v>
          </cell>
          <cell r="ER1530">
            <v>0</v>
          </cell>
          <cell r="ET1530">
            <v>0</v>
          </cell>
          <cell r="EX1530">
            <v>0</v>
          </cell>
          <cell r="EZ1530">
            <v>0</v>
          </cell>
          <cell r="FD1530">
            <v>0</v>
          </cell>
          <cell r="FF1530">
            <v>0</v>
          </cell>
        </row>
        <row r="1531">
          <cell r="A1531" t="str">
            <v>WasteHeatSweden</v>
          </cell>
          <cell r="B1531" t="str">
            <v>Sverige</v>
          </cell>
          <cell r="G1531">
            <v>0</v>
          </cell>
          <cell r="H1531">
            <v>691.4375</v>
          </cell>
          <cell r="AK1531">
            <v>0</v>
          </cell>
          <cell r="AL1531">
            <v>558.33578124999997</v>
          </cell>
          <cell r="AN1531">
            <v>0</v>
          </cell>
          <cell r="AO1531">
            <v>136.90462500000001</v>
          </cell>
          <cell r="AP1531">
            <v>69074.606249999997</v>
          </cell>
          <cell r="AQ1531">
            <v>0</v>
          </cell>
          <cell r="BG1531" t="b">
            <v>0</v>
          </cell>
          <cell r="BO1531" t="b">
            <v>0</v>
          </cell>
          <cell r="CA1531" t="b">
            <v>0</v>
          </cell>
          <cell r="CB1531" t="b">
            <v>0</v>
          </cell>
          <cell r="CD1531" t="b">
            <v>0</v>
          </cell>
          <cell r="CE1531" t="b">
            <v>0</v>
          </cell>
          <cell r="CG1531" t="b">
            <v>0</v>
          </cell>
          <cell r="CH1531" t="b">
            <v>0</v>
          </cell>
          <cell r="CP1531" t="str">
            <v>EHWSTBOC</v>
          </cell>
          <cell r="CT1531" t="b">
            <v>0</v>
          </cell>
          <cell r="CV1531" t="b">
            <v>0</v>
          </cell>
          <cell r="CX1531" t="b">
            <v>0</v>
          </cell>
          <cell r="CZ1531" t="b">
            <v>0</v>
          </cell>
          <cell r="DB1531" t="b">
            <v>0</v>
          </cell>
          <cell r="DD1531" t="b">
            <v>0</v>
          </cell>
          <cell r="DF1531" t="b">
            <v>0</v>
          </cell>
          <cell r="DH1531" t="b">
            <v>0</v>
          </cell>
          <cell r="DJ1531" t="b">
            <v>0</v>
          </cell>
          <cell r="DL1531" t="b">
            <v>0</v>
          </cell>
          <cell r="DN1531" t="b">
            <v>0</v>
          </cell>
          <cell r="DP1531" t="b">
            <v>0</v>
          </cell>
          <cell r="DV1531">
            <v>0</v>
          </cell>
          <cell r="DX1531">
            <v>0</v>
          </cell>
          <cell r="DZ1531">
            <v>0</v>
          </cell>
          <cell r="EB1531">
            <v>0</v>
          </cell>
          <cell r="ED1531">
            <v>0</v>
          </cell>
          <cell r="EF1531">
            <v>0</v>
          </cell>
          <cell r="EJ1531">
            <v>0</v>
          </cell>
          <cell r="EL1531">
            <v>0</v>
          </cell>
          <cell r="EN1531">
            <v>0</v>
          </cell>
          <cell r="EP1531">
            <v>0</v>
          </cell>
          <cell r="ER1531">
            <v>0</v>
          </cell>
          <cell r="ET1531">
            <v>0</v>
          </cell>
          <cell r="EX1531">
            <v>0</v>
          </cell>
          <cell r="EZ1531">
            <v>0</v>
          </cell>
          <cell r="FD1531">
            <v>0</v>
          </cell>
          <cell r="FF1531">
            <v>0</v>
          </cell>
        </row>
        <row r="1532">
          <cell r="A1532" t="str">
            <v>WasteHeatSweden</v>
          </cell>
          <cell r="B1532" t="str">
            <v>Sverige</v>
          </cell>
          <cell r="G1532">
            <v>0</v>
          </cell>
          <cell r="H1532">
            <v>878.05600000000004</v>
          </cell>
          <cell r="AK1532">
            <v>0</v>
          </cell>
          <cell r="AL1532">
            <v>734.05481599999996</v>
          </cell>
          <cell r="AN1532">
            <v>0</v>
          </cell>
          <cell r="AO1532">
            <v>173.85508800000002</v>
          </cell>
          <cell r="AP1532">
            <v>87717.794399999999</v>
          </cell>
          <cell r="AQ1532">
            <v>0</v>
          </cell>
          <cell r="BG1532" t="b">
            <v>0</v>
          </cell>
          <cell r="BO1532" t="b">
            <v>0</v>
          </cell>
          <cell r="CA1532" t="b">
            <v>0</v>
          </cell>
          <cell r="CB1532" t="b">
            <v>0</v>
          </cell>
          <cell r="CD1532" t="b">
            <v>0</v>
          </cell>
          <cell r="CE1532" t="b">
            <v>0</v>
          </cell>
          <cell r="CG1532" t="b">
            <v>0</v>
          </cell>
          <cell r="CH1532" t="b">
            <v>0</v>
          </cell>
          <cell r="CP1532" t="str">
            <v>EHWSTBOC</v>
          </cell>
          <cell r="CT1532" t="b">
            <v>0</v>
          </cell>
          <cell r="CV1532" t="b">
            <v>0</v>
          </cell>
          <cell r="CX1532" t="b">
            <v>0</v>
          </cell>
          <cell r="CZ1532" t="b">
            <v>0</v>
          </cell>
          <cell r="DB1532" t="b">
            <v>0</v>
          </cell>
          <cell r="DD1532" t="b">
            <v>0</v>
          </cell>
          <cell r="DF1532" t="b">
            <v>0</v>
          </cell>
          <cell r="DH1532" t="b">
            <v>0</v>
          </cell>
          <cell r="DJ1532" t="b">
            <v>0</v>
          </cell>
          <cell r="DL1532" t="b">
            <v>0</v>
          </cell>
          <cell r="DN1532" t="b">
            <v>0</v>
          </cell>
          <cell r="DP1532" t="b">
            <v>0</v>
          </cell>
          <cell r="DV1532">
            <v>0</v>
          </cell>
          <cell r="DX1532">
            <v>0</v>
          </cell>
          <cell r="DZ1532">
            <v>0</v>
          </cell>
          <cell r="EB1532">
            <v>0</v>
          </cell>
          <cell r="ED1532">
            <v>0</v>
          </cell>
          <cell r="EF1532">
            <v>0</v>
          </cell>
          <cell r="EJ1532">
            <v>0</v>
          </cell>
          <cell r="EL1532">
            <v>0</v>
          </cell>
          <cell r="EN1532">
            <v>0</v>
          </cell>
          <cell r="EP1532">
            <v>0</v>
          </cell>
          <cell r="ER1532">
            <v>0</v>
          </cell>
          <cell r="ET1532">
            <v>0</v>
          </cell>
          <cell r="EX1532">
            <v>0</v>
          </cell>
          <cell r="EZ1532">
            <v>0</v>
          </cell>
          <cell r="FD1532">
            <v>0</v>
          </cell>
          <cell r="FF1532">
            <v>0</v>
          </cell>
        </row>
        <row r="1533">
          <cell r="A1533" t="str">
            <v>WasteHeatSweden</v>
          </cell>
          <cell r="B1533" t="str">
            <v>Sverige</v>
          </cell>
          <cell r="G1533">
            <v>0</v>
          </cell>
          <cell r="H1533">
            <v>1317.0840000000001</v>
          </cell>
          <cell r="AK1533">
            <v>0</v>
          </cell>
          <cell r="AL1533">
            <v>1138.6191180000001</v>
          </cell>
          <cell r="AN1533">
            <v>0</v>
          </cell>
          <cell r="AO1533">
            <v>260.78263200000004</v>
          </cell>
          <cell r="AP1533">
            <v>131576.69159999999</v>
          </cell>
          <cell r="AQ1533">
            <v>0</v>
          </cell>
          <cell r="BG1533" t="b">
            <v>0</v>
          </cell>
          <cell r="BO1533" t="b">
            <v>0</v>
          </cell>
          <cell r="CA1533" t="b">
            <v>0</v>
          </cell>
          <cell r="CB1533" t="b">
            <v>0</v>
          </cell>
          <cell r="CD1533" t="b">
            <v>0</v>
          </cell>
          <cell r="CE1533" t="b">
            <v>0</v>
          </cell>
          <cell r="CG1533" t="b">
            <v>0</v>
          </cell>
          <cell r="CH1533" t="b">
            <v>0</v>
          </cell>
          <cell r="CP1533" t="str">
            <v>EHWSTBOC</v>
          </cell>
          <cell r="CT1533" t="b">
            <v>0</v>
          </cell>
          <cell r="CV1533" t="b">
            <v>0</v>
          </cell>
          <cell r="CX1533" t="b">
            <v>0</v>
          </cell>
          <cell r="CZ1533" t="b">
            <v>0</v>
          </cell>
          <cell r="DB1533" t="b">
            <v>0</v>
          </cell>
          <cell r="DD1533" t="b">
            <v>0</v>
          </cell>
          <cell r="DF1533" t="b">
            <v>0</v>
          </cell>
          <cell r="DH1533" t="b">
            <v>0</v>
          </cell>
          <cell r="DJ1533" t="b">
            <v>0</v>
          </cell>
          <cell r="DL1533" t="b">
            <v>0</v>
          </cell>
          <cell r="DN1533" t="b">
            <v>0</v>
          </cell>
          <cell r="DP1533" t="b">
            <v>0</v>
          </cell>
          <cell r="DV1533">
            <v>0</v>
          </cell>
          <cell r="DX1533">
            <v>0</v>
          </cell>
          <cell r="DZ1533">
            <v>0</v>
          </cell>
          <cell r="EB1533">
            <v>0</v>
          </cell>
          <cell r="ED1533">
            <v>0</v>
          </cell>
          <cell r="EF1533">
            <v>0</v>
          </cell>
          <cell r="EJ1533">
            <v>0</v>
          </cell>
          <cell r="EL1533">
            <v>0</v>
          </cell>
          <cell r="EN1533">
            <v>0</v>
          </cell>
          <cell r="EP1533">
            <v>0</v>
          </cell>
          <cell r="ER1533">
            <v>0</v>
          </cell>
          <cell r="ET1533">
            <v>0</v>
          </cell>
          <cell r="EX1533">
            <v>0</v>
          </cell>
          <cell r="EZ1533">
            <v>0</v>
          </cell>
          <cell r="FD1533">
            <v>0</v>
          </cell>
          <cell r="FF1533">
            <v>0</v>
          </cell>
        </row>
        <row r="1534">
          <cell r="A1534" t="str">
            <v>ICHPSweden</v>
          </cell>
          <cell r="B1534" t="str">
            <v>Sverige</v>
          </cell>
          <cell r="G1534">
            <v>957</v>
          </cell>
          <cell r="H1534">
            <v>0</v>
          </cell>
          <cell r="N1534">
            <v>4700</v>
          </cell>
          <cell r="AK1534">
            <v>957</v>
          </cell>
          <cell r="AL1534">
            <v>0</v>
          </cell>
          <cell r="AN1534">
            <v>0</v>
          </cell>
          <cell r="AO1534">
            <v>0</v>
          </cell>
          <cell r="AP1534">
            <v>0</v>
          </cell>
          <cell r="AQ1534">
            <v>0</v>
          </cell>
          <cell r="BG1534" t="b">
            <v>0</v>
          </cell>
          <cell r="BO1534" t="b">
            <v>0</v>
          </cell>
          <cell r="CA1534" t="b">
            <v>0</v>
          </cell>
          <cell r="CB1534" t="b">
            <v>0</v>
          </cell>
          <cell r="CD1534" t="b">
            <v>0</v>
          </cell>
          <cell r="CE1534" t="b">
            <v>0</v>
          </cell>
          <cell r="CG1534" t="b">
            <v>0</v>
          </cell>
          <cell r="CH1534" t="b">
            <v>0</v>
          </cell>
          <cell r="CP1534">
            <v>0</v>
          </cell>
          <cell r="CT1534" t="b">
            <v>0</v>
          </cell>
          <cell r="CV1534" t="b">
            <v>0</v>
          </cell>
          <cell r="CX1534" t="b">
            <v>0</v>
          </cell>
          <cell r="CZ1534" t="b">
            <v>0</v>
          </cell>
          <cell r="DB1534" t="b">
            <v>0</v>
          </cell>
          <cell r="DD1534" t="b">
            <v>0</v>
          </cell>
          <cell r="DF1534" t="b">
            <v>0</v>
          </cell>
          <cell r="DH1534" t="b">
            <v>0</v>
          </cell>
          <cell r="DJ1534" t="b">
            <v>0</v>
          </cell>
          <cell r="DL1534" t="b">
            <v>0</v>
          </cell>
          <cell r="DN1534" t="b">
            <v>0</v>
          </cell>
          <cell r="DP1534" t="b">
            <v>0</v>
          </cell>
          <cell r="DV1534">
            <v>0</v>
          </cell>
          <cell r="DX1534">
            <v>0</v>
          </cell>
          <cell r="DZ1534">
            <v>0</v>
          </cell>
          <cell r="EB1534">
            <v>0</v>
          </cell>
          <cell r="ED1534">
            <v>0</v>
          </cell>
          <cell r="EF1534">
            <v>0</v>
          </cell>
          <cell r="EJ1534">
            <v>0</v>
          </cell>
          <cell r="EL1534">
            <v>0</v>
          </cell>
          <cell r="EN1534">
            <v>0</v>
          </cell>
          <cell r="EP1534">
            <v>0</v>
          </cell>
          <cell r="ER1534">
            <v>0</v>
          </cell>
          <cell r="ET1534">
            <v>0</v>
          </cell>
          <cell r="EX1534">
            <v>0</v>
          </cell>
          <cell r="EZ1534">
            <v>0</v>
          </cell>
          <cell r="FD1534">
            <v>0</v>
          </cell>
          <cell r="FF1534">
            <v>0</v>
          </cell>
        </row>
        <row r="1535">
          <cell r="A1535" t="str">
            <v>ICHPSweden</v>
          </cell>
          <cell r="B1535" t="str">
            <v>Sverige</v>
          </cell>
          <cell r="G1535">
            <v>1221.7021276595744</v>
          </cell>
          <cell r="H1535">
            <v>0</v>
          </cell>
          <cell r="N1535">
            <v>6000</v>
          </cell>
          <cell r="AK1535">
            <v>1221.7021276595744</v>
          </cell>
          <cell r="AL1535">
            <v>0</v>
          </cell>
          <cell r="AN1535">
            <v>0</v>
          </cell>
          <cell r="AO1535">
            <v>0</v>
          </cell>
          <cell r="AP1535">
            <v>0</v>
          </cell>
          <cell r="AQ1535">
            <v>0</v>
          </cell>
          <cell r="BG1535" t="b">
            <v>0</v>
          </cell>
          <cell r="BO1535" t="b">
            <v>0</v>
          </cell>
          <cell r="CA1535" t="b">
            <v>0</v>
          </cell>
          <cell r="CB1535" t="b">
            <v>0</v>
          </cell>
          <cell r="CD1535" t="b">
            <v>0</v>
          </cell>
          <cell r="CE1535" t="b">
            <v>0</v>
          </cell>
          <cell r="CG1535" t="b">
            <v>0</v>
          </cell>
          <cell r="CH1535" t="b">
            <v>0</v>
          </cell>
          <cell r="CP1535">
            <v>0</v>
          </cell>
          <cell r="CT1535" t="b">
            <v>0</v>
          </cell>
          <cell r="CV1535" t="b">
            <v>0</v>
          </cell>
          <cell r="CX1535" t="b">
            <v>0</v>
          </cell>
          <cell r="CZ1535" t="b">
            <v>0</v>
          </cell>
          <cell r="DB1535" t="b">
            <v>0</v>
          </cell>
          <cell r="DD1535" t="b">
            <v>0</v>
          </cell>
          <cell r="DF1535" t="b">
            <v>0</v>
          </cell>
          <cell r="DH1535" t="b">
            <v>0</v>
          </cell>
          <cell r="DJ1535" t="b">
            <v>0</v>
          </cell>
          <cell r="DL1535" t="b">
            <v>0</v>
          </cell>
          <cell r="DN1535" t="b">
            <v>0</v>
          </cell>
          <cell r="DP1535" t="b">
            <v>0</v>
          </cell>
          <cell r="DV1535">
            <v>0</v>
          </cell>
          <cell r="DX1535">
            <v>0</v>
          </cell>
          <cell r="DZ1535">
            <v>0</v>
          </cell>
          <cell r="EB1535">
            <v>0</v>
          </cell>
          <cell r="ED1535">
            <v>0</v>
          </cell>
          <cell r="EF1535">
            <v>0</v>
          </cell>
          <cell r="EJ1535">
            <v>0</v>
          </cell>
          <cell r="EL1535">
            <v>0</v>
          </cell>
          <cell r="EN1535">
            <v>0</v>
          </cell>
          <cell r="EP1535">
            <v>0</v>
          </cell>
          <cell r="ER1535">
            <v>0</v>
          </cell>
          <cell r="ET1535">
            <v>0</v>
          </cell>
          <cell r="EX1535">
            <v>0</v>
          </cell>
          <cell r="EZ1535">
            <v>0</v>
          </cell>
          <cell r="FD1535">
            <v>0</v>
          </cell>
          <cell r="FF1535">
            <v>0</v>
          </cell>
        </row>
        <row r="1536">
          <cell r="A1536" t="str">
            <v>ICHPSweden</v>
          </cell>
          <cell r="B1536" t="str">
            <v>Sverige</v>
          </cell>
          <cell r="G1536">
            <v>1527.127659574468</v>
          </cell>
          <cell r="H1536">
            <v>0</v>
          </cell>
          <cell r="N1536">
            <v>7500</v>
          </cell>
          <cell r="AK1536">
            <v>1527.127659574468</v>
          </cell>
          <cell r="AL1536">
            <v>0</v>
          </cell>
          <cell r="AN1536">
            <v>0</v>
          </cell>
          <cell r="AO1536">
            <v>0</v>
          </cell>
          <cell r="AP1536">
            <v>0</v>
          </cell>
          <cell r="AQ1536">
            <v>0</v>
          </cell>
          <cell r="BG1536" t="b">
            <v>0</v>
          </cell>
          <cell r="BO1536" t="b">
            <v>0</v>
          </cell>
          <cell r="CA1536" t="b">
            <v>0</v>
          </cell>
          <cell r="CB1536" t="b">
            <v>0</v>
          </cell>
          <cell r="CD1536" t="b">
            <v>0</v>
          </cell>
          <cell r="CE1536" t="b">
            <v>0</v>
          </cell>
          <cell r="CG1536" t="b">
            <v>0</v>
          </cell>
          <cell r="CH1536" t="b">
            <v>0</v>
          </cell>
          <cell r="CP1536">
            <v>0</v>
          </cell>
          <cell r="CT1536" t="b">
            <v>0</v>
          </cell>
          <cell r="CV1536" t="b">
            <v>0</v>
          </cell>
          <cell r="CX1536" t="b">
            <v>0</v>
          </cell>
          <cell r="CZ1536" t="b">
            <v>0</v>
          </cell>
          <cell r="DB1536" t="b">
            <v>0</v>
          </cell>
          <cell r="DD1536" t="b">
            <v>0</v>
          </cell>
          <cell r="DF1536" t="b">
            <v>0</v>
          </cell>
          <cell r="DH1536" t="b">
            <v>0</v>
          </cell>
          <cell r="DJ1536" t="b">
            <v>0</v>
          </cell>
          <cell r="DL1536" t="b">
            <v>0</v>
          </cell>
          <cell r="DN1536" t="b">
            <v>0</v>
          </cell>
          <cell r="DP1536" t="b">
            <v>0</v>
          </cell>
          <cell r="DV1536">
            <v>0</v>
          </cell>
          <cell r="DX1536">
            <v>0</v>
          </cell>
          <cell r="DZ1536">
            <v>0</v>
          </cell>
          <cell r="EB1536">
            <v>0</v>
          </cell>
          <cell r="ED1536">
            <v>0</v>
          </cell>
          <cell r="EF1536">
            <v>0</v>
          </cell>
          <cell r="EJ1536">
            <v>0</v>
          </cell>
          <cell r="EL1536">
            <v>0</v>
          </cell>
          <cell r="EN1536">
            <v>0</v>
          </cell>
          <cell r="EP1536">
            <v>0</v>
          </cell>
          <cell r="ER1536">
            <v>0</v>
          </cell>
          <cell r="ET1536">
            <v>0</v>
          </cell>
          <cell r="EX1536">
            <v>0</v>
          </cell>
          <cell r="EZ1536">
            <v>0</v>
          </cell>
          <cell r="FD1536">
            <v>0</v>
          </cell>
          <cell r="FF1536">
            <v>0</v>
          </cell>
        </row>
        <row r="1537">
          <cell r="A1537" t="str">
            <v>ICHPSweden</v>
          </cell>
          <cell r="B1537" t="str">
            <v>Sverige</v>
          </cell>
          <cell r="G1537">
            <v>1547.4893617021276</v>
          </cell>
          <cell r="H1537">
            <v>0</v>
          </cell>
          <cell r="N1537">
            <v>7600</v>
          </cell>
          <cell r="AK1537">
            <v>1547.4893617021276</v>
          </cell>
          <cell r="AL1537">
            <v>0</v>
          </cell>
          <cell r="AN1537">
            <v>0</v>
          </cell>
          <cell r="AO1537">
            <v>0</v>
          </cell>
          <cell r="AP1537">
            <v>0</v>
          </cell>
          <cell r="AQ1537">
            <v>0</v>
          </cell>
          <cell r="BG1537" t="b">
            <v>0</v>
          </cell>
          <cell r="BO1537" t="b">
            <v>0</v>
          </cell>
          <cell r="CA1537" t="b">
            <v>0</v>
          </cell>
          <cell r="CB1537" t="b">
            <v>0</v>
          </cell>
          <cell r="CD1537" t="b">
            <v>0</v>
          </cell>
          <cell r="CE1537" t="b">
            <v>0</v>
          </cell>
          <cell r="CG1537" t="b">
            <v>0</v>
          </cell>
          <cell r="CH1537" t="b">
            <v>0</v>
          </cell>
          <cell r="CP1537">
            <v>0</v>
          </cell>
          <cell r="CT1537" t="b">
            <v>0</v>
          </cell>
          <cell r="CV1537" t="b">
            <v>0</v>
          </cell>
          <cell r="CX1537" t="b">
            <v>0</v>
          </cell>
          <cell r="CZ1537" t="b">
            <v>0</v>
          </cell>
          <cell r="DB1537" t="b">
            <v>0</v>
          </cell>
          <cell r="DD1537" t="b">
            <v>0</v>
          </cell>
          <cell r="DF1537" t="b">
            <v>0</v>
          </cell>
          <cell r="DH1537" t="b">
            <v>0</v>
          </cell>
          <cell r="DJ1537" t="b">
            <v>0</v>
          </cell>
          <cell r="DL1537" t="b">
            <v>0</v>
          </cell>
          <cell r="DN1537" t="b">
            <v>0</v>
          </cell>
          <cell r="DP1537" t="b">
            <v>0</v>
          </cell>
          <cell r="DV1537">
            <v>0</v>
          </cell>
          <cell r="DX1537">
            <v>0</v>
          </cell>
          <cell r="DZ1537">
            <v>0</v>
          </cell>
          <cell r="EB1537">
            <v>0</v>
          </cell>
          <cell r="ED1537">
            <v>0</v>
          </cell>
          <cell r="EF1537">
            <v>0</v>
          </cell>
          <cell r="EJ1537">
            <v>0</v>
          </cell>
          <cell r="EL1537">
            <v>0</v>
          </cell>
          <cell r="EN1537">
            <v>0</v>
          </cell>
          <cell r="EP1537">
            <v>0</v>
          </cell>
          <cell r="ER1537">
            <v>0</v>
          </cell>
          <cell r="ET1537">
            <v>0</v>
          </cell>
          <cell r="EX1537">
            <v>0</v>
          </cell>
          <cell r="EZ1537">
            <v>0</v>
          </cell>
          <cell r="FD1537">
            <v>0</v>
          </cell>
          <cell r="FF1537">
            <v>0</v>
          </cell>
        </row>
        <row r="1538">
          <cell r="A1538" t="str">
            <v>IndustryHeatSweden</v>
          </cell>
          <cell r="B1538" t="str">
            <v>Sverige</v>
          </cell>
          <cell r="G1538">
            <v>0</v>
          </cell>
          <cell r="H1538">
            <v>778.76668785759693</v>
          </cell>
          <cell r="N1538">
            <v>4900</v>
          </cell>
          <cell r="AK1538">
            <v>0</v>
          </cell>
          <cell r="AL1538">
            <v>0</v>
          </cell>
          <cell r="AN1538">
            <v>0</v>
          </cell>
          <cell r="AO1538">
            <v>0</v>
          </cell>
          <cell r="AP1538">
            <v>0</v>
          </cell>
          <cell r="AQ1538">
            <v>0</v>
          </cell>
          <cell r="BG1538" t="b">
            <v>0</v>
          </cell>
          <cell r="BO1538" t="b">
            <v>0</v>
          </cell>
          <cell r="CA1538" t="b">
            <v>0</v>
          </cell>
          <cell r="CB1538" t="b">
            <v>0</v>
          </cell>
          <cell r="CD1538" t="b">
            <v>0</v>
          </cell>
          <cell r="CE1538" t="b">
            <v>0</v>
          </cell>
          <cell r="CG1538" t="b">
            <v>0</v>
          </cell>
          <cell r="CH1538" t="b">
            <v>0</v>
          </cell>
          <cell r="CP1538">
            <v>0</v>
          </cell>
          <cell r="CT1538" t="b">
            <v>0</v>
          </cell>
          <cell r="CV1538" t="b">
            <v>0</v>
          </cell>
          <cell r="CX1538" t="b">
            <v>0</v>
          </cell>
          <cell r="CZ1538" t="b">
            <v>0</v>
          </cell>
          <cell r="DB1538" t="b">
            <v>0</v>
          </cell>
          <cell r="DD1538" t="b">
            <v>0</v>
          </cell>
          <cell r="DF1538" t="b">
            <v>0</v>
          </cell>
          <cell r="DH1538" t="b">
            <v>0</v>
          </cell>
          <cell r="DJ1538" t="b">
            <v>0</v>
          </cell>
          <cell r="DL1538" t="b">
            <v>0</v>
          </cell>
          <cell r="DN1538" t="b">
            <v>0</v>
          </cell>
          <cell r="DP1538" t="b">
            <v>0</v>
          </cell>
          <cell r="DV1538">
            <v>0</v>
          </cell>
          <cell r="DX1538">
            <v>0</v>
          </cell>
          <cell r="DZ1538">
            <v>0</v>
          </cell>
          <cell r="EB1538">
            <v>0</v>
          </cell>
          <cell r="ED1538">
            <v>0</v>
          </cell>
          <cell r="EF1538">
            <v>0</v>
          </cell>
          <cell r="EJ1538">
            <v>0</v>
          </cell>
          <cell r="EL1538">
            <v>0</v>
          </cell>
          <cell r="EN1538">
            <v>0</v>
          </cell>
          <cell r="EP1538">
            <v>0</v>
          </cell>
          <cell r="ER1538">
            <v>0</v>
          </cell>
          <cell r="ET1538">
            <v>0</v>
          </cell>
          <cell r="EX1538">
            <v>0</v>
          </cell>
          <cell r="EZ1538">
            <v>0</v>
          </cell>
          <cell r="FD1538">
            <v>0</v>
          </cell>
          <cell r="FF1538">
            <v>0</v>
          </cell>
        </row>
        <row r="1539">
          <cell r="A1539" t="str">
            <v>IndustryHeatSweden</v>
          </cell>
          <cell r="B1539" t="str">
            <v>Sverige</v>
          </cell>
          <cell r="G1539">
            <v>0</v>
          </cell>
          <cell r="H1539">
            <v>794.65988556897651</v>
          </cell>
          <cell r="N1539">
            <v>5000</v>
          </cell>
          <cell r="AK1539">
            <v>0</v>
          </cell>
          <cell r="AL1539">
            <v>0</v>
          </cell>
          <cell r="AN1539">
            <v>0</v>
          </cell>
          <cell r="AO1539">
            <v>0</v>
          </cell>
          <cell r="AP1539">
            <v>0</v>
          </cell>
          <cell r="AQ1539">
            <v>0</v>
          </cell>
          <cell r="BG1539" t="b">
            <v>0</v>
          </cell>
          <cell r="BO1539" t="b">
            <v>0</v>
          </cell>
          <cell r="CA1539" t="b">
            <v>0</v>
          </cell>
          <cell r="CB1539" t="b">
            <v>0</v>
          </cell>
          <cell r="CD1539" t="b">
            <v>0</v>
          </cell>
          <cell r="CE1539" t="b">
            <v>0</v>
          </cell>
          <cell r="CG1539" t="b">
            <v>0</v>
          </cell>
          <cell r="CH1539" t="b">
            <v>0</v>
          </cell>
          <cell r="CP1539">
            <v>0</v>
          </cell>
          <cell r="CT1539" t="b">
            <v>0</v>
          </cell>
          <cell r="CV1539" t="b">
            <v>0</v>
          </cell>
          <cell r="CX1539" t="b">
            <v>0</v>
          </cell>
          <cell r="CZ1539" t="b">
            <v>0</v>
          </cell>
          <cell r="DB1539" t="b">
            <v>0</v>
          </cell>
          <cell r="DD1539" t="b">
            <v>0</v>
          </cell>
          <cell r="DF1539" t="b">
            <v>0</v>
          </cell>
          <cell r="DH1539" t="b">
            <v>0</v>
          </cell>
          <cell r="DJ1539" t="b">
            <v>0</v>
          </cell>
          <cell r="DL1539" t="b">
            <v>0</v>
          </cell>
          <cell r="DN1539" t="b">
            <v>0</v>
          </cell>
          <cell r="DP1539" t="b">
            <v>0</v>
          </cell>
          <cell r="DV1539">
            <v>0</v>
          </cell>
          <cell r="DX1539">
            <v>0</v>
          </cell>
          <cell r="DZ1539">
            <v>0</v>
          </cell>
          <cell r="EB1539">
            <v>0</v>
          </cell>
          <cell r="ED1539">
            <v>0</v>
          </cell>
          <cell r="EF1539">
            <v>0</v>
          </cell>
          <cell r="EJ1539">
            <v>0</v>
          </cell>
          <cell r="EL1539">
            <v>0</v>
          </cell>
          <cell r="EN1539">
            <v>0</v>
          </cell>
          <cell r="EP1539">
            <v>0</v>
          </cell>
          <cell r="ER1539">
            <v>0</v>
          </cell>
          <cell r="ET1539">
            <v>0</v>
          </cell>
          <cell r="EX1539">
            <v>0</v>
          </cell>
          <cell r="EZ1539">
            <v>0</v>
          </cell>
          <cell r="FD1539">
            <v>0</v>
          </cell>
          <cell r="FF1539">
            <v>0</v>
          </cell>
        </row>
        <row r="1540">
          <cell r="A1540" t="str">
            <v>IndustryHeatSweden</v>
          </cell>
          <cell r="B1540" t="str">
            <v>Sverige</v>
          </cell>
          <cell r="G1540">
            <v>0</v>
          </cell>
          <cell r="H1540">
            <v>858.23267641449468</v>
          </cell>
          <cell r="N1540">
            <v>5400</v>
          </cell>
          <cell r="AK1540">
            <v>0</v>
          </cell>
          <cell r="AL1540">
            <v>0</v>
          </cell>
          <cell r="AN1540">
            <v>0</v>
          </cell>
          <cell r="AO1540">
            <v>0</v>
          </cell>
          <cell r="AP1540">
            <v>0</v>
          </cell>
          <cell r="AQ1540">
            <v>0</v>
          </cell>
          <cell r="BG1540" t="b">
            <v>0</v>
          </cell>
          <cell r="BO1540" t="b">
            <v>0</v>
          </cell>
          <cell r="CA1540" t="b">
            <v>0</v>
          </cell>
          <cell r="CB1540" t="b">
            <v>0</v>
          </cell>
          <cell r="CD1540" t="b">
            <v>0</v>
          </cell>
          <cell r="CE1540" t="b">
            <v>0</v>
          </cell>
          <cell r="CG1540" t="b">
            <v>0</v>
          </cell>
          <cell r="CH1540" t="b">
            <v>0</v>
          </cell>
          <cell r="CP1540">
            <v>0</v>
          </cell>
          <cell r="CT1540" t="b">
            <v>0</v>
          </cell>
          <cell r="CV1540" t="b">
            <v>0</v>
          </cell>
          <cell r="CX1540" t="b">
            <v>0</v>
          </cell>
          <cell r="CZ1540" t="b">
            <v>0</v>
          </cell>
          <cell r="DB1540" t="b">
            <v>0</v>
          </cell>
          <cell r="DD1540" t="b">
            <v>0</v>
          </cell>
          <cell r="DF1540" t="b">
            <v>0</v>
          </cell>
          <cell r="DH1540" t="b">
            <v>0</v>
          </cell>
          <cell r="DJ1540" t="b">
            <v>0</v>
          </cell>
          <cell r="DL1540" t="b">
            <v>0</v>
          </cell>
          <cell r="DN1540" t="b">
            <v>0</v>
          </cell>
          <cell r="DP1540" t="b">
            <v>0</v>
          </cell>
          <cell r="DV1540">
            <v>0</v>
          </cell>
          <cell r="DX1540">
            <v>0</v>
          </cell>
          <cell r="DZ1540">
            <v>0</v>
          </cell>
          <cell r="EB1540">
            <v>0</v>
          </cell>
          <cell r="ED1540">
            <v>0</v>
          </cell>
          <cell r="EF1540">
            <v>0</v>
          </cell>
          <cell r="EJ1540">
            <v>0</v>
          </cell>
          <cell r="EL1540">
            <v>0</v>
          </cell>
          <cell r="EN1540">
            <v>0</v>
          </cell>
          <cell r="EP1540">
            <v>0</v>
          </cell>
          <cell r="ER1540">
            <v>0</v>
          </cell>
          <cell r="ET1540">
            <v>0</v>
          </cell>
          <cell r="EX1540">
            <v>0</v>
          </cell>
          <cell r="EZ1540">
            <v>0</v>
          </cell>
          <cell r="FD1540">
            <v>0</v>
          </cell>
          <cell r="FF1540">
            <v>0</v>
          </cell>
        </row>
        <row r="1541">
          <cell r="A1541" t="str">
            <v>HydroSwedenR</v>
          </cell>
          <cell r="B1541" t="str">
            <v>Sverige</v>
          </cell>
          <cell r="G1541">
            <v>16195</v>
          </cell>
          <cell r="H1541">
            <v>0</v>
          </cell>
          <cell r="N1541">
            <v>65000</v>
          </cell>
          <cell r="AK1541">
            <v>16195</v>
          </cell>
          <cell r="AL1541">
            <v>0</v>
          </cell>
          <cell r="AN1541">
            <v>0</v>
          </cell>
          <cell r="AO1541">
            <v>809.75</v>
          </cell>
          <cell r="AP1541">
            <v>566825</v>
          </cell>
          <cell r="AQ1541">
            <v>971.69999999999993</v>
          </cell>
          <cell r="BG1541" t="b">
            <v>0</v>
          </cell>
          <cell r="BO1541" t="b">
            <v>0</v>
          </cell>
          <cell r="CA1541" t="b">
            <v>0</v>
          </cell>
          <cell r="CB1541" t="b">
            <v>0</v>
          </cell>
          <cell r="CD1541" t="b">
            <v>0</v>
          </cell>
          <cell r="CE1541" t="b">
            <v>0</v>
          </cell>
          <cell r="CG1541" t="b">
            <v>0</v>
          </cell>
          <cell r="CH1541" t="b">
            <v>0</v>
          </cell>
          <cell r="CP1541" t="str">
            <v>ERHYDDAM</v>
          </cell>
          <cell r="CT1541" t="b">
            <v>0</v>
          </cell>
          <cell r="CV1541" t="b">
            <v>0</v>
          </cell>
          <cell r="CX1541" t="b">
            <v>0</v>
          </cell>
          <cell r="CZ1541" t="b">
            <v>0</v>
          </cell>
          <cell r="DB1541" t="b">
            <v>0</v>
          </cell>
          <cell r="DD1541" t="b">
            <v>0</v>
          </cell>
          <cell r="DF1541" t="b">
            <v>0</v>
          </cell>
          <cell r="DH1541" t="b">
            <v>0</v>
          </cell>
          <cell r="DJ1541" t="b">
            <v>0</v>
          </cell>
          <cell r="DL1541" t="b">
            <v>0</v>
          </cell>
          <cell r="DN1541" t="b">
            <v>0</v>
          </cell>
          <cell r="DP1541" t="b">
            <v>0</v>
          </cell>
          <cell r="DV1541">
            <v>0</v>
          </cell>
          <cell r="DX1541">
            <v>0</v>
          </cell>
          <cell r="DZ1541">
            <v>0</v>
          </cell>
          <cell r="EB1541">
            <v>0</v>
          </cell>
          <cell r="ED1541">
            <v>0</v>
          </cell>
          <cell r="EF1541">
            <v>0</v>
          </cell>
          <cell r="EJ1541">
            <v>0</v>
          </cell>
          <cell r="EL1541">
            <v>0</v>
          </cell>
          <cell r="EN1541">
            <v>0</v>
          </cell>
          <cell r="EP1541">
            <v>0</v>
          </cell>
          <cell r="ER1541">
            <v>0</v>
          </cell>
          <cell r="ET1541">
            <v>0</v>
          </cell>
          <cell r="EX1541">
            <v>0</v>
          </cell>
          <cell r="EZ1541">
            <v>0</v>
          </cell>
          <cell r="FD1541">
            <v>0</v>
          </cell>
          <cell r="FF1541">
            <v>0</v>
          </cell>
        </row>
        <row r="1542">
          <cell r="A1542" t="str">
            <v>HydroSwedenR</v>
          </cell>
          <cell r="B1542" t="str">
            <v>Sverige</v>
          </cell>
          <cell r="G1542">
            <v>16942.461538461539</v>
          </cell>
          <cell r="H1542">
            <v>0</v>
          </cell>
          <cell r="N1542">
            <v>68000</v>
          </cell>
          <cell r="AK1542">
            <v>16942.461538461539</v>
          </cell>
          <cell r="AL1542">
            <v>0</v>
          </cell>
          <cell r="AN1542">
            <v>0</v>
          </cell>
          <cell r="AO1542">
            <v>847.12307692307695</v>
          </cell>
          <cell r="AP1542">
            <v>592986.15384615387</v>
          </cell>
          <cell r="AQ1542">
            <v>1016.5476923076923</v>
          </cell>
          <cell r="BG1542" t="b">
            <v>0</v>
          </cell>
          <cell r="BO1542" t="b">
            <v>0</v>
          </cell>
          <cell r="CA1542" t="b">
            <v>0</v>
          </cell>
          <cell r="CB1542" t="b">
            <v>0</v>
          </cell>
          <cell r="CD1542" t="b">
            <v>0</v>
          </cell>
          <cell r="CE1542" t="b">
            <v>0</v>
          </cell>
          <cell r="CG1542" t="b">
            <v>0</v>
          </cell>
          <cell r="CH1542" t="b">
            <v>0</v>
          </cell>
          <cell r="CP1542" t="str">
            <v>ERHYDDAM</v>
          </cell>
          <cell r="CT1542" t="b">
            <v>0</v>
          </cell>
          <cell r="CV1542" t="b">
            <v>0</v>
          </cell>
          <cell r="CX1542" t="b">
            <v>0</v>
          </cell>
          <cell r="CZ1542" t="b">
            <v>0</v>
          </cell>
          <cell r="DB1542" t="b">
            <v>0</v>
          </cell>
          <cell r="DD1542" t="b">
            <v>0</v>
          </cell>
          <cell r="DF1542" t="b">
            <v>0</v>
          </cell>
          <cell r="DH1542" t="b">
            <v>0</v>
          </cell>
          <cell r="DJ1542" t="b">
            <v>0</v>
          </cell>
          <cell r="DL1542" t="b">
            <v>0</v>
          </cell>
          <cell r="DN1542" t="b">
            <v>0</v>
          </cell>
          <cell r="DP1542" t="b">
            <v>0</v>
          </cell>
          <cell r="DV1542">
            <v>0</v>
          </cell>
          <cell r="DX1542">
            <v>0</v>
          </cell>
          <cell r="DZ1542">
            <v>0</v>
          </cell>
          <cell r="EB1542">
            <v>0</v>
          </cell>
          <cell r="ED1542">
            <v>0</v>
          </cell>
          <cell r="EF1542">
            <v>0</v>
          </cell>
          <cell r="EJ1542">
            <v>0</v>
          </cell>
          <cell r="EL1542">
            <v>0</v>
          </cell>
          <cell r="EN1542">
            <v>0</v>
          </cell>
          <cell r="EP1542">
            <v>0</v>
          </cell>
          <cell r="ER1542">
            <v>0</v>
          </cell>
          <cell r="ET1542">
            <v>0</v>
          </cell>
          <cell r="EX1542">
            <v>0</v>
          </cell>
          <cell r="EZ1542">
            <v>0</v>
          </cell>
          <cell r="FD1542">
            <v>0</v>
          </cell>
          <cell r="FF1542">
            <v>0</v>
          </cell>
        </row>
        <row r="1543">
          <cell r="A1543" t="str">
            <v>HydroSwedenR</v>
          </cell>
          <cell r="B1543" t="str">
            <v>Sverige</v>
          </cell>
          <cell r="G1543">
            <v>16942.461538461539</v>
          </cell>
          <cell r="H1543">
            <v>0</v>
          </cell>
          <cell r="N1543">
            <v>68000</v>
          </cell>
          <cell r="AK1543">
            <v>16942.461538461539</v>
          </cell>
          <cell r="AL1543">
            <v>0</v>
          </cell>
          <cell r="AN1543">
            <v>0</v>
          </cell>
          <cell r="AO1543">
            <v>847.12307692307695</v>
          </cell>
          <cell r="AP1543">
            <v>592986.15384615387</v>
          </cell>
          <cell r="AQ1543">
            <v>1016.5476923076923</v>
          </cell>
          <cell r="BG1543" t="b">
            <v>0</v>
          </cell>
          <cell r="BO1543" t="b">
            <v>0</v>
          </cell>
          <cell r="CA1543" t="b">
            <v>0</v>
          </cell>
          <cell r="CB1543" t="b">
            <v>0</v>
          </cell>
          <cell r="CD1543" t="b">
            <v>0</v>
          </cell>
          <cell r="CE1543" t="b">
            <v>0</v>
          </cell>
          <cell r="CG1543" t="b">
            <v>0</v>
          </cell>
          <cell r="CH1543" t="b">
            <v>0</v>
          </cell>
          <cell r="CP1543" t="str">
            <v>ERHYDDAM</v>
          </cell>
          <cell r="CT1543" t="b">
            <v>0</v>
          </cell>
          <cell r="CV1543" t="b">
            <v>0</v>
          </cell>
          <cell r="CX1543" t="b">
            <v>0</v>
          </cell>
          <cell r="CZ1543" t="b">
            <v>0</v>
          </cell>
          <cell r="DB1543" t="b">
            <v>0</v>
          </cell>
          <cell r="DD1543" t="b">
            <v>0</v>
          </cell>
          <cell r="DF1543" t="b">
            <v>0</v>
          </cell>
          <cell r="DH1543" t="b">
            <v>0</v>
          </cell>
          <cell r="DJ1543" t="b">
            <v>0</v>
          </cell>
          <cell r="DL1543" t="b">
            <v>0</v>
          </cell>
          <cell r="DN1543" t="b">
            <v>0</v>
          </cell>
          <cell r="DP1543" t="b">
            <v>0</v>
          </cell>
          <cell r="DV1543">
            <v>0</v>
          </cell>
          <cell r="DX1543">
            <v>0</v>
          </cell>
          <cell r="DZ1543">
            <v>0</v>
          </cell>
          <cell r="EB1543">
            <v>0</v>
          </cell>
          <cell r="ED1543">
            <v>0</v>
          </cell>
          <cell r="EF1543">
            <v>0</v>
          </cell>
          <cell r="EJ1543">
            <v>0</v>
          </cell>
          <cell r="EL1543">
            <v>0</v>
          </cell>
          <cell r="EN1543">
            <v>0</v>
          </cell>
          <cell r="EP1543">
            <v>0</v>
          </cell>
          <cell r="ER1543">
            <v>0</v>
          </cell>
          <cell r="ET1543">
            <v>0</v>
          </cell>
          <cell r="EX1543">
            <v>0</v>
          </cell>
          <cell r="EZ1543">
            <v>0</v>
          </cell>
          <cell r="FD1543">
            <v>0</v>
          </cell>
          <cell r="FF1543">
            <v>0</v>
          </cell>
        </row>
        <row r="1544">
          <cell r="A1544" t="str">
            <v>WindS</v>
          </cell>
          <cell r="B1544" t="str">
            <v>Sverige</v>
          </cell>
          <cell r="G1544">
            <v>148</v>
          </cell>
          <cell r="H1544">
            <v>0</v>
          </cell>
          <cell r="N1544">
            <v>317</v>
          </cell>
          <cell r="AK1544">
            <v>148</v>
          </cell>
          <cell r="AL1544">
            <v>0</v>
          </cell>
          <cell r="AN1544">
            <v>0</v>
          </cell>
          <cell r="AO1544">
            <v>23.154600000000002</v>
          </cell>
          <cell r="AP1544">
            <v>7718.2</v>
          </cell>
          <cell r="AQ1544">
            <v>0</v>
          </cell>
          <cell r="BG1544" t="b">
            <v>0</v>
          </cell>
          <cell r="BO1544" t="b">
            <v>0</v>
          </cell>
          <cell r="CA1544" t="b">
            <v>0</v>
          </cell>
          <cell r="CB1544" t="b">
            <v>0</v>
          </cell>
          <cell r="CD1544" t="b">
            <v>0</v>
          </cell>
          <cell r="CE1544" t="b">
            <v>0</v>
          </cell>
          <cell r="CG1544" t="b">
            <v>0</v>
          </cell>
          <cell r="CH1544" t="b">
            <v>0</v>
          </cell>
          <cell r="CP1544" t="str">
            <v>ERWINWON</v>
          </cell>
          <cell r="CT1544" t="b">
            <v>0</v>
          </cell>
          <cell r="CV1544" t="b">
            <v>0</v>
          </cell>
          <cell r="CX1544" t="b">
            <v>0</v>
          </cell>
          <cell r="CZ1544" t="b">
            <v>0</v>
          </cell>
          <cell r="DB1544" t="b">
            <v>0</v>
          </cell>
          <cell r="DD1544" t="b">
            <v>0</v>
          </cell>
          <cell r="DF1544" t="b">
            <v>0</v>
          </cell>
          <cell r="DH1544" t="b">
            <v>0</v>
          </cell>
          <cell r="DJ1544" t="b">
            <v>0</v>
          </cell>
          <cell r="DL1544" t="b">
            <v>0</v>
          </cell>
          <cell r="DN1544" t="b">
            <v>0</v>
          </cell>
          <cell r="DP1544" t="b">
            <v>0</v>
          </cell>
          <cell r="DV1544">
            <v>0</v>
          </cell>
          <cell r="DX1544">
            <v>0</v>
          </cell>
          <cell r="DZ1544">
            <v>0</v>
          </cell>
          <cell r="EB1544">
            <v>0</v>
          </cell>
          <cell r="ED1544">
            <v>0</v>
          </cell>
          <cell r="EF1544">
            <v>0</v>
          </cell>
          <cell r="EJ1544">
            <v>0</v>
          </cell>
          <cell r="EL1544">
            <v>0</v>
          </cell>
          <cell r="EN1544">
            <v>0</v>
          </cell>
          <cell r="EP1544">
            <v>0</v>
          </cell>
          <cell r="ER1544">
            <v>0</v>
          </cell>
          <cell r="ET1544">
            <v>0</v>
          </cell>
          <cell r="EX1544">
            <v>0</v>
          </cell>
          <cell r="EZ1544">
            <v>0</v>
          </cell>
          <cell r="FD1544">
            <v>0</v>
          </cell>
          <cell r="FF1544">
            <v>0</v>
          </cell>
        </row>
        <row r="1545">
          <cell r="A1545" t="str">
            <v>WindS</v>
          </cell>
          <cell r="B1545" t="str">
            <v>Sverige</v>
          </cell>
          <cell r="G1545">
            <v>185</v>
          </cell>
          <cell r="H1545">
            <v>0</v>
          </cell>
          <cell r="N1545">
            <v>358</v>
          </cell>
          <cell r="AK1545">
            <v>185</v>
          </cell>
          <cell r="AL1545">
            <v>0</v>
          </cell>
          <cell r="AN1545">
            <v>0</v>
          </cell>
          <cell r="AO1545">
            <v>28.943250000000003</v>
          </cell>
          <cell r="AP1545">
            <v>9647.75</v>
          </cell>
          <cell r="AQ1545">
            <v>0</v>
          </cell>
          <cell r="BG1545" t="b">
            <v>0</v>
          </cell>
          <cell r="BO1545" t="b">
            <v>0</v>
          </cell>
          <cell r="CA1545" t="b">
            <v>0</v>
          </cell>
          <cell r="CB1545" t="b">
            <v>0</v>
          </cell>
          <cell r="CD1545" t="b">
            <v>0</v>
          </cell>
          <cell r="CE1545" t="b">
            <v>0</v>
          </cell>
          <cell r="CG1545" t="b">
            <v>0</v>
          </cell>
          <cell r="CH1545" t="b">
            <v>0</v>
          </cell>
          <cell r="CP1545" t="str">
            <v>ERWINWON</v>
          </cell>
          <cell r="CT1545" t="b">
            <v>0</v>
          </cell>
          <cell r="CV1545" t="b">
            <v>0</v>
          </cell>
          <cell r="CX1545" t="b">
            <v>0</v>
          </cell>
          <cell r="CZ1545" t="b">
            <v>0</v>
          </cell>
          <cell r="DB1545" t="b">
            <v>0</v>
          </cell>
          <cell r="DD1545" t="b">
            <v>0</v>
          </cell>
          <cell r="DF1545" t="b">
            <v>0</v>
          </cell>
          <cell r="DH1545" t="b">
            <v>0</v>
          </cell>
          <cell r="DJ1545" t="b">
            <v>0</v>
          </cell>
          <cell r="DL1545" t="b">
            <v>0</v>
          </cell>
          <cell r="DN1545" t="b">
            <v>0</v>
          </cell>
          <cell r="DP1545" t="b">
            <v>0</v>
          </cell>
          <cell r="DV1545">
            <v>0</v>
          </cell>
          <cell r="DX1545">
            <v>0</v>
          </cell>
          <cell r="DZ1545">
            <v>0</v>
          </cell>
          <cell r="EB1545">
            <v>0</v>
          </cell>
          <cell r="ED1545">
            <v>0</v>
          </cell>
          <cell r="EF1545">
            <v>0</v>
          </cell>
          <cell r="EJ1545">
            <v>0</v>
          </cell>
          <cell r="EL1545">
            <v>0</v>
          </cell>
          <cell r="EN1545">
            <v>0</v>
          </cell>
          <cell r="EP1545">
            <v>0</v>
          </cell>
          <cell r="ER1545">
            <v>0</v>
          </cell>
          <cell r="ET1545">
            <v>0</v>
          </cell>
          <cell r="EX1545">
            <v>0</v>
          </cell>
          <cell r="EZ1545">
            <v>0</v>
          </cell>
          <cell r="FD1545">
            <v>0</v>
          </cell>
          <cell r="FF1545">
            <v>0</v>
          </cell>
        </row>
        <row r="1546">
          <cell r="A1546" t="str">
            <v>WindS</v>
          </cell>
          <cell r="B1546" t="str">
            <v>Sverige</v>
          </cell>
          <cell r="G1546">
            <v>202.5</v>
          </cell>
          <cell r="H1546">
            <v>0</v>
          </cell>
          <cell r="N1546">
            <v>447</v>
          </cell>
          <cell r="AK1546">
            <v>202.5</v>
          </cell>
          <cell r="AL1546">
            <v>0</v>
          </cell>
          <cell r="AN1546">
            <v>0</v>
          </cell>
          <cell r="AO1546">
            <v>31.681125000000002</v>
          </cell>
          <cell r="AP1546">
            <v>10560.375</v>
          </cell>
          <cell r="AQ1546">
            <v>0</v>
          </cell>
          <cell r="BG1546" t="b">
            <v>0</v>
          </cell>
          <cell r="BO1546" t="b">
            <v>0</v>
          </cell>
          <cell r="CA1546" t="b">
            <v>0</v>
          </cell>
          <cell r="CB1546" t="b">
            <v>0</v>
          </cell>
          <cell r="CD1546" t="b">
            <v>0</v>
          </cell>
          <cell r="CE1546" t="b">
            <v>0</v>
          </cell>
          <cell r="CG1546" t="b">
            <v>0</v>
          </cell>
          <cell r="CH1546" t="b">
            <v>0</v>
          </cell>
          <cell r="CP1546" t="str">
            <v>ERWINWON</v>
          </cell>
          <cell r="CT1546" t="b">
            <v>0</v>
          </cell>
          <cell r="CV1546" t="b">
            <v>0</v>
          </cell>
          <cell r="CX1546" t="b">
            <v>0</v>
          </cell>
          <cell r="CZ1546" t="b">
            <v>0</v>
          </cell>
          <cell r="DB1546" t="b">
            <v>0</v>
          </cell>
          <cell r="DD1546" t="b">
            <v>0</v>
          </cell>
          <cell r="DF1546" t="b">
            <v>0</v>
          </cell>
          <cell r="DH1546" t="b">
            <v>0</v>
          </cell>
          <cell r="DJ1546" t="b">
            <v>0</v>
          </cell>
          <cell r="DL1546" t="b">
            <v>0</v>
          </cell>
          <cell r="DN1546" t="b">
            <v>0</v>
          </cell>
          <cell r="DP1546" t="b">
            <v>0</v>
          </cell>
          <cell r="DV1546">
            <v>0</v>
          </cell>
          <cell r="DX1546">
            <v>0</v>
          </cell>
          <cell r="DZ1546">
            <v>0</v>
          </cell>
          <cell r="EB1546">
            <v>0</v>
          </cell>
          <cell r="ED1546">
            <v>0</v>
          </cell>
          <cell r="EF1546">
            <v>0</v>
          </cell>
          <cell r="EJ1546">
            <v>0</v>
          </cell>
          <cell r="EL1546">
            <v>0</v>
          </cell>
          <cell r="EN1546">
            <v>0</v>
          </cell>
          <cell r="EP1546">
            <v>0</v>
          </cell>
          <cell r="ER1546">
            <v>0</v>
          </cell>
          <cell r="ET1546">
            <v>0</v>
          </cell>
          <cell r="EX1546">
            <v>0</v>
          </cell>
          <cell r="EZ1546">
            <v>0</v>
          </cell>
          <cell r="FD1546">
            <v>0</v>
          </cell>
          <cell r="FF1546">
            <v>0</v>
          </cell>
        </row>
        <row r="1547">
          <cell r="A1547" t="str">
            <v>WindS</v>
          </cell>
          <cell r="B1547" t="str">
            <v>Sverige</v>
          </cell>
          <cell r="G1547">
            <v>251</v>
          </cell>
          <cell r="H1547">
            <v>0</v>
          </cell>
          <cell r="N1547">
            <v>478</v>
          </cell>
          <cell r="AK1547">
            <v>251</v>
          </cell>
          <cell r="AL1547">
            <v>0</v>
          </cell>
          <cell r="AN1547">
            <v>0</v>
          </cell>
          <cell r="AO1547">
            <v>39.268950000000004</v>
          </cell>
          <cell r="AP1547">
            <v>13089.65</v>
          </cell>
          <cell r="AQ1547">
            <v>0</v>
          </cell>
          <cell r="BG1547" t="b">
            <v>0</v>
          </cell>
          <cell r="BO1547" t="b">
            <v>0</v>
          </cell>
          <cell r="CA1547" t="b">
            <v>0</v>
          </cell>
          <cell r="CB1547" t="b">
            <v>0</v>
          </cell>
          <cell r="CD1547" t="b">
            <v>0</v>
          </cell>
          <cell r="CE1547" t="b">
            <v>0</v>
          </cell>
          <cell r="CG1547" t="b">
            <v>0</v>
          </cell>
          <cell r="CH1547" t="b">
            <v>0</v>
          </cell>
          <cell r="CP1547" t="str">
            <v>ERWINWON</v>
          </cell>
          <cell r="CT1547" t="b">
            <v>0</v>
          </cell>
          <cell r="CV1547" t="b">
            <v>0</v>
          </cell>
          <cell r="CX1547" t="b">
            <v>0</v>
          </cell>
          <cell r="CZ1547" t="b">
            <v>0</v>
          </cell>
          <cell r="DB1547" t="b">
            <v>0</v>
          </cell>
          <cell r="DD1547" t="b">
            <v>0</v>
          </cell>
          <cell r="DF1547" t="b">
            <v>0</v>
          </cell>
          <cell r="DH1547" t="b">
            <v>0</v>
          </cell>
          <cell r="DJ1547" t="b">
            <v>0</v>
          </cell>
          <cell r="DL1547" t="b">
            <v>0</v>
          </cell>
          <cell r="DN1547" t="b">
            <v>0</v>
          </cell>
          <cell r="DP1547" t="b">
            <v>0</v>
          </cell>
          <cell r="DV1547">
            <v>0</v>
          </cell>
          <cell r="DX1547">
            <v>0</v>
          </cell>
          <cell r="DZ1547">
            <v>0</v>
          </cell>
          <cell r="EB1547">
            <v>0</v>
          </cell>
          <cell r="ED1547">
            <v>0</v>
          </cell>
          <cell r="EF1547">
            <v>0</v>
          </cell>
          <cell r="EJ1547">
            <v>0</v>
          </cell>
          <cell r="EL1547">
            <v>0</v>
          </cell>
          <cell r="EN1547">
            <v>0</v>
          </cell>
          <cell r="EP1547">
            <v>0</v>
          </cell>
          <cell r="ER1547">
            <v>0</v>
          </cell>
          <cell r="ET1547">
            <v>0</v>
          </cell>
          <cell r="EX1547">
            <v>0</v>
          </cell>
          <cell r="EZ1547">
            <v>0</v>
          </cell>
          <cell r="FD1547">
            <v>0</v>
          </cell>
          <cell r="FF1547">
            <v>0</v>
          </cell>
        </row>
        <row r="1548">
          <cell r="A1548" t="str">
            <v>WindS</v>
          </cell>
          <cell r="B1548" t="str">
            <v>Sverige</v>
          </cell>
          <cell r="G1548">
            <v>316</v>
          </cell>
          <cell r="H1548">
            <v>0</v>
          </cell>
          <cell r="N1548">
            <v>558</v>
          </cell>
          <cell r="AK1548">
            <v>316</v>
          </cell>
          <cell r="AL1548">
            <v>0</v>
          </cell>
          <cell r="AN1548">
            <v>0</v>
          </cell>
          <cell r="AO1548">
            <v>49.438200000000002</v>
          </cell>
          <cell r="AP1548">
            <v>16479.399999999998</v>
          </cell>
          <cell r="AQ1548">
            <v>0</v>
          </cell>
          <cell r="BG1548" t="b">
            <v>0</v>
          </cell>
          <cell r="BO1548" t="b">
            <v>0</v>
          </cell>
          <cell r="CA1548" t="b">
            <v>0</v>
          </cell>
          <cell r="CB1548" t="b">
            <v>0</v>
          </cell>
          <cell r="CD1548" t="b">
            <v>0</v>
          </cell>
          <cell r="CE1548" t="b">
            <v>0</v>
          </cell>
          <cell r="CG1548" t="b">
            <v>0</v>
          </cell>
          <cell r="CH1548" t="b">
            <v>0</v>
          </cell>
          <cell r="CP1548" t="str">
            <v>ERWINWON</v>
          </cell>
          <cell r="CT1548" t="b">
            <v>0</v>
          </cell>
          <cell r="CV1548" t="b">
            <v>0</v>
          </cell>
          <cell r="CX1548" t="b">
            <v>0</v>
          </cell>
          <cell r="CZ1548" t="b">
            <v>0</v>
          </cell>
          <cell r="DB1548" t="b">
            <v>0</v>
          </cell>
          <cell r="DD1548" t="b">
            <v>0</v>
          </cell>
          <cell r="DF1548" t="b">
            <v>0</v>
          </cell>
          <cell r="DH1548" t="b">
            <v>0</v>
          </cell>
          <cell r="DJ1548" t="b">
            <v>0</v>
          </cell>
          <cell r="DL1548" t="b">
            <v>0</v>
          </cell>
          <cell r="DN1548" t="b">
            <v>0</v>
          </cell>
          <cell r="DP1548" t="b">
            <v>0</v>
          </cell>
          <cell r="DV1548">
            <v>0</v>
          </cell>
          <cell r="DX1548">
            <v>0</v>
          </cell>
          <cell r="DZ1548">
            <v>0</v>
          </cell>
          <cell r="EB1548">
            <v>0</v>
          </cell>
          <cell r="ED1548">
            <v>0</v>
          </cell>
          <cell r="EF1548">
            <v>0</v>
          </cell>
          <cell r="EJ1548">
            <v>0</v>
          </cell>
          <cell r="EL1548">
            <v>0</v>
          </cell>
          <cell r="EN1548">
            <v>0</v>
          </cell>
          <cell r="EP1548">
            <v>0</v>
          </cell>
          <cell r="ER1548">
            <v>0</v>
          </cell>
          <cell r="ET1548">
            <v>0</v>
          </cell>
          <cell r="EX1548">
            <v>0</v>
          </cell>
          <cell r="EZ1548">
            <v>0</v>
          </cell>
          <cell r="FD1548">
            <v>0</v>
          </cell>
          <cell r="FF1548">
            <v>0</v>
          </cell>
        </row>
        <row r="1549">
          <cell r="A1549" t="str">
            <v>WindS</v>
          </cell>
          <cell r="B1549" t="str">
            <v>Sverige</v>
          </cell>
          <cell r="G1549">
            <v>369</v>
          </cell>
          <cell r="H1549">
            <v>0</v>
          </cell>
          <cell r="N1549">
            <v>761.20687832600413</v>
          </cell>
          <cell r="AK1549">
            <v>369</v>
          </cell>
          <cell r="AL1549">
            <v>0</v>
          </cell>
          <cell r="AN1549">
            <v>0</v>
          </cell>
          <cell r="AO1549">
            <v>57.730050000000006</v>
          </cell>
          <cell r="AP1549">
            <v>19243.349999999999</v>
          </cell>
          <cell r="AQ1549">
            <v>0</v>
          </cell>
          <cell r="BG1549" t="b">
            <v>0</v>
          </cell>
          <cell r="BO1549" t="b">
            <v>0</v>
          </cell>
          <cell r="CA1549" t="b">
            <v>0</v>
          </cell>
          <cell r="CB1549" t="b">
            <v>0</v>
          </cell>
          <cell r="CD1549" t="b">
            <v>0</v>
          </cell>
          <cell r="CE1549" t="b">
            <v>0</v>
          </cell>
          <cell r="CG1549" t="b">
            <v>0</v>
          </cell>
          <cell r="CH1549" t="b">
            <v>0</v>
          </cell>
          <cell r="CP1549" t="str">
            <v>ERWINWON</v>
          </cell>
          <cell r="CT1549" t="b">
            <v>0</v>
          </cell>
          <cell r="CV1549" t="b">
            <v>0</v>
          </cell>
          <cell r="CX1549" t="b">
            <v>0</v>
          </cell>
          <cell r="CZ1549" t="b">
            <v>0</v>
          </cell>
          <cell r="DB1549" t="b">
            <v>0</v>
          </cell>
          <cell r="DD1549" t="b">
            <v>0</v>
          </cell>
          <cell r="DF1549" t="b">
            <v>0</v>
          </cell>
          <cell r="DH1549" t="b">
            <v>0</v>
          </cell>
          <cell r="DJ1549" t="b">
            <v>0</v>
          </cell>
          <cell r="DL1549" t="b">
            <v>0</v>
          </cell>
          <cell r="DN1549" t="b">
            <v>0</v>
          </cell>
          <cell r="DP1549" t="b">
            <v>0</v>
          </cell>
          <cell r="DV1549">
            <v>0</v>
          </cell>
          <cell r="DX1549">
            <v>0</v>
          </cell>
          <cell r="DZ1549">
            <v>0</v>
          </cell>
          <cell r="EB1549">
            <v>0</v>
          </cell>
          <cell r="ED1549">
            <v>0</v>
          </cell>
          <cell r="EF1549">
            <v>0</v>
          </cell>
          <cell r="EJ1549">
            <v>0</v>
          </cell>
          <cell r="EL1549">
            <v>0</v>
          </cell>
          <cell r="EN1549">
            <v>0</v>
          </cell>
          <cell r="EP1549">
            <v>0</v>
          </cell>
          <cell r="ER1549">
            <v>0</v>
          </cell>
          <cell r="ET1549">
            <v>0</v>
          </cell>
          <cell r="EX1549">
            <v>0</v>
          </cell>
          <cell r="EZ1549">
            <v>0</v>
          </cell>
          <cell r="FD1549">
            <v>0</v>
          </cell>
          <cell r="FF1549">
            <v>0</v>
          </cell>
        </row>
        <row r="1550">
          <cell r="A1550" t="str">
            <v>WindS</v>
          </cell>
          <cell r="B1550" t="str">
            <v>Sverige</v>
          </cell>
          <cell r="G1550">
            <v>420.5</v>
          </cell>
          <cell r="H1550">
            <v>0</v>
          </cell>
          <cell r="N1550">
            <v>867.44577868857652</v>
          </cell>
          <cell r="AK1550">
            <v>420.5</v>
          </cell>
          <cell r="AL1550">
            <v>0</v>
          </cell>
          <cell r="AN1550">
            <v>0</v>
          </cell>
          <cell r="AO1550">
            <v>65.787225000000007</v>
          </cell>
          <cell r="AP1550">
            <v>21929.075000000001</v>
          </cell>
          <cell r="AQ1550">
            <v>0</v>
          </cell>
          <cell r="BG1550" t="b">
            <v>0</v>
          </cell>
          <cell r="BO1550" t="b">
            <v>0</v>
          </cell>
          <cell r="CA1550" t="b">
            <v>0</v>
          </cell>
          <cell r="CB1550" t="b">
            <v>0</v>
          </cell>
          <cell r="CD1550" t="b">
            <v>0</v>
          </cell>
          <cell r="CE1550" t="b">
            <v>0</v>
          </cell>
          <cell r="CG1550" t="b">
            <v>0</v>
          </cell>
          <cell r="CH1550" t="b">
            <v>0</v>
          </cell>
          <cell r="CP1550" t="str">
            <v>ERWINWON</v>
          </cell>
          <cell r="CT1550" t="b">
            <v>0</v>
          </cell>
          <cell r="CV1550" t="b">
            <v>0</v>
          </cell>
          <cell r="CX1550" t="b">
            <v>0</v>
          </cell>
          <cell r="CZ1550" t="b">
            <v>0</v>
          </cell>
          <cell r="DB1550" t="b">
            <v>0</v>
          </cell>
          <cell r="DD1550" t="b">
            <v>0</v>
          </cell>
          <cell r="DF1550" t="b">
            <v>0</v>
          </cell>
          <cell r="DH1550" t="b">
            <v>0</v>
          </cell>
          <cell r="DJ1550" t="b">
            <v>0</v>
          </cell>
          <cell r="DL1550" t="b">
            <v>0</v>
          </cell>
          <cell r="DN1550" t="b">
            <v>0</v>
          </cell>
          <cell r="DP1550" t="b">
            <v>0</v>
          </cell>
          <cell r="DV1550">
            <v>0</v>
          </cell>
          <cell r="DX1550">
            <v>0</v>
          </cell>
          <cell r="DZ1550">
            <v>0</v>
          </cell>
          <cell r="EB1550">
            <v>0</v>
          </cell>
          <cell r="ED1550">
            <v>0</v>
          </cell>
          <cell r="EF1550">
            <v>0</v>
          </cell>
          <cell r="EJ1550">
            <v>0</v>
          </cell>
          <cell r="EL1550">
            <v>0</v>
          </cell>
          <cell r="EN1550">
            <v>0</v>
          </cell>
          <cell r="EP1550">
            <v>0</v>
          </cell>
          <cell r="ER1550">
            <v>0</v>
          </cell>
          <cell r="ET1550">
            <v>0</v>
          </cell>
          <cell r="EX1550">
            <v>0</v>
          </cell>
          <cell r="EZ1550">
            <v>0</v>
          </cell>
          <cell r="FD1550">
            <v>0</v>
          </cell>
          <cell r="FF1550">
            <v>0</v>
          </cell>
        </row>
        <row r="1551">
          <cell r="A1551" t="str">
            <v>WindS</v>
          </cell>
          <cell r="B1551" t="str">
            <v>Sverige</v>
          </cell>
          <cell r="G1551">
            <v>483.5</v>
          </cell>
          <cell r="H1551">
            <v>0</v>
          </cell>
          <cell r="N1551">
            <v>997.40792864667469</v>
          </cell>
          <cell r="AK1551">
            <v>483.5</v>
          </cell>
          <cell r="AL1551">
            <v>0</v>
          </cell>
          <cell r="AN1551">
            <v>0</v>
          </cell>
          <cell r="AO1551">
            <v>75.643574999999998</v>
          </cell>
          <cell r="AP1551">
            <v>25214.524999999998</v>
          </cell>
          <cell r="AQ1551">
            <v>0</v>
          </cell>
          <cell r="BG1551" t="b">
            <v>0</v>
          </cell>
          <cell r="BO1551" t="b">
            <v>0</v>
          </cell>
          <cell r="CA1551" t="b">
            <v>0</v>
          </cell>
          <cell r="CB1551" t="b">
            <v>0</v>
          </cell>
          <cell r="CD1551" t="b">
            <v>0</v>
          </cell>
          <cell r="CE1551" t="b">
            <v>0</v>
          </cell>
          <cell r="CG1551" t="b">
            <v>0</v>
          </cell>
          <cell r="CH1551" t="b">
            <v>0</v>
          </cell>
          <cell r="CP1551" t="str">
            <v>ERWINWON</v>
          </cell>
          <cell r="CT1551" t="b">
            <v>0</v>
          </cell>
          <cell r="CV1551" t="b">
            <v>0</v>
          </cell>
          <cell r="CX1551" t="b">
            <v>0</v>
          </cell>
          <cell r="CZ1551" t="b">
            <v>0</v>
          </cell>
          <cell r="DB1551" t="b">
            <v>0</v>
          </cell>
          <cell r="DD1551" t="b">
            <v>0</v>
          </cell>
          <cell r="DF1551" t="b">
            <v>0</v>
          </cell>
          <cell r="DH1551" t="b">
            <v>0</v>
          </cell>
          <cell r="DJ1551" t="b">
            <v>0</v>
          </cell>
          <cell r="DL1551" t="b">
            <v>0</v>
          </cell>
          <cell r="DN1551" t="b">
            <v>0</v>
          </cell>
          <cell r="DP1551" t="b">
            <v>0</v>
          </cell>
          <cell r="DV1551">
            <v>0</v>
          </cell>
          <cell r="DX1551">
            <v>0</v>
          </cell>
          <cell r="DZ1551">
            <v>0</v>
          </cell>
          <cell r="EB1551">
            <v>0</v>
          </cell>
          <cell r="ED1551">
            <v>0</v>
          </cell>
          <cell r="EF1551">
            <v>0</v>
          </cell>
          <cell r="EJ1551">
            <v>0</v>
          </cell>
          <cell r="EL1551">
            <v>0</v>
          </cell>
          <cell r="EN1551">
            <v>0</v>
          </cell>
          <cell r="EP1551">
            <v>0</v>
          </cell>
          <cell r="ER1551">
            <v>0</v>
          </cell>
          <cell r="ET1551">
            <v>0</v>
          </cell>
          <cell r="EX1551">
            <v>0</v>
          </cell>
          <cell r="EZ1551">
            <v>0</v>
          </cell>
          <cell r="FD1551">
            <v>0</v>
          </cell>
          <cell r="FF1551">
            <v>0</v>
          </cell>
        </row>
        <row r="1552">
          <cell r="A1552" t="str">
            <v>WindS</v>
          </cell>
          <cell r="B1552" t="str">
            <v>Sverige</v>
          </cell>
          <cell r="G1552">
            <v>552.5</v>
          </cell>
          <cell r="H1552">
            <v>0</v>
          </cell>
          <cell r="N1552">
            <v>1139.74742621983</v>
          </cell>
          <cell r="AK1552">
            <v>552.5</v>
          </cell>
          <cell r="AL1552">
            <v>0</v>
          </cell>
          <cell r="AN1552">
            <v>0</v>
          </cell>
          <cell r="AO1552">
            <v>86.438625000000002</v>
          </cell>
          <cell r="AP1552">
            <v>28812.875</v>
          </cell>
          <cell r="AQ1552">
            <v>0</v>
          </cell>
          <cell r="BG1552" t="b">
            <v>0</v>
          </cell>
          <cell r="BO1552" t="b">
            <v>0</v>
          </cell>
          <cell r="CA1552" t="b">
            <v>0</v>
          </cell>
          <cell r="CB1552" t="b">
            <v>0</v>
          </cell>
          <cell r="CD1552" t="b">
            <v>0</v>
          </cell>
          <cell r="CE1552" t="b">
            <v>0</v>
          </cell>
          <cell r="CG1552" t="b">
            <v>0</v>
          </cell>
          <cell r="CH1552" t="b">
            <v>0</v>
          </cell>
          <cell r="CP1552" t="str">
            <v>ERWINWON</v>
          </cell>
          <cell r="CT1552" t="b">
            <v>0</v>
          </cell>
          <cell r="CV1552" t="b">
            <v>0</v>
          </cell>
          <cell r="CX1552" t="b">
            <v>0</v>
          </cell>
          <cell r="CZ1552" t="b">
            <v>0</v>
          </cell>
          <cell r="DB1552" t="b">
            <v>0</v>
          </cell>
          <cell r="DD1552" t="b">
            <v>0</v>
          </cell>
          <cell r="DF1552" t="b">
            <v>0</v>
          </cell>
          <cell r="DH1552" t="b">
            <v>0</v>
          </cell>
          <cell r="DJ1552" t="b">
            <v>0</v>
          </cell>
          <cell r="DL1552" t="b">
            <v>0</v>
          </cell>
          <cell r="DN1552" t="b">
            <v>0</v>
          </cell>
          <cell r="DP1552" t="b">
            <v>0</v>
          </cell>
          <cell r="DV1552">
            <v>0</v>
          </cell>
          <cell r="DX1552">
            <v>0</v>
          </cell>
          <cell r="DZ1552">
            <v>0</v>
          </cell>
          <cell r="EB1552">
            <v>0</v>
          </cell>
          <cell r="ED1552">
            <v>0</v>
          </cell>
          <cell r="EF1552">
            <v>0</v>
          </cell>
          <cell r="EJ1552">
            <v>0</v>
          </cell>
          <cell r="EL1552">
            <v>0</v>
          </cell>
          <cell r="EN1552">
            <v>0</v>
          </cell>
          <cell r="EP1552">
            <v>0</v>
          </cell>
          <cell r="ER1552">
            <v>0</v>
          </cell>
          <cell r="ET1552">
            <v>0</v>
          </cell>
          <cell r="EX1552">
            <v>0</v>
          </cell>
          <cell r="EZ1552">
            <v>0</v>
          </cell>
          <cell r="FD1552">
            <v>0</v>
          </cell>
          <cell r="FF1552">
            <v>0</v>
          </cell>
        </row>
        <row r="1553">
          <cell r="A1553" t="str">
            <v>WindS</v>
          </cell>
          <cell r="B1553" t="str">
            <v>Sverige</v>
          </cell>
          <cell r="G1553">
            <v>680</v>
          </cell>
          <cell r="H1553">
            <v>0</v>
          </cell>
          <cell r="N1553">
            <v>1431</v>
          </cell>
          <cell r="AK1553">
            <v>680</v>
          </cell>
          <cell r="AL1553">
            <v>0</v>
          </cell>
          <cell r="AN1553">
            <v>0</v>
          </cell>
          <cell r="AO1553">
            <v>106.38600000000001</v>
          </cell>
          <cell r="AP1553">
            <v>35462</v>
          </cell>
          <cell r="AQ1553">
            <v>0</v>
          </cell>
          <cell r="BG1553" t="b">
            <v>0</v>
          </cell>
          <cell r="BO1553" t="b">
            <v>0</v>
          </cell>
          <cell r="CA1553" t="b">
            <v>0</v>
          </cell>
          <cell r="CB1553" t="b">
            <v>0</v>
          </cell>
          <cell r="CD1553" t="b">
            <v>0</v>
          </cell>
          <cell r="CE1553" t="b">
            <v>0</v>
          </cell>
          <cell r="CG1553" t="b">
            <v>0</v>
          </cell>
          <cell r="CH1553" t="b">
            <v>0</v>
          </cell>
          <cell r="CP1553" t="str">
            <v>ERWINWON</v>
          </cell>
          <cell r="CT1553" t="b">
            <v>0</v>
          </cell>
          <cell r="CV1553" t="b">
            <v>0</v>
          </cell>
          <cell r="CX1553" t="b">
            <v>0</v>
          </cell>
          <cell r="CZ1553" t="b">
            <v>0</v>
          </cell>
          <cell r="DB1553" t="b">
            <v>0</v>
          </cell>
          <cell r="DD1553" t="b">
            <v>0</v>
          </cell>
          <cell r="DF1553" t="b">
            <v>0</v>
          </cell>
          <cell r="DH1553" t="b">
            <v>0</v>
          </cell>
          <cell r="DJ1553" t="b">
            <v>0</v>
          </cell>
          <cell r="DL1553" t="b">
            <v>0</v>
          </cell>
          <cell r="DN1553" t="b">
            <v>0</v>
          </cell>
          <cell r="DP1553" t="b">
            <v>0</v>
          </cell>
          <cell r="DV1553">
            <v>0</v>
          </cell>
          <cell r="DX1553">
            <v>0</v>
          </cell>
          <cell r="DZ1553">
            <v>0</v>
          </cell>
          <cell r="EB1553">
            <v>0</v>
          </cell>
          <cell r="ED1553">
            <v>0</v>
          </cell>
          <cell r="EF1553">
            <v>0</v>
          </cell>
          <cell r="EJ1553">
            <v>0</v>
          </cell>
          <cell r="EL1553">
            <v>0</v>
          </cell>
          <cell r="EN1553">
            <v>0</v>
          </cell>
          <cell r="EP1553">
            <v>0</v>
          </cell>
          <cell r="ER1553">
            <v>0</v>
          </cell>
          <cell r="ET1553">
            <v>0</v>
          </cell>
          <cell r="EX1553">
            <v>0</v>
          </cell>
          <cell r="EZ1553">
            <v>0</v>
          </cell>
          <cell r="FD1553">
            <v>0</v>
          </cell>
          <cell r="FF1553">
            <v>0</v>
          </cell>
        </row>
        <row r="1554">
          <cell r="A1554" t="str">
            <v>WindS</v>
          </cell>
          <cell r="B1554" t="str">
            <v>Sverige</v>
          </cell>
          <cell r="G1554">
            <v>900.5</v>
          </cell>
          <cell r="H1554">
            <v>0</v>
          </cell>
          <cell r="N1554">
            <v>1995</v>
          </cell>
          <cell r="AK1554">
            <v>900.5</v>
          </cell>
          <cell r="AL1554">
            <v>0</v>
          </cell>
          <cell r="AN1554">
            <v>0</v>
          </cell>
          <cell r="AO1554">
            <v>140.88322500000001</v>
          </cell>
          <cell r="AP1554">
            <v>46961.074999999997</v>
          </cell>
          <cell r="AQ1554">
            <v>0</v>
          </cell>
          <cell r="BG1554" t="b">
            <v>0</v>
          </cell>
          <cell r="BO1554" t="b">
            <v>0</v>
          </cell>
          <cell r="CA1554" t="b">
            <v>0</v>
          </cell>
          <cell r="CB1554" t="b">
            <v>0</v>
          </cell>
          <cell r="CD1554" t="b">
            <v>0</v>
          </cell>
          <cell r="CE1554" t="b">
            <v>0</v>
          </cell>
          <cell r="CG1554" t="b">
            <v>0</v>
          </cell>
          <cell r="CH1554" t="b">
            <v>0</v>
          </cell>
          <cell r="CP1554" t="str">
            <v>ERWINWON</v>
          </cell>
          <cell r="CT1554" t="b">
            <v>0</v>
          </cell>
          <cell r="CV1554" t="b">
            <v>0</v>
          </cell>
          <cell r="CX1554" t="b">
            <v>0</v>
          </cell>
          <cell r="CZ1554" t="b">
            <v>0</v>
          </cell>
          <cell r="DB1554" t="b">
            <v>0</v>
          </cell>
          <cell r="DD1554" t="b">
            <v>0</v>
          </cell>
          <cell r="DF1554" t="b">
            <v>0</v>
          </cell>
          <cell r="DH1554" t="b">
            <v>0</v>
          </cell>
          <cell r="DJ1554" t="b">
            <v>0</v>
          </cell>
          <cell r="DL1554" t="b">
            <v>0</v>
          </cell>
          <cell r="DN1554" t="b">
            <v>0</v>
          </cell>
          <cell r="DP1554" t="b">
            <v>0</v>
          </cell>
          <cell r="DV1554">
            <v>0</v>
          </cell>
          <cell r="DX1554">
            <v>0</v>
          </cell>
          <cell r="DZ1554">
            <v>0</v>
          </cell>
          <cell r="EB1554">
            <v>0</v>
          </cell>
          <cell r="ED1554">
            <v>0</v>
          </cell>
          <cell r="EF1554">
            <v>0</v>
          </cell>
          <cell r="EJ1554">
            <v>0</v>
          </cell>
          <cell r="EL1554">
            <v>0</v>
          </cell>
          <cell r="EN1554">
            <v>0</v>
          </cell>
          <cell r="EP1554">
            <v>0</v>
          </cell>
          <cell r="ER1554">
            <v>0</v>
          </cell>
          <cell r="ET1554">
            <v>0</v>
          </cell>
          <cell r="EX1554">
            <v>0</v>
          </cell>
          <cell r="EZ1554">
            <v>0</v>
          </cell>
          <cell r="FD1554">
            <v>0</v>
          </cell>
          <cell r="FF1554">
            <v>0</v>
          </cell>
        </row>
        <row r="1555">
          <cell r="A1555" t="str">
            <v>WindS</v>
          </cell>
          <cell r="B1555" t="str">
            <v>Sverige</v>
          </cell>
          <cell r="G1555">
            <v>1108.1666666666665</v>
          </cell>
          <cell r="H1555">
            <v>0</v>
          </cell>
          <cell r="N1555">
            <v>2770.4166666666665</v>
          </cell>
          <cell r="AK1555">
            <v>1108.1666666666665</v>
          </cell>
          <cell r="AL1555">
            <v>0</v>
          </cell>
          <cell r="AN1555">
            <v>0</v>
          </cell>
          <cell r="AO1555">
            <v>173.37267499999999</v>
          </cell>
          <cell r="AP1555">
            <v>57790.891666666656</v>
          </cell>
          <cell r="AQ1555">
            <v>0</v>
          </cell>
          <cell r="BG1555" t="b">
            <v>0</v>
          </cell>
          <cell r="BO1555" t="b">
            <v>0</v>
          </cell>
          <cell r="CA1555" t="b">
            <v>0</v>
          </cell>
          <cell r="CB1555" t="b">
            <v>0</v>
          </cell>
          <cell r="CD1555" t="b">
            <v>0</v>
          </cell>
          <cell r="CE1555" t="b">
            <v>0</v>
          </cell>
          <cell r="CG1555" t="b">
            <v>0</v>
          </cell>
          <cell r="CH1555" t="b">
            <v>0</v>
          </cell>
          <cell r="CP1555" t="str">
            <v>ERWINWON</v>
          </cell>
          <cell r="CT1555" t="b">
            <v>0</v>
          </cell>
          <cell r="CV1555" t="b">
            <v>0</v>
          </cell>
          <cell r="CX1555" t="b">
            <v>0</v>
          </cell>
          <cell r="CZ1555" t="b">
            <v>0</v>
          </cell>
          <cell r="DB1555" t="b">
            <v>0</v>
          </cell>
          <cell r="DD1555" t="b">
            <v>0</v>
          </cell>
          <cell r="DF1555" t="b">
            <v>0</v>
          </cell>
          <cell r="DH1555" t="b">
            <v>0</v>
          </cell>
          <cell r="DJ1555" t="b">
            <v>0</v>
          </cell>
          <cell r="DL1555" t="b">
            <v>0</v>
          </cell>
          <cell r="DN1555" t="b">
            <v>0</v>
          </cell>
          <cell r="DP1555" t="b">
            <v>0</v>
          </cell>
          <cell r="DV1555">
            <v>0</v>
          </cell>
          <cell r="DX1555">
            <v>0</v>
          </cell>
          <cell r="DZ1555">
            <v>0</v>
          </cell>
          <cell r="EB1555">
            <v>0</v>
          </cell>
          <cell r="ED1555">
            <v>0</v>
          </cell>
          <cell r="EF1555">
            <v>0</v>
          </cell>
          <cell r="EJ1555">
            <v>0</v>
          </cell>
          <cell r="EL1555">
            <v>0</v>
          </cell>
          <cell r="EN1555">
            <v>0</v>
          </cell>
          <cell r="EP1555">
            <v>0</v>
          </cell>
          <cell r="ER1555">
            <v>0</v>
          </cell>
          <cell r="ET1555">
            <v>0</v>
          </cell>
          <cell r="EX1555">
            <v>0</v>
          </cell>
          <cell r="EZ1555">
            <v>0</v>
          </cell>
          <cell r="FD1555">
            <v>0</v>
          </cell>
          <cell r="FF1555">
            <v>0</v>
          </cell>
        </row>
        <row r="1556">
          <cell r="A1556" t="str">
            <v>WindS</v>
          </cell>
          <cell r="B1556" t="str">
            <v>Sverige</v>
          </cell>
          <cell r="G1556">
            <v>1418.3333333333333</v>
          </cell>
          <cell r="H1556">
            <v>0</v>
          </cell>
          <cell r="N1556">
            <v>3545.833333333333</v>
          </cell>
          <cell r="AK1556">
            <v>1418.3333333333333</v>
          </cell>
          <cell r="AL1556">
            <v>0</v>
          </cell>
          <cell r="AN1556">
            <v>0</v>
          </cell>
          <cell r="AO1556">
            <v>221.89824999999999</v>
          </cell>
          <cell r="AP1556">
            <v>73966.083333333328</v>
          </cell>
          <cell r="AQ1556">
            <v>0</v>
          </cell>
          <cell r="BG1556" t="b">
            <v>0</v>
          </cell>
          <cell r="BO1556" t="b">
            <v>0</v>
          </cell>
          <cell r="CA1556" t="b">
            <v>0</v>
          </cell>
          <cell r="CB1556" t="b">
            <v>0</v>
          </cell>
          <cell r="CD1556" t="b">
            <v>0</v>
          </cell>
          <cell r="CE1556" t="b">
            <v>0</v>
          </cell>
          <cell r="CG1556" t="b">
            <v>0</v>
          </cell>
          <cell r="CH1556" t="b">
            <v>0</v>
          </cell>
          <cell r="CP1556" t="str">
            <v>ERWINWON</v>
          </cell>
          <cell r="CT1556" t="b">
            <v>0</v>
          </cell>
          <cell r="CV1556" t="b">
            <v>0</v>
          </cell>
          <cell r="CX1556" t="b">
            <v>0</v>
          </cell>
          <cell r="CZ1556" t="b">
            <v>0</v>
          </cell>
          <cell r="DB1556" t="b">
            <v>0</v>
          </cell>
          <cell r="DD1556" t="b">
            <v>0</v>
          </cell>
          <cell r="DF1556" t="b">
            <v>0</v>
          </cell>
          <cell r="DH1556" t="b">
            <v>0</v>
          </cell>
          <cell r="DJ1556" t="b">
            <v>0</v>
          </cell>
          <cell r="DL1556" t="b">
            <v>0</v>
          </cell>
          <cell r="DN1556" t="b">
            <v>0</v>
          </cell>
          <cell r="DP1556" t="b">
            <v>0</v>
          </cell>
          <cell r="DV1556">
            <v>0</v>
          </cell>
          <cell r="DX1556">
            <v>0</v>
          </cell>
          <cell r="DZ1556">
            <v>0</v>
          </cell>
          <cell r="EB1556">
            <v>0</v>
          </cell>
          <cell r="ED1556">
            <v>0</v>
          </cell>
          <cell r="EF1556">
            <v>0</v>
          </cell>
          <cell r="EJ1556">
            <v>0</v>
          </cell>
          <cell r="EL1556">
            <v>0</v>
          </cell>
          <cell r="EN1556">
            <v>0</v>
          </cell>
          <cell r="EP1556">
            <v>0</v>
          </cell>
          <cell r="ER1556">
            <v>0</v>
          </cell>
          <cell r="ET1556">
            <v>0</v>
          </cell>
          <cell r="EX1556">
            <v>0</v>
          </cell>
          <cell r="EZ1556">
            <v>0</v>
          </cell>
          <cell r="FD1556">
            <v>0</v>
          </cell>
          <cell r="FF1556">
            <v>0</v>
          </cell>
        </row>
        <row r="1557">
          <cell r="A1557" t="str">
            <v>WindS</v>
          </cell>
          <cell r="B1557" t="str">
            <v>Sverige</v>
          </cell>
          <cell r="G1557">
            <v>1728.5</v>
          </cell>
          <cell r="H1557">
            <v>0</v>
          </cell>
          <cell r="N1557">
            <v>4321.25</v>
          </cell>
          <cell r="AK1557">
            <v>1728.5</v>
          </cell>
          <cell r="AL1557">
            <v>0</v>
          </cell>
          <cell r="AN1557">
            <v>0</v>
          </cell>
          <cell r="AO1557">
            <v>270.42382500000002</v>
          </cell>
          <cell r="AP1557">
            <v>90141.274999999994</v>
          </cell>
          <cell r="AQ1557">
            <v>0</v>
          </cell>
          <cell r="BG1557" t="b">
            <v>0</v>
          </cell>
          <cell r="BO1557" t="b">
            <v>0</v>
          </cell>
          <cell r="CA1557" t="b">
            <v>0</v>
          </cell>
          <cell r="CB1557" t="b">
            <v>0</v>
          </cell>
          <cell r="CD1557" t="b">
            <v>0</v>
          </cell>
          <cell r="CE1557" t="b">
            <v>0</v>
          </cell>
          <cell r="CG1557" t="b">
            <v>0</v>
          </cell>
          <cell r="CH1557" t="b">
            <v>0</v>
          </cell>
          <cell r="CP1557" t="str">
            <v>ERWINWON</v>
          </cell>
          <cell r="CT1557" t="b">
            <v>0</v>
          </cell>
          <cell r="CV1557" t="b">
            <v>0</v>
          </cell>
          <cell r="CX1557" t="b">
            <v>0</v>
          </cell>
          <cell r="CZ1557" t="b">
            <v>0</v>
          </cell>
          <cell r="DB1557" t="b">
            <v>0</v>
          </cell>
          <cell r="DD1557" t="b">
            <v>0</v>
          </cell>
          <cell r="DF1557" t="b">
            <v>0</v>
          </cell>
          <cell r="DH1557" t="b">
            <v>0</v>
          </cell>
          <cell r="DJ1557" t="b">
            <v>0</v>
          </cell>
          <cell r="DL1557" t="b">
            <v>0</v>
          </cell>
          <cell r="DN1557" t="b">
            <v>0</v>
          </cell>
          <cell r="DP1557" t="b">
            <v>0</v>
          </cell>
          <cell r="DV1557">
            <v>0</v>
          </cell>
          <cell r="DX1557">
            <v>0</v>
          </cell>
          <cell r="DZ1557">
            <v>0</v>
          </cell>
          <cell r="EB1557">
            <v>0</v>
          </cell>
          <cell r="ED1557">
            <v>0</v>
          </cell>
          <cell r="EF1557">
            <v>0</v>
          </cell>
          <cell r="EJ1557">
            <v>0</v>
          </cell>
          <cell r="EL1557">
            <v>0</v>
          </cell>
          <cell r="EN1557">
            <v>0</v>
          </cell>
          <cell r="EP1557">
            <v>0</v>
          </cell>
          <cell r="ER1557">
            <v>0</v>
          </cell>
          <cell r="ET1557">
            <v>0</v>
          </cell>
          <cell r="EX1557">
            <v>0</v>
          </cell>
          <cell r="EZ1557">
            <v>0</v>
          </cell>
          <cell r="FD1557">
            <v>0</v>
          </cell>
          <cell r="FF1557">
            <v>0</v>
          </cell>
        </row>
        <row r="1558">
          <cell r="A1558" t="str">
            <v>WindS</v>
          </cell>
          <cell r="B1558" t="str">
            <v>Sverige</v>
          </cell>
          <cell r="G1558">
            <v>2038.6666666666667</v>
          </cell>
          <cell r="H1558">
            <v>0</v>
          </cell>
          <cell r="N1558">
            <v>5096.666666666667</v>
          </cell>
          <cell r="AK1558">
            <v>2038.6666666666667</v>
          </cell>
          <cell r="AL1558">
            <v>0</v>
          </cell>
          <cell r="AN1558">
            <v>0</v>
          </cell>
          <cell r="AO1558">
            <v>318.94940000000003</v>
          </cell>
          <cell r="AP1558">
            <v>106316.46666666667</v>
          </cell>
          <cell r="AQ1558">
            <v>0</v>
          </cell>
          <cell r="BG1558" t="b">
            <v>0</v>
          </cell>
          <cell r="BO1558" t="b">
            <v>0</v>
          </cell>
          <cell r="CA1558" t="b">
            <v>0</v>
          </cell>
          <cell r="CB1558" t="b">
            <v>0</v>
          </cell>
          <cell r="CD1558" t="b">
            <v>0</v>
          </cell>
          <cell r="CE1558" t="b">
            <v>0</v>
          </cell>
          <cell r="CG1558" t="b">
            <v>0</v>
          </cell>
          <cell r="CH1558" t="b">
            <v>0</v>
          </cell>
          <cell r="CP1558" t="str">
            <v>ERWINWON</v>
          </cell>
          <cell r="CT1558" t="b">
            <v>0</v>
          </cell>
          <cell r="CV1558" t="b">
            <v>0</v>
          </cell>
          <cell r="CX1558" t="b">
            <v>0</v>
          </cell>
          <cell r="CZ1558" t="b">
            <v>0</v>
          </cell>
          <cell r="DB1558" t="b">
            <v>0</v>
          </cell>
          <cell r="DD1558" t="b">
            <v>0</v>
          </cell>
          <cell r="DF1558" t="b">
            <v>0</v>
          </cell>
          <cell r="DH1558" t="b">
            <v>0</v>
          </cell>
          <cell r="DJ1558" t="b">
            <v>0</v>
          </cell>
          <cell r="DL1558" t="b">
            <v>0</v>
          </cell>
          <cell r="DN1558" t="b">
            <v>0</v>
          </cell>
          <cell r="DP1558" t="b">
            <v>0</v>
          </cell>
          <cell r="DV1558">
            <v>0</v>
          </cell>
          <cell r="DX1558">
            <v>0</v>
          </cell>
          <cell r="DZ1558">
            <v>0</v>
          </cell>
          <cell r="EB1558">
            <v>0</v>
          </cell>
          <cell r="ED1558">
            <v>0</v>
          </cell>
          <cell r="EF1558">
            <v>0</v>
          </cell>
          <cell r="EJ1558">
            <v>0</v>
          </cell>
          <cell r="EL1558">
            <v>0</v>
          </cell>
          <cell r="EN1558">
            <v>0</v>
          </cell>
          <cell r="EP1558">
            <v>0</v>
          </cell>
          <cell r="ER1558">
            <v>0</v>
          </cell>
          <cell r="ET1558">
            <v>0</v>
          </cell>
          <cell r="EX1558">
            <v>0</v>
          </cell>
          <cell r="EZ1558">
            <v>0</v>
          </cell>
          <cell r="FD1558">
            <v>0</v>
          </cell>
          <cell r="FF1558">
            <v>0</v>
          </cell>
        </row>
        <row r="1559">
          <cell r="A1559" t="str">
            <v>WindS</v>
          </cell>
          <cell r="B1559" t="str">
            <v>Sverige</v>
          </cell>
          <cell r="G1559">
            <v>2348.8333333333339</v>
          </cell>
          <cell r="H1559">
            <v>0</v>
          </cell>
          <cell r="N1559">
            <v>5872.0833333333339</v>
          </cell>
          <cell r="AK1559">
            <v>2348.8333333333339</v>
          </cell>
          <cell r="AL1559">
            <v>0</v>
          </cell>
          <cell r="AN1559">
            <v>0</v>
          </cell>
          <cell r="AO1559">
            <v>367.47497500000009</v>
          </cell>
          <cell r="AP1559">
            <v>122491.65833333335</v>
          </cell>
          <cell r="AQ1559">
            <v>0</v>
          </cell>
          <cell r="BG1559" t="b">
            <v>0</v>
          </cell>
          <cell r="BO1559" t="b">
            <v>0</v>
          </cell>
          <cell r="CA1559" t="b">
            <v>0</v>
          </cell>
          <cell r="CB1559" t="b">
            <v>0</v>
          </cell>
          <cell r="CD1559" t="b">
            <v>0</v>
          </cell>
          <cell r="CE1559" t="b">
            <v>0</v>
          </cell>
          <cell r="CG1559" t="b">
            <v>0</v>
          </cell>
          <cell r="CH1559" t="b">
            <v>0</v>
          </cell>
          <cell r="CP1559" t="str">
            <v>ERWINWON</v>
          </cell>
          <cell r="CT1559" t="b">
            <v>0</v>
          </cell>
          <cell r="CV1559" t="b">
            <v>0</v>
          </cell>
          <cell r="CX1559" t="b">
            <v>0</v>
          </cell>
          <cell r="CZ1559" t="b">
            <v>0</v>
          </cell>
          <cell r="DB1559" t="b">
            <v>0</v>
          </cell>
          <cell r="DD1559" t="b">
            <v>0</v>
          </cell>
          <cell r="DF1559" t="b">
            <v>0</v>
          </cell>
          <cell r="DH1559" t="b">
            <v>0</v>
          </cell>
          <cell r="DJ1559" t="b">
            <v>0</v>
          </cell>
          <cell r="DL1559" t="b">
            <v>0</v>
          </cell>
          <cell r="DN1559" t="b">
            <v>0</v>
          </cell>
          <cell r="DP1559" t="b">
            <v>0</v>
          </cell>
          <cell r="DV1559">
            <v>0</v>
          </cell>
          <cell r="DX1559">
            <v>0</v>
          </cell>
          <cell r="DZ1559">
            <v>0</v>
          </cell>
          <cell r="EB1559">
            <v>0</v>
          </cell>
          <cell r="ED1559">
            <v>0</v>
          </cell>
          <cell r="EF1559">
            <v>0</v>
          </cell>
          <cell r="EJ1559">
            <v>0</v>
          </cell>
          <cell r="EL1559">
            <v>0</v>
          </cell>
          <cell r="EN1559">
            <v>0</v>
          </cell>
          <cell r="EP1559">
            <v>0</v>
          </cell>
          <cell r="ER1559">
            <v>0</v>
          </cell>
          <cell r="ET1559">
            <v>0</v>
          </cell>
          <cell r="EX1559">
            <v>0</v>
          </cell>
          <cell r="EZ1559">
            <v>0</v>
          </cell>
          <cell r="FD1559">
            <v>0</v>
          </cell>
          <cell r="FF1559">
            <v>0</v>
          </cell>
        </row>
        <row r="1560">
          <cell r="A1560" t="str">
            <v>WindS</v>
          </cell>
          <cell r="B1560" t="str">
            <v>Sverige</v>
          </cell>
          <cell r="G1560">
            <v>2659.0000000000005</v>
          </cell>
          <cell r="H1560">
            <v>0</v>
          </cell>
          <cell r="N1560">
            <v>6647.5000000000009</v>
          </cell>
          <cell r="AK1560">
            <v>2659.0000000000005</v>
          </cell>
          <cell r="AL1560">
            <v>0</v>
          </cell>
          <cell r="AN1560">
            <v>0</v>
          </cell>
          <cell r="AO1560">
            <v>416.00055000000009</v>
          </cell>
          <cell r="AP1560">
            <v>138666.85</v>
          </cell>
          <cell r="AQ1560">
            <v>0</v>
          </cell>
          <cell r="BG1560" t="b">
            <v>0</v>
          </cell>
          <cell r="BO1560" t="b">
            <v>0</v>
          </cell>
          <cell r="CA1560" t="b">
            <v>0</v>
          </cell>
          <cell r="CB1560" t="b">
            <v>0</v>
          </cell>
          <cell r="CD1560" t="b">
            <v>0</v>
          </cell>
          <cell r="CE1560" t="b">
            <v>0</v>
          </cell>
          <cell r="CG1560" t="b">
            <v>0</v>
          </cell>
          <cell r="CH1560" t="b">
            <v>0</v>
          </cell>
          <cell r="CP1560" t="str">
            <v>ERWINWON</v>
          </cell>
          <cell r="CT1560" t="b">
            <v>0</v>
          </cell>
          <cell r="CV1560" t="b">
            <v>0</v>
          </cell>
          <cell r="CX1560" t="b">
            <v>0</v>
          </cell>
          <cell r="CZ1560" t="b">
            <v>0</v>
          </cell>
          <cell r="DB1560" t="b">
            <v>0</v>
          </cell>
          <cell r="DD1560" t="b">
            <v>0</v>
          </cell>
          <cell r="DF1560" t="b">
            <v>0</v>
          </cell>
          <cell r="DH1560" t="b">
            <v>0</v>
          </cell>
          <cell r="DJ1560" t="b">
            <v>0</v>
          </cell>
          <cell r="DL1560" t="b">
            <v>0</v>
          </cell>
          <cell r="DN1560" t="b">
            <v>0</v>
          </cell>
          <cell r="DP1560" t="b">
            <v>0</v>
          </cell>
          <cell r="DV1560">
            <v>0</v>
          </cell>
          <cell r="DX1560">
            <v>0</v>
          </cell>
          <cell r="DZ1560">
            <v>0</v>
          </cell>
          <cell r="EB1560">
            <v>0</v>
          </cell>
          <cell r="ED1560">
            <v>0</v>
          </cell>
          <cell r="EF1560">
            <v>0</v>
          </cell>
          <cell r="EJ1560">
            <v>0</v>
          </cell>
          <cell r="EL1560">
            <v>0</v>
          </cell>
          <cell r="EN1560">
            <v>0</v>
          </cell>
          <cell r="EP1560">
            <v>0</v>
          </cell>
          <cell r="ER1560">
            <v>0</v>
          </cell>
          <cell r="ET1560">
            <v>0</v>
          </cell>
          <cell r="EX1560">
            <v>0</v>
          </cell>
          <cell r="EZ1560">
            <v>0</v>
          </cell>
          <cell r="FD1560">
            <v>0</v>
          </cell>
          <cell r="FF1560">
            <v>0</v>
          </cell>
        </row>
        <row r="1561">
          <cell r="A1561" t="str">
            <v>WindS</v>
          </cell>
          <cell r="B1561" t="str">
            <v>Sverige</v>
          </cell>
          <cell r="G1561">
            <v>2969.166666666667</v>
          </cell>
          <cell r="H1561">
            <v>0</v>
          </cell>
          <cell r="N1561">
            <v>7422.9166666666679</v>
          </cell>
          <cell r="AK1561">
            <v>2969.166666666667</v>
          </cell>
          <cell r="AL1561">
            <v>0</v>
          </cell>
          <cell r="AN1561">
            <v>0</v>
          </cell>
          <cell r="AO1561">
            <v>464.52612500000009</v>
          </cell>
          <cell r="AP1561">
            <v>154842.04166666669</v>
          </cell>
          <cell r="AQ1561">
            <v>0</v>
          </cell>
          <cell r="BG1561" t="b">
            <v>0</v>
          </cell>
          <cell r="BO1561" t="b">
            <v>0</v>
          </cell>
          <cell r="CA1561" t="b">
            <v>0</v>
          </cell>
          <cell r="CB1561" t="b">
            <v>0</v>
          </cell>
          <cell r="CD1561" t="b">
            <v>0</v>
          </cell>
          <cell r="CE1561" t="b">
            <v>0</v>
          </cell>
          <cell r="CG1561" t="b">
            <v>0</v>
          </cell>
          <cell r="CH1561" t="b">
            <v>0</v>
          </cell>
          <cell r="CP1561" t="str">
            <v>ERWINWON</v>
          </cell>
          <cell r="CT1561" t="b">
            <v>0</v>
          </cell>
          <cell r="CV1561" t="b">
            <v>0</v>
          </cell>
          <cell r="CX1561" t="b">
            <v>0</v>
          </cell>
          <cell r="CZ1561" t="b">
            <v>0</v>
          </cell>
          <cell r="DB1561" t="b">
            <v>0</v>
          </cell>
          <cell r="DD1561" t="b">
            <v>0</v>
          </cell>
          <cell r="DF1561" t="b">
            <v>0</v>
          </cell>
          <cell r="DH1561" t="b">
            <v>0</v>
          </cell>
          <cell r="DJ1561" t="b">
            <v>0</v>
          </cell>
          <cell r="DL1561" t="b">
            <v>0</v>
          </cell>
          <cell r="DN1561" t="b">
            <v>0</v>
          </cell>
          <cell r="DP1561" t="b">
            <v>0</v>
          </cell>
          <cell r="DV1561">
            <v>0</v>
          </cell>
          <cell r="DX1561">
            <v>0</v>
          </cell>
          <cell r="DZ1561">
            <v>0</v>
          </cell>
          <cell r="EB1561">
            <v>0</v>
          </cell>
          <cell r="ED1561">
            <v>0</v>
          </cell>
          <cell r="EF1561">
            <v>0</v>
          </cell>
          <cell r="EJ1561">
            <v>0</v>
          </cell>
          <cell r="EL1561">
            <v>0</v>
          </cell>
          <cell r="EN1561">
            <v>0</v>
          </cell>
          <cell r="EP1561">
            <v>0</v>
          </cell>
          <cell r="ER1561">
            <v>0</v>
          </cell>
          <cell r="ET1561">
            <v>0</v>
          </cell>
          <cell r="EX1561">
            <v>0</v>
          </cell>
          <cell r="EZ1561">
            <v>0</v>
          </cell>
          <cell r="FD1561">
            <v>0</v>
          </cell>
          <cell r="FF1561">
            <v>0</v>
          </cell>
        </row>
        <row r="1562">
          <cell r="A1562" t="str">
            <v>WindS</v>
          </cell>
          <cell r="B1562" t="str">
            <v>Sverige</v>
          </cell>
          <cell r="G1562">
            <v>3279.3333333333335</v>
          </cell>
          <cell r="H1562">
            <v>0</v>
          </cell>
          <cell r="N1562">
            <v>8198.3333333333339</v>
          </cell>
          <cell r="AK1562">
            <v>3279.3333333333335</v>
          </cell>
          <cell r="AL1562">
            <v>0</v>
          </cell>
          <cell r="AN1562">
            <v>0</v>
          </cell>
          <cell r="AO1562">
            <v>513.0517000000001</v>
          </cell>
          <cell r="AP1562">
            <v>171017.23333333334</v>
          </cell>
          <cell r="AQ1562">
            <v>0</v>
          </cell>
          <cell r="BG1562" t="b">
            <v>0</v>
          </cell>
          <cell r="BO1562" t="b">
            <v>0</v>
          </cell>
          <cell r="CA1562" t="b">
            <v>0</v>
          </cell>
          <cell r="CB1562" t="b">
            <v>0</v>
          </cell>
          <cell r="CD1562" t="b">
            <v>0</v>
          </cell>
          <cell r="CE1562" t="b">
            <v>0</v>
          </cell>
          <cell r="CG1562" t="b">
            <v>0</v>
          </cell>
          <cell r="CH1562" t="b">
            <v>0</v>
          </cell>
          <cell r="CP1562" t="str">
            <v>ERWINWON</v>
          </cell>
          <cell r="CT1562" t="b">
            <v>0</v>
          </cell>
          <cell r="CV1562" t="b">
            <v>0</v>
          </cell>
          <cell r="CX1562" t="b">
            <v>0</v>
          </cell>
          <cell r="CZ1562" t="b">
            <v>0</v>
          </cell>
          <cell r="DB1562" t="b">
            <v>0</v>
          </cell>
          <cell r="DD1562" t="b">
            <v>0</v>
          </cell>
          <cell r="DF1562" t="b">
            <v>0</v>
          </cell>
          <cell r="DH1562" t="b">
            <v>0</v>
          </cell>
          <cell r="DJ1562" t="b">
            <v>0</v>
          </cell>
          <cell r="DL1562" t="b">
            <v>0</v>
          </cell>
          <cell r="DN1562" t="b">
            <v>0</v>
          </cell>
          <cell r="DP1562" t="b">
            <v>0</v>
          </cell>
          <cell r="DV1562">
            <v>0</v>
          </cell>
          <cell r="DX1562">
            <v>0</v>
          </cell>
          <cell r="DZ1562">
            <v>0</v>
          </cell>
          <cell r="EB1562">
            <v>0</v>
          </cell>
          <cell r="ED1562">
            <v>0</v>
          </cell>
          <cell r="EF1562">
            <v>0</v>
          </cell>
          <cell r="EJ1562">
            <v>0</v>
          </cell>
          <cell r="EL1562">
            <v>0</v>
          </cell>
          <cell r="EN1562">
            <v>0</v>
          </cell>
          <cell r="EP1562">
            <v>0</v>
          </cell>
          <cell r="ER1562">
            <v>0</v>
          </cell>
          <cell r="ET1562">
            <v>0</v>
          </cell>
          <cell r="EX1562">
            <v>0</v>
          </cell>
          <cell r="EZ1562">
            <v>0</v>
          </cell>
          <cell r="FD1562">
            <v>0</v>
          </cell>
          <cell r="FF1562">
            <v>0</v>
          </cell>
        </row>
        <row r="1563">
          <cell r="A1563" t="str">
            <v>WindS</v>
          </cell>
          <cell r="B1563" t="str">
            <v>Sverige</v>
          </cell>
          <cell r="G1563">
            <v>3589.5</v>
          </cell>
          <cell r="H1563">
            <v>0</v>
          </cell>
          <cell r="N1563">
            <v>8973.75</v>
          </cell>
          <cell r="AK1563">
            <v>3589.5</v>
          </cell>
          <cell r="AL1563">
            <v>0</v>
          </cell>
          <cell r="AN1563">
            <v>0</v>
          </cell>
          <cell r="AO1563">
            <v>561.57727499999999</v>
          </cell>
          <cell r="AP1563">
            <v>187192.42499999999</v>
          </cell>
          <cell r="AQ1563">
            <v>0</v>
          </cell>
          <cell r="BG1563" t="b">
            <v>0</v>
          </cell>
          <cell r="BO1563" t="b">
            <v>0</v>
          </cell>
          <cell r="CA1563" t="b">
            <v>0</v>
          </cell>
          <cell r="CB1563" t="b">
            <v>0</v>
          </cell>
          <cell r="CD1563" t="b">
            <v>0</v>
          </cell>
          <cell r="CE1563" t="b">
            <v>0</v>
          </cell>
          <cell r="CG1563" t="b">
            <v>0</v>
          </cell>
          <cell r="CH1563" t="b">
            <v>0</v>
          </cell>
          <cell r="CP1563" t="str">
            <v>ERWINWON</v>
          </cell>
          <cell r="CT1563" t="b">
            <v>0</v>
          </cell>
          <cell r="CV1563" t="b">
            <v>0</v>
          </cell>
          <cell r="CX1563" t="b">
            <v>0</v>
          </cell>
          <cell r="CZ1563" t="b">
            <v>0</v>
          </cell>
          <cell r="DB1563" t="b">
            <v>0</v>
          </cell>
          <cell r="DD1563" t="b">
            <v>0</v>
          </cell>
          <cell r="DF1563" t="b">
            <v>0</v>
          </cell>
          <cell r="DH1563" t="b">
            <v>0</v>
          </cell>
          <cell r="DJ1563" t="b">
            <v>0</v>
          </cell>
          <cell r="DL1563" t="b">
            <v>0</v>
          </cell>
          <cell r="DN1563" t="b">
            <v>0</v>
          </cell>
          <cell r="DP1563" t="b">
            <v>0</v>
          </cell>
          <cell r="DV1563">
            <v>0</v>
          </cell>
          <cell r="DX1563">
            <v>0</v>
          </cell>
          <cell r="DZ1563">
            <v>0</v>
          </cell>
          <cell r="EB1563">
            <v>0</v>
          </cell>
          <cell r="ED1563">
            <v>0</v>
          </cell>
          <cell r="EF1563">
            <v>0</v>
          </cell>
          <cell r="EJ1563">
            <v>0</v>
          </cell>
          <cell r="EL1563">
            <v>0</v>
          </cell>
          <cell r="EN1563">
            <v>0</v>
          </cell>
          <cell r="EP1563">
            <v>0</v>
          </cell>
          <cell r="ER1563">
            <v>0</v>
          </cell>
          <cell r="ET1563">
            <v>0</v>
          </cell>
          <cell r="EX1563">
            <v>0</v>
          </cell>
          <cell r="EZ1563">
            <v>0</v>
          </cell>
          <cell r="FD1563">
            <v>0</v>
          </cell>
          <cell r="FF1563">
            <v>0</v>
          </cell>
        </row>
        <row r="1564">
          <cell r="A1564" t="str">
            <v>WindS</v>
          </cell>
          <cell r="B1564" t="str">
            <v>Sverige</v>
          </cell>
          <cell r="G1564">
            <v>3899.6666666666665</v>
          </cell>
          <cell r="H1564">
            <v>0</v>
          </cell>
          <cell r="N1564">
            <v>9749.1666666666661</v>
          </cell>
          <cell r="AK1564">
            <v>3899.6666666666665</v>
          </cell>
          <cell r="AL1564">
            <v>0</v>
          </cell>
          <cell r="AN1564">
            <v>0</v>
          </cell>
          <cell r="AO1564">
            <v>610.10284999999999</v>
          </cell>
          <cell r="AP1564">
            <v>203367.61666666664</v>
          </cell>
          <cell r="AQ1564">
            <v>0</v>
          </cell>
          <cell r="BG1564" t="b">
            <v>0</v>
          </cell>
          <cell r="BO1564" t="b">
            <v>0</v>
          </cell>
          <cell r="CA1564" t="b">
            <v>0</v>
          </cell>
          <cell r="CB1564" t="b">
            <v>0</v>
          </cell>
          <cell r="CD1564" t="b">
            <v>0</v>
          </cell>
          <cell r="CE1564" t="b">
            <v>0</v>
          </cell>
          <cell r="CG1564" t="b">
            <v>0</v>
          </cell>
          <cell r="CH1564" t="b">
            <v>0</v>
          </cell>
          <cell r="CP1564" t="str">
            <v>ERWINWON</v>
          </cell>
          <cell r="CT1564" t="b">
            <v>0</v>
          </cell>
          <cell r="CV1564" t="b">
            <v>0</v>
          </cell>
          <cell r="CX1564" t="b">
            <v>0</v>
          </cell>
          <cell r="CZ1564" t="b">
            <v>0</v>
          </cell>
          <cell r="DB1564" t="b">
            <v>0</v>
          </cell>
          <cell r="DD1564" t="b">
            <v>0</v>
          </cell>
          <cell r="DF1564" t="b">
            <v>0</v>
          </cell>
          <cell r="DH1564" t="b">
            <v>0</v>
          </cell>
          <cell r="DJ1564" t="b">
            <v>0</v>
          </cell>
          <cell r="DL1564" t="b">
            <v>0</v>
          </cell>
          <cell r="DN1564" t="b">
            <v>0</v>
          </cell>
          <cell r="DP1564" t="b">
            <v>0</v>
          </cell>
          <cell r="DV1564">
            <v>0</v>
          </cell>
          <cell r="DX1564">
            <v>0</v>
          </cell>
          <cell r="DZ1564">
            <v>0</v>
          </cell>
          <cell r="EB1564">
            <v>0</v>
          </cell>
          <cell r="ED1564">
            <v>0</v>
          </cell>
          <cell r="EF1564">
            <v>0</v>
          </cell>
          <cell r="EJ1564">
            <v>0</v>
          </cell>
          <cell r="EL1564">
            <v>0</v>
          </cell>
          <cell r="EN1564">
            <v>0</v>
          </cell>
          <cell r="EP1564">
            <v>0</v>
          </cell>
          <cell r="ER1564">
            <v>0</v>
          </cell>
          <cell r="ET1564">
            <v>0</v>
          </cell>
          <cell r="EX1564">
            <v>0</v>
          </cell>
          <cell r="EZ1564">
            <v>0</v>
          </cell>
          <cell r="FD1564">
            <v>0</v>
          </cell>
          <cell r="FF1564">
            <v>0</v>
          </cell>
        </row>
        <row r="1565">
          <cell r="A1565" t="str">
            <v>WindS</v>
          </cell>
          <cell r="B1565" t="str">
            <v>Sverige</v>
          </cell>
          <cell r="G1565">
            <v>4209.833333333333</v>
          </cell>
          <cell r="H1565">
            <v>0</v>
          </cell>
          <cell r="N1565">
            <v>10524.583333333332</v>
          </cell>
          <cell r="AK1565">
            <v>4209.833333333333</v>
          </cell>
          <cell r="AL1565">
            <v>0</v>
          </cell>
          <cell r="AN1565">
            <v>0</v>
          </cell>
          <cell r="AO1565">
            <v>658.62842499999999</v>
          </cell>
          <cell r="AP1565">
            <v>219542.80833333332</v>
          </cell>
          <cell r="AQ1565">
            <v>0</v>
          </cell>
          <cell r="BG1565" t="b">
            <v>0</v>
          </cell>
          <cell r="BO1565" t="b">
            <v>0</v>
          </cell>
          <cell r="CA1565" t="b">
            <v>0</v>
          </cell>
          <cell r="CB1565" t="b">
            <v>0</v>
          </cell>
          <cell r="CD1565" t="b">
            <v>0</v>
          </cell>
          <cell r="CE1565" t="b">
            <v>0</v>
          </cell>
          <cell r="CG1565" t="b">
            <v>0</v>
          </cell>
          <cell r="CH1565" t="b">
            <v>0</v>
          </cell>
          <cell r="CP1565" t="str">
            <v>ERWINWON</v>
          </cell>
          <cell r="CT1565" t="b">
            <v>0</v>
          </cell>
          <cell r="CV1565" t="b">
            <v>0</v>
          </cell>
          <cell r="CX1565" t="b">
            <v>0</v>
          </cell>
          <cell r="CZ1565" t="b">
            <v>0</v>
          </cell>
          <cell r="DB1565" t="b">
            <v>0</v>
          </cell>
          <cell r="DD1565" t="b">
            <v>0</v>
          </cell>
          <cell r="DF1565" t="b">
            <v>0</v>
          </cell>
          <cell r="DH1565" t="b">
            <v>0</v>
          </cell>
          <cell r="DJ1565" t="b">
            <v>0</v>
          </cell>
          <cell r="DL1565" t="b">
            <v>0</v>
          </cell>
          <cell r="DN1565" t="b">
            <v>0</v>
          </cell>
          <cell r="DP1565" t="b">
            <v>0</v>
          </cell>
          <cell r="DV1565">
            <v>0</v>
          </cell>
          <cell r="DX1565">
            <v>0</v>
          </cell>
          <cell r="DZ1565">
            <v>0</v>
          </cell>
          <cell r="EB1565">
            <v>0</v>
          </cell>
          <cell r="ED1565">
            <v>0</v>
          </cell>
          <cell r="EF1565">
            <v>0</v>
          </cell>
          <cell r="EJ1565">
            <v>0</v>
          </cell>
          <cell r="EL1565">
            <v>0</v>
          </cell>
          <cell r="EN1565">
            <v>0</v>
          </cell>
          <cell r="EP1565">
            <v>0</v>
          </cell>
          <cell r="ER1565">
            <v>0</v>
          </cell>
          <cell r="ET1565">
            <v>0</v>
          </cell>
          <cell r="EX1565">
            <v>0</v>
          </cell>
          <cell r="EZ1565">
            <v>0</v>
          </cell>
          <cell r="FD1565">
            <v>0</v>
          </cell>
          <cell r="FF1565">
            <v>0</v>
          </cell>
        </row>
        <row r="1566">
          <cell r="A1566" t="str">
            <v>WindS</v>
          </cell>
          <cell r="B1566" t="str">
            <v>Sverige</v>
          </cell>
          <cell r="G1566">
            <v>4520</v>
          </cell>
          <cell r="H1566">
            <v>0</v>
          </cell>
          <cell r="N1566">
            <v>11300</v>
          </cell>
          <cell r="AK1566">
            <v>4520</v>
          </cell>
          <cell r="AL1566">
            <v>0</v>
          </cell>
          <cell r="AN1566">
            <v>0</v>
          </cell>
          <cell r="AO1566">
            <v>707.154</v>
          </cell>
          <cell r="AP1566">
            <v>235718</v>
          </cell>
          <cell r="AQ1566">
            <v>0</v>
          </cell>
          <cell r="BG1566" t="b">
            <v>0</v>
          </cell>
          <cell r="BO1566" t="b">
            <v>0</v>
          </cell>
          <cell r="CA1566" t="b">
            <v>0</v>
          </cell>
          <cell r="CB1566" t="b">
            <v>0</v>
          </cell>
          <cell r="CD1566" t="b">
            <v>0</v>
          </cell>
          <cell r="CE1566" t="b">
            <v>0</v>
          </cell>
          <cell r="CG1566" t="b">
            <v>0</v>
          </cell>
          <cell r="CH1566" t="b">
            <v>0</v>
          </cell>
          <cell r="CP1566" t="str">
            <v>ERWINWON</v>
          </cell>
          <cell r="CT1566" t="b">
            <v>0</v>
          </cell>
          <cell r="CV1566" t="b">
            <v>0</v>
          </cell>
          <cell r="CX1566" t="b">
            <v>0</v>
          </cell>
          <cell r="CZ1566" t="b">
            <v>0</v>
          </cell>
          <cell r="DB1566" t="b">
            <v>0</v>
          </cell>
          <cell r="DD1566" t="b">
            <v>0</v>
          </cell>
          <cell r="DF1566" t="b">
            <v>0</v>
          </cell>
          <cell r="DH1566" t="b">
            <v>0</v>
          </cell>
          <cell r="DJ1566" t="b">
            <v>0</v>
          </cell>
          <cell r="DL1566" t="b">
            <v>0</v>
          </cell>
          <cell r="DN1566" t="b">
            <v>0</v>
          </cell>
          <cell r="DP1566" t="b">
            <v>0</v>
          </cell>
          <cell r="DV1566">
            <v>0</v>
          </cell>
          <cell r="DX1566">
            <v>0</v>
          </cell>
          <cell r="DZ1566">
            <v>0</v>
          </cell>
          <cell r="EB1566">
            <v>0</v>
          </cell>
          <cell r="ED1566">
            <v>0</v>
          </cell>
          <cell r="EF1566">
            <v>0</v>
          </cell>
          <cell r="EJ1566">
            <v>0</v>
          </cell>
          <cell r="EL1566">
            <v>0</v>
          </cell>
          <cell r="EN1566">
            <v>0</v>
          </cell>
          <cell r="EP1566">
            <v>0</v>
          </cell>
          <cell r="ER1566">
            <v>0</v>
          </cell>
          <cell r="ET1566">
            <v>0</v>
          </cell>
          <cell r="EX1566">
            <v>0</v>
          </cell>
          <cell r="EZ1566">
            <v>0</v>
          </cell>
          <cell r="FD1566">
            <v>0</v>
          </cell>
          <cell r="FF1566">
            <v>0</v>
          </cell>
        </row>
        <row r="1567">
          <cell r="A1567" t="str">
            <v>WindS</v>
          </cell>
          <cell r="B1567" t="str">
            <v>Sverige</v>
          </cell>
          <cell r="G1567">
            <v>4496</v>
          </cell>
          <cell r="H1567">
            <v>0</v>
          </cell>
          <cell r="N1567">
            <v>11240</v>
          </cell>
          <cell r="AK1567">
            <v>4496</v>
          </cell>
          <cell r="AL1567">
            <v>0</v>
          </cell>
          <cell r="AN1567">
            <v>0</v>
          </cell>
          <cell r="AO1567">
            <v>703.39920000000006</v>
          </cell>
          <cell r="AP1567">
            <v>234466.4</v>
          </cell>
          <cell r="AQ1567">
            <v>0</v>
          </cell>
          <cell r="BG1567" t="b">
            <v>0</v>
          </cell>
          <cell r="BO1567" t="b">
            <v>0</v>
          </cell>
          <cell r="CA1567" t="b">
            <v>0</v>
          </cell>
          <cell r="CB1567" t="b">
            <v>0</v>
          </cell>
          <cell r="CD1567" t="b">
            <v>0</v>
          </cell>
          <cell r="CE1567" t="b">
            <v>0</v>
          </cell>
          <cell r="CG1567" t="b">
            <v>0</v>
          </cell>
          <cell r="CH1567" t="b">
            <v>0</v>
          </cell>
          <cell r="CP1567" t="str">
            <v>ERWINWON</v>
          </cell>
          <cell r="CT1567" t="b">
            <v>0</v>
          </cell>
          <cell r="CV1567" t="b">
            <v>0</v>
          </cell>
          <cell r="CX1567" t="b">
            <v>0</v>
          </cell>
          <cell r="CZ1567" t="b">
            <v>0</v>
          </cell>
          <cell r="DB1567" t="b">
            <v>0</v>
          </cell>
          <cell r="DD1567" t="b">
            <v>0</v>
          </cell>
          <cell r="DF1567" t="b">
            <v>0</v>
          </cell>
          <cell r="DH1567" t="b">
            <v>0</v>
          </cell>
          <cell r="DJ1567" t="b">
            <v>0</v>
          </cell>
          <cell r="DL1567" t="b">
            <v>0</v>
          </cell>
          <cell r="DN1567" t="b">
            <v>0</v>
          </cell>
          <cell r="DP1567" t="b">
            <v>0</v>
          </cell>
          <cell r="DV1567">
            <v>0</v>
          </cell>
          <cell r="DX1567">
            <v>0</v>
          </cell>
          <cell r="DZ1567">
            <v>0</v>
          </cell>
          <cell r="EB1567">
            <v>0</v>
          </cell>
          <cell r="ED1567">
            <v>0</v>
          </cell>
          <cell r="EF1567">
            <v>0</v>
          </cell>
          <cell r="EJ1567">
            <v>0</v>
          </cell>
          <cell r="EL1567">
            <v>0</v>
          </cell>
          <cell r="EN1567">
            <v>0</v>
          </cell>
          <cell r="EP1567">
            <v>0</v>
          </cell>
          <cell r="ER1567">
            <v>0</v>
          </cell>
          <cell r="ET1567">
            <v>0</v>
          </cell>
          <cell r="EX1567">
            <v>0</v>
          </cell>
          <cell r="EZ1567">
            <v>0</v>
          </cell>
          <cell r="FD1567">
            <v>0</v>
          </cell>
          <cell r="FF1567">
            <v>0</v>
          </cell>
        </row>
        <row r="1568">
          <cell r="A1568" t="str">
            <v>WindS</v>
          </cell>
          <cell r="B1568" t="str">
            <v>Sverige</v>
          </cell>
          <cell r="G1568">
            <v>4472</v>
          </cell>
          <cell r="H1568">
            <v>0</v>
          </cell>
          <cell r="N1568">
            <v>11180</v>
          </cell>
          <cell r="AK1568">
            <v>4472</v>
          </cell>
          <cell r="AL1568">
            <v>0</v>
          </cell>
          <cell r="AN1568">
            <v>0</v>
          </cell>
          <cell r="AO1568">
            <v>699.64440000000002</v>
          </cell>
          <cell r="AP1568">
            <v>233214.8</v>
          </cell>
          <cell r="AQ1568">
            <v>0</v>
          </cell>
          <cell r="BG1568" t="b">
            <v>0</v>
          </cell>
          <cell r="BO1568" t="b">
            <v>0</v>
          </cell>
          <cell r="CA1568" t="b">
            <v>0</v>
          </cell>
          <cell r="CB1568" t="b">
            <v>0</v>
          </cell>
          <cell r="CD1568" t="b">
            <v>0</v>
          </cell>
          <cell r="CE1568" t="b">
            <v>0</v>
          </cell>
          <cell r="CG1568" t="b">
            <v>0</v>
          </cell>
          <cell r="CH1568" t="b">
            <v>0</v>
          </cell>
          <cell r="CP1568" t="str">
            <v>ERWINWON</v>
          </cell>
          <cell r="CT1568" t="b">
            <v>0</v>
          </cell>
          <cell r="CV1568" t="b">
            <v>0</v>
          </cell>
          <cell r="CX1568" t="b">
            <v>0</v>
          </cell>
          <cell r="CZ1568" t="b">
            <v>0</v>
          </cell>
          <cell r="DB1568" t="b">
            <v>0</v>
          </cell>
          <cell r="DD1568" t="b">
            <v>0</v>
          </cell>
          <cell r="DF1568" t="b">
            <v>0</v>
          </cell>
          <cell r="DH1568" t="b">
            <v>0</v>
          </cell>
          <cell r="DJ1568" t="b">
            <v>0</v>
          </cell>
          <cell r="DL1568" t="b">
            <v>0</v>
          </cell>
          <cell r="DN1568" t="b">
            <v>0</v>
          </cell>
          <cell r="DP1568" t="b">
            <v>0</v>
          </cell>
          <cell r="DV1568">
            <v>0</v>
          </cell>
          <cell r="DX1568">
            <v>0</v>
          </cell>
          <cell r="DZ1568">
            <v>0</v>
          </cell>
          <cell r="EB1568">
            <v>0</v>
          </cell>
          <cell r="ED1568">
            <v>0</v>
          </cell>
          <cell r="EF1568">
            <v>0</v>
          </cell>
          <cell r="EJ1568">
            <v>0</v>
          </cell>
          <cell r="EL1568">
            <v>0</v>
          </cell>
          <cell r="EN1568">
            <v>0</v>
          </cell>
          <cell r="EP1568">
            <v>0</v>
          </cell>
          <cell r="ER1568">
            <v>0</v>
          </cell>
          <cell r="ET1568">
            <v>0</v>
          </cell>
          <cell r="EX1568">
            <v>0</v>
          </cell>
          <cell r="EZ1568">
            <v>0</v>
          </cell>
          <cell r="FD1568">
            <v>0</v>
          </cell>
          <cell r="FF1568">
            <v>0</v>
          </cell>
        </row>
        <row r="1569">
          <cell r="A1569" t="str">
            <v>WindS</v>
          </cell>
          <cell r="B1569" t="str">
            <v>Sverige</v>
          </cell>
          <cell r="G1569">
            <v>4448</v>
          </cell>
          <cell r="H1569">
            <v>0</v>
          </cell>
          <cell r="N1569">
            <v>11120</v>
          </cell>
          <cell r="AK1569">
            <v>4448</v>
          </cell>
          <cell r="AL1569">
            <v>0</v>
          </cell>
          <cell r="AN1569">
            <v>0</v>
          </cell>
          <cell r="AO1569">
            <v>695.88959999999997</v>
          </cell>
          <cell r="AP1569">
            <v>231963.19999999998</v>
          </cell>
          <cell r="AQ1569">
            <v>0</v>
          </cell>
          <cell r="BG1569" t="b">
            <v>0</v>
          </cell>
          <cell r="BO1569" t="b">
            <v>0</v>
          </cell>
          <cell r="CA1569" t="b">
            <v>0</v>
          </cell>
          <cell r="CB1569" t="b">
            <v>0</v>
          </cell>
          <cell r="CD1569" t="b">
            <v>0</v>
          </cell>
          <cell r="CE1569" t="b">
            <v>0</v>
          </cell>
          <cell r="CG1569" t="b">
            <v>0</v>
          </cell>
          <cell r="CH1569" t="b">
            <v>0</v>
          </cell>
          <cell r="CP1569" t="str">
            <v>ERWINWON</v>
          </cell>
          <cell r="CT1569" t="b">
            <v>0</v>
          </cell>
          <cell r="CV1569" t="b">
            <v>0</v>
          </cell>
          <cell r="CX1569" t="b">
            <v>0</v>
          </cell>
          <cell r="CZ1569" t="b">
            <v>0</v>
          </cell>
          <cell r="DB1569" t="b">
            <v>0</v>
          </cell>
          <cell r="DD1569" t="b">
            <v>0</v>
          </cell>
          <cell r="DF1569" t="b">
            <v>0</v>
          </cell>
          <cell r="DH1569" t="b">
            <v>0</v>
          </cell>
          <cell r="DJ1569" t="b">
            <v>0</v>
          </cell>
          <cell r="DL1569" t="b">
            <v>0</v>
          </cell>
          <cell r="DN1569" t="b">
            <v>0</v>
          </cell>
          <cell r="DP1569" t="b">
            <v>0</v>
          </cell>
          <cell r="DV1569">
            <v>0</v>
          </cell>
          <cell r="DX1569">
            <v>0</v>
          </cell>
          <cell r="DZ1569">
            <v>0</v>
          </cell>
          <cell r="EB1569">
            <v>0</v>
          </cell>
          <cell r="ED1569">
            <v>0</v>
          </cell>
          <cell r="EF1569">
            <v>0</v>
          </cell>
          <cell r="EJ1569">
            <v>0</v>
          </cell>
          <cell r="EL1569">
            <v>0</v>
          </cell>
          <cell r="EN1569">
            <v>0</v>
          </cell>
          <cell r="EP1569">
            <v>0</v>
          </cell>
          <cell r="ER1569">
            <v>0</v>
          </cell>
          <cell r="ET1569">
            <v>0</v>
          </cell>
          <cell r="EX1569">
            <v>0</v>
          </cell>
          <cell r="EZ1569">
            <v>0</v>
          </cell>
          <cell r="FD1569">
            <v>0</v>
          </cell>
          <cell r="FF1569">
            <v>0</v>
          </cell>
        </row>
        <row r="1570">
          <cell r="A1570" t="str">
            <v>WindS</v>
          </cell>
          <cell r="B1570" t="str">
            <v>Sverige</v>
          </cell>
          <cell r="G1570">
            <v>4424</v>
          </cell>
          <cell r="H1570">
            <v>0</v>
          </cell>
          <cell r="N1570">
            <v>11060</v>
          </cell>
          <cell r="AK1570">
            <v>4424</v>
          </cell>
          <cell r="AL1570">
            <v>0</v>
          </cell>
          <cell r="AN1570">
            <v>0</v>
          </cell>
          <cell r="AO1570">
            <v>692.13480000000004</v>
          </cell>
          <cell r="AP1570">
            <v>230711.6</v>
          </cell>
          <cell r="AQ1570">
            <v>0</v>
          </cell>
          <cell r="BG1570" t="b">
            <v>0</v>
          </cell>
          <cell r="BO1570" t="b">
            <v>0</v>
          </cell>
          <cell r="CA1570" t="b">
            <v>0</v>
          </cell>
          <cell r="CB1570" t="b">
            <v>0</v>
          </cell>
          <cell r="CD1570" t="b">
            <v>0</v>
          </cell>
          <cell r="CE1570" t="b">
            <v>0</v>
          </cell>
          <cell r="CG1570" t="b">
            <v>0</v>
          </cell>
          <cell r="CH1570" t="b">
            <v>0</v>
          </cell>
          <cell r="CP1570" t="str">
            <v>ERWINWON</v>
          </cell>
          <cell r="CT1570" t="b">
            <v>0</v>
          </cell>
          <cell r="CV1570" t="b">
            <v>0</v>
          </cell>
          <cell r="CX1570" t="b">
            <v>0</v>
          </cell>
          <cell r="CZ1570" t="b">
            <v>0</v>
          </cell>
          <cell r="DB1570" t="b">
            <v>0</v>
          </cell>
          <cell r="DD1570" t="b">
            <v>0</v>
          </cell>
          <cell r="DF1570" t="b">
            <v>0</v>
          </cell>
          <cell r="DH1570" t="b">
            <v>0</v>
          </cell>
          <cell r="DJ1570" t="b">
            <v>0</v>
          </cell>
          <cell r="DL1570" t="b">
            <v>0</v>
          </cell>
          <cell r="DN1570" t="b">
            <v>0</v>
          </cell>
          <cell r="DP1570" t="b">
            <v>0</v>
          </cell>
          <cell r="DV1570">
            <v>0</v>
          </cell>
          <cell r="DX1570">
            <v>0</v>
          </cell>
          <cell r="DZ1570">
            <v>0</v>
          </cell>
          <cell r="EB1570">
            <v>0</v>
          </cell>
          <cell r="ED1570">
            <v>0</v>
          </cell>
          <cell r="EF1570">
            <v>0</v>
          </cell>
          <cell r="EJ1570">
            <v>0</v>
          </cell>
          <cell r="EL1570">
            <v>0</v>
          </cell>
          <cell r="EN1570">
            <v>0</v>
          </cell>
          <cell r="EP1570">
            <v>0</v>
          </cell>
          <cell r="ER1570">
            <v>0</v>
          </cell>
          <cell r="ET1570">
            <v>0</v>
          </cell>
          <cell r="EX1570">
            <v>0</v>
          </cell>
          <cell r="EZ1570">
            <v>0</v>
          </cell>
          <cell r="FD1570">
            <v>0</v>
          </cell>
          <cell r="FF1570">
            <v>0</v>
          </cell>
        </row>
        <row r="1571">
          <cell r="A1571" t="str">
            <v>WindS</v>
          </cell>
          <cell r="B1571" t="str">
            <v>Sverige</v>
          </cell>
          <cell r="G1571">
            <v>4400</v>
          </cell>
          <cell r="H1571">
            <v>0</v>
          </cell>
          <cell r="N1571">
            <v>11000</v>
          </cell>
          <cell r="AK1571">
            <v>4400</v>
          </cell>
          <cell r="AL1571">
            <v>0</v>
          </cell>
          <cell r="AN1571">
            <v>0</v>
          </cell>
          <cell r="AO1571">
            <v>688.38</v>
          </cell>
          <cell r="AP1571">
            <v>229460</v>
          </cell>
          <cell r="AQ1571">
            <v>0</v>
          </cell>
          <cell r="BG1571" t="b">
            <v>0</v>
          </cell>
          <cell r="BO1571" t="b">
            <v>0</v>
          </cell>
          <cell r="CA1571" t="b">
            <v>0</v>
          </cell>
          <cell r="CB1571" t="b">
            <v>0</v>
          </cell>
          <cell r="CD1571" t="b">
            <v>0</v>
          </cell>
          <cell r="CE1571" t="b">
            <v>0</v>
          </cell>
          <cell r="CG1571" t="b">
            <v>0</v>
          </cell>
          <cell r="CH1571" t="b">
            <v>0</v>
          </cell>
          <cell r="CP1571" t="str">
            <v>ERWINWON</v>
          </cell>
          <cell r="CT1571" t="b">
            <v>0</v>
          </cell>
          <cell r="CV1571" t="b">
            <v>0</v>
          </cell>
          <cell r="CX1571" t="b">
            <v>0</v>
          </cell>
          <cell r="CZ1571" t="b">
            <v>0</v>
          </cell>
          <cell r="DB1571" t="b">
            <v>0</v>
          </cell>
          <cell r="DD1571" t="b">
            <v>0</v>
          </cell>
          <cell r="DF1571" t="b">
            <v>0</v>
          </cell>
          <cell r="DH1571" t="b">
            <v>0</v>
          </cell>
          <cell r="DJ1571" t="b">
            <v>0</v>
          </cell>
          <cell r="DL1571" t="b">
            <v>0</v>
          </cell>
          <cell r="DN1571" t="b">
            <v>0</v>
          </cell>
          <cell r="DP1571" t="b">
            <v>0</v>
          </cell>
          <cell r="DV1571">
            <v>0</v>
          </cell>
          <cell r="DX1571">
            <v>0</v>
          </cell>
          <cell r="DZ1571">
            <v>0</v>
          </cell>
          <cell r="EB1571">
            <v>0</v>
          </cell>
          <cell r="ED1571">
            <v>0</v>
          </cell>
          <cell r="EF1571">
            <v>0</v>
          </cell>
          <cell r="EJ1571">
            <v>0</v>
          </cell>
          <cell r="EL1571">
            <v>0</v>
          </cell>
          <cell r="EN1571">
            <v>0</v>
          </cell>
          <cell r="EP1571">
            <v>0</v>
          </cell>
          <cell r="ER1571">
            <v>0</v>
          </cell>
          <cell r="ET1571">
            <v>0</v>
          </cell>
          <cell r="EX1571">
            <v>0</v>
          </cell>
          <cell r="EZ1571">
            <v>0</v>
          </cell>
          <cell r="FD1571">
            <v>0</v>
          </cell>
          <cell r="FF1571">
            <v>0</v>
          </cell>
        </row>
        <row r="1572">
          <cell r="A1572" t="str">
            <v>PeakBoilersS</v>
          </cell>
          <cell r="B1572" t="str">
            <v>Sverige</v>
          </cell>
          <cell r="G1572">
            <v>0</v>
          </cell>
          <cell r="H1572">
            <v>15000</v>
          </cell>
          <cell r="AK1572">
            <v>0</v>
          </cell>
          <cell r="AL1572">
            <v>12825</v>
          </cell>
          <cell r="AN1572">
            <v>0</v>
          </cell>
          <cell r="AO1572">
            <v>27.000000000000007</v>
          </cell>
          <cell r="AP1572">
            <v>304500</v>
          </cell>
          <cell r="AQ1572">
            <v>0</v>
          </cell>
          <cell r="BG1572" t="b">
            <v>0</v>
          </cell>
          <cell r="BO1572" t="b">
            <v>0</v>
          </cell>
          <cell r="CA1572" t="b">
            <v>0</v>
          </cell>
          <cell r="CB1572" t="b">
            <v>0</v>
          </cell>
          <cell r="CD1572" t="b">
            <v>0</v>
          </cell>
          <cell r="CE1572" t="b">
            <v>0</v>
          </cell>
          <cell r="CG1572" t="b">
            <v>0</v>
          </cell>
          <cell r="CH1572" t="b">
            <v>0</v>
          </cell>
          <cell r="CP1572" t="e">
            <v>#N/A</v>
          </cell>
          <cell r="CT1572" t="b">
            <v>0</v>
          </cell>
          <cell r="CV1572" t="b">
            <v>0</v>
          </cell>
          <cell r="CX1572" t="b">
            <v>0</v>
          </cell>
          <cell r="CZ1572" t="b">
            <v>0</v>
          </cell>
          <cell r="DB1572" t="b">
            <v>0</v>
          </cell>
          <cell r="DD1572" t="b">
            <v>0</v>
          </cell>
          <cell r="DF1572" t="b">
            <v>0</v>
          </cell>
          <cell r="DH1572" t="b">
            <v>0</v>
          </cell>
          <cell r="DJ1572" t="b">
            <v>0</v>
          </cell>
          <cell r="DL1572" t="b">
            <v>0</v>
          </cell>
          <cell r="DN1572" t="b">
            <v>0</v>
          </cell>
          <cell r="DP1572" t="b">
            <v>0</v>
          </cell>
          <cell r="DV1572">
            <v>0</v>
          </cell>
          <cell r="DX1572">
            <v>0</v>
          </cell>
          <cell r="DZ1572">
            <v>0</v>
          </cell>
          <cell r="EB1572">
            <v>0</v>
          </cell>
          <cell r="ED1572">
            <v>0</v>
          </cell>
          <cell r="EF1572">
            <v>0</v>
          </cell>
          <cell r="EJ1572">
            <v>0</v>
          </cell>
          <cell r="EL1572">
            <v>0</v>
          </cell>
          <cell r="EN1572">
            <v>0</v>
          </cell>
          <cell r="EP1572">
            <v>0</v>
          </cell>
          <cell r="ER1572">
            <v>0</v>
          </cell>
          <cell r="ET1572">
            <v>0</v>
          </cell>
          <cell r="EX1572">
            <v>0</v>
          </cell>
          <cell r="EZ1572">
            <v>0</v>
          </cell>
          <cell r="FD1572">
            <v>0</v>
          </cell>
          <cell r="FF1572">
            <v>0</v>
          </cell>
        </row>
        <row r="1573">
          <cell r="A1573" t="str">
            <v>PeakBoilersS</v>
          </cell>
          <cell r="B1573" t="str">
            <v>Sverige</v>
          </cell>
          <cell r="G1573">
            <v>0</v>
          </cell>
          <cell r="H1573">
            <v>15000</v>
          </cell>
          <cell r="AK1573">
            <v>0</v>
          </cell>
          <cell r="AL1573">
            <v>12825</v>
          </cell>
          <cell r="AN1573">
            <v>0</v>
          </cell>
          <cell r="AO1573">
            <v>27.000000000000007</v>
          </cell>
          <cell r="AP1573">
            <v>304500</v>
          </cell>
          <cell r="AQ1573">
            <v>0</v>
          </cell>
          <cell r="BG1573" t="b">
            <v>0</v>
          </cell>
          <cell r="BO1573" t="b">
            <v>0</v>
          </cell>
          <cell r="CA1573" t="b">
            <v>0</v>
          </cell>
          <cell r="CB1573" t="b">
            <v>0</v>
          </cell>
          <cell r="CD1573" t="b">
            <v>0</v>
          </cell>
          <cell r="CE1573" t="b">
            <v>0</v>
          </cell>
          <cell r="CG1573" t="b">
            <v>0</v>
          </cell>
          <cell r="CH1573" t="b">
            <v>0</v>
          </cell>
          <cell r="CP1573" t="e">
            <v>#N/A</v>
          </cell>
          <cell r="CT1573" t="b">
            <v>0</v>
          </cell>
          <cell r="CV1573" t="b">
            <v>0</v>
          </cell>
          <cell r="CX1573" t="b">
            <v>0</v>
          </cell>
          <cell r="CZ1573" t="b">
            <v>0</v>
          </cell>
          <cell r="DB1573" t="b">
            <v>0</v>
          </cell>
          <cell r="DD1573" t="b">
            <v>0</v>
          </cell>
          <cell r="DF1573" t="b">
            <v>0</v>
          </cell>
          <cell r="DH1573" t="b">
            <v>0</v>
          </cell>
          <cell r="DJ1573" t="b">
            <v>0</v>
          </cell>
          <cell r="DL1573" t="b">
            <v>0</v>
          </cell>
          <cell r="DN1573" t="b">
            <v>0</v>
          </cell>
          <cell r="DP1573" t="b">
            <v>0</v>
          </cell>
          <cell r="DV1573">
            <v>0</v>
          </cell>
          <cell r="DX1573">
            <v>0</v>
          </cell>
          <cell r="DZ1573">
            <v>0</v>
          </cell>
          <cell r="EB1573">
            <v>0</v>
          </cell>
          <cell r="ED1573">
            <v>0</v>
          </cell>
          <cell r="EF1573">
            <v>0</v>
          </cell>
          <cell r="EJ1573">
            <v>0</v>
          </cell>
          <cell r="EL1573">
            <v>0</v>
          </cell>
          <cell r="EN1573">
            <v>0</v>
          </cell>
          <cell r="EP1573">
            <v>0</v>
          </cell>
          <cell r="ER1573">
            <v>0</v>
          </cell>
          <cell r="ET1573">
            <v>0</v>
          </cell>
          <cell r="EX1573">
            <v>0</v>
          </cell>
          <cell r="EZ1573">
            <v>0</v>
          </cell>
          <cell r="FD1573">
            <v>0</v>
          </cell>
          <cell r="FF1573">
            <v>0</v>
          </cell>
        </row>
        <row r="1574">
          <cell r="A1574" t="str">
            <v>ImportTysklandSverige</v>
          </cell>
          <cell r="B1574" t="str">
            <v>Sverige</v>
          </cell>
          <cell r="G1574">
            <v>600</v>
          </cell>
          <cell r="H1574">
            <v>0</v>
          </cell>
          <cell r="N1574">
            <v>115</v>
          </cell>
          <cell r="AK1574">
            <v>600</v>
          </cell>
          <cell r="AL1574">
            <v>0</v>
          </cell>
          <cell r="AN1574">
            <v>0</v>
          </cell>
          <cell r="AO1574">
            <v>0</v>
          </cell>
          <cell r="AP1574">
            <v>0</v>
          </cell>
          <cell r="AQ1574">
            <v>36</v>
          </cell>
          <cell r="BG1574" t="b">
            <v>0</v>
          </cell>
          <cell r="BO1574" t="b">
            <v>0</v>
          </cell>
          <cell r="CA1574" t="b">
            <v>0</v>
          </cell>
          <cell r="CB1574" t="b">
            <v>0</v>
          </cell>
          <cell r="CD1574" t="b">
            <v>0</v>
          </cell>
          <cell r="CE1574" t="b">
            <v>0</v>
          </cell>
          <cell r="CG1574" t="b">
            <v>0</v>
          </cell>
          <cell r="CH1574" t="b">
            <v>0</v>
          </cell>
          <cell r="CP1574">
            <v>0</v>
          </cell>
          <cell r="CT1574" t="b">
            <v>0</v>
          </cell>
          <cell r="CV1574" t="b">
            <v>0</v>
          </cell>
          <cell r="CX1574" t="b">
            <v>0</v>
          </cell>
          <cell r="CZ1574" t="b">
            <v>0</v>
          </cell>
          <cell r="DB1574" t="b">
            <v>0</v>
          </cell>
          <cell r="DD1574" t="b">
            <v>0</v>
          </cell>
          <cell r="DF1574" t="b">
            <v>0</v>
          </cell>
          <cell r="DH1574" t="b">
            <v>0</v>
          </cell>
          <cell r="DJ1574" t="b">
            <v>0</v>
          </cell>
          <cell r="DL1574" t="b">
            <v>0</v>
          </cell>
          <cell r="DN1574" t="b">
            <v>0</v>
          </cell>
          <cell r="DP1574" t="b">
            <v>0</v>
          </cell>
          <cell r="DV1574">
            <v>0</v>
          </cell>
          <cell r="DX1574">
            <v>0</v>
          </cell>
          <cell r="DZ1574">
            <v>0</v>
          </cell>
          <cell r="EB1574">
            <v>0</v>
          </cell>
          <cell r="ED1574">
            <v>0</v>
          </cell>
          <cell r="EF1574">
            <v>0</v>
          </cell>
          <cell r="EJ1574">
            <v>0</v>
          </cell>
          <cell r="EL1574">
            <v>0</v>
          </cell>
          <cell r="EN1574">
            <v>0</v>
          </cell>
          <cell r="EP1574">
            <v>0</v>
          </cell>
          <cell r="ER1574">
            <v>0</v>
          </cell>
          <cell r="ET1574">
            <v>0</v>
          </cell>
          <cell r="EX1574">
            <v>0</v>
          </cell>
          <cell r="EZ1574">
            <v>0</v>
          </cell>
          <cell r="FD1574">
            <v>0</v>
          </cell>
          <cell r="FF1574">
            <v>0</v>
          </cell>
        </row>
        <row r="1575">
          <cell r="A1575" t="str">
            <v>ImportTysklandSverige</v>
          </cell>
          <cell r="B1575" t="str">
            <v>Sverige</v>
          </cell>
          <cell r="G1575">
            <v>600</v>
          </cell>
          <cell r="H1575">
            <v>0</v>
          </cell>
          <cell r="N1575">
            <v>-3080</v>
          </cell>
          <cell r="AK1575">
            <v>600</v>
          </cell>
          <cell r="AL1575">
            <v>0</v>
          </cell>
          <cell r="AN1575">
            <v>0</v>
          </cell>
          <cell r="AO1575">
            <v>0</v>
          </cell>
          <cell r="AP1575">
            <v>0</v>
          </cell>
          <cell r="AQ1575">
            <v>36</v>
          </cell>
          <cell r="BG1575" t="b">
            <v>0</v>
          </cell>
          <cell r="BO1575" t="b">
            <v>0</v>
          </cell>
          <cell r="CA1575" t="b">
            <v>0</v>
          </cell>
          <cell r="CB1575" t="b">
            <v>0</v>
          </cell>
          <cell r="CD1575" t="b">
            <v>0</v>
          </cell>
          <cell r="CE1575" t="b">
            <v>0</v>
          </cell>
          <cell r="CG1575" t="b">
            <v>0</v>
          </cell>
          <cell r="CH1575" t="b">
            <v>0</v>
          </cell>
          <cell r="CP1575">
            <v>0</v>
          </cell>
          <cell r="CT1575" t="b">
            <v>0</v>
          </cell>
          <cell r="CV1575" t="b">
            <v>0</v>
          </cell>
          <cell r="CX1575" t="b">
            <v>0</v>
          </cell>
          <cell r="CZ1575" t="b">
            <v>0</v>
          </cell>
          <cell r="DB1575" t="b">
            <v>0</v>
          </cell>
          <cell r="DD1575" t="b">
            <v>0</v>
          </cell>
          <cell r="DF1575" t="b">
            <v>0</v>
          </cell>
          <cell r="DH1575" t="b">
            <v>0</v>
          </cell>
          <cell r="DJ1575" t="b">
            <v>0</v>
          </cell>
          <cell r="DL1575" t="b">
            <v>0</v>
          </cell>
          <cell r="DN1575" t="b">
            <v>0</v>
          </cell>
          <cell r="DP1575" t="b">
            <v>0</v>
          </cell>
          <cell r="DV1575">
            <v>0</v>
          </cell>
          <cell r="DX1575">
            <v>0</v>
          </cell>
          <cell r="DZ1575">
            <v>0</v>
          </cell>
          <cell r="EB1575">
            <v>0</v>
          </cell>
          <cell r="ED1575">
            <v>0</v>
          </cell>
          <cell r="EF1575">
            <v>0</v>
          </cell>
          <cell r="EJ1575">
            <v>0</v>
          </cell>
          <cell r="EL1575">
            <v>0</v>
          </cell>
          <cell r="EN1575">
            <v>0</v>
          </cell>
          <cell r="EP1575">
            <v>0</v>
          </cell>
          <cell r="ER1575">
            <v>0</v>
          </cell>
          <cell r="ET1575">
            <v>0</v>
          </cell>
          <cell r="EX1575">
            <v>0</v>
          </cell>
          <cell r="EZ1575">
            <v>0</v>
          </cell>
          <cell r="FD1575">
            <v>0</v>
          </cell>
          <cell r="FF1575">
            <v>0</v>
          </cell>
        </row>
        <row r="1576">
          <cell r="A1576" t="str">
            <v>ImportTysklandSverige</v>
          </cell>
          <cell r="B1576" t="str">
            <v>Sverige</v>
          </cell>
          <cell r="G1576">
            <v>600</v>
          </cell>
          <cell r="H1576">
            <v>0</v>
          </cell>
          <cell r="N1576">
            <v>380</v>
          </cell>
          <cell r="AK1576">
            <v>600</v>
          </cell>
          <cell r="AL1576">
            <v>0</v>
          </cell>
          <cell r="AN1576">
            <v>0</v>
          </cell>
          <cell r="AO1576">
            <v>0</v>
          </cell>
          <cell r="AP1576">
            <v>0</v>
          </cell>
          <cell r="AQ1576">
            <v>36</v>
          </cell>
          <cell r="BG1576" t="b">
            <v>0</v>
          </cell>
          <cell r="BO1576" t="b">
            <v>0</v>
          </cell>
          <cell r="CA1576" t="b">
            <v>0</v>
          </cell>
          <cell r="CB1576" t="b">
            <v>0</v>
          </cell>
          <cell r="CD1576" t="b">
            <v>0</v>
          </cell>
          <cell r="CE1576" t="b">
            <v>0</v>
          </cell>
          <cell r="CG1576" t="b">
            <v>0</v>
          </cell>
          <cell r="CH1576" t="b">
            <v>0</v>
          </cell>
          <cell r="CP1576">
            <v>0</v>
          </cell>
          <cell r="CT1576" t="b">
            <v>0</v>
          </cell>
          <cell r="CV1576" t="b">
            <v>0</v>
          </cell>
          <cell r="CX1576" t="b">
            <v>0</v>
          </cell>
          <cell r="CZ1576" t="b">
            <v>0</v>
          </cell>
          <cell r="DB1576" t="b">
            <v>0</v>
          </cell>
          <cell r="DD1576" t="b">
            <v>0</v>
          </cell>
          <cell r="DF1576" t="b">
            <v>0</v>
          </cell>
          <cell r="DH1576" t="b">
            <v>0</v>
          </cell>
          <cell r="DJ1576" t="b">
            <v>0</v>
          </cell>
          <cell r="DL1576" t="b">
            <v>0</v>
          </cell>
          <cell r="DN1576" t="b">
            <v>0</v>
          </cell>
          <cell r="DP1576" t="b">
            <v>0</v>
          </cell>
          <cell r="DV1576">
            <v>0</v>
          </cell>
          <cell r="DX1576">
            <v>0</v>
          </cell>
          <cell r="DZ1576">
            <v>0</v>
          </cell>
          <cell r="EB1576">
            <v>0</v>
          </cell>
          <cell r="ED1576">
            <v>0</v>
          </cell>
          <cell r="EF1576">
            <v>0</v>
          </cell>
          <cell r="EJ1576">
            <v>0</v>
          </cell>
          <cell r="EL1576">
            <v>0</v>
          </cell>
          <cell r="EN1576">
            <v>0</v>
          </cell>
          <cell r="EP1576">
            <v>0</v>
          </cell>
          <cell r="ER1576">
            <v>0</v>
          </cell>
          <cell r="ET1576">
            <v>0</v>
          </cell>
          <cell r="EX1576">
            <v>0</v>
          </cell>
          <cell r="EZ1576">
            <v>0</v>
          </cell>
          <cell r="FD1576">
            <v>0</v>
          </cell>
          <cell r="FF1576">
            <v>0</v>
          </cell>
        </row>
        <row r="1577">
          <cell r="A1577" t="str">
            <v>ImportTysklandSverige</v>
          </cell>
          <cell r="B1577" t="str">
            <v>Sverige</v>
          </cell>
          <cell r="G1577">
            <v>600</v>
          </cell>
          <cell r="H1577">
            <v>0</v>
          </cell>
          <cell r="N1577">
            <v>-919</v>
          </cell>
          <cell r="AK1577">
            <v>600</v>
          </cell>
          <cell r="AL1577">
            <v>0</v>
          </cell>
          <cell r="AN1577">
            <v>0</v>
          </cell>
          <cell r="AO1577">
            <v>0</v>
          </cell>
          <cell r="AP1577">
            <v>0</v>
          </cell>
          <cell r="AQ1577">
            <v>36</v>
          </cell>
          <cell r="BG1577" t="b">
            <v>0</v>
          </cell>
          <cell r="BO1577" t="b">
            <v>0</v>
          </cell>
          <cell r="CA1577" t="b">
            <v>0</v>
          </cell>
          <cell r="CB1577" t="b">
            <v>0</v>
          </cell>
          <cell r="CD1577" t="b">
            <v>0</v>
          </cell>
          <cell r="CE1577" t="b">
            <v>0</v>
          </cell>
          <cell r="CG1577" t="b">
            <v>0</v>
          </cell>
          <cell r="CH1577" t="b">
            <v>0</v>
          </cell>
          <cell r="CP1577">
            <v>0</v>
          </cell>
          <cell r="CT1577" t="b">
            <v>0</v>
          </cell>
          <cell r="CV1577" t="b">
            <v>0</v>
          </cell>
          <cell r="CX1577" t="b">
            <v>0</v>
          </cell>
          <cell r="CZ1577" t="b">
            <v>0</v>
          </cell>
          <cell r="DB1577" t="b">
            <v>0</v>
          </cell>
          <cell r="DD1577" t="b">
            <v>0</v>
          </cell>
          <cell r="DF1577" t="b">
            <v>0</v>
          </cell>
          <cell r="DH1577" t="b">
            <v>0</v>
          </cell>
          <cell r="DJ1577" t="b">
            <v>0</v>
          </cell>
          <cell r="DL1577" t="b">
            <v>0</v>
          </cell>
          <cell r="DN1577" t="b">
            <v>0</v>
          </cell>
          <cell r="DP1577" t="b">
            <v>0</v>
          </cell>
          <cell r="DV1577">
            <v>0</v>
          </cell>
          <cell r="DX1577">
            <v>0</v>
          </cell>
          <cell r="DZ1577">
            <v>0</v>
          </cell>
          <cell r="EB1577">
            <v>0</v>
          </cell>
          <cell r="ED1577">
            <v>0</v>
          </cell>
          <cell r="EF1577">
            <v>0</v>
          </cell>
          <cell r="EJ1577">
            <v>0</v>
          </cell>
          <cell r="EL1577">
            <v>0</v>
          </cell>
          <cell r="EN1577">
            <v>0</v>
          </cell>
          <cell r="EP1577">
            <v>0</v>
          </cell>
          <cell r="ER1577">
            <v>0</v>
          </cell>
          <cell r="ET1577">
            <v>0</v>
          </cell>
          <cell r="EX1577">
            <v>0</v>
          </cell>
          <cell r="EZ1577">
            <v>0</v>
          </cell>
          <cell r="FD1577">
            <v>0</v>
          </cell>
          <cell r="FF1577">
            <v>0</v>
          </cell>
        </row>
        <row r="1578">
          <cell r="A1578" t="str">
            <v>ImportTysklandSverige</v>
          </cell>
          <cell r="B1578" t="str">
            <v>Sverige</v>
          </cell>
          <cell r="G1578">
            <v>600</v>
          </cell>
          <cell r="H1578">
            <v>0</v>
          </cell>
          <cell r="N1578">
            <v>-2021</v>
          </cell>
          <cell r="AK1578">
            <v>600</v>
          </cell>
          <cell r="AL1578">
            <v>0</v>
          </cell>
          <cell r="AN1578">
            <v>0</v>
          </cell>
          <cell r="AO1578">
            <v>0</v>
          </cell>
          <cell r="AP1578">
            <v>0</v>
          </cell>
          <cell r="AQ1578">
            <v>36</v>
          </cell>
          <cell r="BG1578" t="b">
            <v>0</v>
          </cell>
          <cell r="BO1578" t="b">
            <v>0</v>
          </cell>
          <cell r="CA1578" t="b">
            <v>0</v>
          </cell>
          <cell r="CB1578" t="b">
            <v>0</v>
          </cell>
          <cell r="CD1578" t="b">
            <v>0</v>
          </cell>
          <cell r="CE1578" t="b">
            <v>0</v>
          </cell>
          <cell r="CG1578" t="b">
            <v>0</v>
          </cell>
          <cell r="CH1578" t="b">
            <v>0</v>
          </cell>
          <cell r="CP1578">
            <v>0</v>
          </cell>
          <cell r="CT1578" t="b">
            <v>0</v>
          </cell>
          <cell r="CV1578" t="b">
            <v>0</v>
          </cell>
          <cell r="CX1578" t="b">
            <v>0</v>
          </cell>
          <cell r="CZ1578" t="b">
            <v>0</v>
          </cell>
          <cell r="DB1578" t="b">
            <v>0</v>
          </cell>
          <cell r="DD1578" t="b">
            <v>0</v>
          </cell>
          <cell r="DF1578" t="b">
            <v>0</v>
          </cell>
          <cell r="DH1578" t="b">
            <v>0</v>
          </cell>
          <cell r="DJ1578" t="b">
            <v>0</v>
          </cell>
          <cell r="DL1578" t="b">
            <v>0</v>
          </cell>
          <cell r="DN1578" t="b">
            <v>0</v>
          </cell>
          <cell r="DP1578" t="b">
            <v>0</v>
          </cell>
          <cell r="DV1578">
            <v>0</v>
          </cell>
          <cell r="DX1578">
            <v>0</v>
          </cell>
          <cell r="DZ1578">
            <v>0</v>
          </cell>
          <cell r="EB1578">
            <v>0</v>
          </cell>
          <cell r="ED1578">
            <v>0</v>
          </cell>
          <cell r="EF1578">
            <v>0</v>
          </cell>
          <cell r="EJ1578">
            <v>0</v>
          </cell>
          <cell r="EL1578">
            <v>0</v>
          </cell>
          <cell r="EN1578">
            <v>0</v>
          </cell>
          <cell r="EP1578">
            <v>0</v>
          </cell>
          <cell r="ER1578">
            <v>0</v>
          </cell>
          <cell r="ET1578">
            <v>0</v>
          </cell>
          <cell r="EX1578">
            <v>0</v>
          </cell>
          <cell r="EZ1578">
            <v>0</v>
          </cell>
          <cell r="FD1578">
            <v>0</v>
          </cell>
          <cell r="FF1578">
            <v>0</v>
          </cell>
        </row>
        <row r="1579">
          <cell r="A1579" t="str">
            <v>ImportTysklandSverige</v>
          </cell>
          <cell r="B1579" t="str">
            <v>Sverige</v>
          </cell>
          <cell r="G1579">
            <v>600</v>
          </cell>
          <cell r="H1579">
            <v>0</v>
          </cell>
          <cell r="N1579">
            <v>205</v>
          </cell>
          <cell r="AK1579">
            <v>600</v>
          </cell>
          <cell r="AL1579">
            <v>0</v>
          </cell>
          <cell r="AN1579">
            <v>0</v>
          </cell>
          <cell r="AO1579">
            <v>0</v>
          </cell>
          <cell r="AP1579">
            <v>0</v>
          </cell>
          <cell r="AQ1579">
            <v>36</v>
          </cell>
          <cell r="BG1579" t="b">
            <v>0</v>
          </cell>
          <cell r="BO1579" t="b">
            <v>0</v>
          </cell>
          <cell r="CA1579" t="b">
            <v>0</v>
          </cell>
          <cell r="CB1579" t="b">
            <v>0</v>
          </cell>
          <cell r="CD1579" t="b">
            <v>0</v>
          </cell>
          <cell r="CE1579" t="b">
            <v>0</v>
          </cell>
          <cell r="CG1579" t="b">
            <v>0</v>
          </cell>
          <cell r="CH1579" t="b">
            <v>0</v>
          </cell>
          <cell r="CP1579">
            <v>0</v>
          </cell>
          <cell r="CT1579" t="b">
            <v>0</v>
          </cell>
          <cell r="CV1579" t="b">
            <v>0</v>
          </cell>
          <cell r="CX1579" t="b">
            <v>0</v>
          </cell>
          <cell r="CZ1579" t="b">
            <v>0</v>
          </cell>
          <cell r="DB1579" t="b">
            <v>0</v>
          </cell>
          <cell r="DD1579" t="b">
            <v>0</v>
          </cell>
          <cell r="DF1579" t="b">
            <v>0</v>
          </cell>
          <cell r="DH1579" t="b">
            <v>0</v>
          </cell>
          <cell r="DJ1579" t="b">
            <v>0</v>
          </cell>
          <cell r="DL1579" t="b">
            <v>0</v>
          </cell>
          <cell r="DN1579" t="b">
            <v>0</v>
          </cell>
          <cell r="DP1579" t="b">
            <v>0</v>
          </cell>
          <cell r="DV1579">
            <v>0</v>
          </cell>
          <cell r="DX1579">
            <v>0</v>
          </cell>
          <cell r="DZ1579">
            <v>0</v>
          </cell>
          <cell r="EB1579">
            <v>0</v>
          </cell>
          <cell r="ED1579">
            <v>0</v>
          </cell>
          <cell r="EF1579">
            <v>0</v>
          </cell>
          <cell r="EJ1579">
            <v>0</v>
          </cell>
          <cell r="EL1579">
            <v>0</v>
          </cell>
          <cell r="EN1579">
            <v>0</v>
          </cell>
          <cell r="EP1579">
            <v>0</v>
          </cell>
          <cell r="ER1579">
            <v>0</v>
          </cell>
          <cell r="ET1579">
            <v>0</v>
          </cell>
          <cell r="EX1579">
            <v>0</v>
          </cell>
          <cell r="EZ1579">
            <v>0</v>
          </cell>
          <cell r="FD1579">
            <v>0</v>
          </cell>
          <cell r="FF1579">
            <v>0</v>
          </cell>
        </row>
        <row r="1580">
          <cell r="A1580" t="str">
            <v>ImportTysklandSverige</v>
          </cell>
          <cell r="B1580" t="str">
            <v>Sverige</v>
          </cell>
          <cell r="G1580">
            <v>600</v>
          </cell>
          <cell r="H1580">
            <v>0</v>
          </cell>
          <cell r="N1580">
            <v>1286</v>
          </cell>
          <cell r="AK1580">
            <v>270</v>
          </cell>
          <cell r="AL1580">
            <v>0</v>
          </cell>
          <cell r="AN1580">
            <v>0</v>
          </cell>
          <cell r="AO1580">
            <v>0</v>
          </cell>
          <cell r="AP1580">
            <v>0</v>
          </cell>
          <cell r="AQ1580">
            <v>0</v>
          </cell>
          <cell r="BG1580" t="b">
            <v>0</v>
          </cell>
          <cell r="BO1580" t="b">
            <v>0</v>
          </cell>
          <cell r="CA1580" t="b">
            <v>0</v>
          </cell>
          <cell r="CB1580" t="b">
            <v>0</v>
          </cell>
          <cell r="CD1580" t="b">
            <v>0</v>
          </cell>
          <cell r="CE1580" t="b">
            <v>0</v>
          </cell>
          <cell r="CG1580" t="b">
            <v>0</v>
          </cell>
          <cell r="CH1580" t="b">
            <v>0</v>
          </cell>
          <cell r="CP1580">
            <v>0</v>
          </cell>
          <cell r="CT1580" t="b">
            <v>0</v>
          </cell>
          <cell r="CV1580" t="b">
            <v>0</v>
          </cell>
          <cell r="CX1580" t="b">
            <v>0</v>
          </cell>
          <cell r="CZ1580" t="b">
            <v>0</v>
          </cell>
          <cell r="DB1580" t="b">
            <v>0</v>
          </cell>
          <cell r="DD1580" t="b">
            <v>0</v>
          </cell>
          <cell r="DF1580" t="b">
            <v>0</v>
          </cell>
          <cell r="DH1580" t="b">
            <v>0</v>
          </cell>
          <cell r="DJ1580" t="b">
            <v>0</v>
          </cell>
          <cell r="DL1580" t="b">
            <v>0</v>
          </cell>
          <cell r="DN1580" t="b">
            <v>0</v>
          </cell>
          <cell r="DP1580" t="b">
            <v>0</v>
          </cell>
          <cell r="DV1580">
            <v>0</v>
          </cell>
          <cell r="DX1580">
            <v>0</v>
          </cell>
          <cell r="DZ1580">
            <v>0</v>
          </cell>
          <cell r="EB1580">
            <v>0</v>
          </cell>
          <cell r="ED1580">
            <v>0</v>
          </cell>
          <cell r="EF1580">
            <v>0</v>
          </cell>
          <cell r="EJ1580">
            <v>0</v>
          </cell>
          <cell r="EL1580">
            <v>0</v>
          </cell>
          <cell r="EN1580">
            <v>0</v>
          </cell>
          <cell r="EP1580">
            <v>0</v>
          </cell>
          <cell r="ER1580">
            <v>0</v>
          </cell>
          <cell r="ET1580">
            <v>0</v>
          </cell>
          <cell r="EX1580">
            <v>0</v>
          </cell>
          <cell r="EZ1580">
            <v>0</v>
          </cell>
          <cell r="FD1580">
            <v>0</v>
          </cell>
          <cell r="FF1580">
            <v>0</v>
          </cell>
        </row>
        <row r="1581">
          <cell r="A1581" t="str">
            <v>ImportTysklandSverige</v>
          </cell>
          <cell r="B1581" t="str">
            <v>Sverige</v>
          </cell>
          <cell r="G1581">
            <v>600</v>
          </cell>
          <cell r="H1581">
            <v>0</v>
          </cell>
          <cell r="N1581">
            <v>-1419</v>
          </cell>
          <cell r="AK1581">
            <v>270</v>
          </cell>
          <cell r="AL1581">
            <v>0</v>
          </cell>
          <cell r="AN1581">
            <v>0</v>
          </cell>
          <cell r="AO1581">
            <v>0</v>
          </cell>
          <cell r="AP1581">
            <v>0</v>
          </cell>
          <cell r="AQ1581">
            <v>0</v>
          </cell>
          <cell r="BG1581" t="b">
            <v>0</v>
          </cell>
          <cell r="BO1581" t="b">
            <v>0</v>
          </cell>
          <cell r="CA1581" t="b">
            <v>0</v>
          </cell>
          <cell r="CB1581" t="b">
            <v>0</v>
          </cell>
          <cell r="CD1581" t="b">
            <v>0</v>
          </cell>
          <cell r="CE1581" t="b">
            <v>0</v>
          </cell>
          <cell r="CG1581" t="b">
            <v>0</v>
          </cell>
          <cell r="CH1581" t="b">
            <v>0</v>
          </cell>
          <cell r="CP1581">
            <v>0</v>
          </cell>
          <cell r="CT1581" t="b">
            <v>0</v>
          </cell>
          <cell r="CV1581" t="b">
            <v>0</v>
          </cell>
          <cell r="CX1581" t="b">
            <v>0</v>
          </cell>
          <cell r="CZ1581" t="b">
            <v>0</v>
          </cell>
          <cell r="DB1581" t="b">
            <v>0</v>
          </cell>
          <cell r="DD1581" t="b">
            <v>0</v>
          </cell>
          <cell r="DF1581" t="b">
            <v>0</v>
          </cell>
          <cell r="DH1581" t="b">
            <v>0</v>
          </cell>
          <cell r="DJ1581" t="b">
            <v>0</v>
          </cell>
          <cell r="DL1581" t="b">
            <v>0</v>
          </cell>
          <cell r="DN1581" t="b">
            <v>0</v>
          </cell>
          <cell r="DP1581" t="b">
            <v>0</v>
          </cell>
          <cell r="DV1581">
            <v>0</v>
          </cell>
          <cell r="DX1581">
            <v>0</v>
          </cell>
          <cell r="DZ1581">
            <v>0</v>
          </cell>
          <cell r="EB1581">
            <v>0</v>
          </cell>
          <cell r="ED1581">
            <v>0</v>
          </cell>
          <cell r="EF1581">
            <v>0</v>
          </cell>
          <cell r="EJ1581">
            <v>0</v>
          </cell>
          <cell r="EL1581">
            <v>0</v>
          </cell>
          <cell r="EN1581">
            <v>0</v>
          </cell>
          <cell r="EP1581">
            <v>0</v>
          </cell>
          <cell r="ER1581">
            <v>0</v>
          </cell>
          <cell r="ET1581">
            <v>0</v>
          </cell>
          <cell r="EX1581">
            <v>0</v>
          </cell>
          <cell r="EZ1581">
            <v>0</v>
          </cell>
          <cell r="FD1581">
            <v>0</v>
          </cell>
          <cell r="FF1581">
            <v>0</v>
          </cell>
        </row>
        <row r="1582">
          <cell r="A1582" t="str">
            <v>ImportTysklandSverige</v>
          </cell>
          <cell r="B1582" t="str">
            <v>Sverige</v>
          </cell>
          <cell r="G1582">
            <v>600</v>
          </cell>
          <cell r="H1582">
            <v>0</v>
          </cell>
          <cell r="N1582">
            <v>-237</v>
          </cell>
          <cell r="AK1582">
            <v>300</v>
          </cell>
          <cell r="AL1582">
            <v>0</v>
          </cell>
          <cell r="AN1582">
            <v>0</v>
          </cell>
          <cell r="AO1582">
            <v>0</v>
          </cell>
          <cell r="AP1582">
            <v>0</v>
          </cell>
          <cell r="AQ1582">
            <v>0</v>
          </cell>
          <cell r="BG1582" t="b">
            <v>0</v>
          </cell>
          <cell r="BO1582" t="b">
            <v>0</v>
          </cell>
          <cell r="CA1582" t="b">
            <v>0</v>
          </cell>
          <cell r="CB1582" t="b">
            <v>0</v>
          </cell>
          <cell r="CD1582" t="b">
            <v>0</v>
          </cell>
          <cell r="CE1582" t="b">
            <v>0</v>
          </cell>
          <cell r="CG1582" t="b">
            <v>0</v>
          </cell>
          <cell r="CH1582" t="b">
            <v>0</v>
          </cell>
          <cell r="CP1582">
            <v>0</v>
          </cell>
          <cell r="CT1582" t="b">
            <v>0</v>
          </cell>
          <cell r="CV1582" t="b">
            <v>0</v>
          </cell>
          <cell r="CX1582" t="b">
            <v>0</v>
          </cell>
          <cell r="CZ1582" t="b">
            <v>0</v>
          </cell>
          <cell r="DB1582" t="b">
            <v>0</v>
          </cell>
          <cell r="DD1582" t="b">
            <v>0</v>
          </cell>
          <cell r="DF1582" t="b">
            <v>0</v>
          </cell>
          <cell r="DH1582" t="b">
            <v>0</v>
          </cell>
          <cell r="DJ1582" t="b">
            <v>0</v>
          </cell>
          <cell r="DL1582" t="b">
            <v>0</v>
          </cell>
          <cell r="DN1582" t="b">
            <v>0</v>
          </cell>
          <cell r="DP1582" t="b">
            <v>0</v>
          </cell>
          <cell r="DV1582">
            <v>0</v>
          </cell>
          <cell r="DX1582">
            <v>0</v>
          </cell>
          <cell r="DZ1582">
            <v>0</v>
          </cell>
          <cell r="EB1582">
            <v>0</v>
          </cell>
          <cell r="ED1582">
            <v>0</v>
          </cell>
          <cell r="EF1582">
            <v>0</v>
          </cell>
          <cell r="EJ1582">
            <v>0</v>
          </cell>
          <cell r="EL1582">
            <v>0</v>
          </cell>
          <cell r="EN1582">
            <v>0</v>
          </cell>
          <cell r="EP1582">
            <v>0</v>
          </cell>
          <cell r="ER1582">
            <v>0</v>
          </cell>
          <cell r="ET1582">
            <v>0</v>
          </cell>
          <cell r="EX1582">
            <v>0</v>
          </cell>
          <cell r="EZ1582">
            <v>0</v>
          </cell>
          <cell r="FD1582">
            <v>0</v>
          </cell>
          <cell r="FF1582">
            <v>0</v>
          </cell>
        </row>
        <row r="1583">
          <cell r="A1583" t="str">
            <v>ImportTysklandSverige</v>
          </cell>
          <cell r="B1583" t="str">
            <v>Sverige</v>
          </cell>
          <cell r="G1583">
            <v>600</v>
          </cell>
          <cell r="H1583">
            <v>0</v>
          </cell>
          <cell r="N1583">
            <v>-437</v>
          </cell>
          <cell r="AK1583">
            <v>270</v>
          </cell>
          <cell r="AL1583">
            <v>0</v>
          </cell>
          <cell r="AN1583">
            <v>0</v>
          </cell>
          <cell r="AO1583">
            <v>0</v>
          </cell>
          <cell r="AP1583">
            <v>0</v>
          </cell>
          <cell r="AQ1583">
            <v>0</v>
          </cell>
          <cell r="BG1583" t="b">
            <v>0</v>
          </cell>
          <cell r="BO1583" t="b">
            <v>0</v>
          </cell>
          <cell r="CA1583" t="b">
            <v>0</v>
          </cell>
          <cell r="CB1583" t="b">
            <v>0</v>
          </cell>
          <cell r="CD1583" t="b">
            <v>0</v>
          </cell>
          <cell r="CE1583" t="b">
            <v>0</v>
          </cell>
          <cell r="CG1583" t="b">
            <v>0</v>
          </cell>
          <cell r="CH1583" t="b">
            <v>0</v>
          </cell>
          <cell r="CP1583">
            <v>0</v>
          </cell>
          <cell r="CT1583" t="b">
            <v>0</v>
          </cell>
          <cell r="CV1583" t="b">
            <v>0</v>
          </cell>
          <cell r="CX1583" t="b">
            <v>0</v>
          </cell>
          <cell r="CZ1583" t="b">
            <v>0</v>
          </cell>
          <cell r="DB1583" t="b">
            <v>0</v>
          </cell>
          <cell r="DD1583" t="b">
            <v>0</v>
          </cell>
          <cell r="DF1583" t="b">
            <v>0</v>
          </cell>
          <cell r="DH1583" t="b">
            <v>0</v>
          </cell>
          <cell r="DJ1583" t="b">
            <v>0</v>
          </cell>
          <cell r="DL1583" t="b">
            <v>0</v>
          </cell>
          <cell r="DN1583" t="b">
            <v>0</v>
          </cell>
          <cell r="DP1583" t="b">
            <v>0</v>
          </cell>
          <cell r="DV1583">
            <v>0</v>
          </cell>
          <cell r="DX1583">
            <v>0</v>
          </cell>
          <cell r="DZ1583">
            <v>0</v>
          </cell>
          <cell r="EB1583">
            <v>0</v>
          </cell>
          <cell r="ED1583">
            <v>0</v>
          </cell>
          <cell r="EF1583">
            <v>0</v>
          </cell>
          <cell r="EJ1583">
            <v>0</v>
          </cell>
          <cell r="EL1583">
            <v>0</v>
          </cell>
          <cell r="EN1583">
            <v>0</v>
          </cell>
          <cell r="EP1583">
            <v>0</v>
          </cell>
          <cell r="ER1583">
            <v>0</v>
          </cell>
          <cell r="ET1583">
            <v>0</v>
          </cell>
          <cell r="EX1583">
            <v>0</v>
          </cell>
          <cell r="EZ1583">
            <v>0</v>
          </cell>
          <cell r="FD1583">
            <v>0</v>
          </cell>
          <cell r="FF1583">
            <v>0</v>
          </cell>
        </row>
        <row r="1584">
          <cell r="A1584" t="str">
            <v>ImportTysklandSverige</v>
          </cell>
          <cell r="B1584" t="str">
            <v>Sverige</v>
          </cell>
          <cell r="G1584">
            <v>600</v>
          </cell>
          <cell r="H1584">
            <v>0</v>
          </cell>
          <cell r="N1584">
            <v>-637</v>
          </cell>
          <cell r="AK1584">
            <v>240</v>
          </cell>
          <cell r="AL1584">
            <v>0</v>
          </cell>
          <cell r="AN1584">
            <v>0</v>
          </cell>
          <cell r="AO1584">
            <v>0</v>
          </cell>
          <cell r="AP1584">
            <v>0</v>
          </cell>
          <cell r="AQ1584">
            <v>0</v>
          </cell>
          <cell r="BG1584" t="b">
            <v>0</v>
          </cell>
          <cell r="BO1584" t="b">
            <v>0</v>
          </cell>
          <cell r="CA1584" t="b">
            <v>0</v>
          </cell>
          <cell r="CB1584" t="b">
            <v>0</v>
          </cell>
          <cell r="CD1584" t="b">
            <v>0</v>
          </cell>
          <cell r="CE1584" t="b">
            <v>0</v>
          </cell>
          <cell r="CG1584" t="b">
            <v>0</v>
          </cell>
          <cell r="CH1584" t="b">
            <v>0</v>
          </cell>
          <cell r="CP1584">
            <v>0</v>
          </cell>
          <cell r="CT1584" t="b">
            <v>0</v>
          </cell>
          <cell r="CV1584" t="b">
            <v>0</v>
          </cell>
          <cell r="CX1584" t="b">
            <v>0</v>
          </cell>
          <cell r="CZ1584" t="b">
            <v>0</v>
          </cell>
          <cell r="DB1584" t="b">
            <v>0</v>
          </cell>
          <cell r="DD1584" t="b">
            <v>0</v>
          </cell>
          <cell r="DF1584" t="b">
            <v>0</v>
          </cell>
          <cell r="DH1584" t="b">
            <v>0</v>
          </cell>
          <cell r="DJ1584" t="b">
            <v>0</v>
          </cell>
          <cell r="DL1584" t="b">
            <v>0</v>
          </cell>
          <cell r="DN1584" t="b">
            <v>0</v>
          </cell>
          <cell r="DP1584" t="b">
            <v>0</v>
          </cell>
          <cell r="DV1584">
            <v>0</v>
          </cell>
          <cell r="DX1584">
            <v>0</v>
          </cell>
          <cell r="DZ1584">
            <v>0</v>
          </cell>
          <cell r="EB1584">
            <v>0</v>
          </cell>
          <cell r="ED1584">
            <v>0</v>
          </cell>
          <cell r="EF1584">
            <v>0</v>
          </cell>
          <cell r="EJ1584">
            <v>0</v>
          </cell>
          <cell r="EL1584">
            <v>0</v>
          </cell>
          <cell r="EN1584">
            <v>0</v>
          </cell>
          <cell r="EP1584">
            <v>0</v>
          </cell>
          <cell r="ER1584">
            <v>0</v>
          </cell>
          <cell r="ET1584">
            <v>0</v>
          </cell>
          <cell r="EX1584">
            <v>0</v>
          </cell>
          <cell r="EZ1584">
            <v>0</v>
          </cell>
          <cell r="FD1584">
            <v>0</v>
          </cell>
          <cell r="FF1584">
            <v>0</v>
          </cell>
        </row>
        <row r="1585">
          <cell r="A1585" t="str">
            <v>ImportTysklandSverige</v>
          </cell>
          <cell r="B1585" t="str">
            <v>Sverige</v>
          </cell>
          <cell r="G1585">
            <v>600</v>
          </cell>
          <cell r="H1585">
            <v>0</v>
          </cell>
          <cell r="N1585">
            <v>-837</v>
          </cell>
          <cell r="AK1585">
            <v>210.00000000000003</v>
          </cell>
          <cell r="AL1585">
            <v>0</v>
          </cell>
          <cell r="AN1585">
            <v>0</v>
          </cell>
          <cell r="AO1585">
            <v>0</v>
          </cell>
          <cell r="AP1585">
            <v>0</v>
          </cell>
          <cell r="AQ1585">
            <v>0</v>
          </cell>
          <cell r="BG1585" t="b">
            <v>0</v>
          </cell>
          <cell r="BO1585" t="b">
            <v>0</v>
          </cell>
          <cell r="CA1585" t="b">
            <v>0</v>
          </cell>
          <cell r="CB1585" t="b">
            <v>0</v>
          </cell>
          <cell r="CD1585" t="b">
            <v>0</v>
          </cell>
          <cell r="CE1585" t="b">
            <v>0</v>
          </cell>
          <cell r="CG1585" t="b">
            <v>0</v>
          </cell>
          <cell r="CH1585" t="b">
            <v>0</v>
          </cell>
          <cell r="CP1585">
            <v>0</v>
          </cell>
          <cell r="CT1585" t="b">
            <v>0</v>
          </cell>
          <cell r="CV1585" t="b">
            <v>0</v>
          </cell>
          <cell r="CX1585" t="b">
            <v>0</v>
          </cell>
          <cell r="CZ1585" t="b">
            <v>0</v>
          </cell>
          <cell r="DB1585" t="b">
            <v>0</v>
          </cell>
          <cell r="DD1585" t="b">
            <v>0</v>
          </cell>
          <cell r="DF1585" t="b">
            <v>0</v>
          </cell>
          <cell r="DH1585" t="b">
            <v>0</v>
          </cell>
          <cell r="DJ1585" t="b">
            <v>0</v>
          </cell>
          <cell r="DL1585" t="b">
            <v>0</v>
          </cell>
          <cell r="DN1585" t="b">
            <v>0</v>
          </cell>
          <cell r="DP1585" t="b">
            <v>0</v>
          </cell>
          <cell r="DV1585">
            <v>0</v>
          </cell>
          <cell r="DX1585">
            <v>0</v>
          </cell>
          <cell r="DZ1585">
            <v>0</v>
          </cell>
          <cell r="EB1585">
            <v>0</v>
          </cell>
          <cell r="ED1585">
            <v>0</v>
          </cell>
          <cell r="EF1585">
            <v>0</v>
          </cell>
          <cell r="EJ1585">
            <v>0</v>
          </cell>
          <cell r="EL1585">
            <v>0</v>
          </cell>
          <cell r="EN1585">
            <v>0</v>
          </cell>
          <cell r="EP1585">
            <v>0</v>
          </cell>
          <cell r="ER1585">
            <v>0</v>
          </cell>
          <cell r="ET1585">
            <v>0</v>
          </cell>
          <cell r="EX1585">
            <v>0</v>
          </cell>
          <cell r="EZ1585">
            <v>0</v>
          </cell>
          <cell r="FD1585">
            <v>0</v>
          </cell>
          <cell r="FF1585">
            <v>0</v>
          </cell>
        </row>
        <row r="1586">
          <cell r="A1586" t="str">
            <v>ImportTysklandSverige</v>
          </cell>
          <cell r="B1586" t="str">
            <v>Sverige</v>
          </cell>
          <cell r="G1586">
            <v>600</v>
          </cell>
          <cell r="H1586">
            <v>0</v>
          </cell>
          <cell r="N1586">
            <v>-1037</v>
          </cell>
          <cell r="AK1586">
            <v>180.00000000000003</v>
          </cell>
          <cell r="AL1586">
            <v>0</v>
          </cell>
          <cell r="AN1586">
            <v>0</v>
          </cell>
          <cell r="AO1586">
            <v>0</v>
          </cell>
          <cell r="AP1586">
            <v>0</v>
          </cell>
          <cell r="AQ1586">
            <v>0</v>
          </cell>
          <cell r="BG1586" t="b">
            <v>0</v>
          </cell>
          <cell r="BO1586" t="b">
            <v>0</v>
          </cell>
          <cell r="CA1586" t="b">
            <v>0</v>
          </cell>
          <cell r="CB1586" t="b">
            <v>0</v>
          </cell>
          <cell r="CD1586" t="b">
            <v>0</v>
          </cell>
          <cell r="CE1586" t="b">
            <v>0</v>
          </cell>
          <cell r="CG1586" t="b">
            <v>0</v>
          </cell>
          <cell r="CH1586" t="b">
            <v>0</v>
          </cell>
          <cell r="CP1586">
            <v>0</v>
          </cell>
          <cell r="CT1586" t="b">
            <v>0</v>
          </cell>
          <cell r="CV1586" t="b">
            <v>0</v>
          </cell>
          <cell r="CX1586" t="b">
            <v>0</v>
          </cell>
          <cell r="CZ1586" t="b">
            <v>0</v>
          </cell>
          <cell r="DB1586" t="b">
            <v>0</v>
          </cell>
          <cell r="DD1586" t="b">
            <v>0</v>
          </cell>
          <cell r="DF1586" t="b">
            <v>0</v>
          </cell>
          <cell r="DH1586" t="b">
            <v>0</v>
          </cell>
          <cell r="DJ1586" t="b">
            <v>0</v>
          </cell>
          <cell r="DL1586" t="b">
            <v>0</v>
          </cell>
          <cell r="DN1586" t="b">
            <v>0</v>
          </cell>
          <cell r="DP1586" t="b">
            <v>0</v>
          </cell>
          <cell r="DV1586">
            <v>0</v>
          </cell>
          <cell r="DX1586">
            <v>0</v>
          </cell>
          <cell r="DZ1586">
            <v>0</v>
          </cell>
          <cell r="EB1586">
            <v>0</v>
          </cell>
          <cell r="ED1586">
            <v>0</v>
          </cell>
          <cell r="EF1586">
            <v>0</v>
          </cell>
          <cell r="EJ1586">
            <v>0</v>
          </cell>
          <cell r="EL1586">
            <v>0</v>
          </cell>
          <cell r="EN1586">
            <v>0</v>
          </cell>
          <cell r="EP1586">
            <v>0</v>
          </cell>
          <cell r="ER1586">
            <v>0</v>
          </cell>
          <cell r="ET1586">
            <v>0</v>
          </cell>
          <cell r="EX1586">
            <v>0</v>
          </cell>
          <cell r="EZ1586">
            <v>0</v>
          </cell>
          <cell r="FD1586">
            <v>0</v>
          </cell>
          <cell r="FF1586">
            <v>0</v>
          </cell>
        </row>
        <row r="1587">
          <cell r="A1587" t="str">
            <v>ImportTysklandSverige</v>
          </cell>
          <cell r="B1587" t="str">
            <v>Sverige</v>
          </cell>
          <cell r="G1587">
            <v>600</v>
          </cell>
          <cell r="H1587">
            <v>0</v>
          </cell>
          <cell r="N1587">
            <v>-1237</v>
          </cell>
          <cell r="AK1587">
            <v>150.00000000000003</v>
          </cell>
          <cell r="AL1587">
            <v>0</v>
          </cell>
          <cell r="AN1587">
            <v>0</v>
          </cell>
          <cell r="AO1587">
            <v>0</v>
          </cell>
          <cell r="AP1587">
            <v>0</v>
          </cell>
          <cell r="AQ1587">
            <v>0</v>
          </cell>
          <cell r="BG1587" t="b">
            <v>0</v>
          </cell>
          <cell r="BO1587" t="b">
            <v>0</v>
          </cell>
          <cell r="CA1587" t="b">
            <v>0</v>
          </cell>
          <cell r="CB1587" t="b">
            <v>0</v>
          </cell>
          <cell r="CD1587" t="b">
            <v>0</v>
          </cell>
          <cell r="CE1587" t="b">
            <v>0</v>
          </cell>
          <cell r="CG1587" t="b">
            <v>0</v>
          </cell>
          <cell r="CH1587" t="b">
            <v>0</v>
          </cell>
          <cell r="CP1587">
            <v>0</v>
          </cell>
          <cell r="CT1587" t="b">
            <v>0</v>
          </cell>
          <cell r="CV1587" t="b">
            <v>0</v>
          </cell>
          <cell r="CX1587" t="b">
            <v>0</v>
          </cell>
          <cell r="CZ1587" t="b">
            <v>0</v>
          </cell>
          <cell r="DB1587" t="b">
            <v>0</v>
          </cell>
          <cell r="DD1587" t="b">
            <v>0</v>
          </cell>
          <cell r="DF1587" t="b">
            <v>0</v>
          </cell>
          <cell r="DH1587" t="b">
            <v>0</v>
          </cell>
          <cell r="DJ1587" t="b">
            <v>0</v>
          </cell>
          <cell r="DL1587" t="b">
            <v>0</v>
          </cell>
          <cell r="DN1587" t="b">
            <v>0</v>
          </cell>
          <cell r="DP1587" t="b">
            <v>0</v>
          </cell>
          <cell r="DV1587">
            <v>0</v>
          </cell>
          <cell r="DX1587">
            <v>0</v>
          </cell>
          <cell r="DZ1587">
            <v>0</v>
          </cell>
          <cell r="EB1587">
            <v>0</v>
          </cell>
          <cell r="ED1587">
            <v>0</v>
          </cell>
          <cell r="EF1587">
            <v>0</v>
          </cell>
          <cell r="EJ1587">
            <v>0</v>
          </cell>
          <cell r="EL1587">
            <v>0</v>
          </cell>
          <cell r="EN1587">
            <v>0</v>
          </cell>
          <cell r="EP1587">
            <v>0</v>
          </cell>
          <cell r="ER1587">
            <v>0</v>
          </cell>
          <cell r="ET1587">
            <v>0</v>
          </cell>
          <cell r="EX1587">
            <v>0</v>
          </cell>
          <cell r="EZ1587">
            <v>0</v>
          </cell>
          <cell r="FD1587">
            <v>0</v>
          </cell>
          <cell r="FF1587">
            <v>0</v>
          </cell>
        </row>
        <row r="1588">
          <cell r="A1588" t="str">
            <v>ImportTysklandSverige</v>
          </cell>
          <cell r="B1588" t="str">
            <v>Sverige</v>
          </cell>
          <cell r="G1588">
            <v>600</v>
          </cell>
          <cell r="H1588">
            <v>0</v>
          </cell>
          <cell r="N1588">
            <v>-1437</v>
          </cell>
          <cell r="AK1588">
            <v>120.00000000000004</v>
          </cell>
          <cell r="AL1588">
            <v>0</v>
          </cell>
          <cell r="AN1588">
            <v>0</v>
          </cell>
          <cell r="AO1588">
            <v>0</v>
          </cell>
          <cell r="AP1588">
            <v>0</v>
          </cell>
          <cell r="AQ1588">
            <v>0</v>
          </cell>
          <cell r="BG1588" t="b">
            <v>0</v>
          </cell>
          <cell r="BO1588" t="b">
            <v>0</v>
          </cell>
          <cell r="CA1588" t="b">
            <v>0</v>
          </cell>
          <cell r="CB1588" t="b">
            <v>0</v>
          </cell>
          <cell r="CD1588" t="b">
            <v>0</v>
          </cell>
          <cell r="CE1588" t="b">
            <v>0</v>
          </cell>
          <cell r="CG1588" t="b">
            <v>0</v>
          </cell>
          <cell r="CH1588" t="b">
            <v>0</v>
          </cell>
          <cell r="CP1588">
            <v>0</v>
          </cell>
          <cell r="CT1588" t="b">
            <v>0</v>
          </cell>
          <cell r="CV1588" t="b">
            <v>0</v>
          </cell>
          <cell r="CX1588" t="b">
            <v>0</v>
          </cell>
          <cell r="CZ1588" t="b">
            <v>0</v>
          </cell>
          <cell r="DB1588" t="b">
            <v>0</v>
          </cell>
          <cell r="DD1588" t="b">
            <v>0</v>
          </cell>
          <cell r="DF1588" t="b">
            <v>0</v>
          </cell>
          <cell r="DH1588" t="b">
            <v>0</v>
          </cell>
          <cell r="DJ1588" t="b">
            <v>0</v>
          </cell>
          <cell r="DL1588" t="b">
            <v>0</v>
          </cell>
          <cell r="DN1588" t="b">
            <v>0</v>
          </cell>
          <cell r="DP1588" t="b">
            <v>0</v>
          </cell>
          <cell r="DV1588">
            <v>0</v>
          </cell>
          <cell r="DX1588">
            <v>0</v>
          </cell>
          <cell r="DZ1588">
            <v>0</v>
          </cell>
          <cell r="EB1588">
            <v>0</v>
          </cell>
          <cell r="ED1588">
            <v>0</v>
          </cell>
          <cell r="EF1588">
            <v>0</v>
          </cell>
          <cell r="EJ1588">
            <v>0</v>
          </cell>
          <cell r="EL1588">
            <v>0</v>
          </cell>
          <cell r="EN1588">
            <v>0</v>
          </cell>
          <cell r="EP1588">
            <v>0</v>
          </cell>
          <cell r="ER1588">
            <v>0</v>
          </cell>
          <cell r="ET1588">
            <v>0</v>
          </cell>
          <cell r="EX1588">
            <v>0</v>
          </cell>
          <cell r="EZ1588">
            <v>0</v>
          </cell>
          <cell r="FD1588">
            <v>0</v>
          </cell>
          <cell r="FF1588">
            <v>0</v>
          </cell>
        </row>
        <row r="1589">
          <cell r="A1589" t="str">
            <v>ImportTysklandSverige</v>
          </cell>
          <cell r="B1589" t="str">
            <v>Sverige</v>
          </cell>
          <cell r="G1589">
            <v>600</v>
          </cell>
          <cell r="H1589">
            <v>0</v>
          </cell>
          <cell r="N1589">
            <v>-1637</v>
          </cell>
          <cell r="AK1589">
            <v>90.000000000000043</v>
          </cell>
          <cell r="AL1589">
            <v>0</v>
          </cell>
          <cell r="AN1589">
            <v>0</v>
          </cell>
          <cell r="AO1589">
            <v>0</v>
          </cell>
          <cell r="AP1589">
            <v>0</v>
          </cell>
          <cell r="AQ1589">
            <v>0</v>
          </cell>
          <cell r="BG1589" t="b">
            <v>0</v>
          </cell>
          <cell r="BO1589" t="b">
            <v>0</v>
          </cell>
          <cell r="CA1589" t="b">
            <v>0</v>
          </cell>
          <cell r="CB1589" t="b">
            <v>0</v>
          </cell>
          <cell r="CD1589" t="b">
            <v>0</v>
          </cell>
          <cell r="CE1589" t="b">
            <v>0</v>
          </cell>
          <cell r="CG1589" t="b">
            <v>0</v>
          </cell>
          <cell r="CH1589" t="b">
            <v>0</v>
          </cell>
          <cell r="CP1589">
            <v>0</v>
          </cell>
          <cell r="CT1589" t="b">
            <v>0</v>
          </cell>
          <cell r="CV1589" t="b">
            <v>0</v>
          </cell>
          <cell r="CX1589" t="b">
            <v>0</v>
          </cell>
          <cell r="CZ1589" t="b">
            <v>0</v>
          </cell>
          <cell r="DB1589" t="b">
            <v>0</v>
          </cell>
          <cell r="DD1589" t="b">
            <v>0</v>
          </cell>
          <cell r="DF1589" t="b">
            <v>0</v>
          </cell>
          <cell r="DH1589" t="b">
            <v>0</v>
          </cell>
          <cell r="DJ1589" t="b">
            <v>0</v>
          </cell>
          <cell r="DL1589" t="b">
            <v>0</v>
          </cell>
          <cell r="DN1589" t="b">
            <v>0</v>
          </cell>
          <cell r="DP1589" t="b">
            <v>0</v>
          </cell>
          <cell r="DV1589">
            <v>0</v>
          </cell>
          <cell r="DX1589">
            <v>0</v>
          </cell>
          <cell r="DZ1589">
            <v>0</v>
          </cell>
          <cell r="EB1589">
            <v>0</v>
          </cell>
          <cell r="ED1589">
            <v>0</v>
          </cell>
          <cell r="EF1589">
            <v>0</v>
          </cell>
          <cell r="EJ1589">
            <v>0</v>
          </cell>
          <cell r="EL1589">
            <v>0</v>
          </cell>
          <cell r="EN1589">
            <v>0</v>
          </cell>
          <cell r="EP1589">
            <v>0</v>
          </cell>
          <cell r="ER1589">
            <v>0</v>
          </cell>
          <cell r="ET1589">
            <v>0</v>
          </cell>
          <cell r="EX1589">
            <v>0</v>
          </cell>
          <cell r="EZ1589">
            <v>0</v>
          </cell>
          <cell r="FD1589">
            <v>0</v>
          </cell>
          <cell r="FF1589">
            <v>0</v>
          </cell>
        </row>
        <row r="1590">
          <cell r="A1590" t="str">
            <v>ImportTysklandSverige</v>
          </cell>
          <cell r="B1590" t="str">
            <v>Sverige</v>
          </cell>
          <cell r="G1590">
            <v>600</v>
          </cell>
          <cell r="H1590">
            <v>0</v>
          </cell>
          <cell r="N1590">
            <v>-1837</v>
          </cell>
          <cell r="AK1590">
            <v>60</v>
          </cell>
          <cell r="AL1590">
            <v>0</v>
          </cell>
          <cell r="AN1590">
            <v>0</v>
          </cell>
          <cell r="AO1590">
            <v>0</v>
          </cell>
          <cell r="AP1590">
            <v>0</v>
          </cell>
          <cell r="AQ1590">
            <v>0</v>
          </cell>
          <cell r="BG1590" t="b">
            <v>0</v>
          </cell>
          <cell r="BO1590" t="b">
            <v>0</v>
          </cell>
          <cell r="CA1590" t="b">
            <v>0</v>
          </cell>
          <cell r="CB1590" t="b">
            <v>0</v>
          </cell>
          <cell r="CD1590" t="b">
            <v>0</v>
          </cell>
          <cell r="CE1590" t="b">
            <v>0</v>
          </cell>
          <cell r="CG1590" t="b">
            <v>0</v>
          </cell>
          <cell r="CH1590" t="b">
            <v>0</v>
          </cell>
          <cell r="CP1590">
            <v>0</v>
          </cell>
          <cell r="CT1590" t="b">
            <v>0</v>
          </cell>
          <cell r="CV1590" t="b">
            <v>0</v>
          </cell>
          <cell r="CX1590" t="b">
            <v>0</v>
          </cell>
          <cell r="CZ1590" t="b">
            <v>0</v>
          </cell>
          <cell r="DB1590" t="b">
            <v>0</v>
          </cell>
          <cell r="DD1590" t="b">
            <v>0</v>
          </cell>
          <cell r="DF1590" t="b">
            <v>0</v>
          </cell>
          <cell r="DH1590" t="b">
            <v>0</v>
          </cell>
          <cell r="DJ1590" t="b">
            <v>0</v>
          </cell>
          <cell r="DL1590" t="b">
            <v>0</v>
          </cell>
          <cell r="DN1590" t="b">
            <v>0</v>
          </cell>
          <cell r="DP1590" t="b">
            <v>0</v>
          </cell>
          <cell r="DV1590">
            <v>0</v>
          </cell>
          <cell r="DX1590">
            <v>0</v>
          </cell>
          <cell r="DZ1590">
            <v>0</v>
          </cell>
          <cell r="EB1590">
            <v>0</v>
          </cell>
          <cell r="ED1590">
            <v>0</v>
          </cell>
          <cell r="EF1590">
            <v>0</v>
          </cell>
          <cell r="EJ1590">
            <v>0</v>
          </cell>
          <cell r="EL1590">
            <v>0</v>
          </cell>
          <cell r="EN1590">
            <v>0</v>
          </cell>
          <cell r="EP1590">
            <v>0</v>
          </cell>
          <cell r="ER1590">
            <v>0</v>
          </cell>
          <cell r="ET1590">
            <v>0</v>
          </cell>
          <cell r="EX1590">
            <v>0</v>
          </cell>
          <cell r="EZ1590">
            <v>0</v>
          </cell>
          <cell r="FD1590">
            <v>0</v>
          </cell>
          <cell r="FF1590">
            <v>0</v>
          </cell>
        </row>
        <row r="1591">
          <cell r="A1591" t="str">
            <v>ImportTysklandSverige</v>
          </cell>
          <cell r="B1591" t="str">
            <v>Sverige</v>
          </cell>
          <cell r="G1591">
            <v>600</v>
          </cell>
          <cell r="H1591">
            <v>0</v>
          </cell>
          <cell r="N1591">
            <v>-2037</v>
          </cell>
          <cell r="AK1591">
            <v>60</v>
          </cell>
          <cell r="AL1591">
            <v>0</v>
          </cell>
          <cell r="AN1591">
            <v>0</v>
          </cell>
          <cell r="AO1591">
            <v>0</v>
          </cell>
          <cell r="AP1591">
            <v>0</v>
          </cell>
          <cell r="AQ1591">
            <v>0</v>
          </cell>
          <cell r="BG1591" t="b">
            <v>0</v>
          </cell>
          <cell r="BO1591" t="b">
            <v>0</v>
          </cell>
          <cell r="CA1591" t="b">
            <v>0</v>
          </cell>
          <cell r="CB1591" t="b">
            <v>0</v>
          </cell>
          <cell r="CD1591" t="b">
            <v>0</v>
          </cell>
          <cell r="CE1591" t="b">
            <v>0</v>
          </cell>
          <cell r="CG1591" t="b">
            <v>0</v>
          </cell>
          <cell r="CH1591" t="b">
            <v>0</v>
          </cell>
          <cell r="CP1591">
            <v>0</v>
          </cell>
          <cell r="CT1591" t="b">
            <v>0</v>
          </cell>
          <cell r="CV1591" t="b">
            <v>0</v>
          </cell>
          <cell r="CX1591" t="b">
            <v>0</v>
          </cell>
          <cell r="CZ1591" t="b">
            <v>0</v>
          </cell>
          <cell r="DB1591" t="b">
            <v>0</v>
          </cell>
          <cell r="DD1591" t="b">
            <v>0</v>
          </cell>
          <cell r="DF1591" t="b">
            <v>0</v>
          </cell>
          <cell r="DH1591" t="b">
            <v>0</v>
          </cell>
          <cell r="DJ1591" t="b">
            <v>0</v>
          </cell>
          <cell r="DL1591" t="b">
            <v>0</v>
          </cell>
          <cell r="DN1591" t="b">
            <v>0</v>
          </cell>
          <cell r="DP1591" t="b">
            <v>0</v>
          </cell>
          <cell r="DV1591">
            <v>0</v>
          </cell>
          <cell r="DX1591">
            <v>0</v>
          </cell>
          <cell r="DZ1591">
            <v>0</v>
          </cell>
          <cell r="EB1591">
            <v>0</v>
          </cell>
          <cell r="ED1591">
            <v>0</v>
          </cell>
          <cell r="EF1591">
            <v>0</v>
          </cell>
          <cell r="EJ1591">
            <v>0</v>
          </cell>
          <cell r="EL1591">
            <v>0</v>
          </cell>
          <cell r="EN1591">
            <v>0</v>
          </cell>
          <cell r="EP1591">
            <v>0</v>
          </cell>
          <cell r="ER1591">
            <v>0</v>
          </cell>
          <cell r="ET1591">
            <v>0</v>
          </cell>
          <cell r="EX1591">
            <v>0</v>
          </cell>
          <cell r="EZ1591">
            <v>0</v>
          </cell>
          <cell r="FD1591">
            <v>0</v>
          </cell>
          <cell r="FF1591">
            <v>0</v>
          </cell>
        </row>
        <row r="1592">
          <cell r="A1592" t="str">
            <v>ImportTysklandSverige</v>
          </cell>
          <cell r="B1592" t="str">
            <v>Sverige</v>
          </cell>
          <cell r="G1592">
            <v>600</v>
          </cell>
          <cell r="H1592">
            <v>0</v>
          </cell>
          <cell r="N1592">
            <v>-2237</v>
          </cell>
          <cell r="AK1592">
            <v>60</v>
          </cell>
          <cell r="AL1592">
            <v>0</v>
          </cell>
          <cell r="AN1592">
            <v>0</v>
          </cell>
          <cell r="AO1592">
            <v>0</v>
          </cell>
          <cell r="AP1592">
            <v>0</v>
          </cell>
          <cell r="AQ1592">
            <v>0</v>
          </cell>
          <cell r="BG1592" t="b">
            <v>0</v>
          </cell>
          <cell r="BO1592" t="b">
            <v>0</v>
          </cell>
          <cell r="CA1592" t="b">
            <v>0</v>
          </cell>
          <cell r="CB1592" t="b">
            <v>0</v>
          </cell>
          <cell r="CD1592" t="b">
            <v>0</v>
          </cell>
          <cell r="CE1592" t="b">
            <v>0</v>
          </cell>
          <cell r="CG1592" t="b">
            <v>0</v>
          </cell>
          <cell r="CH1592" t="b">
            <v>0</v>
          </cell>
          <cell r="CP1592">
            <v>0</v>
          </cell>
          <cell r="CT1592" t="b">
            <v>0</v>
          </cell>
          <cell r="CV1592" t="b">
            <v>0</v>
          </cell>
          <cell r="CX1592" t="b">
            <v>0</v>
          </cell>
          <cell r="CZ1592" t="b">
            <v>0</v>
          </cell>
          <cell r="DB1592" t="b">
            <v>0</v>
          </cell>
          <cell r="DD1592" t="b">
            <v>0</v>
          </cell>
          <cell r="DF1592" t="b">
            <v>0</v>
          </cell>
          <cell r="DH1592" t="b">
            <v>0</v>
          </cell>
          <cell r="DJ1592" t="b">
            <v>0</v>
          </cell>
          <cell r="DL1592" t="b">
            <v>0</v>
          </cell>
          <cell r="DN1592" t="b">
            <v>0</v>
          </cell>
          <cell r="DP1592" t="b">
            <v>0</v>
          </cell>
          <cell r="DV1592">
            <v>0</v>
          </cell>
          <cell r="DX1592">
            <v>0</v>
          </cell>
          <cell r="DZ1592">
            <v>0</v>
          </cell>
          <cell r="EB1592">
            <v>0</v>
          </cell>
          <cell r="ED1592">
            <v>0</v>
          </cell>
          <cell r="EF1592">
            <v>0</v>
          </cell>
          <cell r="EJ1592">
            <v>0</v>
          </cell>
          <cell r="EL1592">
            <v>0</v>
          </cell>
          <cell r="EN1592">
            <v>0</v>
          </cell>
          <cell r="EP1592">
            <v>0</v>
          </cell>
          <cell r="ER1592">
            <v>0</v>
          </cell>
          <cell r="ET1592">
            <v>0</v>
          </cell>
          <cell r="EX1592">
            <v>0</v>
          </cell>
          <cell r="EZ1592">
            <v>0</v>
          </cell>
          <cell r="FD1592">
            <v>0</v>
          </cell>
          <cell r="FF1592">
            <v>0</v>
          </cell>
        </row>
        <row r="1593">
          <cell r="A1593" t="str">
            <v>ImportTysklandSverige</v>
          </cell>
          <cell r="B1593" t="str">
            <v>Sverige</v>
          </cell>
          <cell r="G1593">
            <v>600</v>
          </cell>
          <cell r="H1593">
            <v>0</v>
          </cell>
          <cell r="N1593">
            <v>-2437</v>
          </cell>
          <cell r="AK1593">
            <v>60</v>
          </cell>
          <cell r="AL1593">
            <v>0</v>
          </cell>
          <cell r="AN1593">
            <v>0</v>
          </cell>
          <cell r="AO1593">
            <v>0</v>
          </cell>
          <cell r="AP1593">
            <v>0</v>
          </cell>
          <cell r="AQ1593">
            <v>0</v>
          </cell>
          <cell r="BG1593" t="b">
            <v>0</v>
          </cell>
          <cell r="BO1593" t="b">
            <v>0</v>
          </cell>
          <cell r="CA1593" t="b">
            <v>0</v>
          </cell>
          <cell r="CB1593" t="b">
            <v>0</v>
          </cell>
          <cell r="CD1593" t="b">
            <v>0</v>
          </cell>
          <cell r="CE1593" t="b">
            <v>0</v>
          </cell>
          <cell r="CG1593" t="b">
            <v>0</v>
          </cell>
          <cell r="CH1593" t="b">
            <v>0</v>
          </cell>
          <cell r="CP1593">
            <v>0</v>
          </cell>
          <cell r="CT1593" t="b">
            <v>0</v>
          </cell>
          <cell r="CV1593" t="b">
            <v>0</v>
          </cell>
          <cell r="CX1593" t="b">
            <v>0</v>
          </cell>
          <cell r="CZ1593" t="b">
            <v>0</v>
          </cell>
          <cell r="DB1593" t="b">
            <v>0</v>
          </cell>
          <cell r="DD1593" t="b">
            <v>0</v>
          </cell>
          <cell r="DF1593" t="b">
            <v>0</v>
          </cell>
          <cell r="DH1593" t="b">
            <v>0</v>
          </cell>
          <cell r="DJ1593" t="b">
            <v>0</v>
          </cell>
          <cell r="DL1593" t="b">
            <v>0</v>
          </cell>
          <cell r="DN1593" t="b">
            <v>0</v>
          </cell>
          <cell r="DP1593" t="b">
            <v>0</v>
          </cell>
          <cell r="DV1593">
            <v>0</v>
          </cell>
          <cell r="DX1593">
            <v>0</v>
          </cell>
          <cell r="DZ1593">
            <v>0</v>
          </cell>
          <cell r="EB1593">
            <v>0</v>
          </cell>
          <cell r="ED1593">
            <v>0</v>
          </cell>
          <cell r="EF1593">
            <v>0</v>
          </cell>
          <cell r="EJ1593">
            <v>0</v>
          </cell>
          <cell r="EL1593">
            <v>0</v>
          </cell>
          <cell r="EN1593">
            <v>0</v>
          </cell>
          <cell r="EP1593">
            <v>0</v>
          </cell>
          <cell r="ER1593">
            <v>0</v>
          </cell>
          <cell r="ET1593">
            <v>0</v>
          </cell>
          <cell r="EX1593">
            <v>0</v>
          </cell>
          <cell r="EZ1593">
            <v>0</v>
          </cell>
          <cell r="FD1593">
            <v>0</v>
          </cell>
          <cell r="FF1593">
            <v>0</v>
          </cell>
        </row>
        <row r="1594">
          <cell r="A1594" t="str">
            <v>ImportTysklandSverige</v>
          </cell>
          <cell r="B1594" t="str">
            <v>Sverige</v>
          </cell>
          <cell r="G1594">
            <v>600</v>
          </cell>
          <cell r="H1594">
            <v>0</v>
          </cell>
          <cell r="N1594">
            <v>-2637</v>
          </cell>
          <cell r="AK1594">
            <v>60</v>
          </cell>
          <cell r="AL1594">
            <v>0</v>
          </cell>
          <cell r="AN1594">
            <v>0</v>
          </cell>
          <cell r="AO1594">
            <v>0</v>
          </cell>
          <cell r="AP1594">
            <v>0</v>
          </cell>
          <cell r="AQ1594">
            <v>0</v>
          </cell>
          <cell r="BG1594" t="b">
            <v>0</v>
          </cell>
          <cell r="BO1594" t="b">
            <v>0</v>
          </cell>
          <cell r="CA1594" t="b">
            <v>0</v>
          </cell>
          <cell r="CB1594" t="b">
            <v>0</v>
          </cell>
          <cell r="CD1594" t="b">
            <v>0</v>
          </cell>
          <cell r="CE1594" t="b">
            <v>0</v>
          </cell>
          <cell r="CG1594" t="b">
            <v>0</v>
          </cell>
          <cell r="CH1594" t="b">
            <v>0</v>
          </cell>
          <cell r="CP1594">
            <v>0</v>
          </cell>
          <cell r="CT1594" t="b">
            <v>0</v>
          </cell>
          <cell r="CV1594" t="b">
            <v>0</v>
          </cell>
          <cell r="CX1594" t="b">
            <v>0</v>
          </cell>
          <cell r="CZ1594" t="b">
            <v>0</v>
          </cell>
          <cell r="DB1594" t="b">
            <v>0</v>
          </cell>
          <cell r="DD1594" t="b">
            <v>0</v>
          </cell>
          <cell r="DF1594" t="b">
            <v>0</v>
          </cell>
          <cell r="DH1594" t="b">
            <v>0</v>
          </cell>
          <cell r="DJ1594" t="b">
            <v>0</v>
          </cell>
          <cell r="DL1594" t="b">
            <v>0</v>
          </cell>
          <cell r="DN1594" t="b">
            <v>0</v>
          </cell>
          <cell r="DP1594" t="b">
            <v>0</v>
          </cell>
          <cell r="DV1594">
            <v>0</v>
          </cell>
          <cell r="DX1594">
            <v>0</v>
          </cell>
          <cell r="DZ1594">
            <v>0</v>
          </cell>
          <cell r="EB1594">
            <v>0</v>
          </cell>
          <cell r="ED1594">
            <v>0</v>
          </cell>
          <cell r="EF1594">
            <v>0</v>
          </cell>
          <cell r="EJ1594">
            <v>0</v>
          </cell>
          <cell r="EL1594">
            <v>0</v>
          </cell>
          <cell r="EN1594">
            <v>0</v>
          </cell>
          <cell r="EP1594">
            <v>0</v>
          </cell>
          <cell r="ER1594">
            <v>0</v>
          </cell>
          <cell r="ET1594">
            <v>0</v>
          </cell>
          <cell r="EX1594">
            <v>0</v>
          </cell>
          <cell r="EZ1594">
            <v>0</v>
          </cell>
          <cell r="FD1594">
            <v>0</v>
          </cell>
          <cell r="FF1594">
            <v>0</v>
          </cell>
        </row>
        <row r="1595">
          <cell r="A1595" t="str">
            <v>SweLit</v>
          </cell>
          <cell r="B1595" t="str">
            <v>Sverige</v>
          </cell>
          <cell r="G1595">
            <v>700</v>
          </cell>
          <cell r="H1595">
            <v>0</v>
          </cell>
          <cell r="N1595">
            <v>0</v>
          </cell>
          <cell r="AK1595">
            <v>0</v>
          </cell>
          <cell r="AL1595">
            <v>0</v>
          </cell>
          <cell r="AN1595">
            <v>0</v>
          </cell>
          <cell r="AO1595">
            <v>0</v>
          </cell>
          <cell r="AP1595">
            <v>0</v>
          </cell>
          <cell r="AQ1595">
            <v>0</v>
          </cell>
          <cell r="BG1595" t="b">
            <v>0</v>
          </cell>
          <cell r="BO1595" t="b">
            <v>0</v>
          </cell>
          <cell r="CA1595" t="b">
            <v>0</v>
          </cell>
          <cell r="CB1595" t="b">
            <v>0</v>
          </cell>
          <cell r="CD1595" t="b">
            <v>0</v>
          </cell>
          <cell r="CE1595" t="b">
            <v>0</v>
          </cell>
          <cell r="CG1595" t="b">
            <v>0</v>
          </cell>
          <cell r="CH1595" t="b">
            <v>0</v>
          </cell>
          <cell r="CP1595">
            <v>0</v>
          </cell>
          <cell r="CT1595" t="b">
            <v>0</v>
          </cell>
          <cell r="CV1595" t="b">
            <v>0</v>
          </cell>
          <cell r="CX1595" t="b">
            <v>0</v>
          </cell>
          <cell r="CZ1595" t="b">
            <v>0</v>
          </cell>
          <cell r="DB1595" t="b">
            <v>0</v>
          </cell>
          <cell r="DD1595" t="b">
            <v>0</v>
          </cell>
          <cell r="DF1595" t="b">
            <v>0</v>
          </cell>
          <cell r="DH1595" t="b">
            <v>0</v>
          </cell>
          <cell r="DJ1595" t="b">
            <v>0</v>
          </cell>
          <cell r="DL1595" t="b">
            <v>0</v>
          </cell>
          <cell r="DN1595" t="b">
            <v>0</v>
          </cell>
          <cell r="DP1595" t="b">
            <v>0</v>
          </cell>
          <cell r="DV1595">
            <v>0</v>
          </cell>
          <cell r="DX1595">
            <v>0</v>
          </cell>
          <cell r="DZ1595">
            <v>0</v>
          </cell>
          <cell r="EB1595">
            <v>0</v>
          </cell>
          <cell r="ED1595">
            <v>0</v>
          </cell>
          <cell r="EF1595">
            <v>0</v>
          </cell>
          <cell r="EJ1595">
            <v>0</v>
          </cell>
          <cell r="EL1595">
            <v>0</v>
          </cell>
          <cell r="EN1595">
            <v>0</v>
          </cell>
          <cell r="EP1595">
            <v>0</v>
          </cell>
          <cell r="ER1595">
            <v>0</v>
          </cell>
          <cell r="ET1595">
            <v>0</v>
          </cell>
          <cell r="EX1595">
            <v>0</v>
          </cell>
          <cell r="EZ1595">
            <v>0</v>
          </cell>
          <cell r="FD1595">
            <v>0</v>
          </cell>
          <cell r="FF1595">
            <v>0</v>
          </cell>
        </row>
        <row r="1596">
          <cell r="A1596" t="str">
            <v>ImportPolenSverige</v>
          </cell>
          <cell r="B1596" t="str">
            <v>Sverige</v>
          </cell>
          <cell r="G1596">
            <v>600</v>
          </cell>
          <cell r="H1596">
            <v>0</v>
          </cell>
          <cell r="N1596">
            <v>2162</v>
          </cell>
          <cell r="AK1596">
            <v>0</v>
          </cell>
          <cell r="AL1596">
            <v>0</v>
          </cell>
          <cell r="AN1596">
            <v>0</v>
          </cell>
          <cell r="AO1596">
            <v>0</v>
          </cell>
          <cell r="AP1596">
            <v>0</v>
          </cell>
          <cell r="AQ1596">
            <v>36</v>
          </cell>
          <cell r="BG1596" t="b">
            <v>0</v>
          </cell>
          <cell r="BO1596" t="b">
            <v>0</v>
          </cell>
          <cell r="CA1596" t="b">
            <v>0</v>
          </cell>
          <cell r="CB1596" t="b">
            <v>0</v>
          </cell>
          <cell r="CD1596" t="b">
            <v>0</v>
          </cell>
          <cell r="CE1596" t="b">
            <v>0</v>
          </cell>
          <cell r="CG1596" t="b">
            <v>0</v>
          </cell>
          <cell r="CH1596" t="b">
            <v>0</v>
          </cell>
          <cell r="CP1596">
            <v>0</v>
          </cell>
          <cell r="CT1596" t="b">
            <v>0</v>
          </cell>
          <cell r="CV1596" t="b">
            <v>0</v>
          </cell>
          <cell r="CX1596" t="b">
            <v>0</v>
          </cell>
          <cell r="CZ1596" t="b">
            <v>0</v>
          </cell>
          <cell r="DB1596" t="b">
            <v>0</v>
          </cell>
          <cell r="DD1596" t="b">
            <v>0</v>
          </cell>
          <cell r="DF1596" t="b">
            <v>0</v>
          </cell>
          <cell r="DH1596" t="b">
            <v>0</v>
          </cell>
          <cell r="DJ1596" t="b">
            <v>0</v>
          </cell>
          <cell r="DL1596" t="b">
            <v>0</v>
          </cell>
          <cell r="DN1596" t="b">
            <v>0</v>
          </cell>
          <cell r="DP1596" t="b">
            <v>0</v>
          </cell>
          <cell r="DV1596">
            <v>0</v>
          </cell>
          <cell r="DX1596">
            <v>0</v>
          </cell>
          <cell r="DZ1596">
            <v>0</v>
          </cell>
          <cell r="EB1596">
            <v>0</v>
          </cell>
          <cell r="ED1596">
            <v>0</v>
          </cell>
          <cell r="EF1596">
            <v>0</v>
          </cell>
          <cell r="EJ1596">
            <v>0</v>
          </cell>
          <cell r="EL1596">
            <v>0</v>
          </cell>
          <cell r="EN1596">
            <v>0</v>
          </cell>
          <cell r="EP1596">
            <v>0</v>
          </cell>
          <cell r="ER1596">
            <v>0</v>
          </cell>
          <cell r="ET1596">
            <v>0</v>
          </cell>
          <cell r="EX1596">
            <v>0</v>
          </cell>
          <cell r="EZ1596">
            <v>0</v>
          </cell>
          <cell r="FD1596">
            <v>0</v>
          </cell>
          <cell r="FF1596">
            <v>0</v>
          </cell>
        </row>
        <row r="1597">
          <cell r="A1597" t="str">
            <v>ImportPolenSverige</v>
          </cell>
          <cell r="B1597" t="str">
            <v>Sverige</v>
          </cell>
          <cell r="G1597">
            <v>600</v>
          </cell>
          <cell r="H1597">
            <v>0</v>
          </cell>
          <cell r="N1597">
            <v>365</v>
          </cell>
          <cell r="AK1597">
            <v>0</v>
          </cell>
          <cell r="AL1597">
            <v>0</v>
          </cell>
          <cell r="AN1597">
            <v>0</v>
          </cell>
          <cell r="AO1597">
            <v>0</v>
          </cell>
          <cell r="AP1597">
            <v>0</v>
          </cell>
          <cell r="AQ1597">
            <v>36</v>
          </cell>
          <cell r="BG1597" t="b">
            <v>0</v>
          </cell>
          <cell r="BO1597" t="b">
            <v>0</v>
          </cell>
          <cell r="CA1597" t="b">
            <v>0</v>
          </cell>
          <cell r="CB1597" t="b">
            <v>0</v>
          </cell>
          <cell r="CD1597" t="b">
            <v>0</v>
          </cell>
          <cell r="CE1597" t="b">
            <v>0</v>
          </cell>
          <cell r="CG1597" t="b">
            <v>0</v>
          </cell>
          <cell r="CH1597" t="b">
            <v>0</v>
          </cell>
          <cell r="CP1597">
            <v>0</v>
          </cell>
          <cell r="CT1597" t="b">
            <v>0</v>
          </cell>
          <cell r="CV1597" t="b">
            <v>0</v>
          </cell>
          <cell r="CX1597" t="b">
            <v>0</v>
          </cell>
          <cell r="CZ1597" t="b">
            <v>0</v>
          </cell>
          <cell r="DB1597" t="b">
            <v>0</v>
          </cell>
          <cell r="DD1597" t="b">
            <v>0</v>
          </cell>
          <cell r="DF1597" t="b">
            <v>0</v>
          </cell>
          <cell r="DH1597" t="b">
            <v>0</v>
          </cell>
          <cell r="DJ1597" t="b">
            <v>0</v>
          </cell>
          <cell r="DL1597" t="b">
            <v>0</v>
          </cell>
          <cell r="DN1597" t="b">
            <v>0</v>
          </cell>
          <cell r="DP1597" t="b">
            <v>0</v>
          </cell>
          <cell r="DV1597">
            <v>0</v>
          </cell>
          <cell r="DX1597">
            <v>0</v>
          </cell>
          <cell r="DZ1597">
            <v>0</v>
          </cell>
          <cell r="EB1597">
            <v>0</v>
          </cell>
          <cell r="ED1597">
            <v>0</v>
          </cell>
          <cell r="EF1597">
            <v>0</v>
          </cell>
          <cell r="EJ1597">
            <v>0</v>
          </cell>
          <cell r="EL1597">
            <v>0</v>
          </cell>
          <cell r="EN1597">
            <v>0</v>
          </cell>
          <cell r="EP1597">
            <v>0</v>
          </cell>
          <cell r="ER1597">
            <v>0</v>
          </cell>
          <cell r="ET1597">
            <v>0</v>
          </cell>
          <cell r="EX1597">
            <v>0</v>
          </cell>
          <cell r="EZ1597">
            <v>0</v>
          </cell>
          <cell r="FD1597">
            <v>0</v>
          </cell>
          <cell r="FF1597">
            <v>0</v>
          </cell>
        </row>
        <row r="1598">
          <cell r="A1598" t="str">
            <v>ImportPolenSverige</v>
          </cell>
          <cell r="B1598" t="str">
            <v>Sverige</v>
          </cell>
          <cell r="G1598">
            <v>600</v>
          </cell>
          <cell r="H1598">
            <v>0</v>
          </cell>
          <cell r="N1598">
            <v>1236</v>
          </cell>
          <cell r="AK1598">
            <v>0</v>
          </cell>
          <cell r="AL1598">
            <v>0</v>
          </cell>
          <cell r="AN1598">
            <v>0</v>
          </cell>
          <cell r="AO1598">
            <v>0</v>
          </cell>
          <cell r="AP1598">
            <v>0</v>
          </cell>
          <cell r="AQ1598">
            <v>36</v>
          </cell>
          <cell r="BG1598" t="b">
            <v>0</v>
          </cell>
          <cell r="BO1598" t="b">
            <v>0</v>
          </cell>
          <cell r="CA1598" t="b">
            <v>0</v>
          </cell>
          <cell r="CB1598" t="b">
            <v>0</v>
          </cell>
          <cell r="CD1598" t="b">
            <v>0</v>
          </cell>
          <cell r="CE1598" t="b">
            <v>0</v>
          </cell>
          <cell r="CG1598" t="b">
            <v>0</v>
          </cell>
          <cell r="CH1598" t="b">
            <v>0</v>
          </cell>
          <cell r="CP1598">
            <v>0</v>
          </cell>
          <cell r="CT1598" t="b">
            <v>0</v>
          </cell>
          <cell r="CV1598" t="b">
            <v>0</v>
          </cell>
          <cell r="CX1598" t="b">
            <v>0</v>
          </cell>
          <cell r="CZ1598" t="b">
            <v>0</v>
          </cell>
          <cell r="DB1598" t="b">
            <v>0</v>
          </cell>
          <cell r="DD1598" t="b">
            <v>0</v>
          </cell>
          <cell r="DF1598" t="b">
            <v>0</v>
          </cell>
          <cell r="DH1598" t="b">
            <v>0</v>
          </cell>
          <cell r="DJ1598" t="b">
            <v>0</v>
          </cell>
          <cell r="DL1598" t="b">
            <v>0</v>
          </cell>
          <cell r="DN1598" t="b">
            <v>0</v>
          </cell>
          <cell r="DP1598" t="b">
            <v>0</v>
          </cell>
          <cell r="DV1598">
            <v>0</v>
          </cell>
          <cell r="DX1598">
            <v>0</v>
          </cell>
          <cell r="DZ1598">
            <v>0</v>
          </cell>
          <cell r="EB1598">
            <v>0</v>
          </cell>
          <cell r="ED1598">
            <v>0</v>
          </cell>
          <cell r="EF1598">
            <v>0</v>
          </cell>
          <cell r="EJ1598">
            <v>0</v>
          </cell>
          <cell r="EL1598">
            <v>0</v>
          </cell>
          <cell r="EN1598">
            <v>0</v>
          </cell>
          <cell r="EP1598">
            <v>0</v>
          </cell>
          <cell r="ER1598">
            <v>0</v>
          </cell>
          <cell r="ET1598">
            <v>0</v>
          </cell>
          <cell r="EX1598">
            <v>0</v>
          </cell>
          <cell r="EZ1598">
            <v>0</v>
          </cell>
          <cell r="FD1598">
            <v>0</v>
          </cell>
          <cell r="FF1598">
            <v>0</v>
          </cell>
        </row>
        <row r="1599">
          <cell r="A1599" t="str">
            <v>ImportPolenSverige</v>
          </cell>
          <cell r="B1599" t="str">
            <v>Sverige</v>
          </cell>
          <cell r="G1599">
            <v>600</v>
          </cell>
          <cell r="H1599">
            <v>0</v>
          </cell>
          <cell r="N1599">
            <v>-1997</v>
          </cell>
          <cell r="AK1599">
            <v>0</v>
          </cell>
          <cell r="AL1599">
            <v>0</v>
          </cell>
          <cell r="AN1599">
            <v>0</v>
          </cell>
          <cell r="AO1599">
            <v>0</v>
          </cell>
          <cell r="AP1599">
            <v>0</v>
          </cell>
          <cell r="AQ1599">
            <v>36</v>
          </cell>
          <cell r="BG1599" t="b">
            <v>0</v>
          </cell>
          <cell r="BO1599" t="b">
            <v>0</v>
          </cell>
          <cell r="CA1599" t="b">
            <v>0</v>
          </cell>
          <cell r="CB1599" t="b">
            <v>0</v>
          </cell>
          <cell r="CD1599" t="b">
            <v>0</v>
          </cell>
          <cell r="CE1599" t="b">
            <v>0</v>
          </cell>
          <cell r="CG1599" t="b">
            <v>0</v>
          </cell>
          <cell r="CH1599" t="b">
            <v>0</v>
          </cell>
          <cell r="CP1599">
            <v>0</v>
          </cell>
          <cell r="CT1599" t="b">
            <v>0</v>
          </cell>
          <cell r="CV1599" t="b">
            <v>0</v>
          </cell>
          <cell r="CX1599" t="b">
            <v>0</v>
          </cell>
          <cell r="CZ1599" t="b">
            <v>0</v>
          </cell>
          <cell r="DB1599" t="b">
            <v>0</v>
          </cell>
          <cell r="DD1599" t="b">
            <v>0</v>
          </cell>
          <cell r="DF1599" t="b">
            <v>0</v>
          </cell>
          <cell r="DH1599" t="b">
            <v>0</v>
          </cell>
          <cell r="DJ1599" t="b">
            <v>0</v>
          </cell>
          <cell r="DL1599" t="b">
            <v>0</v>
          </cell>
          <cell r="DN1599" t="b">
            <v>0</v>
          </cell>
          <cell r="DP1599" t="b">
            <v>0</v>
          </cell>
          <cell r="DV1599">
            <v>0</v>
          </cell>
          <cell r="DX1599">
            <v>0</v>
          </cell>
          <cell r="DZ1599">
            <v>0</v>
          </cell>
          <cell r="EB1599">
            <v>0</v>
          </cell>
          <cell r="ED1599">
            <v>0</v>
          </cell>
          <cell r="EF1599">
            <v>0</v>
          </cell>
          <cell r="EJ1599">
            <v>0</v>
          </cell>
          <cell r="EL1599">
            <v>0</v>
          </cell>
          <cell r="EN1599">
            <v>0</v>
          </cell>
          <cell r="EP1599">
            <v>0</v>
          </cell>
          <cell r="ER1599">
            <v>0</v>
          </cell>
          <cell r="ET1599">
            <v>0</v>
          </cell>
          <cell r="EX1599">
            <v>0</v>
          </cell>
          <cell r="EZ1599">
            <v>0</v>
          </cell>
          <cell r="FD1599">
            <v>0</v>
          </cell>
          <cell r="FF1599">
            <v>0</v>
          </cell>
        </row>
        <row r="1600">
          <cell r="A1600" t="str">
            <v>ImportPolenSverige</v>
          </cell>
          <cell r="B1600" t="str">
            <v>Sverige</v>
          </cell>
          <cell r="G1600">
            <v>600</v>
          </cell>
          <cell r="H1600">
            <v>0</v>
          </cell>
          <cell r="N1600">
            <v>-1929</v>
          </cell>
          <cell r="AK1600">
            <v>0</v>
          </cell>
          <cell r="AL1600">
            <v>0</v>
          </cell>
          <cell r="AN1600">
            <v>0</v>
          </cell>
          <cell r="AO1600">
            <v>0</v>
          </cell>
          <cell r="AP1600">
            <v>0</v>
          </cell>
          <cell r="AQ1600">
            <v>36</v>
          </cell>
          <cell r="BG1600" t="b">
            <v>0</v>
          </cell>
          <cell r="BO1600" t="b">
            <v>0</v>
          </cell>
          <cell r="CA1600" t="b">
            <v>0</v>
          </cell>
          <cell r="CB1600" t="b">
            <v>0</v>
          </cell>
          <cell r="CD1600" t="b">
            <v>0</v>
          </cell>
          <cell r="CE1600" t="b">
            <v>0</v>
          </cell>
          <cell r="CG1600" t="b">
            <v>0</v>
          </cell>
          <cell r="CH1600" t="b">
            <v>0</v>
          </cell>
          <cell r="CP1600">
            <v>0</v>
          </cell>
          <cell r="CT1600" t="b">
            <v>0</v>
          </cell>
          <cell r="CV1600" t="b">
            <v>0</v>
          </cell>
          <cell r="CX1600" t="b">
            <v>0</v>
          </cell>
          <cell r="CZ1600" t="b">
            <v>0</v>
          </cell>
          <cell r="DB1600" t="b">
            <v>0</v>
          </cell>
          <cell r="DD1600" t="b">
            <v>0</v>
          </cell>
          <cell r="DF1600" t="b">
            <v>0</v>
          </cell>
          <cell r="DH1600" t="b">
            <v>0</v>
          </cell>
          <cell r="DJ1600" t="b">
            <v>0</v>
          </cell>
          <cell r="DL1600" t="b">
            <v>0</v>
          </cell>
          <cell r="DN1600" t="b">
            <v>0</v>
          </cell>
          <cell r="DP1600" t="b">
            <v>0</v>
          </cell>
          <cell r="DV1600">
            <v>0</v>
          </cell>
          <cell r="DX1600">
            <v>0</v>
          </cell>
          <cell r="DZ1600">
            <v>0</v>
          </cell>
          <cell r="EB1600">
            <v>0</v>
          </cell>
          <cell r="ED1600">
            <v>0</v>
          </cell>
          <cell r="EF1600">
            <v>0</v>
          </cell>
          <cell r="EJ1600">
            <v>0</v>
          </cell>
          <cell r="EL1600">
            <v>0</v>
          </cell>
          <cell r="EN1600">
            <v>0</v>
          </cell>
          <cell r="EP1600">
            <v>0</v>
          </cell>
          <cell r="ER1600">
            <v>0</v>
          </cell>
          <cell r="ET1600">
            <v>0</v>
          </cell>
          <cell r="EX1600">
            <v>0</v>
          </cell>
          <cell r="EZ1600">
            <v>0</v>
          </cell>
          <cell r="FD1600">
            <v>0</v>
          </cell>
          <cell r="FF1600">
            <v>0</v>
          </cell>
        </row>
        <row r="1601">
          <cell r="A1601" t="str">
            <v>ImportPolenSverige</v>
          </cell>
          <cell r="B1601" t="str">
            <v>Sverige</v>
          </cell>
          <cell r="G1601">
            <v>600</v>
          </cell>
          <cell r="H1601">
            <v>0</v>
          </cell>
          <cell r="N1601">
            <v>-1136</v>
          </cell>
          <cell r="AK1601">
            <v>0</v>
          </cell>
          <cell r="AL1601">
            <v>0</v>
          </cell>
          <cell r="AN1601">
            <v>0</v>
          </cell>
          <cell r="AO1601">
            <v>0</v>
          </cell>
          <cell r="AP1601">
            <v>0</v>
          </cell>
          <cell r="AQ1601">
            <v>36</v>
          </cell>
          <cell r="BG1601" t="b">
            <v>0</v>
          </cell>
          <cell r="BO1601" t="b">
            <v>0</v>
          </cell>
          <cell r="CA1601" t="b">
            <v>0</v>
          </cell>
          <cell r="CB1601" t="b">
            <v>0</v>
          </cell>
          <cell r="CD1601" t="b">
            <v>0</v>
          </cell>
          <cell r="CE1601" t="b">
            <v>0</v>
          </cell>
          <cell r="CG1601" t="b">
            <v>0</v>
          </cell>
          <cell r="CH1601" t="b">
            <v>0</v>
          </cell>
          <cell r="CP1601">
            <v>0</v>
          </cell>
          <cell r="CT1601" t="b">
            <v>0</v>
          </cell>
          <cell r="CV1601" t="b">
            <v>0</v>
          </cell>
          <cell r="CX1601" t="b">
            <v>0</v>
          </cell>
          <cell r="CZ1601" t="b">
            <v>0</v>
          </cell>
          <cell r="DB1601" t="b">
            <v>0</v>
          </cell>
          <cell r="DD1601" t="b">
            <v>0</v>
          </cell>
          <cell r="DF1601" t="b">
            <v>0</v>
          </cell>
          <cell r="DH1601" t="b">
            <v>0</v>
          </cell>
          <cell r="DJ1601" t="b">
            <v>0</v>
          </cell>
          <cell r="DL1601" t="b">
            <v>0</v>
          </cell>
          <cell r="DN1601" t="b">
            <v>0</v>
          </cell>
          <cell r="DP1601" t="b">
            <v>0</v>
          </cell>
          <cell r="DV1601">
            <v>0</v>
          </cell>
          <cell r="DX1601">
            <v>0</v>
          </cell>
          <cell r="DZ1601">
            <v>0</v>
          </cell>
          <cell r="EB1601">
            <v>0</v>
          </cell>
          <cell r="ED1601">
            <v>0</v>
          </cell>
          <cell r="EF1601">
            <v>0</v>
          </cell>
          <cell r="EJ1601">
            <v>0</v>
          </cell>
          <cell r="EL1601">
            <v>0</v>
          </cell>
          <cell r="EN1601">
            <v>0</v>
          </cell>
          <cell r="EP1601">
            <v>0</v>
          </cell>
          <cell r="ER1601">
            <v>0</v>
          </cell>
          <cell r="ET1601">
            <v>0</v>
          </cell>
          <cell r="EX1601">
            <v>0</v>
          </cell>
          <cell r="EZ1601">
            <v>0</v>
          </cell>
          <cell r="FD1601">
            <v>0</v>
          </cell>
          <cell r="FF1601">
            <v>0</v>
          </cell>
        </row>
        <row r="1602">
          <cell r="A1602" t="str">
            <v>ImportPolenSverige</v>
          </cell>
          <cell r="B1602" t="str">
            <v>Sverige</v>
          </cell>
          <cell r="G1602">
            <v>600</v>
          </cell>
          <cell r="H1602">
            <v>0</v>
          </cell>
          <cell r="N1602">
            <v>-271</v>
          </cell>
          <cell r="AK1602">
            <v>150</v>
          </cell>
          <cell r="AL1602">
            <v>0</v>
          </cell>
          <cell r="AN1602">
            <v>0</v>
          </cell>
          <cell r="AO1602">
            <v>0</v>
          </cell>
          <cell r="AP1602">
            <v>0</v>
          </cell>
          <cell r="AQ1602">
            <v>0</v>
          </cell>
          <cell r="BG1602" t="b">
            <v>0</v>
          </cell>
          <cell r="BO1602" t="b">
            <v>0</v>
          </cell>
          <cell r="CA1602" t="b">
            <v>0</v>
          </cell>
          <cell r="CB1602" t="b">
            <v>0</v>
          </cell>
          <cell r="CD1602" t="b">
            <v>0</v>
          </cell>
          <cell r="CE1602" t="b">
            <v>0</v>
          </cell>
          <cell r="CG1602" t="b">
            <v>0</v>
          </cell>
          <cell r="CH1602" t="b">
            <v>0</v>
          </cell>
          <cell r="CP1602">
            <v>0</v>
          </cell>
          <cell r="CT1602" t="b">
            <v>0</v>
          </cell>
          <cell r="CV1602" t="b">
            <v>0</v>
          </cell>
          <cell r="CX1602" t="b">
            <v>0</v>
          </cell>
          <cell r="CZ1602" t="b">
            <v>0</v>
          </cell>
          <cell r="DB1602" t="b">
            <v>0</v>
          </cell>
          <cell r="DD1602" t="b">
            <v>0</v>
          </cell>
          <cell r="DF1602" t="b">
            <v>0</v>
          </cell>
          <cell r="DH1602" t="b">
            <v>0</v>
          </cell>
          <cell r="DJ1602" t="b">
            <v>0</v>
          </cell>
          <cell r="DL1602" t="b">
            <v>0</v>
          </cell>
          <cell r="DN1602" t="b">
            <v>0</v>
          </cell>
          <cell r="DP1602" t="b">
            <v>0</v>
          </cell>
          <cell r="DV1602">
            <v>0</v>
          </cell>
          <cell r="DX1602">
            <v>0</v>
          </cell>
          <cell r="DZ1602">
            <v>0</v>
          </cell>
          <cell r="EB1602">
            <v>0</v>
          </cell>
          <cell r="ED1602">
            <v>0</v>
          </cell>
          <cell r="EF1602">
            <v>0</v>
          </cell>
          <cell r="EJ1602">
            <v>0</v>
          </cell>
          <cell r="EL1602">
            <v>0</v>
          </cell>
          <cell r="EN1602">
            <v>0</v>
          </cell>
          <cell r="EP1602">
            <v>0</v>
          </cell>
          <cell r="ER1602">
            <v>0</v>
          </cell>
          <cell r="ET1602">
            <v>0</v>
          </cell>
          <cell r="EX1602">
            <v>0</v>
          </cell>
          <cell r="EZ1602">
            <v>0</v>
          </cell>
          <cell r="FD1602">
            <v>0</v>
          </cell>
          <cell r="FF1602">
            <v>0</v>
          </cell>
        </row>
        <row r="1603">
          <cell r="A1603" t="str">
            <v>ImportPolenSverige</v>
          </cell>
          <cell r="B1603" t="str">
            <v>Sverige</v>
          </cell>
          <cell r="G1603">
            <v>600</v>
          </cell>
          <cell r="H1603">
            <v>0</v>
          </cell>
          <cell r="N1603">
            <v>-1236</v>
          </cell>
          <cell r="AK1603">
            <v>150</v>
          </cell>
          <cell r="AL1603">
            <v>0</v>
          </cell>
          <cell r="AN1603">
            <v>0</v>
          </cell>
          <cell r="AO1603">
            <v>0</v>
          </cell>
          <cell r="AP1603">
            <v>0</v>
          </cell>
          <cell r="AQ1603">
            <v>0</v>
          </cell>
          <cell r="BG1603" t="b">
            <v>0</v>
          </cell>
          <cell r="BO1603" t="b">
            <v>0</v>
          </cell>
          <cell r="CA1603" t="b">
            <v>0</v>
          </cell>
          <cell r="CB1603" t="b">
            <v>0</v>
          </cell>
          <cell r="CD1603" t="b">
            <v>0</v>
          </cell>
          <cell r="CE1603" t="b">
            <v>0</v>
          </cell>
          <cell r="CG1603" t="b">
            <v>0</v>
          </cell>
          <cell r="CH1603" t="b">
            <v>0</v>
          </cell>
          <cell r="CP1603">
            <v>0</v>
          </cell>
          <cell r="CT1603" t="b">
            <v>0</v>
          </cell>
          <cell r="CV1603" t="b">
            <v>0</v>
          </cell>
          <cell r="CX1603" t="b">
            <v>0</v>
          </cell>
          <cell r="CZ1603" t="b">
            <v>0</v>
          </cell>
          <cell r="DB1603" t="b">
            <v>0</v>
          </cell>
          <cell r="DD1603" t="b">
            <v>0</v>
          </cell>
          <cell r="DF1603" t="b">
            <v>0</v>
          </cell>
          <cell r="DH1603" t="b">
            <v>0</v>
          </cell>
          <cell r="DJ1603" t="b">
            <v>0</v>
          </cell>
          <cell r="DL1603" t="b">
            <v>0</v>
          </cell>
          <cell r="DN1603" t="b">
            <v>0</v>
          </cell>
          <cell r="DP1603" t="b">
            <v>0</v>
          </cell>
          <cell r="DV1603">
            <v>0</v>
          </cell>
          <cell r="DX1603">
            <v>0</v>
          </cell>
          <cell r="DZ1603">
            <v>0</v>
          </cell>
          <cell r="EB1603">
            <v>0</v>
          </cell>
          <cell r="ED1603">
            <v>0</v>
          </cell>
          <cell r="EF1603">
            <v>0</v>
          </cell>
          <cell r="EJ1603">
            <v>0</v>
          </cell>
          <cell r="EL1603">
            <v>0</v>
          </cell>
          <cell r="EN1603">
            <v>0</v>
          </cell>
          <cell r="EP1603">
            <v>0</v>
          </cell>
          <cell r="ER1603">
            <v>0</v>
          </cell>
          <cell r="ET1603">
            <v>0</v>
          </cell>
          <cell r="EX1603">
            <v>0</v>
          </cell>
          <cell r="EZ1603">
            <v>0</v>
          </cell>
          <cell r="FD1603">
            <v>0</v>
          </cell>
          <cell r="FF1603">
            <v>0</v>
          </cell>
        </row>
        <row r="1604">
          <cell r="A1604" t="str">
            <v>ImportPolenSverige</v>
          </cell>
          <cell r="B1604" t="str">
            <v>Sverige</v>
          </cell>
          <cell r="G1604">
            <v>600</v>
          </cell>
          <cell r="H1604">
            <v>0</v>
          </cell>
          <cell r="N1604">
            <v>-90</v>
          </cell>
          <cell r="AK1604">
            <v>84.000000000000014</v>
          </cell>
          <cell r="AL1604">
            <v>0</v>
          </cell>
          <cell r="AN1604">
            <v>0</v>
          </cell>
          <cell r="AO1604">
            <v>0</v>
          </cell>
          <cell r="AP1604">
            <v>0</v>
          </cell>
          <cell r="AQ1604">
            <v>0</v>
          </cell>
          <cell r="BG1604" t="b">
            <v>0</v>
          </cell>
          <cell r="BO1604" t="b">
            <v>0</v>
          </cell>
          <cell r="CA1604" t="b">
            <v>0</v>
          </cell>
          <cell r="CB1604" t="b">
            <v>0</v>
          </cell>
          <cell r="CD1604" t="b">
            <v>0</v>
          </cell>
          <cell r="CE1604" t="b">
            <v>0</v>
          </cell>
          <cell r="CG1604" t="b">
            <v>0</v>
          </cell>
          <cell r="CH1604" t="b">
            <v>0</v>
          </cell>
          <cell r="CP1604">
            <v>0</v>
          </cell>
          <cell r="CT1604" t="b">
            <v>0</v>
          </cell>
          <cell r="CV1604" t="b">
            <v>0</v>
          </cell>
          <cell r="CX1604" t="b">
            <v>0</v>
          </cell>
          <cell r="CZ1604" t="b">
            <v>0</v>
          </cell>
          <cell r="DB1604" t="b">
            <v>0</v>
          </cell>
          <cell r="DD1604" t="b">
            <v>0</v>
          </cell>
          <cell r="DF1604" t="b">
            <v>0</v>
          </cell>
          <cell r="DH1604" t="b">
            <v>0</v>
          </cell>
          <cell r="DJ1604" t="b">
            <v>0</v>
          </cell>
          <cell r="DL1604" t="b">
            <v>0</v>
          </cell>
          <cell r="DN1604" t="b">
            <v>0</v>
          </cell>
          <cell r="DP1604" t="b">
            <v>0</v>
          </cell>
          <cell r="DV1604">
            <v>0</v>
          </cell>
          <cell r="DX1604">
            <v>0</v>
          </cell>
          <cell r="DZ1604">
            <v>0</v>
          </cell>
          <cell r="EB1604">
            <v>0</v>
          </cell>
          <cell r="ED1604">
            <v>0</v>
          </cell>
          <cell r="EF1604">
            <v>0</v>
          </cell>
          <cell r="EJ1604">
            <v>0</v>
          </cell>
          <cell r="EL1604">
            <v>0</v>
          </cell>
          <cell r="EN1604">
            <v>0</v>
          </cell>
          <cell r="EP1604">
            <v>0</v>
          </cell>
          <cell r="ER1604">
            <v>0</v>
          </cell>
          <cell r="ET1604">
            <v>0</v>
          </cell>
          <cell r="EX1604">
            <v>0</v>
          </cell>
          <cell r="EZ1604">
            <v>0</v>
          </cell>
          <cell r="FD1604">
            <v>0</v>
          </cell>
          <cell r="FF1604">
            <v>0</v>
          </cell>
        </row>
        <row r="1605">
          <cell r="A1605" t="str">
            <v>BiomassCoal_F01</v>
          </cell>
          <cell r="B1605" t="str">
            <v>Finland</v>
          </cell>
          <cell r="G1605">
            <v>400</v>
          </cell>
          <cell r="H1605">
            <v>300</v>
          </cell>
          <cell r="AK1605">
            <v>210.9</v>
          </cell>
          <cell r="AL1605">
            <v>1216.7307692307693</v>
          </cell>
          <cell r="AN1605">
            <v>39</v>
          </cell>
          <cell r="AO1605">
            <v>65.56</v>
          </cell>
          <cell r="AP1605">
            <v>10132</v>
          </cell>
          <cell r="AQ1605">
            <v>56.000000000000007</v>
          </cell>
          <cell r="BG1605" t="b">
            <v>0</v>
          </cell>
          <cell r="BO1605" t="b">
            <v>0</v>
          </cell>
          <cell r="CA1605" t="b">
            <v>0</v>
          </cell>
          <cell r="CB1605" t="b">
            <v>0</v>
          </cell>
          <cell r="CD1605" t="b">
            <v>0</v>
          </cell>
          <cell r="CE1605" t="b">
            <v>0</v>
          </cell>
          <cell r="CG1605" t="b">
            <v>0</v>
          </cell>
          <cell r="CH1605" t="b">
            <v>0</v>
          </cell>
          <cell r="CP1605" t="e">
            <v>#N/A</v>
          </cell>
          <cell r="CT1605" t="b">
            <v>0</v>
          </cell>
          <cell r="CV1605" t="b">
            <v>0</v>
          </cell>
          <cell r="CX1605" t="b">
            <v>0</v>
          </cell>
          <cell r="CZ1605" t="b">
            <v>0</v>
          </cell>
          <cell r="DB1605" t="b">
            <v>0</v>
          </cell>
          <cell r="DD1605" t="b">
            <v>0</v>
          </cell>
          <cell r="DF1605" t="b">
            <v>0</v>
          </cell>
          <cell r="DH1605" t="b">
            <v>0</v>
          </cell>
          <cell r="DJ1605" t="b">
            <v>0</v>
          </cell>
          <cell r="DL1605" t="b">
            <v>0</v>
          </cell>
          <cell r="DN1605" t="b">
            <v>0</v>
          </cell>
          <cell r="DP1605" t="b">
            <v>0</v>
          </cell>
          <cell r="DV1605">
            <v>0</v>
          </cell>
          <cell r="DX1605">
            <v>0</v>
          </cell>
          <cell r="DZ1605">
            <v>0</v>
          </cell>
          <cell r="EB1605">
            <v>0</v>
          </cell>
          <cell r="ED1605">
            <v>0</v>
          </cell>
          <cell r="EF1605">
            <v>0</v>
          </cell>
          <cell r="EJ1605">
            <v>0</v>
          </cell>
          <cell r="EL1605">
            <v>0</v>
          </cell>
          <cell r="EN1605">
            <v>0</v>
          </cell>
          <cell r="EP1605">
            <v>0</v>
          </cell>
          <cell r="ER1605">
            <v>0</v>
          </cell>
          <cell r="ET1605">
            <v>0</v>
          </cell>
          <cell r="EX1605">
            <v>0</v>
          </cell>
          <cell r="EZ1605">
            <v>0</v>
          </cell>
          <cell r="FD1605">
            <v>0</v>
          </cell>
          <cell r="FF1605">
            <v>0</v>
          </cell>
        </row>
        <row r="1606">
          <cell r="A1606" t="str">
            <v>BiomassCoal_F02</v>
          </cell>
          <cell r="B1606" t="str">
            <v>Finland</v>
          </cell>
          <cell r="G1606">
            <v>400</v>
          </cell>
          <cell r="H1606">
            <v>300</v>
          </cell>
          <cell r="AK1606">
            <v>210.9</v>
          </cell>
          <cell r="AL1606">
            <v>1216.7307692307693</v>
          </cell>
          <cell r="AN1606">
            <v>39</v>
          </cell>
          <cell r="AO1606">
            <v>65.56</v>
          </cell>
          <cell r="AP1606">
            <v>10132</v>
          </cell>
          <cell r="AQ1606">
            <v>56.000000000000007</v>
          </cell>
          <cell r="BG1606" t="b">
            <v>0</v>
          </cell>
          <cell r="BO1606" t="b">
            <v>0</v>
          </cell>
          <cell r="CA1606" t="b">
            <v>0</v>
          </cell>
          <cell r="CB1606" t="b">
            <v>0</v>
          </cell>
          <cell r="CD1606" t="b">
            <v>0</v>
          </cell>
          <cell r="CE1606" t="b">
            <v>0</v>
          </cell>
          <cell r="CG1606" t="b">
            <v>0</v>
          </cell>
          <cell r="CH1606" t="b">
            <v>0</v>
          </cell>
          <cell r="CP1606" t="e">
            <v>#N/A</v>
          </cell>
          <cell r="CT1606" t="b">
            <v>0</v>
          </cell>
          <cell r="CV1606" t="b">
            <v>0</v>
          </cell>
          <cell r="CX1606" t="b">
            <v>0</v>
          </cell>
          <cell r="CZ1606" t="b">
            <v>0</v>
          </cell>
          <cell r="DB1606" t="b">
            <v>0</v>
          </cell>
          <cell r="DD1606" t="b">
            <v>0</v>
          </cell>
          <cell r="DF1606" t="b">
            <v>0</v>
          </cell>
          <cell r="DH1606" t="b">
            <v>0</v>
          </cell>
          <cell r="DJ1606" t="b">
            <v>0</v>
          </cell>
          <cell r="DL1606" t="b">
            <v>0</v>
          </cell>
          <cell r="DN1606" t="b">
            <v>0</v>
          </cell>
          <cell r="DP1606" t="b">
            <v>0</v>
          </cell>
          <cell r="DV1606">
            <v>0</v>
          </cell>
          <cell r="DX1606">
            <v>0</v>
          </cell>
          <cell r="DZ1606">
            <v>0</v>
          </cell>
          <cell r="EB1606">
            <v>0</v>
          </cell>
          <cell r="ED1606">
            <v>0</v>
          </cell>
          <cell r="EF1606">
            <v>0</v>
          </cell>
          <cell r="EJ1606">
            <v>0</v>
          </cell>
          <cell r="EL1606">
            <v>0</v>
          </cell>
          <cell r="EN1606">
            <v>0</v>
          </cell>
          <cell r="EP1606">
            <v>0</v>
          </cell>
          <cell r="ER1606">
            <v>0</v>
          </cell>
          <cell r="ET1606">
            <v>0</v>
          </cell>
          <cell r="EX1606">
            <v>0</v>
          </cell>
          <cell r="EZ1606">
            <v>0</v>
          </cell>
          <cell r="FD1606">
            <v>0</v>
          </cell>
          <cell r="FF1606">
            <v>0</v>
          </cell>
        </row>
        <row r="1607">
          <cell r="A1607" t="str">
            <v>BiomassCoal_F03</v>
          </cell>
          <cell r="B1607" t="str">
            <v>Finland</v>
          </cell>
          <cell r="G1607">
            <v>400</v>
          </cell>
          <cell r="H1607">
            <v>300</v>
          </cell>
          <cell r="AK1607">
            <v>211.5333333333333</v>
          </cell>
          <cell r="AL1607">
            <v>1220.384615384615</v>
          </cell>
          <cell r="AN1607">
            <v>39</v>
          </cell>
          <cell r="AO1607">
            <v>65.56</v>
          </cell>
          <cell r="AP1607">
            <v>10132</v>
          </cell>
          <cell r="AQ1607">
            <v>56.000000000000007</v>
          </cell>
          <cell r="BG1607" t="b">
            <v>0</v>
          </cell>
          <cell r="BO1607" t="b">
            <v>0</v>
          </cell>
          <cell r="CA1607" t="b">
            <v>0</v>
          </cell>
          <cell r="CB1607" t="b">
            <v>0</v>
          </cell>
          <cell r="CD1607" t="b">
            <v>0</v>
          </cell>
          <cell r="CE1607" t="b">
            <v>0</v>
          </cell>
          <cell r="CG1607" t="b">
            <v>0</v>
          </cell>
          <cell r="CH1607" t="b">
            <v>0</v>
          </cell>
          <cell r="CP1607" t="e">
            <v>#N/A</v>
          </cell>
          <cell r="CT1607" t="b">
            <v>0</v>
          </cell>
          <cell r="CV1607" t="b">
            <v>0</v>
          </cell>
          <cell r="CX1607" t="b">
            <v>0</v>
          </cell>
          <cell r="CZ1607" t="b">
            <v>0</v>
          </cell>
          <cell r="DB1607" t="b">
            <v>0</v>
          </cell>
          <cell r="DD1607" t="b">
            <v>0</v>
          </cell>
          <cell r="DF1607" t="b">
            <v>0</v>
          </cell>
          <cell r="DH1607" t="b">
            <v>0</v>
          </cell>
          <cell r="DJ1607" t="b">
            <v>0</v>
          </cell>
          <cell r="DL1607" t="b">
            <v>0</v>
          </cell>
          <cell r="DN1607" t="b">
            <v>0</v>
          </cell>
          <cell r="DP1607" t="b">
            <v>0</v>
          </cell>
          <cell r="DV1607">
            <v>0</v>
          </cell>
          <cell r="DX1607">
            <v>0</v>
          </cell>
          <cell r="DZ1607">
            <v>0</v>
          </cell>
          <cell r="EB1607">
            <v>0</v>
          </cell>
          <cell r="ED1607">
            <v>0</v>
          </cell>
          <cell r="EF1607">
            <v>0</v>
          </cell>
          <cell r="EJ1607">
            <v>0</v>
          </cell>
          <cell r="EL1607">
            <v>0</v>
          </cell>
          <cell r="EN1607">
            <v>0</v>
          </cell>
          <cell r="EP1607">
            <v>0</v>
          </cell>
          <cell r="ER1607">
            <v>0</v>
          </cell>
          <cell r="ET1607">
            <v>0</v>
          </cell>
          <cell r="EX1607">
            <v>0</v>
          </cell>
          <cell r="EZ1607">
            <v>0</v>
          </cell>
          <cell r="FD1607">
            <v>0</v>
          </cell>
          <cell r="FF1607">
            <v>0</v>
          </cell>
        </row>
        <row r="1608">
          <cell r="A1608" t="str">
            <v>BiomassCoal_F04</v>
          </cell>
          <cell r="B1608" t="str">
            <v>Finland</v>
          </cell>
          <cell r="G1608">
            <v>400</v>
          </cell>
          <cell r="H1608">
            <v>300</v>
          </cell>
          <cell r="AK1608">
            <v>213.43333333333331</v>
          </cell>
          <cell r="AL1608">
            <v>1231.3461538461536</v>
          </cell>
          <cell r="AN1608">
            <v>39</v>
          </cell>
          <cell r="AO1608">
            <v>65.56</v>
          </cell>
          <cell r="AP1608">
            <v>10132</v>
          </cell>
          <cell r="AQ1608">
            <v>56.000000000000007</v>
          </cell>
          <cell r="BG1608" t="b">
            <v>0</v>
          </cell>
          <cell r="BO1608" t="b">
            <v>0</v>
          </cell>
          <cell r="CA1608" t="b">
            <v>0</v>
          </cell>
          <cell r="CB1608" t="b">
            <v>0</v>
          </cell>
          <cell r="CD1608" t="b">
            <v>0</v>
          </cell>
          <cell r="CE1608" t="b">
            <v>0</v>
          </cell>
          <cell r="CG1608" t="b">
            <v>0</v>
          </cell>
          <cell r="CH1608" t="b">
            <v>0</v>
          </cell>
          <cell r="CP1608" t="e">
            <v>#N/A</v>
          </cell>
          <cell r="CT1608" t="b">
            <v>0</v>
          </cell>
          <cell r="CV1608" t="b">
            <v>0</v>
          </cell>
          <cell r="CX1608" t="b">
            <v>0</v>
          </cell>
          <cell r="CZ1608" t="b">
            <v>0</v>
          </cell>
          <cell r="DB1608" t="b">
            <v>0</v>
          </cell>
          <cell r="DD1608" t="b">
            <v>0</v>
          </cell>
          <cell r="DF1608" t="b">
            <v>0</v>
          </cell>
          <cell r="DH1608" t="b">
            <v>0</v>
          </cell>
          <cell r="DJ1608" t="b">
            <v>0</v>
          </cell>
          <cell r="DL1608" t="b">
            <v>0</v>
          </cell>
          <cell r="DN1608" t="b">
            <v>0</v>
          </cell>
          <cell r="DP1608" t="b">
            <v>0</v>
          </cell>
          <cell r="DV1608">
            <v>0</v>
          </cell>
          <cell r="DX1608">
            <v>0</v>
          </cell>
          <cell r="DZ1608">
            <v>0</v>
          </cell>
          <cell r="EB1608">
            <v>0</v>
          </cell>
          <cell r="ED1608">
            <v>0</v>
          </cell>
          <cell r="EF1608">
            <v>0</v>
          </cell>
          <cell r="EJ1608">
            <v>0</v>
          </cell>
          <cell r="EL1608">
            <v>0</v>
          </cell>
          <cell r="EN1608">
            <v>0</v>
          </cell>
          <cell r="EP1608">
            <v>0</v>
          </cell>
          <cell r="ER1608">
            <v>0</v>
          </cell>
          <cell r="ET1608">
            <v>0</v>
          </cell>
          <cell r="EX1608">
            <v>0</v>
          </cell>
          <cell r="EZ1608">
            <v>0</v>
          </cell>
          <cell r="FD1608">
            <v>0</v>
          </cell>
          <cell r="FF1608">
            <v>0</v>
          </cell>
        </row>
        <row r="1609">
          <cell r="A1609" t="str">
            <v>Hameenkyro</v>
          </cell>
          <cell r="B1609" t="str">
            <v>Finland</v>
          </cell>
          <cell r="G1609">
            <v>53</v>
          </cell>
          <cell r="H1609">
            <v>75.714285714285722</v>
          </cell>
          <cell r="AK1609">
            <v>17.119</v>
          </cell>
          <cell r="AL1609">
            <v>34.936734693877561</v>
          </cell>
          <cell r="AN1609">
            <v>0</v>
          </cell>
          <cell r="AO1609">
            <v>4.24</v>
          </cell>
          <cell r="AP1609">
            <v>795</v>
          </cell>
          <cell r="AQ1609">
            <v>7.4200000000000008</v>
          </cell>
          <cell r="BG1609" t="b">
            <v>0</v>
          </cell>
          <cell r="BO1609" t="b">
            <v>0</v>
          </cell>
          <cell r="CA1609" t="b">
            <v>0</v>
          </cell>
          <cell r="CB1609" t="b">
            <v>0</v>
          </cell>
          <cell r="CD1609" t="b">
            <v>0</v>
          </cell>
          <cell r="CE1609" t="b">
            <v>0</v>
          </cell>
          <cell r="CG1609" t="b">
            <v>0</v>
          </cell>
          <cell r="CH1609" t="b">
            <v>0</v>
          </cell>
          <cell r="CP1609" t="e">
            <v>#N/A</v>
          </cell>
          <cell r="CT1609" t="b">
            <v>0</v>
          </cell>
          <cell r="CV1609" t="b">
            <v>0</v>
          </cell>
          <cell r="CX1609" t="b">
            <v>0</v>
          </cell>
          <cell r="CZ1609" t="b">
            <v>0</v>
          </cell>
          <cell r="DB1609" t="b">
            <v>0</v>
          </cell>
          <cell r="DD1609" t="b">
            <v>0</v>
          </cell>
          <cell r="DF1609" t="b">
            <v>0</v>
          </cell>
          <cell r="DH1609" t="b">
            <v>0</v>
          </cell>
          <cell r="DJ1609" t="b">
            <v>0</v>
          </cell>
          <cell r="DL1609" t="b">
            <v>0</v>
          </cell>
          <cell r="DN1609" t="b">
            <v>0</v>
          </cell>
          <cell r="DP1609" t="b">
            <v>0</v>
          </cell>
          <cell r="DV1609">
            <v>0</v>
          </cell>
          <cell r="DX1609">
            <v>0</v>
          </cell>
          <cell r="DZ1609">
            <v>0</v>
          </cell>
          <cell r="EB1609">
            <v>0</v>
          </cell>
          <cell r="ED1609">
            <v>0</v>
          </cell>
          <cell r="EF1609">
            <v>0</v>
          </cell>
          <cell r="EJ1609">
            <v>0</v>
          </cell>
          <cell r="EL1609">
            <v>0</v>
          </cell>
          <cell r="EN1609">
            <v>0</v>
          </cell>
          <cell r="EP1609">
            <v>0</v>
          </cell>
          <cell r="ER1609">
            <v>0</v>
          </cell>
          <cell r="ET1609">
            <v>0</v>
          </cell>
          <cell r="EX1609">
            <v>0</v>
          </cell>
          <cell r="EZ1609">
            <v>0</v>
          </cell>
          <cell r="FD1609">
            <v>0</v>
          </cell>
          <cell r="FF1609">
            <v>0</v>
          </cell>
        </row>
        <row r="1610">
          <cell r="A1610" t="str">
            <v>Hameenkyro</v>
          </cell>
          <cell r="B1610" t="str">
            <v>Finland</v>
          </cell>
          <cell r="G1610">
            <v>53</v>
          </cell>
          <cell r="H1610">
            <v>75.714285714285722</v>
          </cell>
          <cell r="AK1610">
            <v>17.119</v>
          </cell>
          <cell r="AL1610">
            <v>34.936734693877561</v>
          </cell>
          <cell r="AN1610">
            <v>0</v>
          </cell>
          <cell r="AO1610">
            <v>4.24</v>
          </cell>
          <cell r="AP1610">
            <v>795</v>
          </cell>
          <cell r="AQ1610">
            <v>7.4200000000000008</v>
          </cell>
          <cell r="BG1610" t="b">
            <v>0</v>
          </cell>
          <cell r="BO1610" t="b">
            <v>0</v>
          </cell>
          <cell r="CA1610" t="b">
            <v>0</v>
          </cell>
          <cell r="CB1610" t="b">
            <v>0</v>
          </cell>
          <cell r="CD1610" t="b">
            <v>0</v>
          </cell>
          <cell r="CE1610" t="b">
            <v>0</v>
          </cell>
          <cell r="CG1610" t="b">
            <v>0</v>
          </cell>
          <cell r="CH1610" t="b">
            <v>0</v>
          </cell>
          <cell r="CP1610" t="e">
            <v>#N/A</v>
          </cell>
          <cell r="CT1610" t="b">
            <v>0</v>
          </cell>
          <cell r="CV1610" t="b">
            <v>0</v>
          </cell>
          <cell r="CX1610" t="b">
            <v>0</v>
          </cell>
          <cell r="CZ1610" t="b">
            <v>0</v>
          </cell>
          <cell r="DB1610" t="b">
            <v>0</v>
          </cell>
          <cell r="DD1610" t="b">
            <v>0</v>
          </cell>
          <cell r="DF1610" t="b">
            <v>0</v>
          </cell>
          <cell r="DH1610" t="b">
            <v>0</v>
          </cell>
          <cell r="DJ1610" t="b">
            <v>0</v>
          </cell>
          <cell r="DL1610" t="b">
            <v>0</v>
          </cell>
          <cell r="DN1610" t="b">
            <v>0</v>
          </cell>
          <cell r="DP1610" t="b">
            <v>0</v>
          </cell>
          <cell r="DV1610">
            <v>0</v>
          </cell>
          <cell r="DX1610">
            <v>0</v>
          </cell>
          <cell r="DZ1610">
            <v>0</v>
          </cell>
          <cell r="EB1610">
            <v>0</v>
          </cell>
          <cell r="ED1610">
            <v>0</v>
          </cell>
          <cell r="EF1610">
            <v>0</v>
          </cell>
          <cell r="EJ1610">
            <v>0</v>
          </cell>
          <cell r="EL1610">
            <v>0</v>
          </cell>
          <cell r="EN1610">
            <v>0</v>
          </cell>
          <cell r="EP1610">
            <v>0</v>
          </cell>
          <cell r="ER1610">
            <v>0</v>
          </cell>
          <cell r="ET1610">
            <v>0</v>
          </cell>
          <cell r="EX1610">
            <v>0</v>
          </cell>
          <cell r="EZ1610">
            <v>0</v>
          </cell>
          <cell r="FD1610">
            <v>0</v>
          </cell>
          <cell r="FF1610">
            <v>0</v>
          </cell>
        </row>
        <row r="1611">
          <cell r="A1611" t="str">
            <v>HameenkyroBio</v>
          </cell>
          <cell r="B1611" t="str">
            <v>Finland</v>
          </cell>
          <cell r="G1611">
            <v>12</v>
          </cell>
          <cell r="H1611">
            <v>40</v>
          </cell>
          <cell r="AK1611">
            <v>2.64</v>
          </cell>
          <cell r="AL1611">
            <v>29.333333333333336</v>
          </cell>
          <cell r="AN1611">
            <v>0</v>
          </cell>
          <cell r="AO1611">
            <v>1.08</v>
          </cell>
          <cell r="AP1611">
            <v>300</v>
          </cell>
          <cell r="AQ1611">
            <v>1.6800000000000002</v>
          </cell>
          <cell r="BG1611" t="b">
            <v>0</v>
          </cell>
          <cell r="BO1611" t="b">
            <v>0</v>
          </cell>
          <cell r="CA1611" t="b">
            <v>0</v>
          </cell>
          <cell r="CB1611" t="b">
            <v>0</v>
          </cell>
          <cell r="CD1611" t="b">
            <v>0</v>
          </cell>
          <cell r="CE1611" t="b">
            <v>0</v>
          </cell>
          <cell r="CG1611" t="b">
            <v>0</v>
          </cell>
          <cell r="CH1611" t="b">
            <v>0</v>
          </cell>
          <cell r="CP1611" t="str">
            <v>ECWCHBPC</v>
          </cell>
          <cell r="CT1611" t="b">
            <v>0</v>
          </cell>
          <cell r="CV1611" t="b">
            <v>0</v>
          </cell>
          <cell r="CX1611" t="b">
            <v>0</v>
          </cell>
          <cell r="CZ1611" t="b">
            <v>0</v>
          </cell>
          <cell r="DB1611" t="b">
            <v>0</v>
          </cell>
          <cell r="DD1611" t="b">
            <v>0</v>
          </cell>
          <cell r="DF1611" t="b">
            <v>0</v>
          </cell>
          <cell r="DH1611" t="b">
            <v>0</v>
          </cell>
          <cell r="DJ1611" t="b">
            <v>0</v>
          </cell>
          <cell r="DL1611" t="b">
            <v>0</v>
          </cell>
          <cell r="DN1611" t="b">
            <v>0</v>
          </cell>
          <cell r="DP1611" t="b">
            <v>0</v>
          </cell>
          <cell r="DV1611">
            <v>0</v>
          </cell>
          <cell r="DX1611">
            <v>0</v>
          </cell>
          <cell r="DZ1611">
            <v>0</v>
          </cell>
          <cell r="EB1611">
            <v>0</v>
          </cell>
          <cell r="ED1611">
            <v>0</v>
          </cell>
          <cell r="EF1611">
            <v>0</v>
          </cell>
          <cell r="EJ1611">
            <v>0</v>
          </cell>
          <cell r="EL1611">
            <v>0</v>
          </cell>
          <cell r="EN1611">
            <v>0</v>
          </cell>
          <cell r="EP1611">
            <v>0</v>
          </cell>
          <cell r="ER1611">
            <v>0</v>
          </cell>
          <cell r="ET1611">
            <v>0</v>
          </cell>
          <cell r="EX1611">
            <v>0</v>
          </cell>
          <cell r="EZ1611">
            <v>0</v>
          </cell>
          <cell r="FD1611">
            <v>0</v>
          </cell>
          <cell r="FF1611">
            <v>0</v>
          </cell>
        </row>
        <row r="1612">
          <cell r="A1612" t="str">
            <v>HAMEENLINNA 1</v>
          </cell>
          <cell r="B1612" t="str">
            <v>Finland</v>
          </cell>
          <cell r="G1612">
            <v>21.7</v>
          </cell>
          <cell r="H1612">
            <v>40.285714285714285</v>
          </cell>
          <cell r="AK1612">
            <v>7.0091000000000001</v>
          </cell>
          <cell r="AL1612">
            <v>24.157107119345433</v>
          </cell>
          <cell r="AN1612">
            <v>0</v>
          </cell>
          <cell r="AO1612">
            <v>3.4199200000000003</v>
          </cell>
          <cell r="AP1612">
            <v>539.245</v>
          </cell>
          <cell r="AQ1612">
            <v>3.0380000000000003</v>
          </cell>
          <cell r="BG1612" t="b">
            <v>0</v>
          </cell>
          <cell r="BO1612" t="b">
            <v>0</v>
          </cell>
          <cell r="CA1612" t="b">
            <v>0</v>
          </cell>
          <cell r="CB1612" t="b">
            <v>0</v>
          </cell>
          <cell r="CD1612" t="b">
            <v>0</v>
          </cell>
          <cell r="CE1612" t="b">
            <v>0</v>
          </cell>
          <cell r="CG1612" t="b">
            <v>0</v>
          </cell>
          <cell r="CH1612" t="b">
            <v>0</v>
          </cell>
          <cell r="CP1612" t="e">
            <v>#N/A</v>
          </cell>
          <cell r="CT1612" t="b">
            <v>0</v>
          </cell>
          <cell r="CV1612" t="b">
            <v>0</v>
          </cell>
          <cell r="CX1612" t="b">
            <v>0</v>
          </cell>
          <cell r="CZ1612" t="b">
            <v>0</v>
          </cell>
          <cell r="DB1612" t="b">
            <v>0</v>
          </cell>
          <cell r="DD1612" t="b">
            <v>0</v>
          </cell>
          <cell r="DF1612" t="b">
            <v>0</v>
          </cell>
          <cell r="DH1612" t="b">
            <v>0</v>
          </cell>
          <cell r="DJ1612" t="b">
            <v>0</v>
          </cell>
          <cell r="DL1612" t="b">
            <v>0</v>
          </cell>
          <cell r="DN1612" t="b">
            <v>0</v>
          </cell>
          <cell r="DP1612" t="b">
            <v>0</v>
          </cell>
          <cell r="DV1612">
            <v>0</v>
          </cell>
          <cell r="DX1612">
            <v>0</v>
          </cell>
          <cell r="DZ1612">
            <v>0</v>
          </cell>
          <cell r="EB1612">
            <v>0</v>
          </cell>
          <cell r="ED1612">
            <v>0</v>
          </cell>
          <cell r="EF1612">
            <v>0</v>
          </cell>
          <cell r="EJ1612">
            <v>0</v>
          </cell>
          <cell r="EL1612">
            <v>0</v>
          </cell>
          <cell r="EN1612">
            <v>0</v>
          </cell>
          <cell r="EP1612">
            <v>0</v>
          </cell>
          <cell r="ER1612">
            <v>0</v>
          </cell>
          <cell r="ET1612">
            <v>0</v>
          </cell>
          <cell r="EX1612">
            <v>0</v>
          </cell>
          <cell r="EZ1612">
            <v>0</v>
          </cell>
          <cell r="FD1612">
            <v>0</v>
          </cell>
          <cell r="FF1612">
            <v>0</v>
          </cell>
        </row>
        <row r="1613">
          <cell r="A1613" t="str">
            <v>HAMEENLINNA GT 1</v>
          </cell>
          <cell r="B1613" t="str">
            <v>Finland</v>
          </cell>
          <cell r="G1613">
            <v>38.299999999999997</v>
          </cell>
          <cell r="H1613">
            <v>54.714285714285715</v>
          </cell>
          <cell r="AK1613">
            <v>12.734749999999998</v>
          </cell>
          <cell r="AL1613">
            <v>25.989285714285714</v>
          </cell>
          <cell r="AN1613">
            <v>0</v>
          </cell>
          <cell r="AO1613">
            <v>1.532</v>
          </cell>
          <cell r="AP1613">
            <v>383</v>
          </cell>
          <cell r="AQ1613">
            <v>3.0640000000000001</v>
          </cell>
          <cell r="BG1613" t="b">
            <v>0</v>
          </cell>
          <cell r="BO1613" t="b">
            <v>0</v>
          </cell>
          <cell r="CA1613" t="b">
            <v>0</v>
          </cell>
          <cell r="CB1613" t="b">
            <v>0</v>
          </cell>
          <cell r="CD1613" t="b">
            <v>0</v>
          </cell>
          <cell r="CE1613" t="b">
            <v>0</v>
          </cell>
          <cell r="CG1613" t="b">
            <v>0</v>
          </cell>
          <cell r="CH1613" t="b">
            <v>0</v>
          </cell>
          <cell r="CP1613" t="e">
            <v>#N/A</v>
          </cell>
          <cell r="CT1613" t="b">
            <v>0</v>
          </cell>
          <cell r="CV1613" t="b">
            <v>0</v>
          </cell>
          <cell r="CX1613" t="b">
            <v>0</v>
          </cell>
          <cell r="CZ1613" t="b">
            <v>0</v>
          </cell>
          <cell r="DB1613" t="b">
            <v>0</v>
          </cell>
          <cell r="DD1613" t="b">
            <v>0</v>
          </cell>
          <cell r="DF1613" t="b">
            <v>0</v>
          </cell>
          <cell r="DH1613" t="b">
            <v>0</v>
          </cell>
          <cell r="DJ1613" t="b">
            <v>0</v>
          </cell>
          <cell r="DL1613" t="b">
            <v>0</v>
          </cell>
          <cell r="DN1613" t="b">
            <v>0</v>
          </cell>
          <cell r="DP1613" t="b">
            <v>0</v>
          </cell>
          <cell r="DV1613">
            <v>0</v>
          </cell>
          <cell r="DX1613">
            <v>0</v>
          </cell>
          <cell r="DZ1613">
            <v>0</v>
          </cell>
          <cell r="EB1613">
            <v>0</v>
          </cell>
          <cell r="ED1613">
            <v>0</v>
          </cell>
          <cell r="EF1613">
            <v>0</v>
          </cell>
          <cell r="EJ1613">
            <v>0</v>
          </cell>
          <cell r="EL1613">
            <v>0</v>
          </cell>
          <cell r="EN1613">
            <v>0</v>
          </cell>
          <cell r="EP1613">
            <v>0</v>
          </cell>
          <cell r="ER1613">
            <v>0</v>
          </cell>
          <cell r="ET1613">
            <v>0</v>
          </cell>
          <cell r="EX1613">
            <v>0</v>
          </cell>
          <cell r="EZ1613">
            <v>0</v>
          </cell>
          <cell r="FD1613">
            <v>0</v>
          </cell>
          <cell r="FF1613">
            <v>0</v>
          </cell>
        </row>
        <row r="1614">
          <cell r="A1614" t="str">
            <v>HAMEENLINNA GT 1</v>
          </cell>
          <cell r="B1614" t="str">
            <v>Finland</v>
          </cell>
          <cell r="G1614">
            <v>38.299999999999997</v>
          </cell>
          <cell r="H1614">
            <v>54.714285714285715</v>
          </cell>
          <cell r="AK1614">
            <v>12.734749999999998</v>
          </cell>
          <cell r="AL1614">
            <v>25.989285714285714</v>
          </cell>
          <cell r="AN1614">
            <v>0</v>
          </cell>
          <cell r="AO1614">
            <v>1.532</v>
          </cell>
          <cell r="AP1614">
            <v>383</v>
          </cell>
          <cell r="AQ1614">
            <v>3.0640000000000001</v>
          </cell>
          <cell r="BG1614" t="b">
            <v>0</v>
          </cell>
          <cell r="BO1614" t="b">
            <v>0</v>
          </cell>
          <cell r="CA1614" t="b">
            <v>0</v>
          </cell>
          <cell r="CB1614" t="b">
            <v>0</v>
          </cell>
          <cell r="CD1614" t="b">
            <v>0</v>
          </cell>
          <cell r="CE1614" t="b">
            <v>0</v>
          </cell>
          <cell r="CG1614" t="b">
            <v>0</v>
          </cell>
          <cell r="CH1614" t="b">
            <v>0</v>
          </cell>
          <cell r="CP1614" t="e">
            <v>#N/A</v>
          </cell>
          <cell r="CT1614" t="b">
            <v>0</v>
          </cell>
          <cell r="CV1614" t="b">
            <v>0</v>
          </cell>
          <cell r="CX1614" t="b">
            <v>0</v>
          </cell>
          <cell r="CZ1614" t="b">
            <v>0</v>
          </cell>
          <cell r="DB1614" t="b">
            <v>0</v>
          </cell>
          <cell r="DD1614" t="b">
            <v>0</v>
          </cell>
          <cell r="DF1614" t="b">
            <v>0</v>
          </cell>
          <cell r="DH1614" t="b">
            <v>0</v>
          </cell>
          <cell r="DJ1614" t="b">
            <v>0</v>
          </cell>
          <cell r="DL1614" t="b">
            <v>0</v>
          </cell>
          <cell r="DN1614" t="b">
            <v>0</v>
          </cell>
          <cell r="DP1614" t="b">
            <v>0</v>
          </cell>
          <cell r="DV1614">
            <v>0</v>
          </cell>
          <cell r="DX1614">
            <v>0</v>
          </cell>
          <cell r="DZ1614">
            <v>0</v>
          </cell>
          <cell r="EB1614">
            <v>0</v>
          </cell>
          <cell r="ED1614">
            <v>0</v>
          </cell>
          <cell r="EF1614">
            <v>0</v>
          </cell>
          <cell r="EJ1614">
            <v>0</v>
          </cell>
          <cell r="EL1614">
            <v>0</v>
          </cell>
          <cell r="EN1614">
            <v>0</v>
          </cell>
          <cell r="EP1614">
            <v>0</v>
          </cell>
          <cell r="ER1614">
            <v>0</v>
          </cell>
          <cell r="ET1614">
            <v>0</v>
          </cell>
          <cell r="EX1614">
            <v>0</v>
          </cell>
          <cell r="EZ1614">
            <v>0</v>
          </cell>
          <cell r="FD1614">
            <v>0</v>
          </cell>
          <cell r="FF1614">
            <v>0</v>
          </cell>
        </row>
        <row r="1615">
          <cell r="A1615" t="str">
            <v>HANASAARI B</v>
          </cell>
          <cell r="B1615" t="str">
            <v>Finland</v>
          </cell>
          <cell r="G1615">
            <v>220</v>
          </cell>
          <cell r="H1615">
            <v>445</v>
          </cell>
          <cell r="AK1615">
            <v>62.699999999999996</v>
          </cell>
          <cell r="AL1615">
            <v>256.53238636363636</v>
          </cell>
          <cell r="AN1615">
            <v>0</v>
          </cell>
          <cell r="AO1615">
            <v>34.672000000000004</v>
          </cell>
          <cell r="AP1615">
            <v>5467</v>
          </cell>
          <cell r="AQ1615">
            <v>30.800000000000004</v>
          </cell>
          <cell r="BG1615" t="b">
            <v>0</v>
          </cell>
          <cell r="BO1615" t="b">
            <v>0</v>
          </cell>
          <cell r="CA1615" t="b">
            <v>0</v>
          </cell>
          <cell r="CB1615" t="b">
            <v>0</v>
          </cell>
          <cell r="CD1615" t="b">
            <v>0</v>
          </cell>
          <cell r="CE1615" t="b">
            <v>0</v>
          </cell>
          <cell r="CG1615" t="b">
            <v>0</v>
          </cell>
          <cell r="CH1615" t="b">
            <v>0</v>
          </cell>
          <cell r="CP1615" t="e">
            <v>#N/A</v>
          </cell>
          <cell r="CT1615" t="b">
            <v>0</v>
          </cell>
          <cell r="CV1615" t="b">
            <v>0</v>
          </cell>
          <cell r="CX1615" t="b">
            <v>0</v>
          </cell>
          <cell r="CZ1615" t="b">
            <v>0</v>
          </cell>
          <cell r="DB1615" t="b">
            <v>0</v>
          </cell>
          <cell r="DD1615" t="b">
            <v>0</v>
          </cell>
          <cell r="DF1615" t="b">
            <v>0</v>
          </cell>
          <cell r="DH1615" t="b">
            <v>0</v>
          </cell>
          <cell r="DJ1615" t="b">
            <v>0</v>
          </cell>
          <cell r="DL1615" t="b">
            <v>0</v>
          </cell>
          <cell r="DN1615" t="b">
            <v>0</v>
          </cell>
          <cell r="DP1615" t="b">
            <v>0</v>
          </cell>
          <cell r="DV1615">
            <v>0</v>
          </cell>
          <cell r="DX1615">
            <v>0</v>
          </cell>
          <cell r="DZ1615">
            <v>0</v>
          </cell>
          <cell r="EB1615">
            <v>0</v>
          </cell>
          <cell r="ED1615">
            <v>0</v>
          </cell>
          <cell r="EF1615">
            <v>0</v>
          </cell>
          <cell r="EJ1615">
            <v>0</v>
          </cell>
          <cell r="EL1615">
            <v>0</v>
          </cell>
          <cell r="EN1615">
            <v>0</v>
          </cell>
          <cell r="EP1615">
            <v>0</v>
          </cell>
          <cell r="ER1615">
            <v>0</v>
          </cell>
          <cell r="ET1615">
            <v>0</v>
          </cell>
          <cell r="EX1615">
            <v>0</v>
          </cell>
          <cell r="EZ1615">
            <v>0</v>
          </cell>
          <cell r="FD1615">
            <v>0</v>
          </cell>
          <cell r="FF1615">
            <v>0</v>
          </cell>
        </row>
        <row r="1616">
          <cell r="A1616" t="str">
            <v>HANASAARI B</v>
          </cell>
          <cell r="B1616" t="str">
            <v>Finland</v>
          </cell>
          <cell r="G1616">
            <v>220</v>
          </cell>
          <cell r="H1616">
            <v>445</v>
          </cell>
          <cell r="AK1616">
            <v>62.699999999999996</v>
          </cell>
          <cell r="AL1616">
            <v>256.53238636363636</v>
          </cell>
          <cell r="AN1616">
            <v>0</v>
          </cell>
          <cell r="AO1616">
            <v>34.672000000000004</v>
          </cell>
          <cell r="AP1616">
            <v>5467</v>
          </cell>
          <cell r="AQ1616">
            <v>41.8</v>
          </cell>
          <cell r="BG1616" t="b">
            <v>0</v>
          </cell>
          <cell r="BO1616" t="b">
            <v>0</v>
          </cell>
          <cell r="CA1616" t="b">
            <v>0</v>
          </cell>
          <cell r="CB1616" t="b">
            <v>0</v>
          </cell>
          <cell r="CD1616" t="b">
            <v>0</v>
          </cell>
          <cell r="CE1616" t="b">
            <v>0</v>
          </cell>
          <cell r="CG1616" t="b">
            <v>0</v>
          </cell>
          <cell r="CH1616" t="b">
            <v>0</v>
          </cell>
          <cell r="CP1616" t="e">
            <v>#N/A</v>
          </cell>
          <cell r="CT1616" t="b">
            <v>0</v>
          </cell>
          <cell r="CV1616" t="b">
            <v>0</v>
          </cell>
          <cell r="CX1616" t="b">
            <v>0</v>
          </cell>
          <cell r="CZ1616" t="b">
            <v>0</v>
          </cell>
          <cell r="DB1616" t="b">
            <v>0</v>
          </cell>
          <cell r="DD1616" t="b">
            <v>0</v>
          </cell>
          <cell r="DF1616" t="b">
            <v>0</v>
          </cell>
          <cell r="DH1616" t="b">
            <v>0</v>
          </cell>
          <cell r="DJ1616" t="b">
            <v>0</v>
          </cell>
          <cell r="DL1616" t="b">
            <v>0</v>
          </cell>
          <cell r="DN1616" t="b">
            <v>0</v>
          </cell>
          <cell r="DP1616" t="b">
            <v>0</v>
          </cell>
          <cell r="DV1616">
            <v>0</v>
          </cell>
          <cell r="DX1616">
            <v>0</v>
          </cell>
          <cell r="DZ1616">
            <v>0</v>
          </cell>
          <cell r="EB1616">
            <v>0</v>
          </cell>
          <cell r="ED1616">
            <v>0</v>
          </cell>
          <cell r="EF1616">
            <v>0</v>
          </cell>
          <cell r="EJ1616">
            <v>0</v>
          </cell>
          <cell r="EL1616">
            <v>0</v>
          </cell>
          <cell r="EN1616">
            <v>0</v>
          </cell>
          <cell r="EP1616">
            <v>0</v>
          </cell>
          <cell r="ER1616">
            <v>0</v>
          </cell>
          <cell r="ET1616">
            <v>0</v>
          </cell>
          <cell r="EX1616">
            <v>0</v>
          </cell>
          <cell r="EZ1616">
            <v>0</v>
          </cell>
          <cell r="FD1616">
            <v>0</v>
          </cell>
          <cell r="FF1616">
            <v>0</v>
          </cell>
        </row>
        <row r="1617">
          <cell r="A1617" t="str">
            <v>HELSINKI GT 1</v>
          </cell>
          <cell r="B1617" t="str">
            <v>Finland</v>
          </cell>
          <cell r="G1617">
            <v>11.5</v>
          </cell>
          <cell r="H1617">
            <v>0</v>
          </cell>
          <cell r="AK1617">
            <v>2.7312499999999997</v>
          </cell>
          <cell r="AL1617">
            <v>0</v>
          </cell>
          <cell r="AN1617">
            <v>0</v>
          </cell>
          <cell r="AO1617">
            <v>0.46</v>
          </cell>
          <cell r="AP1617">
            <v>172.5</v>
          </cell>
          <cell r="AQ1617">
            <v>0.92</v>
          </cell>
          <cell r="BG1617" t="b">
            <v>0</v>
          </cell>
          <cell r="BO1617" t="b">
            <v>0</v>
          </cell>
          <cell r="CA1617" t="b">
            <v>0</v>
          </cell>
          <cell r="CB1617" t="b">
            <v>0</v>
          </cell>
          <cell r="CD1617" t="b">
            <v>0</v>
          </cell>
          <cell r="CE1617" t="b">
            <v>0</v>
          </cell>
          <cell r="CG1617" t="b">
            <v>0</v>
          </cell>
          <cell r="CH1617" t="b">
            <v>0</v>
          </cell>
          <cell r="CP1617" t="e">
            <v>#N/A</v>
          </cell>
          <cell r="CT1617" t="b">
            <v>0</v>
          </cell>
          <cell r="CV1617" t="b">
            <v>0</v>
          </cell>
          <cell r="CX1617" t="b">
            <v>0</v>
          </cell>
          <cell r="CZ1617" t="b">
            <v>0</v>
          </cell>
          <cell r="DB1617" t="b">
            <v>0</v>
          </cell>
          <cell r="DD1617" t="b">
            <v>0</v>
          </cell>
          <cell r="DF1617" t="b">
            <v>0</v>
          </cell>
          <cell r="DH1617" t="b">
            <v>0</v>
          </cell>
          <cell r="DJ1617" t="b">
            <v>0</v>
          </cell>
          <cell r="DL1617" t="b">
            <v>0</v>
          </cell>
          <cell r="DN1617" t="b">
            <v>0</v>
          </cell>
          <cell r="DP1617" t="b">
            <v>0</v>
          </cell>
          <cell r="DV1617">
            <v>0</v>
          </cell>
          <cell r="DX1617">
            <v>0</v>
          </cell>
          <cell r="DZ1617">
            <v>0</v>
          </cell>
          <cell r="EB1617">
            <v>0</v>
          </cell>
          <cell r="ED1617">
            <v>0</v>
          </cell>
          <cell r="EF1617">
            <v>0</v>
          </cell>
          <cell r="EJ1617">
            <v>0</v>
          </cell>
          <cell r="EL1617">
            <v>0</v>
          </cell>
          <cell r="EN1617">
            <v>0</v>
          </cell>
          <cell r="EP1617">
            <v>0</v>
          </cell>
          <cell r="ER1617">
            <v>0</v>
          </cell>
          <cell r="ET1617">
            <v>0</v>
          </cell>
          <cell r="EX1617">
            <v>0</v>
          </cell>
          <cell r="EZ1617">
            <v>0</v>
          </cell>
          <cell r="FD1617">
            <v>0</v>
          </cell>
          <cell r="FF1617">
            <v>0</v>
          </cell>
        </row>
        <row r="1618">
          <cell r="A1618" t="str">
            <v>HUUTOKOSKI GT 1-3</v>
          </cell>
          <cell r="B1618" t="str">
            <v>Finland</v>
          </cell>
          <cell r="G1618">
            <v>87</v>
          </cell>
          <cell r="H1618">
            <v>0</v>
          </cell>
          <cell r="AK1618">
            <v>22.3155</v>
          </cell>
          <cell r="AL1618">
            <v>0</v>
          </cell>
          <cell r="AN1618">
            <v>0</v>
          </cell>
          <cell r="AO1618">
            <v>3.48</v>
          </cell>
          <cell r="AP1618">
            <v>1305</v>
          </cell>
          <cell r="AQ1618">
            <v>6.96</v>
          </cell>
          <cell r="BG1618" t="b">
            <v>0</v>
          </cell>
          <cell r="BO1618" t="b">
            <v>0</v>
          </cell>
          <cell r="CA1618" t="b">
            <v>0</v>
          </cell>
          <cell r="CB1618" t="b">
            <v>0</v>
          </cell>
          <cell r="CD1618" t="b">
            <v>0</v>
          </cell>
          <cell r="CE1618" t="b">
            <v>0</v>
          </cell>
          <cell r="CG1618" t="b">
            <v>0</v>
          </cell>
          <cell r="CH1618" t="b">
            <v>0</v>
          </cell>
          <cell r="CP1618" t="e">
            <v>#N/A</v>
          </cell>
          <cell r="CT1618" t="b">
            <v>0</v>
          </cell>
          <cell r="CV1618" t="b">
            <v>0</v>
          </cell>
          <cell r="CX1618" t="b">
            <v>0</v>
          </cell>
          <cell r="CZ1618" t="b">
            <v>0</v>
          </cell>
          <cell r="DB1618" t="b">
            <v>0</v>
          </cell>
          <cell r="DD1618" t="b">
            <v>0</v>
          </cell>
          <cell r="DF1618" t="b">
            <v>0</v>
          </cell>
          <cell r="DH1618" t="b">
            <v>0</v>
          </cell>
          <cell r="DJ1618" t="b">
            <v>0</v>
          </cell>
          <cell r="DL1618" t="b">
            <v>0</v>
          </cell>
          <cell r="DN1618" t="b">
            <v>0</v>
          </cell>
          <cell r="DP1618" t="b">
            <v>0</v>
          </cell>
          <cell r="DV1618">
            <v>0</v>
          </cell>
          <cell r="DX1618">
            <v>0</v>
          </cell>
          <cell r="DZ1618">
            <v>0</v>
          </cell>
          <cell r="EB1618">
            <v>0</v>
          </cell>
          <cell r="ED1618">
            <v>0</v>
          </cell>
          <cell r="EF1618">
            <v>0</v>
          </cell>
          <cell r="EJ1618">
            <v>0</v>
          </cell>
          <cell r="EL1618">
            <v>0</v>
          </cell>
          <cell r="EN1618">
            <v>0</v>
          </cell>
          <cell r="EP1618">
            <v>0</v>
          </cell>
          <cell r="ER1618">
            <v>0</v>
          </cell>
          <cell r="ET1618">
            <v>0</v>
          </cell>
          <cell r="EX1618">
            <v>0</v>
          </cell>
          <cell r="EZ1618">
            <v>0</v>
          </cell>
          <cell r="FD1618">
            <v>0</v>
          </cell>
          <cell r="FF1618">
            <v>0</v>
          </cell>
        </row>
        <row r="1619">
          <cell r="A1619" t="str">
            <v>HUUTOKOSKI GT 1-3</v>
          </cell>
          <cell r="B1619" t="str">
            <v>Finland</v>
          </cell>
          <cell r="G1619">
            <v>87</v>
          </cell>
          <cell r="H1619">
            <v>0</v>
          </cell>
          <cell r="AK1619">
            <v>22.3155</v>
          </cell>
          <cell r="AL1619">
            <v>0</v>
          </cell>
          <cell r="AN1619">
            <v>0</v>
          </cell>
          <cell r="AO1619">
            <v>3.48</v>
          </cell>
          <cell r="AP1619">
            <v>1305</v>
          </cell>
          <cell r="AQ1619">
            <v>6.96</v>
          </cell>
          <cell r="BG1619" t="b">
            <v>0</v>
          </cell>
          <cell r="BO1619" t="b">
            <v>0</v>
          </cell>
          <cell r="CA1619" t="b">
            <v>0</v>
          </cell>
          <cell r="CB1619" t="b">
            <v>0</v>
          </cell>
          <cell r="CD1619" t="b">
            <v>0</v>
          </cell>
          <cell r="CE1619" t="b">
            <v>0</v>
          </cell>
          <cell r="CG1619" t="b">
            <v>0</v>
          </cell>
          <cell r="CH1619" t="b">
            <v>0</v>
          </cell>
          <cell r="CP1619" t="e">
            <v>#N/A</v>
          </cell>
          <cell r="CT1619" t="b">
            <v>0</v>
          </cell>
          <cell r="CV1619" t="b">
            <v>0</v>
          </cell>
          <cell r="CX1619" t="b">
            <v>0</v>
          </cell>
          <cell r="CZ1619" t="b">
            <v>0</v>
          </cell>
          <cell r="DB1619" t="b">
            <v>0</v>
          </cell>
          <cell r="DD1619" t="b">
            <v>0</v>
          </cell>
          <cell r="DF1619" t="b">
            <v>0</v>
          </cell>
          <cell r="DH1619" t="b">
            <v>0</v>
          </cell>
          <cell r="DJ1619" t="b">
            <v>0</v>
          </cell>
          <cell r="DL1619" t="b">
            <v>0</v>
          </cell>
          <cell r="DN1619" t="b">
            <v>0</v>
          </cell>
          <cell r="DP1619" t="b">
            <v>0</v>
          </cell>
          <cell r="DV1619">
            <v>0</v>
          </cell>
          <cell r="DX1619">
            <v>0</v>
          </cell>
          <cell r="DZ1619">
            <v>0</v>
          </cell>
          <cell r="EB1619">
            <v>0</v>
          </cell>
          <cell r="ED1619">
            <v>0</v>
          </cell>
          <cell r="EF1619">
            <v>0</v>
          </cell>
          <cell r="EJ1619">
            <v>0</v>
          </cell>
          <cell r="EL1619">
            <v>0</v>
          </cell>
          <cell r="EN1619">
            <v>0</v>
          </cell>
          <cell r="EP1619">
            <v>0</v>
          </cell>
          <cell r="ER1619">
            <v>0</v>
          </cell>
          <cell r="ET1619">
            <v>0</v>
          </cell>
          <cell r="EX1619">
            <v>0</v>
          </cell>
          <cell r="EZ1619">
            <v>0</v>
          </cell>
          <cell r="FD1619">
            <v>0</v>
          </cell>
          <cell r="FF1619">
            <v>0</v>
          </cell>
        </row>
        <row r="1620">
          <cell r="A1620" t="str">
            <v>HUUTOKOSKI GT 4-6</v>
          </cell>
          <cell r="B1620" t="str">
            <v>Finland</v>
          </cell>
          <cell r="G1620">
            <v>87</v>
          </cell>
          <cell r="H1620">
            <v>0</v>
          </cell>
          <cell r="AK1620">
            <v>22.3155</v>
          </cell>
          <cell r="AL1620">
            <v>0</v>
          </cell>
          <cell r="AN1620">
            <v>0</v>
          </cell>
          <cell r="AO1620">
            <v>3.48</v>
          </cell>
          <cell r="AP1620">
            <v>1305</v>
          </cell>
          <cell r="AQ1620">
            <v>6.96</v>
          </cell>
          <cell r="BG1620" t="b">
            <v>0</v>
          </cell>
          <cell r="BO1620" t="b">
            <v>0</v>
          </cell>
          <cell r="CA1620" t="b">
            <v>0</v>
          </cell>
          <cell r="CB1620" t="b">
            <v>0</v>
          </cell>
          <cell r="CD1620" t="b">
            <v>0</v>
          </cell>
          <cell r="CE1620" t="b">
            <v>0</v>
          </cell>
          <cell r="CG1620" t="b">
            <v>0</v>
          </cell>
          <cell r="CH1620" t="b">
            <v>0</v>
          </cell>
          <cell r="CP1620" t="e">
            <v>#N/A</v>
          </cell>
          <cell r="CT1620" t="b">
            <v>0</v>
          </cell>
          <cell r="CV1620" t="b">
            <v>0</v>
          </cell>
          <cell r="CX1620" t="b">
            <v>0</v>
          </cell>
          <cell r="CZ1620" t="b">
            <v>0</v>
          </cell>
          <cell r="DB1620" t="b">
            <v>0</v>
          </cell>
          <cell r="DD1620" t="b">
            <v>0</v>
          </cell>
          <cell r="DF1620" t="b">
            <v>0</v>
          </cell>
          <cell r="DH1620" t="b">
            <v>0</v>
          </cell>
          <cell r="DJ1620" t="b">
            <v>0</v>
          </cell>
          <cell r="DL1620" t="b">
            <v>0</v>
          </cell>
          <cell r="DN1620" t="b">
            <v>0</v>
          </cell>
          <cell r="DP1620" t="b">
            <v>0</v>
          </cell>
          <cell r="DV1620">
            <v>0</v>
          </cell>
          <cell r="DX1620">
            <v>0</v>
          </cell>
          <cell r="DZ1620">
            <v>0</v>
          </cell>
          <cell r="EB1620">
            <v>0</v>
          </cell>
          <cell r="ED1620">
            <v>0</v>
          </cell>
          <cell r="EF1620">
            <v>0</v>
          </cell>
          <cell r="EJ1620">
            <v>0</v>
          </cell>
          <cell r="EL1620">
            <v>0</v>
          </cell>
          <cell r="EN1620">
            <v>0</v>
          </cell>
          <cell r="EP1620">
            <v>0</v>
          </cell>
          <cell r="ER1620">
            <v>0</v>
          </cell>
          <cell r="ET1620">
            <v>0</v>
          </cell>
          <cell r="EX1620">
            <v>0</v>
          </cell>
          <cell r="EZ1620">
            <v>0</v>
          </cell>
          <cell r="FD1620">
            <v>0</v>
          </cell>
          <cell r="FF1620">
            <v>0</v>
          </cell>
        </row>
        <row r="1621">
          <cell r="A1621" t="str">
            <v>HUUTOKOSKI GT 4-6</v>
          </cell>
          <cell r="B1621" t="str">
            <v>Finland</v>
          </cell>
          <cell r="G1621">
            <v>87</v>
          </cell>
          <cell r="H1621">
            <v>0</v>
          </cell>
          <cell r="AK1621">
            <v>22.3155</v>
          </cell>
          <cell r="AL1621">
            <v>0</v>
          </cell>
          <cell r="AN1621">
            <v>0</v>
          </cell>
          <cell r="AO1621">
            <v>3.48</v>
          </cell>
          <cell r="AP1621">
            <v>1305</v>
          </cell>
          <cell r="AQ1621">
            <v>6.96</v>
          </cell>
          <cell r="BG1621" t="b">
            <v>0</v>
          </cell>
          <cell r="BO1621" t="b">
            <v>0</v>
          </cell>
          <cell r="CA1621" t="b">
            <v>0</v>
          </cell>
          <cell r="CB1621" t="b">
            <v>0</v>
          </cell>
          <cell r="CD1621" t="b">
            <v>0</v>
          </cell>
          <cell r="CE1621" t="b">
            <v>0</v>
          </cell>
          <cell r="CG1621" t="b">
            <v>0</v>
          </cell>
          <cell r="CH1621" t="b">
            <v>0</v>
          </cell>
          <cell r="CP1621" t="e">
            <v>#N/A</v>
          </cell>
          <cell r="CT1621" t="b">
            <v>0</v>
          </cell>
          <cell r="CV1621" t="b">
            <v>0</v>
          </cell>
          <cell r="CX1621" t="b">
            <v>0</v>
          </cell>
          <cell r="CZ1621" t="b">
            <v>0</v>
          </cell>
          <cell r="DB1621" t="b">
            <v>0</v>
          </cell>
          <cell r="DD1621" t="b">
            <v>0</v>
          </cell>
          <cell r="DF1621" t="b">
            <v>0</v>
          </cell>
          <cell r="DH1621" t="b">
            <v>0</v>
          </cell>
          <cell r="DJ1621" t="b">
            <v>0</v>
          </cell>
          <cell r="DL1621" t="b">
            <v>0</v>
          </cell>
          <cell r="DN1621" t="b">
            <v>0</v>
          </cell>
          <cell r="DP1621" t="b">
            <v>0</v>
          </cell>
          <cell r="DV1621">
            <v>0</v>
          </cell>
          <cell r="DX1621">
            <v>0</v>
          </cell>
          <cell r="DZ1621">
            <v>0</v>
          </cell>
          <cell r="EB1621">
            <v>0</v>
          </cell>
          <cell r="ED1621">
            <v>0</v>
          </cell>
          <cell r="EF1621">
            <v>0</v>
          </cell>
          <cell r="EJ1621">
            <v>0</v>
          </cell>
          <cell r="EL1621">
            <v>0</v>
          </cell>
          <cell r="EN1621">
            <v>0</v>
          </cell>
          <cell r="EP1621">
            <v>0</v>
          </cell>
          <cell r="ER1621">
            <v>0</v>
          </cell>
          <cell r="ET1621">
            <v>0</v>
          </cell>
          <cell r="EX1621">
            <v>0</v>
          </cell>
          <cell r="EZ1621">
            <v>0</v>
          </cell>
          <cell r="FD1621">
            <v>0</v>
          </cell>
          <cell r="FF1621">
            <v>0</v>
          </cell>
        </row>
        <row r="1622">
          <cell r="A1622" t="str">
            <v>HYVINKAA GT 1</v>
          </cell>
          <cell r="B1622" t="str">
            <v>Finland</v>
          </cell>
          <cell r="G1622">
            <v>47</v>
          </cell>
          <cell r="H1622">
            <v>70</v>
          </cell>
          <cell r="AK1622">
            <v>15.181000000000001</v>
          </cell>
          <cell r="AL1622">
            <v>33.674468085106383</v>
          </cell>
          <cell r="AN1622">
            <v>0</v>
          </cell>
          <cell r="AO1622">
            <v>1.8800000000000001</v>
          </cell>
          <cell r="AP1622">
            <v>470</v>
          </cell>
          <cell r="AQ1622">
            <v>3.7600000000000002</v>
          </cell>
          <cell r="BG1622" t="b">
            <v>0</v>
          </cell>
          <cell r="BO1622" t="b">
            <v>0</v>
          </cell>
          <cell r="CA1622" t="b">
            <v>0</v>
          </cell>
          <cell r="CB1622" t="b">
            <v>0</v>
          </cell>
          <cell r="CD1622" t="b">
            <v>0</v>
          </cell>
          <cell r="CE1622" t="b">
            <v>0</v>
          </cell>
          <cell r="CG1622" t="b">
            <v>0</v>
          </cell>
          <cell r="CH1622" t="b">
            <v>0</v>
          </cell>
          <cell r="CP1622" t="e">
            <v>#N/A</v>
          </cell>
          <cell r="CT1622" t="b">
            <v>0</v>
          </cell>
          <cell r="CV1622" t="b">
            <v>0</v>
          </cell>
          <cell r="CX1622" t="b">
            <v>0</v>
          </cell>
          <cell r="CZ1622" t="b">
            <v>0</v>
          </cell>
          <cell r="DB1622" t="b">
            <v>0</v>
          </cell>
          <cell r="DD1622" t="b">
            <v>0</v>
          </cell>
          <cell r="DF1622" t="b">
            <v>0</v>
          </cell>
          <cell r="DH1622" t="b">
            <v>0</v>
          </cell>
          <cell r="DJ1622" t="b">
            <v>0</v>
          </cell>
          <cell r="DL1622" t="b">
            <v>0</v>
          </cell>
          <cell r="DN1622" t="b">
            <v>0</v>
          </cell>
          <cell r="DP1622" t="b">
            <v>0</v>
          </cell>
          <cell r="DV1622">
            <v>0</v>
          </cell>
          <cell r="DX1622">
            <v>0</v>
          </cell>
          <cell r="DZ1622">
            <v>0</v>
          </cell>
          <cell r="EB1622">
            <v>0</v>
          </cell>
          <cell r="ED1622">
            <v>0</v>
          </cell>
          <cell r="EF1622">
            <v>0</v>
          </cell>
          <cell r="EJ1622">
            <v>0</v>
          </cell>
          <cell r="EL1622">
            <v>0</v>
          </cell>
          <cell r="EN1622">
            <v>0</v>
          </cell>
          <cell r="EP1622">
            <v>0</v>
          </cell>
          <cell r="ER1622">
            <v>0</v>
          </cell>
          <cell r="ET1622">
            <v>0</v>
          </cell>
          <cell r="EX1622">
            <v>0</v>
          </cell>
          <cell r="EZ1622">
            <v>0</v>
          </cell>
          <cell r="FD1622">
            <v>0</v>
          </cell>
          <cell r="FF1622">
            <v>0</v>
          </cell>
        </row>
        <row r="1623">
          <cell r="A1623" t="str">
            <v>HYVINKAA GT 1</v>
          </cell>
          <cell r="B1623" t="str">
            <v>Finland</v>
          </cell>
          <cell r="G1623">
            <v>47</v>
          </cell>
          <cell r="H1623">
            <v>70</v>
          </cell>
          <cell r="AK1623">
            <v>15.181000000000001</v>
          </cell>
          <cell r="AL1623">
            <v>33.674468085106383</v>
          </cell>
          <cell r="AN1623">
            <v>0</v>
          </cell>
          <cell r="AO1623">
            <v>1.8800000000000001</v>
          </cell>
          <cell r="AP1623">
            <v>470</v>
          </cell>
          <cell r="AQ1623">
            <v>3.7600000000000002</v>
          </cell>
          <cell r="BG1623" t="b">
            <v>0</v>
          </cell>
          <cell r="BO1623" t="b">
            <v>0</v>
          </cell>
          <cell r="CA1623" t="b">
            <v>0</v>
          </cell>
          <cell r="CB1623" t="b">
            <v>0</v>
          </cell>
          <cell r="CD1623" t="b">
            <v>0</v>
          </cell>
          <cell r="CE1623" t="b">
            <v>0</v>
          </cell>
          <cell r="CG1623" t="b">
            <v>0</v>
          </cell>
          <cell r="CH1623" t="b">
            <v>0</v>
          </cell>
          <cell r="CP1623" t="e">
            <v>#N/A</v>
          </cell>
          <cell r="CT1623" t="b">
            <v>0</v>
          </cell>
          <cell r="CV1623" t="b">
            <v>0</v>
          </cell>
          <cell r="CX1623" t="b">
            <v>0</v>
          </cell>
          <cell r="CZ1623" t="b">
            <v>0</v>
          </cell>
          <cell r="DB1623" t="b">
            <v>0</v>
          </cell>
          <cell r="DD1623" t="b">
            <v>0</v>
          </cell>
          <cell r="DF1623" t="b">
            <v>0</v>
          </cell>
          <cell r="DH1623" t="b">
            <v>0</v>
          </cell>
          <cell r="DJ1623" t="b">
            <v>0</v>
          </cell>
          <cell r="DL1623" t="b">
            <v>0</v>
          </cell>
          <cell r="DN1623" t="b">
            <v>0</v>
          </cell>
          <cell r="DP1623" t="b">
            <v>0</v>
          </cell>
          <cell r="DV1623">
            <v>0</v>
          </cell>
          <cell r="DX1623">
            <v>0</v>
          </cell>
          <cell r="DZ1623">
            <v>0</v>
          </cell>
          <cell r="EB1623">
            <v>0</v>
          </cell>
          <cell r="ED1623">
            <v>0</v>
          </cell>
          <cell r="EF1623">
            <v>0</v>
          </cell>
          <cell r="EJ1623">
            <v>0</v>
          </cell>
          <cell r="EL1623">
            <v>0</v>
          </cell>
          <cell r="EN1623">
            <v>0</v>
          </cell>
          <cell r="EP1623">
            <v>0</v>
          </cell>
          <cell r="ER1623">
            <v>0</v>
          </cell>
          <cell r="ET1623">
            <v>0</v>
          </cell>
          <cell r="EX1623">
            <v>0</v>
          </cell>
          <cell r="EZ1623">
            <v>0</v>
          </cell>
          <cell r="FD1623">
            <v>0</v>
          </cell>
          <cell r="FF1623">
            <v>0</v>
          </cell>
        </row>
        <row r="1624">
          <cell r="A1624" t="str">
            <v>HAAPANIEMI 1</v>
          </cell>
          <cell r="B1624" t="str">
            <v>Finland</v>
          </cell>
          <cell r="G1624">
            <v>34</v>
          </cell>
          <cell r="H1624">
            <v>78.061224489795919</v>
          </cell>
          <cell r="AK1624">
            <v>8.3979999999999997</v>
          </cell>
          <cell r="AL1624">
            <v>44.267883173677639</v>
          </cell>
          <cell r="AN1624">
            <v>0</v>
          </cell>
          <cell r="AO1624">
            <v>5.9499999999999993</v>
          </cell>
          <cell r="AP1624">
            <v>1003</v>
          </cell>
          <cell r="AQ1624">
            <v>4.7600000000000007</v>
          </cell>
          <cell r="BG1624" t="b">
            <v>0</v>
          </cell>
          <cell r="BO1624" t="b">
            <v>0</v>
          </cell>
          <cell r="CA1624" t="b">
            <v>0</v>
          </cell>
          <cell r="CB1624" t="b">
            <v>0</v>
          </cell>
          <cell r="CD1624" t="b">
            <v>0</v>
          </cell>
          <cell r="CE1624" t="b">
            <v>0</v>
          </cell>
          <cell r="CG1624" t="b">
            <v>0</v>
          </cell>
          <cell r="CH1624" t="b">
            <v>0</v>
          </cell>
          <cell r="CP1624" t="e">
            <v>#N/A</v>
          </cell>
          <cell r="CT1624" t="b">
            <v>0</v>
          </cell>
          <cell r="CV1624" t="b">
            <v>0</v>
          </cell>
          <cell r="CX1624" t="b">
            <v>0</v>
          </cell>
          <cell r="CZ1624" t="b">
            <v>0</v>
          </cell>
          <cell r="DB1624" t="b">
            <v>0</v>
          </cell>
          <cell r="DD1624" t="b">
            <v>0</v>
          </cell>
          <cell r="DF1624" t="b">
            <v>0</v>
          </cell>
          <cell r="DH1624" t="b">
            <v>0</v>
          </cell>
          <cell r="DJ1624" t="b">
            <v>0</v>
          </cell>
          <cell r="DL1624" t="b">
            <v>0</v>
          </cell>
          <cell r="DN1624" t="b">
            <v>0</v>
          </cell>
          <cell r="DP1624" t="b">
            <v>0</v>
          </cell>
          <cell r="DV1624">
            <v>0</v>
          </cell>
          <cell r="DX1624">
            <v>0</v>
          </cell>
          <cell r="DZ1624">
            <v>0</v>
          </cell>
          <cell r="EB1624">
            <v>0</v>
          </cell>
          <cell r="ED1624">
            <v>0</v>
          </cell>
          <cell r="EF1624">
            <v>0</v>
          </cell>
          <cell r="EJ1624">
            <v>0</v>
          </cell>
          <cell r="EL1624">
            <v>0</v>
          </cell>
          <cell r="EN1624">
            <v>0</v>
          </cell>
          <cell r="EP1624">
            <v>0</v>
          </cell>
          <cell r="ER1624">
            <v>0</v>
          </cell>
          <cell r="ET1624">
            <v>0</v>
          </cell>
          <cell r="EX1624">
            <v>0</v>
          </cell>
          <cell r="EZ1624">
            <v>0</v>
          </cell>
          <cell r="FD1624">
            <v>0</v>
          </cell>
          <cell r="FF1624">
            <v>0</v>
          </cell>
        </row>
        <row r="1625">
          <cell r="A1625" t="str">
            <v>HAAPANIEMI 2</v>
          </cell>
          <cell r="B1625" t="str">
            <v>Finland</v>
          </cell>
          <cell r="G1625">
            <v>64</v>
          </cell>
          <cell r="H1625">
            <v>146.9387755102041</v>
          </cell>
          <cell r="AK1625">
            <v>15.808</v>
          </cell>
          <cell r="AL1625">
            <v>83.327780091628497</v>
          </cell>
          <cell r="AN1625">
            <v>0</v>
          </cell>
          <cell r="AO1625">
            <v>11.2</v>
          </cell>
          <cell r="AP1625">
            <v>1888</v>
          </cell>
          <cell r="AQ1625">
            <v>8.9600000000000009</v>
          </cell>
          <cell r="BG1625" t="b">
            <v>0</v>
          </cell>
          <cell r="BO1625" t="b">
            <v>0</v>
          </cell>
          <cell r="CA1625" t="b">
            <v>0</v>
          </cell>
          <cell r="CB1625" t="b">
            <v>0</v>
          </cell>
          <cell r="CD1625" t="b">
            <v>0</v>
          </cell>
          <cell r="CE1625" t="b">
            <v>0</v>
          </cell>
          <cell r="CG1625" t="b">
            <v>0</v>
          </cell>
          <cell r="CH1625" t="b">
            <v>0</v>
          </cell>
          <cell r="CP1625" t="e">
            <v>#N/A</v>
          </cell>
          <cell r="CT1625" t="b">
            <v>0</v>
          </cell>
          <cell r="CV1625" t="b">
            <v>0</v>
          </cell>
          <cell r="CX1625" t="b">
            <v>0</v>
          </cell>
          <cell r="CZ1625" t="b">
            <v>0</v>
          </cell>
          <cell r="DB1625" t="b">
            <v>0</v>
          </cell>
          <cell r="DD1625" t="b">
            <v>0</v>
          </cell>
          <cell r="DF1625" t="b">
            <v>0</v>
          </cell>
          <cell r="DH1625" t="b">
            <v>0</v>
          </cell>
          <cell r="DJ1625" t="b">
            <v>0</v>
          </cell>
          <cell r="DL1625" t="b">
            <v>0</v>
          </cell>
          <cell r="DN1625" t="b">
            <v>0</v>
          </cell>
          <cell r="DP1625" t="b">
            <v>0</v>
          </cell>
          <cell r="DV1625">
            <v>0</v>
          </cell>
          <cell r="DX1625">
            <v>0</v>
          </cell>
          <cell r="DZ1625">
            <v>0</v>
          </cell>
          <cell r="EB1625">
            <v>0</v>
          </cell>
          <cell r="ED1625">
            <v>0</v>
          </cell>
          <cell r="EF1625">
            <v>0</v>
          </cell>
          <cell r="EJ1625">
            <v>0</v>
          </cell>
          <cell r="EL1625">
            <v>0</v>
          </cell>
          <cell r="EN1625">
            <v>0</v>
          </cell>
          <cell r="EP1625">
            <v>0</v>
          </cell>
          <cell r="ER1625">
            <v>0</v>
          </cell>
          <cell r="ET1625">
            <v>0</v>
          </cell>
          <cell r="EX1625">
            <v>0</v>
          </cell>
          <cell r="EZ1625">
            <v>0</v>
          </cell>
          <cell r="FD1625">
            <v>0</v>
          </cell>
          <cell r="FF1625">
            <v>0</v>
          </cell>
        </row>
        <row r="1626">
          <cell r="A1626" t="str">
            <v>HAAPANIEMI 2</v>
          </cell>
          <cell r="B1626" t="str">
            <v>Finland</v>
          </cell>
          <cell r="G1626">
            <v>64</v>
          </cell>
          <cell r="H1626">
            <v>146.9387755102041</v>
          </cell>
          <cell r="AK1626">
            <v>15.808</v>
          </cell>
          <cell r="AL1626">
            <v>83.327780091628497</v>
          </cell>
          <cell r="AN1626">
            <v>0</v>
          </cell>
          <cell r="AO1626">
            <v>11.2</v>
          </cell>
          <cell r="AP1626">
            <v>1888</v>
          </cell>
          <cell r="AQ1626">
            <v>8.9600000000000009</v>
          </cell>
          <cell r="BG1626" t="b">
            <v>0</v>
          </cell>
          <cell r="BO1626" t="b">
            <v>0</v>
          </cell>
          <cell r="CA1626" t="b">
            <v>0</v>
          </cell>
          <cell r="CB1626" t="b">
            <v>0</v>
          </cell>
          <cell r="CD1626" t="b">
            <v>0</v>
          </cell>
          <cell r="CE1626" t="b">
            <v>0</v>
          </cell>
          <cell r="CG1626" t="b">
            <v>0</v>
          </cell>
          <cell r="CH1626" t="b">
            <v>0</v>
          </cell>
          <cell r="CP1626" t="e">
            <v>#N/A</v>
          </cell>
          <cell r="CT1626" t="b">
            <v>0</v>
          </cell>
          <cell r="CV1626" t="b">
            <v>0</v>
          </cell>
          <cell r="CX1626" t="b">
            <v>0</v>
          </cell>
          <cell r="CZ1626" t="b">
            <v>0</v>
          </cell>
          <cell r="DB1626" t="b">
            <v>0</v>
          </cell>
          <cell r="DD1626" t="b">
            <v>0</v>
          </cell>
          <cell r="DF1626" t="b">
            <v>0</v>
          </cell>
          <cell r="DH1626" t="b">
            <v>0</v>
          </cell>
          <cell r="DJ1626" t="b">
            <v>0</v>
          </cell>
          <cell r="DL1626" t="b">
            <v>0</v>
          </cell>
          <cell r="DN1626" t="b">
            <v>0</v>
          </cell>
          <cell r="DP1626" t="b">
            <v>0</v>
          </cell>
          <cell r="DV1626">
            <v>0</v>
          </cell>
          <cell r="DX1626">
            <v>0</v>
          </cell>
          <cell r="DZ1626">
            <v>0</v>
          </cell>
          <cell r="EB1626">
            <v>0</v>
          </cell>
          <cell r="ED1626">
            <v>0</v>
          </cell>
          <cell r="EF1626">
            <v>0</v>
          </cell>
          <cell r="EJ1626">
            <v>0</v>
          </cell>
          <cell r="EL1626">
            <v>0</v>
          </cell>
          <cell r="EN1626">
            <v>0</v>
          </cell>
          <cell r="EP1626">
            <v>0</v>
          </cell>
          <cell r="ER1626">
            <v>0</v>
          </cell>
          <cell r="ET1626">
            <v>0</v>
          </cell>
          <cell r="EX1626">
            <v>0</v>
          </cell>
          <cell r="EZ1626">
            <v>0</v>
          </cell>
          <cell r="FD1626">
            <v>0</v>
          </cell>
          <cell r="FF1626">
            <v>0</v>
          </cell>
        </row>
        <row r="1627">
          <cell r="A1627" t="str">
            <v>HAAPANIEMI 3</v>
          </cell>
          <cell r="B1627" t="str">
            <v>Finland</v>
          </cell>
          <cell r="G1627">
            <v>64</v>
          </cell>
          <cell r="H1627">
            <v>149</v>
          </cell>
          <cell r="AK1627">
            <v>15.808</v>
          </cell>
          <cell r="AL1627">
            <v>85.681984374999999</v>
          </cell>
          <cell r="AN1627">
            <v>0</v>
          </cell>
          <cell r="AO1627">
            <v>11.2</v>
          </cell>
          <cell r="AP1627">
            <v>1888</v>
          </cell>
          <cell r="AQ1627">
            <v>8.9600000000000009</v>
          </cell>
          <cell r="BG1627" t="b">
            <v>0</v>
          </cell>
          <cell r="BO1627" t="b">
            <v>0</v>
          </cell>
          <cell r="CA1627" t="b">
            <v>0</v>
          </cell>
          <cell r="CB1627" t="b">
            <v>0</v>
          </cell>
          <cell r="CD1627" t="b">
            <v>0</v>
          </cell>
          <cell r="CE1627" t="b">
            <v>0</v>
          </cell>
          <cell r="CG1627" t="b">
            <v>0</v>
          </cell>
          <cell r="CH1627" t="b">
            <v>0</v>
          </cell>
          <cell r="CP1627" t="e">
            <v>#N/A</v>
          </cell>
          <cell r="CT1627" t="b">
            <v>0</v>
          </cell>
          <cell r="CV1627" t="b">
            <v>0</v>
          </cell>
          <cell r="CX1627" t="b">
            <v>0</v>
          </cell>
          <cell r="CZ1627" t="b">
            <v>0</v>
          </cell>
          <cell r="DB1627" t="b">
            <v>0</v>
          </cell>
          <cell r="DD1627" t="b">
            <v>0</v>
          </cell>
          <cell r="DF1627" t="b">
            <v>0</v>
          </cell>
          <cell r="DH1627" t="b">
            <v>0</v>
          </cell>
          <cell r="DJ1627" t="b">
            <v>0</v>
          </cell>
          <cell r="DL1627" t="b">
            <v>0</v>
          </cell>
          <cell r="DN1627" t="b">
            <v>0</v>
          </cell>
          <cell r="DP1627" t="b">
            <v>0</v>
          </cell>
          <cell r="DV1627">
            <v>0</v>
          </cell>
          <cell r="DX1627">
            <v>0</v>
          </cell>
          <cell r="DZ1627">
            <v>0</v>
          </cell>
          <cell r="EB1627">
            <v>0</v>
          </cell>
          <cell r="ED1627">
            <v>0</v>
          </cell>
          <cell r="EF1627">
            <v>0</v>
          </cell>
          <cell r="EJ1627">
            <v>0</v>
          </cell>
          <cell r="EL1627">
            <v>0</v>
          </cell>
          <cell r="EN1627">
            <v>0</v>
          </cell>
          <cell r="EP1627">
            <v>0</v>
          </cell>
          <cell r="ER1627">
            <v>0</v>
          </cell>
          <cell r="ET1627">
            <v>0</v>
          </cell>
          <cell r="EX1627">
            <v>0</v>
          </cell>
          <cell r="EZ1627">
            <v>0</v>
          </cell>
          <cell r="FD1627">
            <v>0</v>
          </cell>
          <cell r="FF1627">
            <v>0</v>
          </cell>
        </row>
        <row r="1628">
          <cell r="A1628" t="str">
            <v>HAAPAVESI 1</v>
          </cell>
          <cell r="B1628" t="str">
            <v>Finland</v>
          </cell>
          <cell r="G1628">
            <v>154</v>
          </cell>
          <cell r="H1628">
            <v>0</v>
          </cell>
          <cell r="AK1628">
            <v>61.445999999999998</v>
          </cell>
          <cell r="AL1628">
            <v>0</v>
          </cell>
          <cell r="AN1628">
            <v>0</v>
          </cell>
          <cell r="AO1628">
            <v>26.95</v>
          </cell>
          <cell r="AP1628">
            <v>4543</v>
          </cell>
          <cell r="AQ1628">
            <v>21.560000000000002</v>
          </cell>
          <cell r="BG1628" t="b">
            <v>0</v>
          </cell>
          <cell r="BO1628" t="b">
            <v>0</v>
          </cell>
          <cell r="CA1628" t="b">
            <v>0</v>
          </cell>
          <cell r="CB1628" t="b">
            <v>0</v>
          </cell>
          <cell r="CD1628" t="b">
            <v>0</v>
          </cell>
          <cell r="CE1628" t="b">
            <v>0</v>
          </cell>
          <cell r="CG1628" t="b">
            <v>0</v>
          </cell>
          <cell r="CH1628" t="b">
            <v>0</v>
          </cell>
          <cell r="CP1628" t="e">
            <v>#N/A</v>
          </cell>
          <cell r="CT1628" t="b">
            <v>0</v>
          </cell>
          <cell r="CV1628" t="b">
            <v>0</v>
          </cell>
          <cell r="CX1628" t="b">
            <v>0</v>
          </cell>
          <cell r="CZ1628" t="b">
            <v>0</v>
          </cell>
          <cell r="DB1628" t="b">
            <v>0</v>
          </cell>
          <cell r="DD1628" t="b">
            <v>0</v>
          </cell>
          <cell r="DF1628" t="b">
            <v>0</v>
          </cell>
          <cell r="DH1628" t="b">
            <v>0</v>
          </cell>
          <cell r="DJ1628" t="b">
            <v>0</v>
          </cell>
          <cell r="DL1628" t="b">
            <v>0</v>
          </cell>
          <cell r="DN1628" t="b">
            <v>0</v>
          </cell>
          <cell r="DP1628" t="b">
            <v>0</v>
          </cell>
          <cell r="DV1628">
            <v>0</v>
          </cell>
          <cell r="DX1628">
            <v>0</v>
          </cell>
          <cell r="DZ1628">
            <v>0</v>
          </cell>
          <cell r="EB1628">
            <v>0</v>
          </cell>
          <cell r="ED1628">
            <v>0</v>
          </cell>
          <cell r="EF1628">
            <v>0</v>
          </cell>
          <cell r="EJ1628">
            <v>0</v>
          </cell>
          <cell r="EL1628">
            <v>0</v>
          </cell>
          <cell r="EN1628">
            <v>0</v>
          </cell>
          <cell r="EP1628">
            <v>0</v>
          </cell>
          <cell r="ER1628">
            <v>0</v>
          </cell>
          <cell r="ET1628">
            <v>0</v>
          </cell>
          <cell r="EX1628">
            <v>0</v>
          </cell>
          <cell r="EZ1628">
            <v>0</v>
          </cell>
          <cell r="FD1628">
            <v>0</v>
          </cell>
          <cell r="FF1628">
            <v>0</v>
          </cell>
        </row>
        <row r="1629">
          <cell r="A1629" t="str">
            <v>HAAPAVESI 1</v>
          </cell>
          <cell r="B1629" t="str">
            <v>Finland</v>
          </cell>
          <cell r="G1629">
            <v>154</v>
          </cell>
          <cell r="H1629">
            <v>0</v>
          </cell>
          <cell r="AK1629">
            <v>61.445999999999998</v>
          </cell>
          <cell r="AL1629">
            <v>0</v>
          </cell>
          <cell r="AN1629">
            <v>0</v>
          </cell>
          <cell r="AO1629">
            <v>26.95</v>
          </cell>
          <cell r="AP1629">
            <v>4543</v>
          </cell>
          <cell r="AQ1629">
            <v>21.560000000000002</v>
          </cell>
          <cell r="BG1629" t="b">
            <v>0</v>
          </cell>
          <cell r="BO1629" t="b">
            <v>0</v>
          </cell>
          <cell r="CA1629" t="b">
            <v>0</v>
          </cell>
          <cell r="CB1629" t="b">
            <v>0</v>
          </cell>
          <cell r="CD1629" t="b">
            <v>0</v>
          </cell>
          <cell r="CE1629" t="b">
            <v>0</v>
          </cell>
          <cell r="CG1629" t="b">
            <v>0</v>
          </cell>
          <cell r="CH1629" t="b">
            <v>0</v>
          </cell>
          <cell r="CP1629" t="e">
            <v>#N/A</v>
          </cell>
          <cell r="CT1629" t="b">
            <v>0</v>
          </cell>
          <cell r="CV1629" t="b">
            <v>0</v>
          </cell>
          <cell r="CX1629" t="b">
            <v>0</v>
          </cell>
          <cell r="CZ1629" t="b">
            <v>0</v>
          </cell>
          <cell r="DB1629" t="b">
            <v>0</v>
          </cell>
          <cell r="DD1629" t="b">
            <v>0</v>
          </cell>
          <cell r="DF1629" t="b">
            <v>0</v>
          </cell>
          <cell r="DH1629" t="b">
            <v>0</v>
          </cell>
          <cell r="DJ1629" t="b">
            <v>0</v>
          </cell>
          <cell r="DL1629" t="b">
            <v>0</v>
          </cell>
          <cell r="DN1629" t="b">
            <v>0</v>
          </cell>
          <cell r="DP1629" t="b">
            <v>0</v>
          </cell>
          <cell r="DV1629">
            <v>0</v>
          </cell>
          <cell r="DX1629">
            <v>0</v>
          </cell>
          <cell r="DZ1629">
            <v>0</v>
          </cell>
          <cell r="EB1629">
            <v>0</v>
          </cell>
          <cell r="ED1629">
            <v>0</v>
          </cell>
          <cell r="EF1629">
            <v>0</v>
          </cell>
          <cell r="EJ1629">
            <v>0</v>
          </cell>
          <cell r="EL1629">
            <v>0</v>
          </cell>
          <cell r="EN1629">
            <v>0</v>
          </cell>
          <cell r="EP1629">
            <v>0</v>
          </cell>
          <cell r="ER1629">
            <v>0</v>
          </cell>
          <cell r="ET1629">
            <v>0</v>
          </cell>
          <cell r="EX1629">
            <v>0</v>
          </cell>
          <cell r="EZ1629">
            <v>0</v>
          </cell>
          <cell r="FD1629">
            <v>0</v>
          </cell>
          <cell r="FF1629">
            <v>0</v>
          </cell>
        </row>
        <row r="1630">
          <cell r="A1630" t="str">
            <v>IMATRA GT 1-2</v>
          </cell>
          <cell r="B1630" t="str">
            <v>Finland</v>
          </cell>
          <cell r="G1630">
            <v>7.8</v>
          </cell>
          <cell r="H1630">
            <v>15.6</v>
          </cell>
          <cell r="AK1630">
            <v>2.1488999999999998</v>
          </cell>
          <cell r="AL1630">
            <v>8.5955999999999992</v>
          </cell>
          <cell r="AN1630">
            <v>0</v>
          </cell>
          <cell r="AO1630">
            <v>0.312</v>
          </cell>
          <cell r="AP1630">
            <v>78</v>
          </cell>
          <cell r="AQ1630">
            <v>0.624</v>
          </cell>
          <cell r="BG1630" t="b">
            <v>0</v>
          </cell>
          <cell r="BO1630" t="b">
            <v>0</v>
          </cell>
          <cell r="CA1630" t="b">
            <v>0</v>
          </cell>
          <cell r="CB1630" t="b">
            <v>0</v>
          </cell>
          <cell r="CD1630" t="b">
            <v>0</v>
          </cell>
          <cell r="CE1630" t="b">
            <v>0</v>
          </cell>
          <cell r="CG1630" t="b">
            <v>0</v>
          </cell>
          <cell r="CH1630" t="b">
            <v>0</v>
          </cell>
          <cell r="CP1630" t="e">
            <v>#N/A</v>
          </cell>
          <cell r="CT1630" t="b">
            <v>0</v>
          </cell>
          <cell r="CV1630" t="b">
            <v>0</v>
          </cell>
          <cell r="CX1630" t="b">
            <v>0</v>
          </cell>
          <cell r="CZ1630" t="b">
            <v>0</v>
          </cell>
          <cell r="DB1630" t="b">
            <v>0</v>
          </cell>
          <cell r="DD1630" t="b">
            <v>0</v>
          </cell>
          <cell r="DF1630" t="b">
            <v>0</v>
          </cell>
          <cell r="DH1630" t="b">
            <v>0</v>
          </cell>
          <cell r="DJ1630" t="b">
            <v>0</v>
          </cell>
          <cell r="DL1630" t="b">
            <v>0</v>
          </cell>
          <cell r="DN1630" t="b">
            <v>0</v>
          </cell>
          <cell r="DP1630" t="b">
            <v>0</v>
          </cell>
          <cell r="DV1630">
            <v>0</v>
          </cell>
          <cell r="DX1630">
            <v>0</v>
          </cell>
          <cell r="DZ1630">
            <v>0</v>
          </cell>
          <cell r="EB1630">
            <v>0</v>
          </cell>
          <cell r="ED1630">
            <v>0</v>
          </cell>
          <cell r="EF1630">
            <v>0</v>
          </cell>
          <cell r="EJ1630">
            <v>0</v>
          </cell>
          <cell r="EL1630">
            <v>0</v>
          </cell>
          <cell r="EN1630">
            <v>0</v>
          </cell>
          <cell r="EP1630">
            <v>0</v>
          </cell>
          <cell r="ER1630">
            <v>0</v>
          </cell>
          <cell r="ET1630">
            <v>0</v>
          </cell>
          <cell r="EX1630">
            <v>0</v>
          </cell>
          <cell r="EZ1630">
            <v>0</v>
          </cell>
          <cell r="FD1630">
            <v>0</v>
          </cell>
          <cell r="FF1630">
            <v>0</v>
          </cell>
        </row>
        <row r="1631">
          <cell r="A1631" t="str">
            <v>IMATRA GT 1-2</v>
          </cell>
          <cell r="B1631" t="str">
            <v>Finland</v>
          </cell>
          <cell r="G1631">
            <v>7.8</v>
          </cell>
          <cell r="H1631">
            <v>15.6</v>
          </cell>
          <cell r="AK1631">
            <v>2.1488999999999998</v>
          </cell>
          <cell r="AL1631">
            <v>8.5955999999999992</v>
          </cell>
          <cell r="AN1631">
            <v>0</v>
          </cell>
          <cell r="AO1631">
            <v>0.312</v>
          </cell>
          <cell r="AP1631">
            <v>78</v>
          </cell>
          <cell r="AQ1631">
            <v>0.624</v>
          </cell>
          <cell r="BG1631" t="b">
            <v>0</v>
          </cell>
          <cell r="BO1631" t="b">
            <v>0</v>
          </cell>
          <cell r="CA1631" t="b">
            <v>0</v>
          </cell>
          <cell r="CB1631" t="b">
            <v>0</v>
          </cell>
          <cell r="CD1631" t="b">
            <v>0</v>
          </cell>
          <cell r="CE1631" t="b">
            <v>0</v>
          </cell>
          <cell r="CG1631" t="b">
            <v>0</v>
          </cell>
          <cell r="CH1631" t="b">
            <v>0</v>
          </cell>
          <cell r="CP1631" t="e">
            <v>#N/A</v>
          </cell>
          <cell r="CT1631" t="b">
            <v>0</v>
          </cell>
          <cell r="CV1631" t="b">
            <v>0</v>
          </cell>
          <cell r="CX1631" t="b">
            <v>0</v>
          </cell>
          <cell r="CZ1631" t="b">
            <v>0</v>
          </cell>
          <cell r="DB1631" t="b">
            <v>0</v>
          </cell>
          <cell r="DD1631" t="b">
            <v>0</v>
          </cell>
          <cell r="DF1631" t="b">
            <v>0</v>
          </cell>
          <cell r="DH1631" t="b">
            <v>0</v>
          </cell>
          <cell r="DJ1631" t="b">
            <v>0</v>
          </cell>
          <cell r="DL1631" t="b">
            <v>0</v>
          </cell>
          <cell r="DN1631" t="b">
            <v>0</v>
          </cell>
          <cell r="DP1631" t="b">
            <v>0</v>
          </cell>
          <cell r="DV1631">
            <v>0</v>
          </cell>
          <cell r="DX1631">
            <v>0</v>
          </cell>
          <cell r="DZ1631">
            <v>0</v>
          </cell>
          <cell r="EB1631">
            <v>0</v>
          </cell>
          <cell r="ED1631">
            <v>0</v>
          </cell>
          <cell r="EF1631">
            <v>0</v>
          </cell>
          <cell r="EJ1631">
            <v>0</v>
          </cell>
          <cell r="EL1631">
            <v>0</v>
          </cell>
          <cell r="EN1631">
            <v>0</v>
          </cell>
          <cell r="EP1631">
            <v>0</v>
          </cell>
          <cell r="ER1631">
            <v>0</v>
          </cell>
          <cell r="ET1631">
            <v>0</v>
          </cell>
          <cell r="EX1631">
            <v>0</v>
          </cell>
          <cell r="EZ1631">
            <v>0</v>
          </cell>
          <cell r="FD1631">
            <v>0</v>
          </cell>
          <cell r="FF1631">
            <v>0</v>
          </cell>
        </row>
        <row r="1632">
          <cell r="A1632" t="str">
            <v>IMATRAN ENERGIA GT 1-2</v>
          </cell>
          <cell r="B1632" t="str">
            <v>Finland</v>
          </cell>
          <cell r="G1632">
            <v>6</v>
          </cell>
          <cell r="H1632">
            <v>12</v>
          </cell>
          <cell r="AK1632">
            <v>1.6529999999999998</v>
          </cell>
          <cell r="AL1632">
            <v>6.6119999999999992</v>
          </cell>
          <cell r="AN1632">
            <v>0</v>
          </cell>
          <cell r="AO1632">
            <v>0.24</v>
          </cell>
          <cell r="AP1632">
            <v>90</v>
          </cell>
          <cell r="AQ1632">
            <v>0.48</v>
          </cell>
          <cell r="BG1632" t="b">
            <v>0</v>
          </cell>
          <cell r="BO1632" t="b">
            <v>0</v>
          </cell>
          <cell r="CA1632" t="b">
            <v>0</v>
          </cell>
          <cell r="CB1632" t="b">
            <v>0</v>
          </cell>
          <cell r="CD1632" t="b">
            <v>0</v>
          </cell>
          <cell r="CE1632" t="b">
            <v>0</v>
          </cell>
          <cell r="CG1632" t="b">
            <v>0</v>
          </cell>
          <cell r="CH1632" t="b">
            <v>0</v>
          </cell>
          <cell r="CP1632" t="e">
            <v>#N/A</v>
          </cell>
          <cell r="CT1632" t="b">
            <v>0</v>
          </cell>
          <cell r="CV1632" t="b">
            <v>0</v>
          </cell>
          <cell r="CX1632" t="b">
            <v>0</v>
          </cell>
          <cell r="CZ1632" t="b">
            <v>0</v>
          </cell>
          <cell r="DB1632" t="b">
            <v>0</v>
          </cell>
          <cell r="DD1632" t="b">
            <v>0</v>
          </cell>
          <cell r="DF1632" t="b">
            <v>0</v>
          </cell>
          <cell r="DH1632" t="b">
            <v>0</v>
          </cell>
          <cell r="DJ1632" t="b">
            <v>0</v>
          </cell>
          <cell r="DL1632" t="b">
            <v>0</v>
          </cell>
          <cell r="DN1632" t="b">
            <v>0</v>
          </cell>
          <cell r="DP1632" t="b">
            <v>0</v>
          </cell>
          <cell r="DV1632">
            <v>0</v>
          </cell>
          <cell r="DX1632">
            <v>0</v>
          </cell>
          <cell r="DZ1632">
            <v>0</v>
          </cell>
          <cell r="EB1632">
            <v>0</v>
          </cell>
          <cell r="ED1632">
            <v>0</v>
          </cell>
          <cell r="EF1632">
            <v>0</v>
          </cell>
          <cell r="EJ1632">
            <v>0</v>
          </cell>
          <cell r="EL1632">
            <v>0</v>
          </cell>
          <cell r="EN1632">
            <v>0</v>
          </cell>
          <cell r="EP1632">
            <v>0</v>
          </cell>
          <cell r="ER1632">
            <v>0</v>
          </cell>
          <cell r="ET1632">
            <v>0</v>
          </cell>
          <cell r="EX1632">
            <v>0</v>
          </cell>
          <cell r="EZ1632">
            <v>0</v>
          </cell>
          <cell r="FD1632">
            <v>0</v>
          </cell>
          <cell r="FF1632">
            <v>0</v>
          </cell>
        </row>
        <row r="1633">
          <cell r="A1633" t="str">
            <v>IMATRAN ENERGIA GT 1-2</v>
          </cell>
          <cell r="B1633" t="str">
            <v>Finland</v>
          </cell>
          <cell r="G1633">
            <v>6</v>
          </cell>
          <cell r="H1633">
            <v>12</v>
          </cell>
          <cell r="AK1633">
            <v>1.6529999999999998</v>
          </cell>
          <cell r="AL1633">
            <v>6.6119999999999992</v>
          </cell>
          <cell r="AN1633">
            <v>0</v>
          </cell>
          <cell r="AO1633">
            <v>0.24</v>
          </cell>
          <cell r="AP1633">
            <v>90</v>
          </cell>
          <cell r="AQ1633">
            <v>0.48</v>
          </cell>
          <cell r="BG1633" t="b">
            <v>0</v>
          </cell>
          <cell r="BO1633" t="b">
            <v>0</v>
          </cell>
          <cell r="CA1633" t="b">
            <v>0</v>
          </cell>
          <cell r="CB1633" t="b">
            <v>0</v>
          </cell>
          <cell r="CD1633" t="b">
            <v>0</v>
          </cell>
          <cell r="CE1633" t="b">
            <v>0</v>
          </cell>
          <cell r="CG1633" t="b">
            <v>0</v>
          </cell>
          <cell r="CH1633" t="b">
            <v>0</v>
          </cell>
          <cell r="CP1633" t="e">
            <v>#N/A</v>
          </cell>
          <cell r="CT1633" t="b">
            <v>0</v>
          </cell>
          <cell r="CV1633" t="b">
            <v>0</v>
          </cell>
          <cell r="CX1633" t="b">
            <v>0</v>
          </cell>
          <cell r="CZ1633" t="b">
            <v>0</v>
          </cell>
          <cell r="DB1633" t="b">
            <v>0</v>
          </cell>
          <cell r="DD1633" t="b">
            <v>0</v>
          </cell>
          <cell r="DF1633" t="b">
            <v>0</v>
          </cell>
          <cell r="DH1633" t="b">
            <v>0</v>
          </cell>
          <cell r="DJ1633" t="b">
            <v>0</v>
          </cell>
          <cell r="DL1633" t="b">
            <v>0</v>
          </cell>
          <cell r="DN1633" t="b">
            <v>0</v>
          </cell>
          <cell r="DP1633" t="b">
            <v>0</v>
          </cell>
          <cell r="DV1633">
            <v>0</v>
          </cell>
          <cell r="DX1633">
            <v>0</v>
          </cell>
          <cell r="DZ1633">
            <v>0</v>
          </cell>
          <cell r="EB1633">
            <v>0</v>
          </cell>
          <cell r="ED1633">
            <v>0</v>
          </cell>
          <cell r="EF1633">
            <v>0</v>
          </cell>
          <cell r="EJ1633">
            <v>0</v>
          </cell>
          <cell r="EL1633">
            <v>0</v>
          </cell>
          <cell r="EN1633">
            <v>0</v>
          </cell>
          <cell r="EP1633">
            <v>0</v>
          </cell>
          <cell r="ER1633">
            <v>0</v>
          </cell>
          <cell r="ET1633">
            <v>0</v>
          </cell>
          <cell r="EX1633">
            <v>0</v>
          </cell>
          <cell r="EZ1633">
            <v>0</v>
          </cell>
          <cell r="FD1633">
            <v>0</v>
          </cell>
          <cell r="FF1633">
            <v>0</v>
          </cell>
        </row>
        <row r="1634">
          <cell r="A1634" t="str">
            <v>INKOO 1-2</v>
          </cell>
          <cell r="B1634" t="str">
            <v>Finland</v>
          </cell>
          <cell r="G1634">
            <v>500</v>
          </cell>
          <cell r="H1634">
            <v>0</v>
          </cell>
          <cell r="AK1634">
            <v>187.625</v>
          </cell>
          <cell r="AL1634">
            <v>0</v>
          </cell>
          <cell r="AN1634">
            <v>0</v>
          </cell>
          <cell r="AO1634">
            <v>78.800000000000011</v>
          </cell>
          <cell r="AP1634">
            <v>12425</v>
          </cell>
          <cell r="AQ1634">
            <v>70</v>
          </cell>
          <cell r="BG1634" t="b">
            <v>0</v>
          </cell>
          <cell r="BO1634" t="b">
            <v>0</v>
          </cell>
          <cell r="CA1634" t="b">
            <v>0</v>
          </cell>
          <cell r="CB1634" t="b">
            <v>0</v>
          </cell>
          <cell r="CD1634" t="b">
            <v>0</v>
          </cell>
          <cell r="CE1634" t="b">
            <v>0</v>
          </cell>
          <cell r="CG1634" t="b">
            <v>0</v>
          </cell>
          <cell r="CH1634" t="b">
            <v>0</v>
          </cell>
          <cell r="CP1634" t="e">
            <v>#N/A</v>
          </cell>
          <cell r="CT1634" t="b">
            <v>0</v>
          </cell>
          <cell r="CV1634" t="b">
            <v>0</v>
          </cell>
          <cell r="CX1634" t="b">
            <v>0</v>
          </cell>
          <cell r="CZ1634" t="b">
            <v>0</v>
          </cell>
          <cell r="DB1634" t="b">
            <v>0</v>
          </cell>
          <cell r="DD1634" t="b">
            <v>0</v>
          </cell>
          <cell r="DF1634" t="b">
            <v>0</v>
          </cell>
          <cell r="DH1634" t="b">
            <v>0</v>
          </cell>
          <cell r="DJ1634" t="b">
            <v>0</v>
          </cell>
          <cell r="DL1634" t="b">
            <v>0</v>
          </cell>
          <cell r="DN1634" t="b">
            <v>0</v>
          </cell>
          <cell r="DP1634" t="b">
            <v>0</v>
          </cell>
          <cell r="DV1634">
            <v>0</v>
          </cell>
          <cell r="DX1634">
            <v>0</v>
          </cell>
          <cell r="DZ1634">
            <v>0</v>
          </cell>
          <cell r="EB1634">
            <v>0</v>
          </cell>
          <cell r="ED1634">
            <v>0</v>
          </cell>
          <cell r="EF1634">
            <v>0</v>
          </cell>
          <cell r="EJ1634">
            <v>0</v>
          </cell>
          <cell r="EL1634">
            <v>0</v>
          </cell>
          <cell r="EN1634">
            <v>0</v>
          </cell>
          <cell r="EP1634">
            <v>0</v>
          </cell>
          <cell r="ER1634">
            <v>0</v>
          </cell>
          <cell r="ET1634">
            <v>0</v>
          </cell>
          <cell r="EX1634">
            <v>0</v>
          </cell>
          <cell r="EZ1634">
            <v>0</v>
          </cell>
          <cell r="FD1634">
            <v>0</v>
          </cell>
          <cell r="FF1634">
            <v>0</v>
          </cell>
        </row>
        <row r="1635">
          <cell r="A1635" t="str">
            <v>INKOO 1-2</v>
          </cell>
          <cell r="B1635" t="str">
            <v>Finland</v>
          </cell>
          <cell r="G1635">
            <v>500</v>
          </cell>
          <cell r="H1635">
            <v>0</v>
          </cell>
          <cell r="AK1635">
            <v>187.625</v>
          </cell>
          <cell r="AL1635">
            <v>0</v>
          </cell>
          <cell r="AN1635">
            <v>0</v>
          </cell>
          <cell r="AO1635">
            <v>78.800000000000011</v>
          </cell>
          <cell r="AP1635">
            <v>12425</v>
          </cell>
          <cell r="AQ1635">
            <v>95</v>
          </cell>
          <cell r="BG1635" t="b">
            <v>0</v>
          </cell>
          <cell r="BO1635" t="b">
            <v>0</v>
          </cell>
          <cell r="CA1635" t="b">
            <v>0</v>
          </cell>
          <cell r="CB1635" t="b">
            <v>0</v>
          </cell>
          <cell r="CD1635" t="b">
            <v>0</v>
          </cell>
          <cell r="CE1635" t="b">
            <v>0</v>
          </cell>
          <cell r="CG1635" t="b">
            <v>0</v>
          </cell>
          <cell r="CH1635" t="b">
            <v>0</v>
          </cell>
          <cell r="CP1635" t="e">
            <v>#N/A</v>
          </cell>
          <cell r="CT1635" t="b">
            <v>0</v>
          </cell>
          <cell r="CV1635" t="b">
            <v>0</v>
          </cell>
          <cell r="CX1635" t="b">
            <v>0</v>
          </cell>
          <cell r="CZ1635" t="b">
            <v>0</v>
          </cell>
          <cell r="DB1635" t="b">
            <v>0</v>
          </cell>
          <cell r="DD1635" t="b">
            <v>0</v>
          </cell>
          <cell r="DF1635" t="b">
            <v>0</v>
          </cell>
          <cell r="DH1635" t="b">
            <v>0</v>
          </cell>
          <cell r="DJ1635" t="b">
            <v>0</v>
          </cell>
          <cell r="DL1635" t="b">
            <v>0</v>
          </cell>
          <cell r="DN1635" t="b">
            <v>0</v>
          </cell>
          <cell r="DP1635" t="b">
            <v>0</v>
          </cell>
          <cell r="DV1635">
            <v>0</v>
          </cell>
          <cell r="DX1635">
            <v>0</v>
          </cell>
          <cell r="DZ1635">
            <v>0</v>
          </cell>
          <cell r="EB1635">
            <v>0</v>
          </cell>
          <cell r="ED1635">
            <v>0</v>
          </cell>
          <cell r="EF1635">
            <v>0</v>
          </cell>
          <cell r="EJ1635">
            <v>0</v>
          </cell>
          <cell r="EL1635">
            <v>0</v>
          </cell>
          <cell r="EN1635">
            <v>0</v>
          </cell>
          <cell r="EP1635">
            <v>0</v>
          </cell>
          <cell r="ER1635">
            <v>0</v>
          </cell>
          <cell r="ET1635">
            <v>0</v>
          </cell>
          <cell r="EX1635">
            <v>0</v>
          </cell>
          <cell r="EZ1635">
            <v>0</v>
          </cell>
          <cell r="FD1635">
            <v>0</v>
          </cell>
          <cell r="FF1635">
            <v>0</v>
          </cell>
        </row>
        <row r="1636">
          <cell r="A1636" t="str">
            <v>INKOO 3-4</v>
          </cell>
          <cell r="B1636" t="str">
            <v>Finland</v>
          </cell>
          <cell r="G1636">
            <v>500</v>
          </cell>
          <cell r="H1636">
            <v>0</v>
          </cell>
          <cell r="AK1636">
            <v>194.74999999999997</v>
          </cell>
          <cell r="AL1636">
            <v>0</v>
          </cell>
          <cell r="AN1636">
            <v>0</v>
          </cell>
          <cell r="AO1636">
            <v>78.800000000000011</v>
          </cell>
          <cell r="AP1636">
            <v>12425</v>
          </cell>
          <cell r="AQ1636">
            <v>70</v>
          </cell>
          <cell r="BG1636" t="b">
            <v>0</v>
          </cell>
          <cell r="BO1636" t="b">
            <v>0</v>
          </cell>
          <cell r="CA1636" t="b">
            <v>0</v>
          </cell>
          <cell r="CB1636" t="b">
            <v>0</v>
          </cell>
          <cell r="CD1636" t="b">
            <v>0</v>
          </cell>
          <cell r="CE1636" t="b">
            <v>0</v>
          </cell>
          <cell r="CG1636" t="b">
            <v>0</v>
          </cell>
          <cell r="CH1636" t="b">
            <v>0</v>
          </cell>
          <cell r="CP1636" t="e">
            <v>#N/A</v>
          </cell>
          <cell r="CT1636" t="b">
            <v>0</v>
          </cell>
          <cell r="CV1636" t="b">
            <v>0</v>
          </cell>
          <cell r="CX1636" t="b">
            <v>0</v>
          </cell>
          <cell r="CZ1636" t="b">
            <v>0</v>
          </cell>
          <cell r="DB1636" t="b">
            <v>0</v>
          </cell>
          <cell r="DD1636" t="b">
            <v>0</v>
          </cell>
          <cell r="DF1636" t="b">
            <v>0</v>
          </cell>
          <cell r="DH1636" t="b">
            <v>0</v>
          </cell>
          <cell r="DJ1636" t="b">
            <v>0</v>
          </cell>
          <cell r="DL1636" t="b">
            <v>0</v>
          </cell>
          <cell r="DN1636" t="b">
            <v>0</v>
          </cell>
          <cell r="DP1636" t="b">
            <v>0</v>
          </cell>
          <cell r="DV1636">
            <v>0</v>
          </cell>
          <cell r="DX1636">
            <v>0</v>
          </cell>
          <cell r="DZ1636">
            <v>0</v>
          </cell>
          <cell r="EB1636">
            <v>0</v>
          </cell>
          <cell r="ED1636">
            <v>0</v>
          </cell>
          <cell r="EF1636">
            <v>0</v>
          </cell>
          <cell r="EJ1636">
            <v>0</v>
          </cell>
          <cell r="EL1636">
            <v>0</v>
          </cell>
          <cell r="EN1636">
            <v>0</v>
          </cell>
          <cell r="EP1636">
            <v>0</v>
          </cell>
          <cell r="ER1636">
            <v>0</v>
          </cell>
          <cell r="ET1636">
            <v>0</v>
          </cell>
          <cell r="EX1636">
            <v>0</v>
          </cell>
          <cell r="EZ1636">
            <v>0</v>
          </cell>
          <cell r="FD1636">
            <v>0</v>
          </cell>
          <cell r="FF1636">
            <v>0</v>
          </cell>
        </row>
        <row r="1637">
          <cell r="A1637" t="str">
            <v>INKOO 3-4</v>
          </cell>
          <cell r="B1637" t="str">
            <v>Finland</v>
          </cell>
          <cell r="G1637">
            <v>500</v>
          </cell>
          <cell r="H1637">
            <v>0</v>
          </cell>
          <cell r="AK1637">
            <v>194.74999999999997</v>
          </cell>
          <cell r="AL1637">
            <v>0</v>
          </cell>
          <cell r="AN1637">
            <v>0</v>
          </cell>
          <cell r="AO1637">
            <v>78.800000000000011</v>
          </cell>
          <cell r="AP1637">
            <v>12425</v>
          </cell>
          <cell r="AQ1637">
            <v>95</v>
          </cell>
          <cell r="BG1637" t="b">
            <v>0</v>
          </cell>
          <cell r="BO1637" t="b">
            <v>0</v>
          </cell>
          <cell r="CA1637" t="b">
            <v>0</v>
          </cell>
          <cell r="CB1637" t="b">
            <v>0</v>
          </cell>
          <cell r="CD1637" t="b">
            <v>0</v>
          </cell>
          <cell r="CE1637" t="b">
            <v>0</v>
          </cell>
          <cell r="CG1637" t="b">
            <v>0</v>
          </cell>
          <cell r="CH1637" t="b">
            <v>0</v>
          </cell>
          <cell r="CP1637" t="e">
            <v>#N/A</v>
          </cell>
          <cell r="CT1637" t="b">
            <v>0</v>
          </cell>
          <cell r="CV1637" t="b">
            <v>0</v>
          </cell>
          <cell r="CX1637" t="b">
            <v>0</v>
          </cell>
          <cell r="CZ1637" t="b">
            <v>0</v>
          </cell>
          <cell r="DB1637" t="b">
            <v>0</v>
          </cell>
          <cell r="DD1637" t="b">
            <v>0</v>
          </cell>
          <cell r="DF1637" t="b">
            <v>0</v>
          </cell>
          <cell r="DH1637" t="b">
            <v>0</v>
          </cell>
          <cell r="DJ1637" t="b">
            <v>0</v>
          </cell>
          <cell r="DL1637" t="b">
            <v>0</v>
          </cell>
          <cell r="DN1637" t="b">
            <v>0</v>
          </cell>
          <cell r="DP1637" t="b">
            <v>0</v>
          </cell>
          <cell r="DV1637">
            <v>0</v>
          </cell>
          <cell r="DX1637">
            <v>0</v>
          </cell>
          <cell r="DZ1637">
            <v>0</v>
          </cell>
          <cell r="EB1637">
            <v>0</v>
          </cell>
          <cell r="ED1637">
            <v>0</v>
          </cell>
          <cell r="EF1637">
            <v>0</v>
          </cell>
          <cell r="EJ1637">
            <v>0</v>
          </cell>
          <cell r="EL1637">
            <v>0</v>
          </cell>
          <cell r="EN1637">
            <v>0</v>
          </cell>
          <cell r="EP1637">
            <v>0</v>
          </cell>
          <cell r="ER1637">
            <v>0</v>
          </cell>
          <cell r="ET1637">
            <v>0</v>
          </cell>
          <cell r="EX1637">
            <v>0</v>
          </cell>
          <cell r="EZ1637">
            <v>0</v>
          </cell>
          <cell r="FD1637">
            <v>0</v>
          </cell>
          <cell r="FF1637">
            <v>0</v>
          </cell>
        </row>
        <row r="1638">
          <cell r="A1638" t="str">
            <v>JARVENPAA 1-2</v>
          </cell>
          <cell r="B1638" t="str">
            <v>Finland</v>
          </cell>
          <cell r="G1638">
            <v>30</v>
          </cell>
          <cell r="H1638">
            <v>42.857142857142861</v>
          </cell>
          <cell r="AK1638">
            <v>10.545</v>
          </cell>
          <cell r="AL1638">
            <v>21.520408163265309</v>
          </cell>
          <cell r="AN1638">
            <v>0</v>
          </cell>
          <cell r="AO1638">
            <v>2.4</v>
          </cell>
          <cell r="AP1638">
            <v>450</v>
          </cell>
          <cell r="AQ1638">
            <v>4.2</v>
          </cell>
          <cell r="BG1638" t="b">
            <v>0</v>
          </cell>
          <cell r="BO1638" t="b">
            <v>0</v>
          </cell>
          <cell r="CA1638" t="b">
            <v>0</v>
          </cell>
          <cell r="CB1638" t="b">
            <v>0</v>
          </cell>
          <cell r="CD1638" t="b">
            <v>0</v>
          </cell>
          <cell r="CE1638" t="b">
            <v>0</v>
          </cell>
          <cell r="CG1638" t="b">
            <v>0</v>
          </cell>
          <cell r="CH1638" t="b">
            <v>0</v>
          </cell>
          <cell r="CP1638" t="e">
            <v>#N/A</v>
          </cell>
          <cell r="CT1638" t="b">
            <v>0</v>
          </cell>
          <cell r="CV1638" t="b">
            <v>0</v>
          </cell>
          <cell r="CX1638" t="b">
            <v>0</v>
          </cell>
          <cell r="CZ1638" t="b">
            <v>0</v>
          </cell>
          <cell r="DB1638" t="b">
            <v>0</v>
          </cell>
          <cell r="DD1638" t="b">
            <v>0</v>
          </cell>
          <cell r="DF1638" t="b">
            <v>0</v>
          </cell>
          <cell r="DH1638" t="b">
            <v>0</v>
          </cell>
          <cell r="DJ1638" t="b">
            <v>0</v>
          </cell>
          <cell r="DL1638" t="b">
            <v>0</v>
          </cell>
          <cell r="DN1638" t="b">
            <v>0</v>
          </cell>
          <cell r="DP1638" t="b">
            <v>0</v>
          </cell>
          <cell r="DV1638">
            <v>0</v>
          </cell>
          <cell r="DX1638">
            <v>0</v>
          </cell>
          <cell r="DZ1638">
            <v>0</v>
          </cell>
          <cell r="EB1638">
            <v>0</v>
          </cell>
          <cell r="ED1638">
            <v>0</v>
          </cell>
          <cell r="EF1638">
            <v>0</v>
          </cell>
          <cell r="EJ1638">
            <v>0</v>
          </cell>
          <cell r="EL1638">
            <v>0</v>
          </cell>
          <cell r="EN1638">
            <v>0</v>
          </cell>
          <cell r="EP1638">
            <v>0</v>
          </cell>
          <cell r="ER1638">
            <v>0</v>
          </cell>
          <cell r="ET1638">
            <v>0</v>
          </cell>
          <cell r="EX1638">
            <v>0</v>
          </cell>
          <cell r="EZ1638">
            <v>0</v>
          </cell>
          <cell r="FD1638">
            <v>0</v>
          </cell>
          <cell r="FF1638">
            <v>0</v>
          </cell>
        </row>
        <row r="1639">
          <cell r="A1639" t="str">
            <v>Järvenpaa3</v>
          </cell>
          <cell r="B1639" t="str">
            <v>Finland</v>
          </cell>
          <cell r="G1639">
            <v>25</v>
          </cell>
          <cell r="H1639">
            <v>50</v>
          </cell>
          <cell r="AK1639">
            <v>7.1249999999999991</v>
          </cell>
          <cell r="AL1639">
            <v>28.499999999999996</v>
          </cell>
          <cell r="AN1639">
            <v>0</v>
          </cell>
          <cell r="AO1639">
            <v>3.375</v>
          </cell>
          <cell r="AP1639">
            <v>687.5</v>
          </cell>
          <cell r="AQ1639">
            <v>3.5000000000000004</v>
          </cell>
          <cell r="BG1639" t="b">
            <v>0</v>
          </cell>
          <cell r="BO1639" t="b">
            <v>0</v>
          </cell>
          <cell r="CA1639" t="b">
            <v>0</v>
          </cell>
          <cell r="CB1639" t="b">
            <v>0</v>
          </cell>
          <cell r="CD1639" t="b">
            <v>0</v>
          </cell>
          <cell r="CE1639" t="b">
            <v>0</v>
          </cell>
          <cell r="CG1639" t="b">
            <v>0</v>
          </cell>
          <cell r="CH1639" t="b">
            <v>0</v>
          </cell>
          <cell r="CP1639" t="e">
            <v>#N/A</v>
          </cell>
          <cell r="CT1639" t="b">
            <v>0</v>
          </cell>
          <cell r="CV1639" t="b">
            <v>0</v>
          </cell>
          <cell r="CX1639" t="b">
            <v>0</v>
          </cell>
          <cell r="CZ1639" t="b">
            <v>0</v>
          </cell>
          <cell r="DB1639" t="b">
            <v>0</v>
          </cell>
          <cell r="DD1639" t="b">
            <v>0</v>
          </cell>
          <cell r="DF1639" t="b">
            <v>0</v>
          </cell>
          <cell r="DH1639" t="b">
            <v>0</v>
          </cell>
          <cell r="DJ1639" t="b">
            <v>0</v>
          </cell>
          <cell r="DL1639" t="b">
            <v>0</v>
          </cell>
          <cell r="DN1639" t="b">
            <v>0</v>
          </cell>
          <cell r="DP1639" t="b">
            <v>0</v>
          </cell>
          <cell r="DV1639">
            <v>0</v>
          </cell>
          <cell r="DX1639">
            <v>0</v>
          </cell>
          <cell r="DZ1639">
            <v>0</v>
          </cell>
          <cell r="EB1639">
            <v>0</v>
          </cell>
          <cell r="ED1639">
            <v>0</v>
          </cell>
          <cell r="EF1639">
            <v>0</v>
          </cell>
          <cell r="EJ1639">
            <v>0</v>
          </cell>
          <cell r="EL1639">
            <v>0</v>
          </cell>
          <cell r="EN1639">
            <v>0</v>
          </cell>
          <cell r="EP1639">
            <v>0</v>
          </cell>
          <cell r="ER1639">
            <v>0</v>
          </cell>
          <cell r="ET1639">
            <v>0</v>
          </cell>
          <cell r="EX1639">
            <v>0</v>
          </cell>
          <cell r="EZ1639">
            <v>0</v>
          </cell>
          <cell r="FD1639">
            <v>0</v>
          </cell>
          <cell r="FF1639">
            <v>0</v>
          </cell>
        </row>
        <row r="1640">
          <cell r="A1640" t="str">
            <v>JOENSUU1</v>
          </cell>
          <cell r="B1640" t="str">
            <v>Finland</v>
          </cell>
          <cell r="G1640">
            <v>50</v>
          </cell>
          <cell r="H1640">
            <v>110</v>
          </cell>
          <cell r="AK1640">
            <v>13.774999999999999</v>
          </cell>
          <cell r="AL1640">
            <v>66.670999999999992</v>
          </cell>
          <cell r="AN1640">
            <v>0</v>
          </cell>
          <cell r="AO1640">
            <v>6.75</v>
          </cell>
          <cell r="AP1640">
            <v>1375</v>
          </cell>
          <cell r="AQ1640">
            <v>7.0000000000000009</v>
          </cell>
          <cell r="BG1640" t="b">
            <v>0</v>
          </cell>
          <cell r="BO1640" t="b">
            <v>0</v>
          </cell>
          <cell r="CA1640" t="b">
            <v>0</v>
          </cell>
          <cell r="CB1640" t="b">
            <v>0</v>
          </cell>
          <cell r="CD1640" t="b">
            <v>0</v>
          </cell>
          <cell r="CE1640" t="b">
            <v>0</v>
          </cell>
          <cell r="CG1640" t="b">
            <v>0</v>
          </cell>
          <cell r="CH1640" t="b">
            <v>0</v>
          </cell>
          <cell r="CP1640" t="e">
            <v>#N/A</v>
          </cell>
          <cell r="CT1640" t="b">
            <v>0</v>
          </cell>
          <cell r="CV1640" t="b">
            <v>0</v>
          </cell>
          <cell r="CX1640" t="b">
            <v>0</v>
          </cell>
          <cell r="CZ1640" t="b">
            <v>0</v>
          </cell>
          <cell r="DB1640" t="b">
            <v>0</v>
          </cell>
          <cell r="DD1640" t="b">
            <v>0</v>
          </cell>
          <cell r="DF1640" t="b">
            <v>0</v>
          </cell>
          <cell r="DH1640" t="b">
            <v>0</v>
          </cell>
          <cell r="DJ1640" t="b">
            <v>0</v>
          </cell>
          <cell r="DL1640" t="b">
            <v>0</v>
          </cell>
          <cell r="DN1640" t="b">
            <v>0</v>
          </cell>
          <cell r="DP1640" t="b">
            <v>0</v>
          </cell>
          <cell r="DV1640">
            <v>0</v>
          </cell>
          <cell r="DX1640">
            <v>0</v>
          </cell>
          <cell r="DZ1640">
            <v>0</v>
          </cell>
          <cell r="EB1640">
            <v>0</v>
          </cell>
          <cell r="ED1640">
            <v>0</v>
          </cell>
          <cell r="EF1640">
            <v>0</v>
          </cell>
          <cell r="EJ1640">
            <v>0</v>
          </cell>
          <cell r="EL1640">
            <v>0</v>
          </cell>
          <cell r="EN1640">
            <v>0</v>
          </cell>
          <cell r="EP1640">
            <v>0</v>
          </cell>
          <cell r="ER1640">
            <v>0</v>
          </cell>
          <cell r="ET1640">
            <v>0</v>
          </cell>
          <cell r="EX1640">
            <v>0</v>
          </cell>
          <cell r="EZ1640">
            <v>0</v>
          </cell>
          <cell r="FD1640">
            <v>0</v>
          </cell>
          <cell r="FF1640">
            <v>0</v>
          </cell>
        </row>
        <row r="1641">
          <cell r="A1641" t="str">
            <v>JOENSUU1</v>
          </cell>
          <cell r="B1641" t="str">
            <v>Finland</v>
          </cell>
          <cell r="G1641">
            <v>50</v>
          </cell>
          <cell r="H1641">
            <v>110</v>
          </cell>
          <cell r="AK1641">
            <v>13.774999999999999</v>
          </cell>
          <cell r="AL1641">
            <v>66.670999999999992</v>
          </cell>
          <cell r="AN1641">
            <v>0</v>
          </cell>
          <cell r="AO1641">
            <v>6.75</v>
          </cell>
          <cell r="AP1641">
            <v>1375</v>
          </cell>
          <cell r="AQ1641">
            <v>7.0000000000000009</v>
          </cell>
          <cell r="BG1641" t="b">
            <v>0</v>
          </cell>
          <cell r="BO1641" t="b">
            <v>0</v>
          </cell>
          <cell r="CA1641" t="b">
            <v>0</v>
          </cell>
          <cell r="CB1641" t="b">
            <v>0</v>
          </cell>
          <cell r="CD1641" t="b">
            <v>0</v>
          </cell>
          <cell r="CE1641" t="b">
            <v>0</v>
          </cell>
          <cell r="CG1641" t="b">
            <v>0</v>
          </cell>
          <cell r="CH1641" t="b">
            <v>0</v>
          </cell>
          <cell r="CP1641" t="e">
            <v>#N/A</v>
          </cell>
          <cell r="CT1641" t="b">
            <v>0</v>
          </cell>
          <cell r="CV1641" t="b">
            <v>0</v>
          </cell>
          <cell r="CX1641" t="b">
            <v>0</v>
          </cell>
          <cell r="CZ1641" t="b">
            <v>0</v>
          </cell>
          <cell r="DB1641" t="b">
            <v>0</v>
          </cell>
          <cell r="DD1641" t="b">
            <v>0</v>
          </cell>
          <cell r="DF1641" t="b">
            <v>0</v>
          </cell>
          <cell r="DH1641" t="b">
            <v>0</v>
          </cell>
          <cell r="DJ1641" t="b">
            <v>0</v>
          </cell>
          <cell r="DL1641" t="b">
            <v>0</v>
          </cell>
          <cell r="DN1641" t="b">
            <v>0</v>
          </cell>
          <cell r="DP1641" t="b">
            <v>0</v>
          </cell>
          <cell r="DV1641">
            <v>0</v>
          </cell>
          <cell r="DX1641">
            <v>0</v>
          </cell>
          <cell r="DZ1641">
            <v>0</v>
          </cell>
          <cell r="EB1641">
            <v>0</v>
          </cell>
          <cell r="ED1641">
            <v>0</v>
          </cell>
          <cell r="EF1641">
            <v>0</v>
          </cell>
          <cell r="EJ1641">
            <v>0</v>
          </cell>
          <cell r="EL1641">
            <v>0</v>
          </cell>
          <cell r="EN1641">
            <v>0</v>
          </cell>
          <cell r="EP1641">
            <v>0</v>
          </cell>
          <cell r="ER1641">
            <v>0</v>
          </cell>
          <cell r="ET1641">
            <v>0</v>
          </cell>
          <cell r="EX1641">
            <v>0</v>
          </cell>
          <cell r="EZ1641">
            <v>0</v>
          </cell>
          <cell r="FD1641">
            <v>0</v>
          </cell>
          <cell r="FF1641">
            <v>0</v>
          </cell>
        </row>
        <row r="1642">
          <cell r="A1642" t="str">
            <v>JOENSUU1</v>
          </cell>
          <cell r="B1642" t="str">
            <v>Finland</v>
          </cell>
          <cell r="G1642">
            <v>50</v>
          </cell>
          <cell r="H1642">
            <v>110</v>
          </cell>
          <cell r="AK1642">
            <v>13.774999999999999</v>
          </cell>
          <cell r="AL1642">
            <v>66.670999999999992</v>
          </cell>
          <cell r="AN1642">
            <v>0</v>
          </cell>
          <cell r="AO1642">
            <v>6.75</v>
          </cell>
          <cell r="AP1642">
            <v>1375</v>
          </cell>
          <cell r="AQ1642">
            <v>7.0000000000000009</v>
          </cell>
          <cell r="BG1642" t="b">
            <v>0</v>
          </cell>
          <cell r="BO1642" t="b">
            <v>0</v>
          </cell>
          <cell r="CA1642" t="b">
            <v>0</v>
          </cell>
          <cell r="CB1642" t="b">
            <v>0</v>
          </cell>
          <cell r="CD1642" t="b">
            <v>0</v>
          </cell>
          <cell r="CE1642" t="b">
            <v>0</v>
          </cell>
          <cell r="CG1642" t="b">
            <v>0</v>
          </cell>
          <cell r="CH1642" t="b">
            <v>0</v>
          </cell>
          <cell r="CP1642" t="e">
            <v>#N/A</v>
          </cell>
          <cell r="CT1642" t="b">
            <v>0</v>
          </cell>
          <cell r="CV1642" t="b">
            <v>0</v>
          </cell>
          <cell r="CX1642" t="b">
            <v>0</v>
          </cell>
          <cell r="CZ1642" t="b">
            <v>0</v>
          </cell>
          <cell r="DB1642" t="b">
            <v>0</v>
          </cell>
          <cell r="DD1642" t="b">
            <v>0</v>
          </cell>
          <cell r="DF1642" t="b">
            <v>0</v>
          </cell>
          <cell r="DH1642" t="b">
            <v>0</v>
          </cell>
          <cell r="DJ1642" t="b">
            <v>0</v>
          </cell>
          <cell r="DL1642" t="b">
            <v>0</v>
          </cell>
          <cell r="DN1642" t="b">
            <v>0</v>
          </cell>
          <cell r="DP1642" t="b">
            <v>0</v>
          </cell>
          <cell r="DV1642">
            <v>0</v>
          </cell>
          <cell r="DX1642">
            <v>0</v>
          </cell>
          <cell r="DZ1642">
            <v>0</v>
          </cell>
          <cell r="EB1642">
            <v>0</v>
          </cell>
          <cell r="ED1642">
            <v>0</v>
          </cell>
          <cell r="EF1642">
            <v>0</v>
          </cell>
          <cell r="EJ1642">
            <v>0</v>
          </cell>
          <cell r="EL1642">
            <v>0</v>
          </cell>
          <cell r="EN1642">
            <v>0</v>
          </cell>
          <cell r="EP1642">
            <v>0</v>
          </cell>
          <cell r="ER1642">
            <v>0</v>
          </cell>
          <cell r="ET1642">
            <v>0</v>
          </cell>
          <cell r="EX1642">
            <v>0</v>
          </cell>
          <cell r="EZ1642">
            <v>0</v>
          </cell>
          <cell r="FD1642">
            <v>0</v>
          </cell>
          <cell r="FF1642">
            <v>0</v>
          </cell>
        </row>
        <row r="1643">
          <cell r="A1643" t="str">
            <v>KANKAANPAA 1</v>
          </cell>
          <cell r="B1643" t="str">
            <v>Finland</v>
          </cell>
          <cell r="G1643">
            <v>6.31</v>
          </cell>
          <cell r="H1643">
            <v>17</v>
          </cell>
          <cell r="AK1643">
            <v>1.4386799999999997</v>
          </cell>
          <cell r="AL1643">
            <v>10.442472266244057</v>
          </cell>
          <cell r="AN1643">
            <v>0</v>
          </cell>
          <cell r="AO1643">
            <v>0.85185</v>
          </cell>
          <cell r="AP1643">
            <v>173.52499999999998</v>
          </cell>
          <cell r="AQ1643">
            <v>0.88340000000000007</v>
          </cell>
          <cell r="BG1643" t="b">
            <v>0</v>
          </cell>
          <cell r="BO1643" t="b">
            <v>0</v>
          </cell>
          <cell r="CA1643" t="b">
            <v>0</v>
          </cell>
          <cell r="CB1643" t="b">
            <v>0</v>
          </cell>
          <cell r="CD1643" t="b">
            <v>0</v>
          </cell>
          <cell r="CE1643" t="b">
            <v>0</v>
          </cell>
          <cell r="CG1643" t="b">
            <v>0</v>
          </cell>
          <cell r="CH1643" t="b">
            <v>0</v>
          </cell>
          <cell r="CP1643" t="e">
            <v>#N/A</v>
          </cell>
          <cell r="CT1643" t="b">
            <v>0</v>
          </cell>
          <cell r="CV1643" t="b">
            <v>0</v>
          </cell>
          <cell r="CX1643" t="b">
            <v>0</v>
          </cell>
          <cell r="CZ1643" t="b">
            <v>0</v>
          </cell>
          <cell r="DB1643" t="b">
            <v>0</v>
          </cell>
          <cell r="DD1643" t="b">
            <v>0</v>
          </cell>
          <cell r="DF1643" t="b">
            <v>0</v>
          </cell>
          <cell r="DH1643" t="b">
            <v>0</v>
          </cell>
          <cell r="DJ1643" t="b">
            <v>0</v>
          </cell>
          <cell r="DL1643" t="b">
            <v>0</v>
          </cell>
          <cell r="DN1643" t="b">
            <v>0</v>
          </cell>
          <cell r="DP1643" t="b">
            <v>0</v>
          </cell>
          <cell r="DV1643">
            <v>0</v>
          </cell>
          <cell r="DX1643">
            <v>0</v>
          </cell>
          <cell r="DZ1643">
            <v>0</v>
          </cell>
          <cell r="EB1643">
            <v>0</v>
          </cell>
          <cell r="ED1643">
            <v>0</v>
          </cell>
          <cell r="EF1643">
            <v>0</v>
          </cell>
          <cell r="EJ1643">
            <v>0</v>
          </cell>
          <cell r="EL1643">
            <v>0</v>
          </cell>
          <cell r="EN1643">
            <v>0</v>
          </cell>
          <cell r="EP1643">
            <v>0</v>
          </cell>
          <cell r="ER1643">
            <v>0</v>
          </cell>
          <cell r="ET1643">
            <v>0</v>
          </cell>
          <cell r="EX1643">
            <v>0</v>
          </cell>
          <cell r="EZ1643">
            <v>0</v>
          </cell>
          <cell r="FD1643">
            <v>0</v>
          </cell>
          <cell r="FF1643">
            <v>0</v>
          </cell>
        </row>
        <row r="1644">
          <cell r="A1644" t="str">
            <v>KANKAANPAA 1</v>
          </cell>
          <cell r="B1644" t="str">
            <v>Finland</v>
          </cell>
          <cell r="G1644">
            <v>6.31</v>
          </cell>
          <cell r="H1644">
            <v>17</v>
          </cell>
          <cell r="AK1644">
            <v>1.4386799999999997</v>
          </cell>
          <cell r="AL1644">
            <v>10.442472266244057</v>
          </cell>
          <cell r="AN1644">
            <v>0</v>
          </cell>
          <cell r="AO1644">
            <v>0.85185</v>
          </cell>
          <cell r="AP1644">
            <v>173.52499999999998</v>
          </cell>
          <cell r="AQ1644">
            <v>0.88340000000000007</v>
          </cell>
          <cell r="BG1644" t="b">
            <v>0</v>
          </cell>
          <cell r="BO1644" t="b">
            <v>0</v>
          </cell>
          <cell r="CA1644" t="b">
            <v>0</v>
          </cell>
          <cell r="CB1644" t="b">
            <v>0</v>
          </cell>
          <cell r="CD1644" t="b">
            <v>0</v>
          </cell>
          <cell r="CE1644" t="b">
            <v>0</v>
          </cell>
          <cell r="CG1644" t="b">
            <v>0</v>
          </cell>
          <cell r="CH1644" t="b">
            <v>0</v>
          </cell>
          <cell r="CP1644" t="e">
            <v>#N/A</v>
          </cell>
          <cell r="CT1644" t="b">
            <v>0</v>
          </cell>
          <cell r="CV1644" t="b">
            <v>0</v>
          </cell>
          <cell r="CX1644" t="b">
            <v>0</v>
          </cell>
          <cell r="CZ1644" t="b">
            <v>0</v>
          </cell>
          <cell r="DB1644" t="b">
            <v>0</v>
          </cell>
          <cell r="DD1644" t="b">
            <v>0</v>
          </cell>
          <cell r="DF1644" t="b">
            <v>0</v>
          </cell>
          <cell r="DH1644" t="b">
            <v>0</v>
          </cell>
          <cell r="DJ1644" t="b">
            <v>0</v>
          </cell>
          <cell r="DL1644" t="b">
            <v>0</v>
          </cell>
          <cell r="DN1644" t="b">
            <v>0</v>
          </cell>
          <cell r="DP1644" t="b">
            <v>0</v>
          </cell>
          <cell r="DV1644">
            <v>0</v>
          </cell>
          <cell r="DX1644">
            <v>0</v>
          </cell>
          <cell r="DZ1644">
            <v>0</v>
          </cell>
          <cell r="EB1644">
            <v>0</v>
          </cell>
          <cell r="ED1644">
            <v>0</v>
          </cell>
          <cell r="EF1644">
            <v>0</v>
          </cell>
          <cell r="EJ1644">
            <v>0</v>
          </cell>
          <cell r="EL1644">
            <v>0</v>
          </cell>
          <cell r="EN1644">
            <v>0</v>
          </cell>
          <cell r="EP1644">
            <v>0</v>
          </cell>
          <cell r="ER1644">
            <v>0</v>
          </cell>
          <cell r="ET1644">
            <v>0</v>
          </cell>
          <cell r="EX1644">
            <v>0</v>
          </cell>
          <cell r="EZ1644">
            <v>0</v>
          </cell>
          <cell r="FD1644">
            <v>0</v>
          </cell>
          <cell r="FF1644">
            <v>0</v>
          </cell>
        </row>
        <row r="1645">
          <cell r="A1645" t="str">
            <v>KAVO KAJAANI 1</v>
          </cell>
          <cell r="B1645" t="str">
            <v>Finland</v>
          </cell>
          <cell r="G1645">
            <v>88</v>
          </cell>
          <cell r="H1645">
            <v>220</v>
          </cell>
          <cell r="AK1645">
            <v>20.9</v>
          </cell>
          <cell r="AL1645">
            <v>130.625</v>
          </cell>
          <cell r="AN1645">
            <v>0</v>
          </cell>
          <cell r="AO1645">
            <v>15.399999999999999</v>
          </cell>
          <cell r="AP1645">
            <v>2596</v>
          </cell>
          <cell r="AQ1645">
            <v>12.32</v>
          </cell>
          <cell r="BG1645" t="b">
            <v>0</v>
          </cell>
          <cell r="BO1645" t="b">
            <v>0</v>
          </cell>
          <cell r="CA1645" t="b">
            <v>0</v>
          </cell>
          <cell r="CB1645" t="b">
            <v>0</v>
          </cell>
          <cell r="CD1645" t="b">
            <v>0</v>
          </cell>
          <cell r="CE1645" t="b">
            <v>0</v>
          </cell>
          <cell r="CG1645" t="b">
            <v>0</v>
          </cell>
          <cell r="CH1645" t="b">
            <v>0</v>
          </cell>
          <cell r="CP1645" t="e">
            <v>#N/A</v>
          </cell>
          <cell r="CT1645" t="b">
            <v>0</v>
          </cell>
          <cell r="CV1645" t="b">
            <v>0</v>
          </cell>
          <cell r="CX1645" t="b">
            <v>0</v>
          </cell>
          <cell r="CZ1645" t="b">
            <v>0</v>
          </cell>
          <cell r="DB1645" t="b">
            <v>0</v>
          </cell>
          <cell r="DD1645" t="b">
            <v>0</v>
          </cell>
          <cell r="DF1645" t="b">
            <v>0</v>
          </cell>
          <cell r="DH1645" t="b">
            <v>0</v>
          </cell>
          <cell r="DJ1645" t="b">
            <v>0</v>
          </cell>
          <cell r="DL1645" t="b">
            <v>0</v>
          </cell>
          <cell r="DN1645" t="b">
            <v>0</v>
          </cell>
          <cell r="DP1645" t="b">
            <v>0</v>
          </cell>
          <cell r="DV1645">
            <v>0</v>
          </cell>
          <cell r="DX1645">
            <v>0</v>
          </cell>
          <cell r="DZ1645">
            <v>0</v>
          </cell>
          <cell r="EB1645">
            <v>0</v>
          </cell>
          <cell r="ED1645">
            <v>0</v>
          </cell>
          <cell r="EF1645">
            <v>0</v>
          </cell>
          <cell r="EJ1645">
            <v>0</v>
          </cell>
          <cell r="EL1645">
            <v>0</v>
          </cell>
          <cell r="EN1645">
            <v>0</v>
          </cell>
          <cell r="EP1645">
            <v>0</v>
          </cell>
          <cell r="ER1645">
            <v>0</v>
          </cell>
          <cell r="ET1645">
            <v>0</v>
          </cell>
          <cell r="EX1645">
            <v>0</v>
          </cell>
          <cell r="EZ1645">
            <v>0</v>
          </cell>
          <cell r="FD1645">
            <v>0</v>
          </cell>
          <cell r="FF1645">
            <v>0</v>
          </cell>
        </row>
        <row r="1646">
          <cell r="A1646" t="str">
            <v>KAVO KAJAANI 1</v>
          </cell>
          <cell r="B1646" t="str">
            <v>Finland</v>
          </cell>
          <cell r="G1646">
            <v>88</v>
          </cell>
          <cell r="H1646">
            <v>220</v>
          </cell>
          <cell r="AK1646">
            <v>20.9</v>
          </cell>
          <cell r="AL1646">
            <v>130.625</v>
          </cell>
          <cell r="AN1646">
            <v>0</v>
          </cell>
          <cell r="AO1646">
            <v>15.399999999999999</v>
          </cell>
          <cell r="AP1646">
            <v>2596</v>
          </cell>
          <cell r="AQ1646">
            <v>12.32</v>
          </cell>
          <cell r="BG1646" t="b">
            <v>0</v>
          </cell>
          <cell r="BO1646" t="b">
            <v>0</v>
          </cell>
          <cell r="CA1646" t="b">
            <v>0</v>
          </cell>
          <cell r="CB1646" t="b">
            <v>0</v>
          </cell>
          <cell r="CD1646" t="b">
            <v>0</v>
          </cell>
          <cell r="CE1646" t="b">
            <v>0</v>
          </cell>
          <cell r="CG1646" t="b">
            <v>0</v>
          </cell>
          <cell r="CH1646" t="b">
            <v>0</v>
          </cell>
          <cell r="CP1646" t="e">
            <v>#N/A</v>
          </cell>
          <cell r="CT1646" t="b">
            <v>0</v>
          </cell>
          <cell r="CV1646" t="b">
            <v>0</v>
          </cell>
          <cell r="CX1646" t="b">
            <v>0</v>
          </cell>
          <cell r="CZ1646" t="b">
            <v>0</v>
          </cell>
          <cell r="DB1646" t="b">
            <v>0</v>
          </cell>
          <cell r="DD1646" t="b">
            <v>0</v>
          </cell>
          <cell r="DF1646" t="b">
            <v>0</v>
          </cell>
          <cell r="DH1646" t="b">
            <v>0</v>
          </cell>
          <cell r="DJ1646" t="b">
            <v>0</v>
          </cell>
          <cell r="DL1646" t="b">
            <v>0</v>
          </cell>
          <cell r="DN1646" t="b">
            <v>0</v>
          </cell>
          <cell r="DP1646" t="b">
            <v>0</v>
          </cell>
          <cell r="DV1646">
            <v>0</v>
          </cell>
          <cell r="DX1646">
            <v>0</v>
          </cell>
          <cell r="DZ1646">
            <v>0</v>
          </cell>
          <cell r="EB1646">
            <v>0</v>
          </cell>
          <cell r="ED1646">
            <v>0</v>
          </cell>
          <cell r="EF1646">
            <v>0</v>
          </cell>
          <cell r="EJ1646">
            <v>0</v>
          </cell>
          <cell r="EL1646">
            <v>0</v>
          </cell>
          <cell r="EN1646">
            <v>0</v>
          </cell>
          <cell r="EP1646">
            <v>0</v>
          </cell>
          <cell r="ER1646">
            <v>0</v>
          </cell>
          <cell r="ET1646">
            <v>0</v>
          </cell>
          <cell r="EX1646">
            <v>0</v>
          </cell>
          <cell r="EZ1646">
            <v>0</v>
          </cell>
          <cell r="FD1646">
            <v>0</v>
          </cell>
          <cell r="FF1646">
            <v>0</v>
          </cell>
        </row>
        <row r="1647">
          <cell r="A1647" t="str">
            <v>KEKKILA HAUKINEVA 1</v>
          </cell>
          <cell r="B1647" t="str">
            <v>Finland</v>
          </cell>
          <cell r="G1647">
            <v>12</v>
          </cell>
          <cell r="H1647">
            <v>30</v>
          </cell>
          <cell r="AK1647">
            <v>2.8499999999999996</v>
          </cell>
          <cell r="AL1647">
            <v>17.8125</v>
          </cell>
          <cell r="AN1647">
            <v>0</v>
          </cell>
          <cell r="AO1647">
            <v>2.0999999999999996</v>
          </cell>
          <cell r="AP1647">
            <v>354</v>
          </cell>
          <cell r="AQ1647">
            <v>1.6800000000000002</v>
          </cell>
          <cell r="BG1647" t="b">
            <v>0</v>
          </cell>
          <cell r="BO1647" t="b">
            <v>0</v>
          </cell>
          <cell r="CA1647" t="b">
            <v>0</v>
          </cell>
          <cell r="CB1647" t="b">
            <v>0</v>
          </cell>
          <cell r="CD1647" t="b">
            <v>0</v>
          </cell>
          <cell r="CE1647" t="b">
            <v>0</v>
          </cell>
          <cell r="CG1647" t="b">
            <v>0</v>
          </cell>
          <cell r="CH1647" t="b">
            <v>0</v>
          </cell>
          <cell r="CP1647" t="e">
            <v>#N/A</v>
          </cell>
          <cell r="CT1647" t="b">
            <v>0</v>
          </cell>
          <cell r="CV1647" t="b">
            <v>0</v>
          </cell>
          <cell r="CX1647" t="b">
            <v>0</v>
          </cell>
          <cell r="CZ1647" t="b">
            <v>0</v>
          </cell>
          <cell r="DB1647" t="b">
            <v>0</v>
          </cell>
          <cell r="DD1647" t="b">
            <v>0</v>
          </cell>
          <cell r="DF1647" t="b">
            <v>0</v>
          </cell>
          <cell r="DH1647" t="b">
            <v>0</v>
          </cell>
          <cell r="DJ1647" t="b">
            <v>0</v>
          </cell>
          <cell r="DL1647" t="b">
            <v>0</v>
          </cell>
          <cell r="DN1647" t="b">
            <v>0</v>
          </cell>
          <cell r="DP1647" t="b">
            <v>0</v>
          </cell>
          <cell r="DV1647">
            <v>0</v>
          </cell>
          <cell r="DX1647">
            <v>0</v>
          </cell>
          <cell r="DZ1647">
            <v>0</v>
          </cell>
          <cell r="EB1647">
            <v>0</v>
          </cell>
          <cell r="ED1647">
            <v>0</v>
          </cell>
          <cell r="EF1647">
            <v>0</v>
          </cell>
          <cell r="EJ1647">
            <v>0</v>
          </cell>
          <cell r="EL1647">
            <v>0</v>
          </cell>
          <cell r="EN1647">
            <v>0</v>
          </cell>
          <cell r="EP1647">
            <v>0</v>
          </cell>
          <cell r="ER1647">
            <v>0</v>
          </cell>
          <cell r="ET1647">
            <v>0</v>
          </cell>
          <cell r="EX1647">
            <v>0</v>
          </cell>
          <cell r="EZ1647">
            <v>0</v>
          </cell>
          <cell r="FD1647">
            <v>0</v>
          </cell>
          <cell r="FF1647">
            <v>0</v>
          </cell>
        </row>
        <row r="1648">
          <cell r="A1648" t="str">
            <v>Keljonlahti</v>
          </cell>
          <cell r="B1648" t="str">
            <v>Finland</v>
          </cell>
          <cell r="G1648">
            <v>209</v>
          </cell>
          <cell r="H1648">
            <v>418</v>
          </cell>
          <cell r="AK1648">
            <v>62.699999999999996</v>
          </cell>
          <cell r="AL1648">
            <v>250.79999999999998</v>
          </cell>
          <cell r="AN1648">
            <v>0</v>
          </cell>
          <cell r="AO1648">
            <v>28.215000000000003</v>
          </cell>
          <cell r="AP1648">
            <v>5747.5</v>
          </cell>
          <cell r="AQ1648">
            <v>29.26</v>
          </cell>
          <cell r="BG1648" t="b">
            <v>0</v>
          </cell>
          <cell r="BO1648" t="b">
            <v>0</v>
          </cell>
          <cell r="CA1648" t="b">
            <v>0</v>
          </cell>
          <cell r="CB1648" t="b">
            <v>0</v>
          </cell>
          <cell r="CD1648" t="b">
            <v>0</v>
          </cell>
          <cell r="CE1648" t="b">
            <v>0</v>
          </cell>
          <cell r="CG1648" t="b">
            <v>0</v>
          </cell>
          <cell r="CH1648" t="b">
            <v>0</v>
          </cell>
          <cell r="CP1648" t="e">
            <v>#N/A</v>
          </cell>
          <cell r="CT1648" t="b">
            <v>0</v>
          </cell>
          <cell r="CV1648" t="b">
            <v>0</v>
          </cell>
          <cell r="CX1648" t="b">
            <v>0</v>
          </cell>
          <cell r="CZ1648" t="b">
            <v>0</v>
          </cell>
          <cell r="DB1648" t="b">
            <v>0</v>
          </cell>
          <cell r="DD1648" t="b">
            <v>0</v>
          </cell>
          <cell r="DF1648" t="b">
            <v>0</v>
          </cell>
          <cell r="DH1648" t="b">
            <v>0</v>
          </cell>
          <cell r="DJ1648" t="b">
            <v>0</v>
          </cell>
          <cell r="DL1648" t="b">
            <v>0</v>
          </cell>
          <cell r="DN1648" t="b">
            <v>0</v>
          </cell>
          <cell r="DP1648" t="b">
            <v>0</v>
          </cell>
          <cell r="DV1648">
            <v>0</v>
          </cell>
          <cell r="DX1648">
            <v>0</v>
          </cell>
          <cell r="DZ1648">
            <v>0</v>
          </cell>
          <cell r="EB1648">
            <v>0</v>
          </cell>
          <cell r="ED1648">
            <v>0</v>
          </cell>
          <cell r="EF1648">
            <v>0</v>
          </cell>
          <cell r="EJ1648">
            <v>0</v>
          </cell>
          <cell r="EL1648">
            <v>0</v>
          </cell>
          <cell r="EN1648">
            <v>0</v>
          </cell>
          <cell r="EP1648">
            <v>0</v>
          </cell>
          <cell r="ER1648">
            <v>0</v>
          </cell>
          <cell r="ET1648">
            <v>0</v>
          </cell>
          <cell r="EX1648">
            <v>0</v>
          </cell>
          <cell r="EZ1648">
            <v>0</v>
          </cell>
          <cell r="FD1648">
            <v>0</v>
          </cell>
          <cell r="FF1648">
            <v>0</v>
          </cell>
        </row>
        <row r="1649">
          <cell r="A1649" t="str">
            <v>KELLOSAARI GT 1-2</v>
          </cell>
          <cell r="B1649" t="str">
            <v>Finland</v>
          </cell>
          <cell r="G1649">
            <v>110</v>
          </cell>
          <cell r="H1649">
            <v>0</v>
          </cell>
          <cell r="AK1649">
            <v>28.215</v>
          </cell>
          <cell r="AL1649">
            <v>0</v>
          </cell>
          <cell r="AN1649">
            <v>0</v>
          </cell>
          <cell r="AO1649">
            <v>4.4000000000000004</v>
          </cell>
          <cell r="AP1649">
            <v>1650</v>
          </cell>
          <cell r="AQ1649">
            <v>8.8000000000000007</v>
          </cell>
          <cell r="BG1649" t="b">
            <v>0</v>
          </cell>
          <cell r="BO1649" t="b">
            <v>0</v>
          </cell>
          <cell r="CA1649" t="b">
            <v>0</v>
          </cell>
          <cell r="CB1649" t="b">
            <v>0</v>
          </cell>
          <cell r="CD1649" t="b">
            <v>0</v>
          </cell>
          <cell r="CE1649" t="b">
            <v>0</v>
          </cell>
          <cell r="CG1649" t="b">
            <v>0</v>
          </cell>
          <cell r="CH1649" t="b">
            <v>0</v>
          </cell>
          <cell r="CP1649" t="e">
            <v>#N/A</v>
          </cell>
          <cell r="CT1649" t="b">
            <v>0</v>
          </cell>
          <cell r="CV1649" t="b">
            <v>0</v>
          </cell>
          <cell r="CX1649" t="b">
            <v>0</v>
          </cell>
          <cell r="CZ1649" t="b">
            <v>0</v>
          </cell>
          <cell r="DB1649" t="b">
            <v>0</v>
          </cell>
          <cell r="DD1649" t="b">
            <v>0</v>
          </cell>
          <cell r="DF1649" t="b">
            <v>0</v>
          </cell>
          <cell r="DH1649" t="b">
            <v>0</v>
          </cell>
          <cell r="DJ1649" t="b">
            <v>0</v>
          </cell>
          <cell r="DL1649" t="b">
            <v>0</v>
          </cell>
          <cell r="DN1649" t="b">
            <v>0</v>
          </cell>
          <cell r="DP1649" t="b">
            <v>0</v>
          </cell>
          <cell r="DV1649">
            <v>0</v>
          </cell>
          <cell r="DX1649">
            <v>0</v>
          </cell>
          <cell r="DZ1649">
            <v>0</v>
          </cell>
          <cell r="EB1649">
            <v>0</v>
          </cell>
          <cell r="ED1649">
            <v>0</v>
          </cell>
          <cell r="EF1649">
            <v>0</v>
          </cell>
          <cell r="EJ1649">
            <v>0</v>
          </cell>
          <cell r="EL1649">
            <v>0</v>
          </cell>
          <cell r="EN1649">
            <v>0</v>
          </cell>
          <cell r="EP1649">
            <v>0</v>
          </cell>
          <cell r="ER1649">
            <v>0</v>
          </cell>
          <cell r="ET1649">
            <v>0</v>
          </cell>
          <cell r="EX1649">
            <v>0</v>
          </cell>
          <cell r="EZ1649">
            <v>0</v>
          </cell>
          <cell r="FD1649">
            <v>0</v>
          </cell>
          <cell r="FF1649">
            <v>0</v>
          </cell>
        </row>
        <row r="1650">
          <cell r="A1650" t="str">
            <v>KELLOSAARI GT 1-2</v>
          </cell>
          <cell r="B1650" t="str">
            <v>Finland</v>
          </cell>
          <cell r="G1650">
            <v>110</v>
          </cell>
          <cell r="H1650">
            <v>0</v>
          </cell>
          <cell r="AK1650">
            <v>28.215</v>
          </cell>
          <cell r="AL1650">
            <v>0</v>
          </cell>
          <cell r="AN1650">
            <v>0</v>
          </cell>
          <cell r="AO1650">
            <v>4.4000000000000004</v>
          </cell>
          <cell r="AP1650">
            <v>1650</v>
          </cell>
          <cell r="AQ1650">
            <v>8.8000000000000007</v>
          </cell>
          <cell r="BG1650" t="b">
            <v>0</v>
          </cell>
          <cell r="BO1650" t="b">
            <v>0</v>
          </cell>
          <cell r="CA1650" t="b">
            <v>0</v>
          </cell>
          <cell r="CB1650" t="b">
            <v>0</v>
          </cell>
          <cell r="CD1650" t="b">
            <v>0</v>
          </cell>
          <cell r="CE1650" t="b">
            <v>0</v>
          </cell>
          <cell r="CG1650" t="b">
            <v>0</v>
          </cell>
          <cell r="CH1650" t="b">
            <v>0</v>
          </cell>
          <cell r="CP1650" t="e">
            <v>#N/A</v>
          </cell>
          <cell r="CT1650" t="b">
            <v>0</v>
          </cell>
          <cell r="CV1650" t="b">
            <v>0</v>
          </cell>
          <cell r="CX1650" t="b">
            <v>0</v>
          </cell>
          <cell r="CZ1650" t="b">
            <v>0</v>
          </cell>
          <cell r="DB1650" t="b">
            <v>0</v>
          </cell>
          <cell r="DD1650" t="b">
            <v>0</v>
          </cell>
          <cell r="DF1650" t="b">
            <v>0</v>
          </cell>
          <cell r="DH1650" t="b">
            <v>0</v>
          </cell>
          <cell r="DJ1650" t="b">
            <v>0</v>
          </cell>
          <cell r="DL1650" t="b">
            <v>0</v>
          </cell>
          <cell r="DN1650" t="b">
            <v>0</v>
          </cell>
          <cell r="DP1650" t="b">
            <v>0</v>
          </cell>
          <cell r="DV1650">
            <v>0</v>
          </cell>
          <cell r="DX1650">
            <v>0</v>
          </cell>
          <cell r="DZ1650">
            <v>0</v>
          </cell>
          <cell r="EB1650">
            <v>0</v>
          </cell>
          <cell r="ED1650">
            <v>0</v>
          </cell>
          <cell r="EF1650">
            <v>0</v>
          </cell>
          <cell r="EJ1650">
            <v>0</v>
          </cell>
          <cell r="EL1650">
            <v>0</v>
          </cell>
          <cell r="EN1650">
            <v>0</v>
          </cell>
          <cell r="EP1650">
            <v>0</v>
          </cell>
          <cell r="ER1650">
            <v>0</v>
          </cell>
          <cell r="ET1650">
            <v>0</v>
          </cell>
          <cell r="EX1650">
            <v>0</v>
          </cell>
          <cell r="EZ1650">
            <v>0</v>
          </cell>
          <cell r="FD1650">
            <v>0</v>
          </cell>
          <cell r="FF1650">
            <v>0</v>
          </cell>
        </row>
        <row r="1651">
          <cell r="A1651" t="str">
            <v>KERAVA GT 1-2</v>
          </cell>
          <cell r="B1651" t="str">
            <v>Finland</v>
          </cell>
          <cell r="G1651">
            <v>7.8</v>
          </cell>
          <cell r="H1651">
            <v>15.6</v>
          </cell>
          <cell r="AK1651">
            <v>2.1488999999999998</v>
          </cell>
          <cell r="AL1651">
            <v>8.5955999999999992</v>
          </cell>
          <cell r="AN1651">
            <v>0</v>
          </cell>
          <cell r="AO1651">
            <v>0.312</v>
          </cell>
          <cell r="AP1651">
            <v>78</v>
          </cell>
          <cell r="AQ1651">
            <v>0.624</v>
          </cell>
          <cell r="BG1651" t="b">
            <v>0</v>
          </cell>
          <cell r="BO1651" t="b">
            <v>0</v>
          </cell>
          <cell r="CA1651" t="b">
            <v>0</v>
          </cell>
          <cell r="CB1651" t="b">
            <v>0</v>
          </cell>
          <cell r="CD1651" t="b">
            <v>0</v>
          </cell>
          <cell r="CE1651" t="b">
            <v>0</v>
          </cell>
          <cell r="CG1651" t="b">
            <v>0</v>
          </cell>
          <cell r="CH1651" t="b">
            <v>0</v>
          </cell>
          <cell r="CP1651" t="e">
            <v>#N/A</v>
          </cell>
          <cell r="CT1651" t="b">
            <v>0</v>
          </cell>
          <cell r="CV1651" t="b">
            <v>0</v>
          </cell>
          <cell r="CX1651" t="b">
            <v>0</v>
          </cell>
          <cell r="CZ1651" t="b">
            <v>0</v>
          </cell>
          <cell r="DB1651" t="b">
            <v>0</v>
          </cell>
          <cell r="DD1651" t="b">
            <v>0</v>
          </cell>
          <cell r="DF1651" t="b">
            <v>0</v>
          </cell>
          <cell r="DH1651" t="b">
            <v>0</v>
          </cell>
          <cell r="DJ1651" t="b">
            <v>0</v>
          </cell>
          <cell r="DL1651" t="b">
            <v>0</v>
          </cell>
          <cell r="DN1651" t="b">
            <v>0</v>
          </cell>
          <cell r="DP1651" t="b">
            <v>0</v>
          </cell>
          <cell r="DV1651">
            <v>0</v>
          </cell>
          <cell r="DX1651">
            <v>0</v>
          </cell>
          <cell r="DZ1651">
            <v>0</v>
          </cell>
          <cell r="EB1651">
            <v>0</v>
          </cell>
          <cell r="ED1651">
            <v>0</v>
          </cell>
          <cell r="EF1651">
            <v>0</v>
          </cell>
          <cell r="EJ1651">
            <v>0</v>
          </cell>
          <cell r="EL1651">
            <v>0</v>
          </cell>
          <cell r="EN1651">
            <v>0</v>
          </cell>
          <cell r="EP1651">
            <v>0</v>
          </cell>
          <cell r="ER1651">
            <v>0</v>
          </cell>
          <cell r="ET1651">
            <v>0</v>
          </cell>
          <cell r="EX1651">
            <v>0</v>
          </cell>
          <cell r="EZ1651">
            <v>0</v>
          </cell>
          <cell r="FD1651">
            <v>0</v>
          </cell>
          <cell r="FF1651">
            <v>0</v>
          </cell>
        </row>
        <row r="1652">
          <cell r="A1652" t="str">
            <v>KERAVA GT 1-2</v>
          </cell>
          <cell r="B1652" t="str">
            <v>Finland</v>
          </cell>
          <cell r="G1652">
            <v>7.8</v>
          </cell>
          <cell r="H1652">
            <v>15.6</v>
          </cell>
          <cell r="AK1652">
            <v>2.1488999999999998</v>
          </cell>
          <cell r="AL1652">
            <v>8.5955999999999992</v>
          </cell>
          <cell r="AN1652">
            <v>0</v>
          </cell>
          <cell r="AO1652">
            <v>0.312</v>
          </cell>
          <cell r="AP1652">
            <v>78</v>
          </cell>
          <cell r="AQ1652">
            <v>0.624</v>
          </cell>
          <cell r="BG1652" t="b">
            <v>0</v>
          </cell>
          <cell r="BO1652" t="b">
            <v>0</v>
          </cell>
          <cell r="CA1652" t="b">
            <v>0</v>
          </cell>
          <cell r="CB1652" t="b">
            <v>0</v>
          </cell>
          <cell r="CD1652" t="b">
            <v>0</v>
          </cell>
          <cell r="CE1652" t="b">
            <v>0</v>
          </cell>
          <cell r="CG1652" t="b">
            <v>0</v>
          </cell>
          <cell r="CH1652" t="b">
            <v>0</v>
          </cell>
          <cell r="CP1652" t="e">
            <v>#N/A</v>
          </cell>
          <cell r="CT1652" t="b">
            <v>0</v>
          </cell>
          <cell r="CV1652" t="b">
            <v>0</v>
          </cell>
          <cell r="CX1652" t="b">
            <v>0</v>
          </cell>
          <cell r="CZ1652" t="b">
            <v>0</v>
          </cell>
          <cell r="DB1652" t="b">
            <v>0</v>
          </cell>
          <cell r="DD1652" t="b">
            <v>0</v>
          </cell>
          <cell r="DF1652" t="b">
            <v>0</v>
          </cell>
          <cell r="DH1652" t="b">
            <v>0</v>
          </cell>
          <cell r="DJ1652" t="b">
            <v>0</v>
          </cell>
          <cell r="DL1652" t="b">
            <v>0</v>
          </cell>
          <cell r="DN1652" t="b">
            <v>0</v>
          </cell>
          <cell r="DP1652" t="b">
            <v>0</v>
          </cell>
          <cell r="DV1652">
            <v>0</v>
          </cell>
          <cell r="DX1652">
            <v>0</v>
          </cell>
          <cell r="DZ1652">
            <v>0</v>
          </cell>
          <cell r="EB1652">
            <v>0</v>
          </cell>
          <cell r="ED1652">
            <v>0</v>
          </cell>
          <cell r="EF1652">
            <v>0</v>
          </cell>
          <cell r="EJ1652">
            <v>0</v>
          </cell>
          <cell r="EL1652">
            <v>0</v>
          </cell>
          <cell r="EN1652">
            <v>0</v>
          </cell>
          <cell r="EP1652">
            <v>0</v>
          </cell>
          <cell r="ER1652">
            <v>0</v>
          </cell>
          <cell r="ET1652">
            <v>0</v>
          </cell>
          <cell r="EX1652">
            <v>0</v>
          </cell>
          <cell r="EZ1652">
            <v>0</v>
          </cell>
          <cell r="FD1652">
            <v>0</v>
          </cell>
          <cell r="FF1652">
            <v>0</v>
          </cell>
        </row>
        <row r="1653">
          <cell r="A1653" t="str">
            <v>KIISTALA GT 1</v>
          </cell>
          <cell r="B1653" t="str">
            <v>Finland</v>
          </cell>
          <cell r="G1653">
            <v>11.5</v>
          </cell>
          <cell r="H1653">
            <v>0</v>
          </cell>
          <cell r="AK1653">
            <v>2.7312499999999997</v>
          </cell>
          <cell r="AL1653">
            <v>0</v>
          </cell>
          <cell r="AN1653">
            <v>0</v>
          </cell>
          <cell r="AO1653">
            <v>0.46</v>
          </cell>
          <cell r="AP1653">
            <v>172.5</v>
          </cell>
          <cell r="AQ1653">
            <v>0.92</v>
          </cell>
          <cell r="BG1653" t="b">
            <v>0</v>
          </cell>
          <cell r="BO1653" t="b">
            <v>0</v>
          </cell>
          <cell r="CA1653" t="b">
            <v>0</v>
          </cell>
          <cell r="CB1653" t="b">
            <v>0</v>
          </cell>
          <cell r="CD1653" t="b">
            <v>0</v>
          </cell>
          <cell r="CE1653" t="b">
            <v>0</v>
          </cell>
          <cell r="CG1653" t="b">
            <v>0</v>
          </cell>
          <cell r="CH1653" t="b">
            <v>0</v>
          </cell>
          <cell r="CP1653" t="e">
            <v>#N/A</v>
          </cell>
          <cell r="CT1653" t="b">
            <v>0</v>
          </cell>
          <cell r="CV1653" t="b">
            <v>0</v>
          </cell>
          <cell r="CX1653" t="b">
            <v>0</v>
          </cell>
          <cell r="CZ1653" t="b">
            <v>0</v>
          </cell>
          <cell r="DB1653" t="b">
            <v>0</v>
          </cell>
          <cell r="DD1653" t="b">
            <v>0</v>
          </cell>
          <cell r="DF1653" t="b">
            <v>0</v>
          </cell>
          <cell r="DH1653" t="b">
            <v>0</v>
          </cell>
          <cell r="DJ1653" t="b">
            <v>0</v>
          </cell>
          <cell r="DL1653" t="b">
            <v>0</v>
          </cell>
          <cell r="DN1653" t="b">
            <v>0</v>
          </cell>
          <cell r="DP1653" t="b">
            <v>0</v>
          </cell>
          <cell r="DV1653">
            <v>0</v>
          </cell>
          <cell r="DX1653">
            <v>0</v>
          </cell>
          <cell r="DZ1653">
            <v>0</v>
          </cell>
          <cell r="EB1653">
            <v>0</v>
          </cell>
          <cell r="ED1653">
            <v>0</v>
          </cell>
          <cell r="EF1653">
            <v>0</v>
          </cell>
          <cell r="EJ1653">
            <v>0</v>
          </cell>
          <cell r="EL1653">
            <v>0</v>
          </cell>
          <cell r="EN1653">
            <v>0</v>
          </cell>
          <cell r="EP1653">
            <v>0</v>
          </cell>
          <cell r="ER1653">
            <v>0</v>
          </cell>
          <cell r="ET1653">
            <v>0</v>
          </cell>
          <cell r="EX1653">
            <v>0</v>
          </cell>
          <cell r="EZ1653">
            <v>0</v>
          </cell>
          <cell r="FD1653">
            <v>0</v>
          </cell>
          <cell r="FF1653">
            <v>0</v>
          </cell>
        </row>
        <row r="1654">
          <cell r="A1654" t="str">
            <v>KIISTALA GT 1</v>
          </cell>
          <cell r="B1654" t="str">
            <v>Finland</v>
          </cell>
          <cell r="G1654">
            <v>11.5</v>
          </cell>
          <cell r="H1654">
            <v>0</v>
          </cell>
          <cell r="AK1654">
            <v>2.7312499999999997</v>
          </cell>
          <cell r="AL1654">
            <v>0</v>
          </cell>
          <cell r="AN1654">
            <v>0</v>
          </cell>
          <cell r="AO1654">
            <v>0.46</v>
          </cell>
          <cell r="AP1654">
            <v>172.5</v>
          </cell>
          <cell r="AQ1654">
            <v>0.92</v>
          </cell>
          <cell r="BG1654" t="b">
            <v>0</v>
          </cell>
          <cell r="BO1654" t="b">
            <v>0</v>
          </cell>
          <cell r="CA1654" t="b">
            <v>0</v>
          </cell>
          <cell r="CB1654" t="b">
            <v>0</v>
          </cell>
          <cell r="CD1654" t="b">
            <v>0</v>
          </cell>
          <cell r="CE1654" t="b">
            <v>0</v>
          </cell>
          <cell r="CG1654" t="b">
            <v>0</v>
          </cell>
          <cell r="CH1654" t="b">
            <v>0</v>
          </cell>
          <cell r="CP1654" t="e">
            <v>#N/A</v>
          </cell>
          <cell r="CT1654" t="b">
            <v>0</v>
          </cell>
          <cell r="CV1654" t="b">
            <v>0</v>
          </cell>
          <cell r="CX1654" t="b">
            <v>0</v>
          </cell>
          <cell r="CZ1654" t="b">
            <v>0</v>
          </cell>
          <cell r="DB1654" t="b">
            <v>0</v>
          </cell>
          <cell r="DD1654" t="b">
            <v>0</v>
          </cell>
          <cell r="DF1654" t="b">
            <v>0</v>
          </cell>
          <cell r="DH1654" t="b">
            <v>0</v>
          </cell>
          <cell r="DJ1654" t="b">
            <v>0</v>
          </cell>
          <cell r="DL1654" t="b">
            <v>0</v>
          </cell>
          <cell r="DN1654" t="b">
            <v>0</v>
          </cell>
          <cell r="DP1654" t="b">
            <v>0</v>
          </cell>
          <cell r="DV1654">
            <v>0</v>
          </cell>
          <cell r="DX1654">
            <v>0</v>
          </cell>
          <cell r="DZ1654">
            <v>0</v>
          </cell>
          <cell r="EB1654">
            <v>0</v>
          </cell>
          <cell r="ED1654">
            <v>0</v>
          </cell>
          <cell r="EF1654">
            <v>0</v>
          </cell>
          <cell r="EJ1654">
            <v>0</v>
          </cell>
          <cell r="EL1654">
            <v>0</v>
          </cell>
          <cell r="EN1654">
            <v>0</v>
          </cell>
          <cell r="EP1654">
            <v>0</v>
          </cell>
          <cell r="ER1654">
            <v>0</v>
          </cell>
          <cell r="ET1654">
            <v>0</v>
          </cell>
          <cell r="EX1654">
            <v>0</v>
          </cell>
          <cell r="EZ1654">
            <v>0</v>
          </cell>
          <cell r="FD1654">
            <v>0</v>
          </cell>
          <cell r="FF1654">
            <v>0</v>
          </cell>
        </row>
        <row r="1655">
          <cell r="A1655" t="str">
            <v>KILPILAHTI FINGRID GT 1</v>
          </cell>
          <cell r="B1655" t="str">
            <v>Finland</v>
          </cell>
          <cell r="G1655">
            <v>27</v>
          </cell>
          <cell r="H1655">
            <v>0</v>
          </cell>
          <cell r="AK1655">
            <v>6.9255000000000004</v>
          </cell>
          <cell r="AL1655">
            <v>0</v>
          </cell>
          <cell r="AN1655">
            <v>0</v>
          </cell>
          <cell r="AO1655">
            <v>1.08</v>
          </cell>
          <cell r="AP1655">
            <v>270</v>
          </cell>
          <cell r="AQ1655">
            <v>2.16</v>
          </cell>
          <cell r="BG1655" t="b">
            <v>0</v>
          </cell>
          <cell r="BO1655" t="b">
            <v>0</v>
          </cell>
          <cell r="CA1655" t="b">
            <v>0</v>
          </cell>
          <cell r="CB1655" t="b">
            <v>0</v>
          </cell>
          <cell r="CD1655" t="b">
            <v>0</v>
          </cell>
          <cell r="CE1655" t="b">
            <v>0</v>
          </cell>
          <cell r="CG1655" t="b">
            <v>0</v>
          </cell>
          <cell r="CH1655" t="b">
            <v>0</v>
          </cell>
          <cell r="CP1655" t="e">
            <v>#N/A</v>
          </cell>
          <cell r="CT1655" t="b">
            <v>0</v>
          </cell>
          <cell r="CV1655" t="b">
            <v>0</v>
          </cell>
          <cell r="CX1655" t="b">
            <v>0</v>
          </cell>
          <cell r="CZ1655" t="b">
            <v>0</v>
          </cell>
          <cell r="DB1655" t="b">
            <v>0</v>
          </cell>
          <cell r="DD1655" t="b">
            <v>0</v>
          </cell>
          <cell r="DF1655" t="b">
            <v>0</v>
          </cell>
          <cell r="DH1655" t="b">
            <v>0</v>
          </cell>
          <cell r="DJ1655" t="b">
            <v>0</v>
          </cell>
          <cell r="DL1655" t="b">
            <v>0</v>
          </cell>
          <cell r="DN1655" t="b">
            <v>0</v>
          </cell>
          <cell r="DP1655" t="b">
            <v>0</v>
          </cell>
          <cell r="DV1655">
            <v>0</v>
          </cell>
          <cell r="DX1655">
            <v>0</v>
          </cell>
          <cell r="DZ1655">
            <v>0</v>
          </cell>
          <cell r="EB1655">
            <v>0</v>
          </cell>
          <cell r="ED1655">
            <v>0</v>
          </cell>
          <cell r="EF1655">
            <v>0</v>
          </cell>
          <cell r="EJ1655">
            <v>0</v>
          </cell>
          <cell r="EL1655">
            <v>0</v>
          </cell>
          <cell r="EN1655">
            <v>0</v>
          </cell>
          <cell r="EP1655">
            <v>0</v>
          </cell>
          <cell r="ER1655">
            <v>0</v>
          </cell>
          <cell r="ET1655">
            <v>0</v>
          </cell>
          <cell r="EX1655">
            <v>0</v>
          </cell>
          <cell r="EZ1655">
            <v>0</v>
          </cell>
          <cell r="FD1655">
            <v>0</v>
          </cell>
          <cell r="FF1655">
            <v>0</v>
          </cell>
        </row>
        <row r="1656">
          <cell r="A1656" t="str">
            <v>KILPILAHTI FINGRID GT 1</v>
          </cell>
          <cell r="B1656" t="str">
            <v>Finland</v>
          </cell>
          <cell r="G1656">
            <v>27</v>
          </cell>
          <cell r="H1656">
            <v>0</v>
          </cell>
          <cell r="AK1656">
            <v>6.9255000000000004</v>
          </cell>
          <cell r="AL1656">
            <v>0</v>
          </cell>
          <cell r="AN1656">
            <v>0</v>
          </cell>
          <cell r="AO1656">
            <v>1.08</v>
          </cell>
          <cell r="AP1656">
            <v>270</v>
          </cell>
          <cell r="AQ1656">
            <v>2.16</v>
          </cell>
          <cell r="BG1656" t="b">
            <v>0</v>
          </cell>
          <cell r="BO1656" t="b">
            <v>0</v>
          </cell>
          <cell r="CA1656" t="b">
            <v>0</v>
          </cell>
          <cell r="CB1656" t="b">
            <v>0</v>
          </cell>
          <cell r="CD1656" t="b">
            <v>0</v>
          </cell>
          <cell r="CE1656" t="b">
            <v>0</v>
          </cell>
          <cell r="CG1656" t="b">
            <v>0</v>
          </cell>
          <cell r="CH1656" t="b">
            <v>0</v>
          </cell>
          <cell r="CP1656" t="e">
            <v>#N/A</v>
          </cell>
          <cell r="CT1656" t="b">
            <v>0</v>
          </cell>
          <cell r="CV1656" t="b">
            <v>0</v>
          </cell>
          <cell r="CX1656" t="b">
            <v>0</v>
          </cell>
          <cell r="CZ1656" t="b">
            <v>0</v>
          </cell>
          <cell r="DB1656" t="b">
            <v>0</v>
          </cell>
          <cell r="DD1656" t="b">
            <v>0</v>
          </cell>
          <cell r="DF1656" t="b">
            <v>0</v>
          </cell>
          <cell r="DH1656" t="b">
            <v>0</v>
          </cell>
          <cell r="DJ1656" t="b">
            <v>0</v>
          </cell>
          <cell r="DL1656" t="b">
            <v>0</v>
          </cell>
          <cell r="DN1656" t="b">
            <v>0</v>
          </cell>
          <cell r="DP1656" t="b">
            <v>0</v>
          </cell>
          <cell r="DV1656">
            <v>0</v>
          </cell>
          <cell r="DX1656">
            <v>0</v>
          </cell>
          <cell r="DZ1656">
            <v>0</v>
          </cell>
          <cell r="EB1656">
            <v>0</v>
          </cell>
          <cell r="ED1656">
            <v>0</v>
          </cell>
          <cell r="EF1656">
            <v>0</v>
          </cell>
          <cell r="EJ1656">
            <v>0</v>
          </cell>
          <cell r="EL1656">
            <v>0</v>
          </cell>
          <cell r="EN1656">
            <v>0</v>
          </cell>
          <cell r="EP1656">
            <v>0</v>
          </cell>
          <cell r="ER1656">
            <v>0</v>
          </cell>
          <cell r="ET1656">
            <v>0</v>
          </cell>
          <cell r="EX1656">
            <v>0</v>
          </cell>
          <cell r="EZ1656">
            <v>0</v>
          </cell>
          <cell r="FD1656">
            <v>0</v>
          </cell>
          <cell r="FF1656">
            <v>0</v>
          </cell>
        </row>
        <row r="1657">
          <cell r="A1657" t="str">
            <v>KOKKOLA 1</v>
          </cell>
          <cell r="B1657" t="str">
            <v>Finland</v>
          </cell>
          <cell r="G1657">
            <v>20</v>
          </cell>
          <cell r="H1657">
            <v>50</v>
          </cell>
          <cell r="AK1657">
            <v>4.75</v>
          </cell>
          <cell r="AL1657">
            <v>29.6875</v>
          </cell>
          <cell r="AN1657">
            <v>0</v>
          </cell>
          <cell r="AO1657">
            <v>2.7</v>
          </cell>
          <cell r="AP1657">
            <v>550</v>
          </cell>
          <cell r="AQ1657">
            <v>2.8000000000000003</v>
          </cell>
          <cell r="BG1657" t="b">
            <v>0</v>
          </cell>
          <cell r="BO1657" t="b">
            <v>0</v>
          </cell>
          <cell r="CA1657" t="b">
            <v>0</v>
          </cell>
          <cell r="CB1657" t="b">
            <v>0</v>
          </cell>
          <cell r="CD1657" t="b">
            <v>0</v>
          </cell>
          <cell r="CE1657" t="b">
            <v>0</v>
          </cell>
          <cell r="CG1657" t="b">
            <v>0</v>
          </cell>
          <cell r="CH1657" t="b">
            <v>0</v>
          </cell>
          <cell r="CP1657" t="e">
            <v>#N/A</v>
          </cell>
          <cell r="CT1657" t="b">
            <v>0</v>
          </cell>
          <cell r="CV1657" t="b">
            <v>0</v>
          </cell>
          <cell r="CX1657" t="b">
            <v>0</v>
          </cell>
          <cell r="CZ1657" t="b">
            <v>0</v>
          </cell>
          <cell r="DB1657" t="b">
            <v>0</v>
          </cell>
          <cell r="DD1657" t="b">
            <v>0</v>
          </cell>
          <cell r="DF1657" t="b">
            <v>0</v>
          </cell>
          <cell r="DH1657" t="b">
            <v>0</v>
          </cell>
          <cell r="DJ1657" t="b">
            <v>0</v>
          </cell>
          <cell r="DL1657" t="b">
            <v>0</v>
          </cell>
          <cell r="DN1657" t="b">
            <v>0</v>
          </cell>
          <cell r="DP1657" t="b">
            <v>0</v>
          </cell>
          <cell r="DV1657">
            <v>0</v>
          </cell>
          <cell r="DX1657">
            <v>0</v>
          </cell>
          <cell r="DZ1657">
            <v>0</v>
          </cell>
          <cell r="EB1657">
            <v>0</v>
          </cell>
          <cell r="ED1657">
            <v>0</v>
          </cell>
          <cell r="EF1657">
            <v>0</v>
          </cell>
          <cell r="EJ1657">
            <v>0</v>
          </cell>
          <cell r="EL1657">
            <v>0</v>
          </cell>
          <cell r="EN1657">
            <v>0</v>
          </cell>
          <cell r="EP1657">
            <v>0</v>
          </cell>
          <cell r="ER1657">
            <v>0</v>
          </cell>
          <cell r="ET1657">
            <v>0</v>
          </cell>
          <cell r="EX1657">
            <v>0</v>
          </cell>
          <cell r="EZ1657">
            <v>0</v>
          </cell>
          <cell r="FD1657">
            <v>0</v>
          </cell>
          <cell r="FF1657">
            <v>0</v>
          </cell>
        </row>
        <row r="1658">
          <cell r="A1658" t="str">
            <v>KOKKOLA 1</v>
          </cell>
          <cell r="B1658" t="str">
            <v>Finland</v>
          </cell>
          <cell r="G1658">
            <v>20</v>
          </cell>
          <cell r="H1658">
            <v>50</v>
          </cell>
          <cell r="AK1658">
            <v>4.75</v>
          </cell>
          <cell r="AL1658">
            <v>29.6875</v>
          </cell>
          <cell r="AN1658">
            <v>0</v>
          </cell>
          <cell r="AO1658">
            <v>2.7</v>
          </cell>
          <cell r="AP1658">
            <v>550</v>
          </cell>
          <cell r="AQ1658">
            <v>2.8000000000000003</v>
          </cell>
          <cell r="BG1658" t="b">
            <v>0</v>
          </cell>
          <cell r="BO1658" t="b">
            <v>0</v>
          </cell>
          <cell r="CA1658" t="b">
            <v>0</v>
          </cell>
          <cell r="CB1658" t="b">
            <v>0</v>
          </cell>
          <cell r="CD1658" t="b">
            <v>0</v>
          </cell>
          <cell r="CE1658" t="b">
            <v>0</v>
          </cell>
          <cell r="CG1658" t="b">
            <v>0</v>
          </cell>
          <cell r="CH1658" t="b">
            <v>0</v>
          </cell>
          <cell r="CP1658" t="e">
            <v>#N/A</v>
          </cell>
          <cell r="CT1658" t="b">
            <v>0</v>
          </cell>
          <cell r="CV1658" t="b">
            <v>0</v>
          </cell>
          <cell r="CX1658" t="b">
            <v>0</v>
          </cell>
          <cell r="CZ1658" t="b">
            <v>0</v>
          </cell>
          <cell r="DB1658" t="b">
            <v>0</v>
          </cell>
          <cell r="DD1658" t="b">
            <v>0</v>
          </cell>
          <cell r="DF1658" t="b">
            <v>0</v>
          </cell>
          <cell r="DH1658" t="b">
            <v>0</v>
          </cell>
          <cell r="DJ1658" t="b">
            <v>0</v>
          </cell>
          <cell r="DL1658" t="b">
            <v>0</v>
          </cell>
          <cell r="DN1658" t="b">
            <v>0</v>
          </cell>
          <cell r="DP1658" t="b">
            <v>0</v>
          </cell>
          <cell r="DV1658">
            <v>0</v>
          </cell>
          <cell r="DX1658">
            <v>0</v>
          </cell>
          <cell r="DZ1658">
            <v>0</v>
          </cell>
          <cell r="EB1658">
            <v>0</v>
          </cell>
          <cell r="ED1658">
            <v>0</v>
          </cell>
          <cell r="EF1658">
            <v>0</v>
          </cell>
          <cell r="EJ1658">
            <v>0</v>
          </cell>
          <cell r="EL1658">
            <v>0</v>
          </cell>
          <cell r="EN1658">
            <v>0</v>
          </cell>
          <cell r="EP1658">
            <v>0</v>
          </cell>
          <cell r="ER1658">
            <v>0</v>
          </cell>
          <cell r="ET1658">
            <v>0</v>
          </cell>
          <cell r="EX1658">
            <v>0</v>
          </cell>
          <cell r="EZ1658">
            <v>0</v>
          </cell>
          <cell r="FD1658">
            <v>0</v>
          </cell>
          <cell r="FF1658">
            <v>0</v>
          </cell>
        </row>
        <row r="1659">
          <cell r="A1659" t="str">
            <v>KOTKAN 1</v>
          </cell>
          <cell r="B1659" t="str">
            <v>Finland</v>
          </cell>
          <cell r="G1659">
            <v>19</v>
          </cell>
          <cell r="H1659">
            <v>31.666666666666668</v>
          </cell>
          <cell r="AK1659">
            <v>5.9565000000000001</v>
          </cell>
          <cell r="AL1659">
            <v>16.545833333333334</v>
          </cell>
          <cell r="AN1659">
            <v>0</v>
          </cell>
          <cell r="AO1659">
            <v>2.9944000000000002</v>
          </cell>
          <cell r="AP1659">
            <v>472.15000000000003</v>
          </cell>
          <cell r="AQ1659">
            <v>2.66</v>
          </cell>
          <cell r="BG1659" t="b">
            <v>0</v>
          </cell>
          <cell r="BO1659" t="b">
            <v>0</v>
          </cell>
          <cell r="CA1659" t="b">
            <v>0</v>
          </cell>
          <cell r="CB1659" t="b">
            <v>0</v>
          </cell>
          <cell r="CD1659" t="b">
            <v>0</v>
          </cell>
          <cell r="CE1659" t="b">
            <v>0</v>
          </cell>
          <cell r="CG1659" t="b">
            <v>0</v>
          </cell>
          <cell r="CH1659" t="b">
            <v>0</v>
          </cell>
          <cell r="CP1659" t="e">
            <v>#N/A</v>
          </cell>
          <cell r="CT1659" t="b">
            <v>0</v>
          </cell>
          <cell r="CV1659" t="b">
            <v>0</v>
          </cell>
          <cell r="CX1659" t="b">
            <v>0</v>
          </cell>
          <cell r="CZ1659" t="b">
            <v>0</v>
          </cell>
          <cell r="DB1659" t="b">
            <v>0</v>
          </cell>
          <cell r="DD1659" t="b">
            <v>0</v>
          </cell>
          <cell r="DF1659" t="b">
            <v>0</v>
          </cell>
          <cell r="DH1659" t="b">
            <v>0</v>
          </cell>
          <cell r="DJ1659" t="b">
            <v>0</v>
          </cell>
          <cell r="DL1659" t="b">
            <v>0</v>
          </cell>
          <cell r="DN1659" t="b">
            <v>0</v>
          </cell>
          <cell r="DP1659" t="b">
            <v>0</v>
          </cell>
          <cell r="DV1659">
            <v>0</v>
          </cell>
          <cell r="DX1659">
            <v>0</v>
          </cell>
          <cell r="DZ1659">
            <v>0</v>
          </cell>
          <cell r="EB1659">
            <v>0</v>
          </cell>
          <cell r="ED1659">
            <v>0</v>
          </cell>
          <cell r="EF1659">
            <v>0</v>
          </cell>
          <cell r="EJ1659">
            <v>0</v>
          </cell>
          <cell r="EL1659">
            <v>0</v>
          </cell>
          <cell r="EN1659">
            <v>0</v>
          </cell>
          <cell r="EP1659">
            <v>0</v>
          </cell>
          <cell r="ER1659">
            <v>0</v>
          </cell>
          <cell r="ET1659">
            <v>0</v>
          </cell>
          <cell r="EX1659">
            <v>0</v>
          </cell>
          <cell r="EZ1659">
            <v>0</v>
          </cell>
          <cell r="FD1659">
            <v>0</v>
          </cell>
          <cell r="FF1659">
            <v>0</v>
          </cell>
        </row>
        <row r="1660">
          <cell r="A1660" t="str">
            <v>KOTKAN 1</v>
          </cell>
          <cell r="B1660" t="str">
            <v>Finland</v>
          </cell>
          <cell r="G1660">
            <v>19</v>
          </cell>
          <cell r="H1660">
            <v>31.666666666666668</v>
          </cell>
          <cell r="AK1660">
            <v>5.9565000000000001</v>
          </cell>
          <cell r="AL1660">
            <v>16.545833333333334</v>
          </cell>
          <cell r="AN1660">
            <v>0</v>
          </cell>
          <cell r="AO1660">
            <v>2.9944000000000002</v>
          </cell>
          <cell r="AP1660">
            <v>472.15000000000003</v>
          </cell>
          <cell r="AQ1660">
            <v>2.66</v>
          </cell>
          <cell r="BG1660" t="b">
            <v>0</v>
          </cell>
          <cell r="BO1660" t="b">
            <v>0</v>
          </cell>
          <cell r="CA1660" t="b">
            <v>0</v>
          </cell>
          <cell r="CB1660" t="b">
            <v>0</v>
          </cell>
          <cell r="CD1660" t="b">
            <v>0</v>
          </cell>
          <cell r="CE1660" t="b">
            <v>0</v>
          </cell>
          <cell r="CG1660" t="b">
            <v>0</v>
          </cell>
          <cell r="CH1660" t="b">
            <v>0</v>
          </cell>
          <cell r="CP1660" t="e">
            <v>#N/A</v>
          </cell>
          <cell r="CT1660" t="b">
            <v>0</v>
          </cell>
          <cell r="CV1660" t="b">
            <v>0</v>
          </cell>
          <cell r="CX1660" t="b">
            <v>0</v>
          </cell>
          <cell r="CZ1660" t="b">
            <v>0</v>
          </cell>
          <cell r="DB1660" t="b">
            <v>0</v>
          </cell>
          <cell r="DD1660" t="b">
            <v>0</v>
          </cell>
          <cell r="DF1660" t="b">
            <v>0</v>
          </cell>
          <cell r="DH1660" t="b">
            <v>0</v>
          </cell>
          <cell r="DJ1660" t="b">
            <v>0</v>
          </cell>
          <cell r="DL1660" t="b">
            <v>0</v>
          </cell>
          <cell r="DN1660" t="b">
            <v>0</v>
          </cell>
          <cell r="DP1660" t="b">
            <v>0</v>
          </cell>
          <cell r="DV1660">
            <v>0</v>
          </cell>
          <cell r="DX1660">
            <v>0</v>
          </cell>
          <cell r="DZ1660">
            <v>0</v>
          </cell>
          <cell r="EB1660">
            <v>0</v>
          </cell>
          <cell r="ED1660">
            <v>0</v>
          </cell>
          <cell r="EF1660">
            <v>0</v>
          </cell>
          <cell r="EJ1660">
            <v>0</v>
          </cell>
          <cell r="EL1660">
            <v>0</v>
          </cell>
          <cell r="EN1660">
            <v>0</v>
          </cell>
          <cell r="EP1660">
            <v>0</v>
          </cell>
          <cell r="ER1660">
            <v>0</v>
          </cell>
          <cell r="ET1660">
            <v>0</v>
          </cell>
          <cell r="EX1660">
            <v>0</v>
          </cell>
          <cell r="EZ1660">
            <v>0</v>
          </cell>
          <cell r="FD1660">
            <v>0</v>
          </cell>
          <cell r="FF1660">
            <v>0</v>
          </cell>
        </row>
        <row r="1661">
          <cell r="A1661" t="str">
            <v>KOTKAN GT 1</v>
          </cell>
          <cell r="B1661" t="str">
            <v>Finland</v>
          </cell>
          <cell r="G1661">
            <v>25.5</v>
          </cell>
          <cell r="H1661">
            <v>51</v>
          </cell>
          <cell r="AK1661">
            <v>7.0252499999999989</v>
          </cell>
          <cell r="AL1661">
            <v>28.100999999999996</v>
          </cell>
          <cell r="AN1661">
            <v>0</v>
          </cell>
          <cell r="AO1661">
            <v>1.02</v>
          </cell>
          <cell r="AP1661">
            <v>255</v>
          </cell>
          <cell r="AQ1661">
            <v>2.04</v>
          </cell>
          <cell r="BG1661" t="b">
            <v>0</v>
          </cell>
          <cell r="BO1661" t="b">
            <v>0</v>
          </cell>
          <cell r="CA1661" t="b">
            <v>0</v>
          </cell>
          <cell r="CB1661" t="b">
            <v>0</v>
          </cell>
          <cell r="CD1661" t="b">
            <v>0</v>
          </cell>
          <cell r="CE1661" t="b">
            <v>0</v>
          </cell>
          <cell r="CG1661" t="b">
            <v>0</v>
          </cell>
          <cell r="CH1661" t="b">
            <v>0</v>
          </cell>
          <cell r="CP1661" t="e">
            <v>#N/A</v>
          </cell>
          <cell r="CT1661" t="b">
            <v>0</v>
          </cell>
          <cell r="CV1661" t="b">
            <v>0</v>
          </cell>
          <cell r="CX1661" t="b">
            <v>0</v>
          </cell>
          <cell r="CZ1661" t="b">
            <v>0</v>
          </cell>
          <cell r="DB1661" t="b">
            <v>0</v>
          </cell>
          <cell r="DD1661" t="b">
            <v>0</v>
          </cell>
          <cell r="DF1661" t="b">
            <v>0</v>
          </cell>
          <cell r="DH1661" t="b">
            <v>0</v>
          </cell>
          <cell r="DJ1661" t="b">
            <v>0</v>
          </cell>
          <cell r="DL1661" t="b">
            <v>0</v>
          </cell>
          <cell r="DN1661" t="b">
            <v>0</v>
          </cell>
          <cell r="DP1661" t="b">
            <v>0</v>
          </cell>
          <cell r="DV1661">
            <v>0</v>
          </cell>
          <cell r="DX1661">
            <v>0</v>
          </cell>
          <cell r="DZ1661">
            <v>0</v>
          </cell>
          <cell r="EB1661">
            <v>0</v>
          </cell>
          <cell r="ED1661">
            <v>0</v>
          </cell>
          <cell r="EF1661">
            <v>0</v>
          </cell>
          <cell r="EJ1661">
            <v>0</v>
          </cell>
          <cell r="EL1661">
            <v>0</v>
          </cell>
          <cell r="EN1661">
            <v>0</v>
          </cell>
          <cell r="EP1661">
            <v>0</v>
          </cell>
          <cell r="ER1661">
            <v>0</v>
          </cell>
          <cell r="ET1661">
            <v>0</v>
          </cell>
          <cell r="EX1661">
            <v>0</v>
          </cell>
          <cell r="EZ1661">
            <v>0</v>
          </cell>
          <cell r="FD1661">
            <v>0</v>
          </cell>
          <cell r="FF1661">
            <v>0</v>
          </cell>
        </row>
        <row r="1662">
          <cell r="A1662" t="str">
            <v>KOTKAN GT 1</v>
          </cell>
          <cell r="B1662" t="str">
            <v>Finland</v>
          </cell>
          <cell r="G1662">
            <v>25.5</v>
          </cell>
          <cell r="H1662">
            <v>51</v>
          </cell>
          <cell r="AK1662">
            <v>7.0252499999999989</v>
          </cell>
          <cell r="AL1662">
            <v>28.100999999999996</v>
          </cell>
          <cell r="AN1662">
            <v>0</v>
          </cell>
          <cell r="AO1662">
            <v>1.02</v>
          </cell>
          <cell r="AP1662">
            <v>255</v>
          </cell>
          <cell r="AQ1662">
            <v>2.04</v>
          </cell>
          <cell r="BG1662" t="b">
            <v>0</v>
          </cell>
          <cell r="BO1662" t="b">
            <v>0</v>
          </cell>
          <cell r="CA1662" t="b">
            <v>0</v>
          </cell>
          <cell r="CB1662" t="b">
            <v>0</v>
          </cell>
          <cell r="CD1662" t="b">
            <v>0</v>
          </cell>
          <cell r="CE1662" t="b">
            <v>0</v>
          </cell>
          <cell r="CG1662" t="b">
            <v>0</v>
          </cell>
          <cell r="CH1662" t="b">
            <v>0</v>
          </cell>
          <cell r="CP1662" t="e">
            <v>#N/A</v>
          </cell>
          <cell r="CT1662" t="b">
            <v>0</v>
          </cell>
          <cell r="CV1662" t="b">
            <v>0</v>
          </cell>
          <cell r="CX1662" t="b">
            <v>0</v>
          </cell>
          <cell r="CZ1662" t="b">
            <v>0</v>
          </cell>
          <cell r="DB1662" t="b">
            <v>0</v>
          </cell>
          <cell r="DD1662" t="b">
            <v>0</v>
          </cell>
          <cell r="DF1662" t="b">
            <v>0</v>
          </cell>
          <cell r="DH1662" t="b">
            <v>0</v>
          </cell>
          <cell r="DJ1662" t="b">
            <v>0</v>
          </cell>
          <cell r="DL1662" t="b">
            <v>0</v>
          </cell>
          <cell r="DN1662" t="b">
            <v>0</v>
          </cell>
          <cell r="DP1662" t="b">
            <v>0</v>
          </cell>
          <cell r="DV1662">
            <v>0</v>
          </cell>
          <cell r="DX1662">
            <v>0</v>
          </cell>
          <cell r="DZ1662">
            <v>0</v>
          </cell>
          <cell r="EB1662">
            <v>0</v>
          </cell>
          <cell r="ED1662">
            <v>0</v>
          </cell>
          <cell r="EF1662">
            <v>0</v>
          </cell>
          <cell r="EJ1662">
            <v>0</v>
          </cell>
          <cell r="EL1662">
            <v>0</v>
          </cell>
          <cell r="EN1662">
            <v>0</v>
          </cell>
          <cell r="EP1662">
            <v>0</v>
          </cell>
          <cell r="ER1662">
            <v>0</v>
          </cell>
          <cell r="ET1662">
            <v>0</v>
          </cell>
          <cell r="EX1662">
            <v>0</v>
          </cell>
          <cell r="EZ1662">
            <v>0</v>
          </cell>
          <cell r="FD1662">
            <v>0</v>
          </cell>
          <cell r="FF1662">
            <v>0</v>
          </cell>
        </row>
        <row r="1663">
          <cell r="A1663" t="str">
            <v>KotkanBio</v>
          </cell>
          <cell r="B1663" t="str">
            <v>Finland</v>
          </cell>
          <cell r="G1663">
            <v>17</v>
          </cell>
          <cell r="H1663">
            <v>56</v>
          </cell>
          <cell r="AK1663">
            <v>3.7145000000000001</v>
          </cell>
          <cell r="AL1663">
            <v>40.306823529411773</v>
          </cell>
          <cell r="AN1663">
            <v>0</v>
          </cell>
          <cell r="AO1663">
            <v>0.85000000000000009</v>
          </cell>
          <cell r="AP1663">
            <v>340</v>
          </cell>
          <cell r="AQ1663">
            <v>1.36</v>
          </cell>
          <cell r="BG1663" t="b">
            <v>0</v>
          </cell>
          <cell r="BO1663" t="b">
            <v>0</v>
          </cell>
          <cell r="CA1663" t="b">
            <v>0</v>
          </cell>
          <cell r="CB1663" t="b">
            <v>0</v>
          </cell>
          <cell r="CD1663" t="b">
            <v>0</v>
          </cell>
          <cell r="CE1663" t="b">
            <v>0</v>
          </cell>
          <cell r="CG1663" t="b">
            <v>0</v>
          </cell>
          <cell r="CH1663" t="b">
            <v>0</v>
          </cell>
          <cell r="CP1663" t="str">
            <v>ECWCHGTC</v>
          </cell>
          <cell r="CT1663" t="b">
            <v>0</v>
          </cell>
          <cell r="CV1663" t="b">
            <v>0</v>
          </cell>
          <cell r="CX1663" t="b">
            <v>0</v>
          </cell>
          <cell r="CZ1663" t="b">
            <v>0</v>
          </cell>
          <cell r="DB1663" t="b">
            <v>0</v>
          </cell>
          <cell r="DD1663" t="b">
            <v>0</v>
          </cell>
          <cell r="DF1663" t="b">
            <v>0</v>
          </cell>
          <cell r="DH1663" t="b">
            <v>0</v>
          </cell>
          <cell r="DJ1663" t="b">
            <v>0</v>
          </cell>
          <cell r="DL1663" t="b">
            <v>0</v>
          </cell>
          <cell r="DN1663" t="b">
            <v>0</v>
          </cell>
          <cell r="DP1663" t="b">
            <v>0</v>
          </cell>
          <cell r="DV1663">
            <v>0</v>
          </cell>
          <cell r="DX1663">
            <v>0</v>
          </cell>
          <cell r="DZ1663">
            <v>0</v>
          </cell>
          <cell r="EB1663">
            <v>0</v>
          </cell>
          <cell r="ED1663">
            <v>0</v>
          </cell>
          <cell r="EF1663">
            <v>0</v>
          </cell>
          <cell r="EJ1663">
            <v>0</v>
          </cell>
          <cell r="EL1663">
            <v>0</v>
          </cell>
          <cell r="EN1663">
            <v>0</v>
          </cell>
          <cell r="EP1663">
            <v>0</v>
          </cell>
          <cell r="ER1663">
            <v>0</v>
          </cell>
          <cell r="ET1663">
            <v>0</v>
          </cell>
          <cell r="EX1663">
            <v>0</v>
          </cell>
          <cell r="EZ1663">
            <v>0</v>
          </cell>
          <cell r="FD1663">
            <v>0</v>
          </cell>
          <cell r="FF1663">
            <v>0</v>
          </cell>
        </row>
        <row r="1664">
          <cell r="A1664" t="str">
            <v>KOUVOLA GT 1</v>
          </cell>
          <cell r="B1664" t="str">
            <v>Finland</v>
          </cell>
          <cell r="G1664">
            <v>49.5</v>
          </cell>
          <cell r="H1664">
            <v>0</v>
          </cell>
          <cell r="AK1664">
            <v>15.048</v>
          </cell>
          <cell r="AL1664">
            <v>0</v>
          </cell>
          <cell r="AN1664">
            <v>0</v>
          </cell>
          <cell r="AO1664">
            <v>1.98</v>
          </cell>
          <cell r="AP1664">
            <v>495</v>
          </cell>
          <cell r="AQ1664">
            <v>3.96</v>
          </cell>
          <cell r="BG1664" t="b">
            <v>0</v>
          </cell>
          <cell r="BO1664" t="b">
            <v>0</v>
          </cell>
          <cell r="CA1664" t="b">
            <v>0</v>
          </cell>
          <cell r="CB1664" t="b">
            <v>0</v>
          </cell>
          <cell r="CD1664" t="b">
            <v>0</v>
          </cell>
          <cell r="CE1664" t="b">
            <v>0</v>
          </cell>
          <cell r="CG1664" t="b">
            <v>0</v>
          </cell>
          <cell r="CH1664" t="b">
            <v>0</v>
          </cell>
          <cell r="CP1664" t="e">
            <v>#N/A</v>
          </cell>
          <cell r="CT1664" t="b">
            <v>0</v>
          </cell>
          <cell r="CV1664" t="b">
            <v>0</v>
          </cell>
          <cell r="CX1664" t="b">
            <v>0</v>
          </cell>
          <cell r="CZ1664" t="b">
            <v>0</v>
          </cell>
          <cell r="DB1664" t="b">
            <v>0</v>
          </cell>
          <cell r="DD1664" t="b">
            <v>0</v>
          </cell>
          <cell r="DF1664" t="b">
            <v>0</v>
          </cell>
          <cell r="DH1664" t="b">
            <v>0</v>
          </cell>
          <cell r="DJ1664" t="b">
            <v>0</v>
          </cell>
          <cell r="DL1664" t="b">
            <v>0</v>
          </cell>
          <cell r="DN1664" t="b">
            <v>0</v>
          </cell>
          <cell r="DP1664" t="b">
            <v>0</v>
          </cell>
          <cell r="DV1664">
            <v>0</v>
          </cell>
          <cell r="DX1664">
            <v>0</v>
          </cell>
          <cell r="DZ1664">
            <v>0</v>
          </cell>
          <cell r="EB1664">
            <v>0</v>
          </cell>
          <cell r="ED1664">
            <v>0</v>
          </cell>
          <cell r="EF1664">
            <v>0</v>
          </cell>
          <cell r="EJ1664">
            <v>0</v>
          </cell>
          <cell r="EL1664">
            <v>0</v>
          </cell>
          <cell r="EN1664">
            <v>0</v>
          </cell>
          <cell r="EP1664">
            <v>0</v>
          </cell>
          <cell r="ER1664">
            <v>0</v>
          </cell>
          <cell r="ET1664">
            <v>0</v>
          </cell>
          <cell r="EX1664">
            <v>0</v>
          </cell>
          <cell r="EZ1664">
            <v>0</v>
          </cell>
          <cell r="FD1664">
            <v>0</v>
          </cell>
          <cell r="FF1664">
            <v>0</v>
          </cell>
        </row>
        <row r="1665">
          <cell r="A1665" t="str">
            <v>KOUVOLA GT 1</v>
          </cell>
          <cell r="B1665" t="str">
            <v>Finland</v>
          </cell>
          <cell r="G1665">
            <v>49.5</v>
          </cell>
          <cell r="H1665">
            <v>0</v>
          </cell>
          <cell r="AK1665">
            <v>15.048</v>
          </cell>
          <cell r="AL1665">
            <v>0</v>
          </cell>
          <cell r="AN1665">
            <v>0</v>
          </cell>
          <cell r="AO1665">
            <v>1.98</v>
          </cell>
          <cell r="AP1665">
            <v>495</v>
          </cell>
          <cell r="AQ1665">
            <v>3.96</v>
          </cell>
          <cell r="BG1665" t="b">
            <v>0</v>
          </cell>
          <cell r="BO1665" t="b">
            <v>0</v>
          </cell>
          <cell r="CA1665" t="b">
            <v>0</v>
          </cell>
          <cell r="CB1665" t="b">
            <v>0</v>
          </cell>
          <cell r="CD1665" t="b">
            <v>0</v>
          </cell>
          <cell r="CE1665" t="b">
            <v>0</v>
          </cell>
          <cell r="CG1665" t="b">
            <v>0</v>
          </cell>
          <cell r="CH1665" t="b">
            <v>0</v>
          </cell>
          <cell r="CP1665" t="e">
            <v>#N/A</v>
          </cell>
          <cell r="CT1665" t="b">
            <v>0</v>
          </cell>
          <cell r="CV1665" t="b">
            <v>0</v>
          </cell>
          <cell r="CX1665" t="b">
            <v>0</v>
          </cell>
          <cell r="CZ1665" t="b">
            <v>0</v>
          </cell>
          <cell r="DB1665" t="b">
            <v>0</v>
          </cell>
          <cell r="DD1665" t="b">
            <v>0</v>
          </cell>
          <cell r="DF1665" t="b">
            <v>0</v>
          </cell>
          <cell r="DH1665" t="b">
            <v>0</v>
          </cell>
          <cell r="DJ1665" t="b">
            <v>0</v>
          </cell>
          <cell r="DL1665" t="b">
            <v>0</v>
          </cell>
          <cell r="DN1665" t="b">
            <v>0</v>
          </cell>
          <cell r="DP1665" t="b">
            <v>0</v>
          </cell>
          <cell r="DV1665">
            <v>0</v>
          </cell>
          <cell r="DX1665">
            <v>0</v>
          </cell>
          <cell r="DZ1665">
            <v>0</v>
          </cell>
          <cell r="EB1665">
            <v>0</v>
          </cell>
          <cell r="ED1665">
            <v>0</v>
          </cell>
          <cell r="EF1665">
            <v>0</v>
          </cell>
          <cell r="EJ1665">
            <v>0</v>
          </cell>
          <cell r="EL1665">
            <v>0</v>
          </cell>
          <cell r="EN1665">
            <v>0</v>
          </cell>
          <cell r="EP1665">
            <v>0</v>
          </cell>
          <cell r="ER1665">
            <v>0</v>
          </cell>
          <cell r="ET1665">
            <v>0</v>
          </cell>
          <cell r="EX1665">
            <v>0</v>
          </cell>
          <cell r="EZ1665">
            <v>0</v>
          </cell>
          <cell r="FD1665">
            <v>0</v>
          </cell>
          <cell r="FF1665">
            <v>0</v>
          </cell>
        </row>
        <row r="1666">
          <cell r="A1666" t="str">
            <v>KRISTIINA 1</v>
          </cell>
          <cell r="B1666" t="str">
            <v>Finland</v>
          </cell>
          <cell r="G1666">
            <v>210</v>
          </cell>
          <cell r="H1666">
            <v>0</v>
          </cell>
          <cell r="AK1666">
            <v>79.8</v>
          </cell>
          <cell r="AL1666">
            <v>0</v>
          </cell>
          <cell r="AN1666">
            <v>0</v>
          </cell>
          <cell r="AO1666">
            <v>16.8</v>
          </cell>
          <cell r="AP1666">
            <v>4200</v>
          </cell>
          <cell r="AQ1666">
            <v>29.400000000000002</v>
          </cell>
          <cell r="BG1666" t="b">
            <v>0</v>
          </cell>
          <cell r="BO1666" t="b">
            <v>0</v>
          </cell>
          <cell r="CA1666" t="b">
            <v>0</v>
          </cell>
          <cell r="CB1666" t="b">
            <v>0</v>
          </cell>
          <cell r="CD1666" t="b">
            <v>0</v>
          </cell>
          <cell r="CE1666" t="b">
            <v>0</v>
          </cell>
          <cell r="CG1666" t="b">
            <v>0</v>
          </cell>
          <cell r="CH1666" t="b">
            <v>0</v>
          </cell>
          <cell r="CP1666" t="e">
            <v>#N/A</v>
          </cell>
          <cell r="CT1666" t="b">
            <v>0</v>
          </cell>
          <cell r="CV1666" t="b">
            <v>0</v>
          </cell>
          <cell r="CX1666" t="b">
            <v>0</v>
          </cell>
          <cell r="CZ1666" t="b">
            <v>0</v>
          </cell>
          <cell r="DB1666" t="b">
            <v>0</v>
          </cell>
          <cell r="DD1666" t="b">
            <v>0</v>
          </cell>
          <cell r="DF1666" t="b">
            <v>0</v>
          </cell>
          <cell r="DH1666" t="b">
            <v>0</v>
          </cell>
          <cell r="DJ1666" t="b">
            <v>0</v>
          </cell>
          <cell r="DL1666" t="b">
            <v>0</v>
          </cell>
          <cell r="DN1666" t="b">
            <v>0</v>
          </cell>
          <cell r="DP1666" t="b">
            <v>0</v>
          </cell>
          <cell r="DV1666">
            <v>0</v>
          </cell>
          <cell r="DX1666">
            <v>0</v>
          </cell>
          <cell r="DZ1666">
            <v>0</v>
          </cell>
          <cell r="EB1666">
            <v>0</v>
          </cell>
          <cell r="ED1666">
            <v>0</v>
          </cell>
          <cell r="EF1666">
            <v>0</v>
          </cell>
          <cell r="EJ1666">
            <v>0</v>
          </cell>
          <cell r="EL1666">
            <v>0</v>
          </cell>
          <cell r="EN1666">
            <v>0</v>
          </cell>
          <cell r="EP1666">
            <v>0</v>
          </cell>
          <cell r="ER1666">
            <v>0</v>
          </cell>
          <cell r="ET1666">
            <v>0</v>
          </cell>
          <cell r="EX1666">
            <v>0</v>
          </cell>
          <cell r="EZ1666">
            <v>0</v>
          </cell>
          <cell r="FD1666">
            <v>0</v>
          </cell>
          <cell r="FF1666">
            <v>0</v>
          </cell>
        </row>
        <row r="1667">
          <cell r="A1667" t="str">
            <v>KRISTIINA 1</v>
          </cell>
          <cell r="B1667" t="str">
            <v>Finland</v>
          </cell>
          <cell r="G1667">
            <v>210</v>
          </cell>
          <cell r="H1667">
            <v>0</v>
          </cell>
          <cell r="AK1667">
            <v>79.8</v>
          </cell>
          <cell r="AL1667">
            <v>0</v>
          </cell>
          <cell r="AN1667">
            <v>0</v>
          </cell>
          <cell r="AO1667">
            <v>16.8</v>
          </cell>
          <cell r="AP1667">
            <v>4200</v>
          </cell>
          <cell r="AQ1667">
            <v>39.9</v>
          </cell>
          <cell r="BG1667" t="b">
            <v>0</v>
          </cell>
          <cell r="BO1667" t="b">
            <v>0</v>
          </cell>
          <cell r="CA1667" t="b">
            <v>0</v>
          </cell>
          <cell r="CB1667" t="b">
            <v>0</v>
          </cell>
          <cell r="CD1667" t="b">
            <v>0</v>
          </cell>
          <cell r="CE1667" t="b">
            <v>0</v>
          </cell>
          <cell r="CG1667" t="b">
            <v>0</v>
          </cell>
          <cell r="CH1667" t="b">
            <v>0</v>
          </cell>
          <cell r="CP1667" t="e">
            <v>#N/A</v>
          </cell>
          <cell r="CT1667" t="b">
            <v>0</v>
          </cell>
          <cell r="CV1667" t="b">
            <v>0</v>
          </cell>
          <cell r="CX1667" t="b">
            <v>0</v>
          </cell>
          <cell r="CZ1667" t="b">
            <v>0</v>
          </cell>
          <cell r="DB1667" t="b">
            <v>0</v>
          </cell>
          <cell r="DD1667" t="b">
            <v>0</v>
          </cell>
          <cell r="DF1667" t="b">
            <v>0</v>
          </cell>
          <cell r="DH1667" t="b">
            <v>0</v>
          </cell>
          <cell r="DJ1667" t="b">
            <v>0</v>
          </cell>
          <cell r="DL1667" t="b">
            <v>0</v>
          </cell>
          <cell r="DN1667" t="b">
            <v>0</v>
          </cell>
          <cell r="DP1667" t="b">
            <v>0</v>
          </cell>
          <cell r="DV1667">
            <v>0</v>
          </cell>
          <cell r="DX1667">
            <v>0</v>
          </cell>
          <cell r="DZ1667">
            <v>0</v>
          </cell>
          <cell r="EB1667">
            <v>0</v>
          </cell>
          <cell r="ED1667">
            <v>0</v>
          </cell>
          <cell r="EF1667">
            <v>0</v>
          </cell>
          <cell r="EJ1667">
            <v>0</v>
          </cell>
          <cell r="EL1667">
            <v>0</v>
          </cell>
          <cell r="EN1667">
            <v>0</v>
          </cell>
          <cell r="EP1667">
            <v>0</v>
          </cell>
          <cell r="ER1667">
            <v>0</v>
          </cell>
          <cell r="ET1667">
            <v>0</v>
          </cell>
          <cell r="EX1667">
            <v>0</v>
          </cell>
          <cell r="EZ1667">
            <v>0</v>
          </cell>
          <cell r="FD1667">
            <v>0</v>
          </cell>
          <cell r="FF1667">
            <v>0</v>
          </cell>
        </row>
        <row r="1668">
          <cell r="A1668" t="str">
            <v>KRISTIINA 2</v>
          </cell>
          <cell r="B1668" t="str">
            <v>Finland</v>
          </cell>
          <cell r="G1668">
            <v>242</v>
          </cell>
          <cell r="H1668">
            <v>0</v>
          </cell>
          <cell r="AK1668">
            <v>94.258999999999986</v>
          </cell>
          <cell r="AL1668">
            <v>0</v>
          </cell>
          <cell r="AN1668">
            <v>0</v>
          </cell>
          <cell r="AO1668">
            <v>38.139200000000002</v>
          </cell>
          <cell r="AP1668">
            <v>6013.7000000000007</v>
          </cell>
          <cell r="AQ1668">
            <v>33.880000000000003</v>
          </cell>
          <cell r="BG1668" t="b">
            <v>0</v>
          </cell>
          <cell r="BO1668" t="b">
            <v>0</v>
          </cell>
          <cell r="CA1668" t="b">
            <v>0</v>
          </cell>
          <cell r="CB1668" t="b">
            <v>0</v>
          </cell>
          <cell r="CD1668" t="b">
            <v>0</v>
          </cell>
          <cell r="CE1668" t="b">
            <v>0</v>
          </cell>
          <cell r="CG1668" t="b">
            <v>0</v>
          </cell>
          <cell r="CH1668" t="b">
            <v>0</v>
          </cell>
          <cell r="CP1668" t="e">
            <v>#N/A</v>
          </cell>
          <cell r="CT1668" t="b">
            <v>0</v>
          </cell>
          <cell r="CV1668" t="b">
            <v>0</v>
          </cell>
          <cell r="CX1668" t="b">
            <v>0</v>
          </cell>
          <cell r="CZ1668" t="b">
            <v>0</v>
          </cell>
          <cell r="DB1668" t="b">
            <v>0</v>
          </cell>
          <cell r="DD1668" t="b">
            <v>0</v>
          </cell>
          <cell r="DF1668" t="b">
            <v>0</v>
          </cell>
          <cell r="DH1668" t="b">
            <v>0</v>
          </cell>
          <cell r="DJ1668" t="b">
            <v>0</v>
          </cell>
          <cell r="DL1668" t="b">
            <v>0</v>
          </cell>
          <cell r="DN1668" t="b">
            <v>0</v>
          </cell>
          <cell r="DP1668" t="b">
            <v>0</v>
          </cell>
          <cell r="DV1668">
            <v>0</v>
          </cell>
          <cell r="DX1668">
            <v>0</v>
          </cell>
          <cell r="DZ1668">
            <v>0</v>
          </cell>
          <cell r="EB1668">
            <v>0</v>
          </cell>
          <cell r="ED1668">
            <v>0</v>
          </cell>
          <cell r="EF1668">
            <v>0</v>
          </cell>
          <cell r="EJ1668">
            <v>0</v>
          </cell>
          <cell r="EL1668">
            <v>0</v>
          </cell>
          <cell r="EN1668">
            <v>0</v>
          </cell>
          <cell r="EP1668">
            <v>0</v>
          </cell>
          <cell r="ER1668">
            <v>0</v>
          </cell>
          <cell r="ET1668">
            <v>0</v>
          </cell>
          <cell r="EX1668">
            <v>0</v>
          </cell>
          <cell r="EZ1668">
            <v>0</v>
          </cell>
          <cell r="FD1668">
            <v>0</v>
          </cell>
          <cell r="FF1668">
            <v>0</v>
          </cell>
        </row>
        <row r="1669">
          <cell r="A1669" t="str">
            <v>KRISTIINA 2</v>
          </cell>
          <cell r="B1669" t="str">
            <v>Finland</v>
          </cell>
          <cell r="G1669">
            <v>242</v>
          </cell>
          <cell r="H1669">
            <v>0</v>
          </cell>
          <cell r="AK1669">
            <v>94.258999999999986</v>
          </cell>
          <cell r="AL1669">
            <v>0</v>
          </cell>
          <cell r="AN1669">
            <v>0</v>
          </cell>
          <cell r="AO1669">
            <v>38.139200000000002</v>
          </cell>
          <cell r="AP1669">
            <v>6013.7000000000007</v>
          </cell>
          <cell r="AQ1669">
            <v>33.880000000000003</v>
          </cell>
          <cell r="BG1669" t="b">
            <v>0</v>
          </cell>
          <cell r="BO1669" t="b">
            <v>0</v>
          </cell>
          <cell r="CA1669" t="b">
            <v>0</v>
          </cell>
          <cell r="CB1669" t="b">
            <v>0</v>
          </cell>
          <cell r="CD1669" t="b">
            <v>0</v>
          </cell>
          <cell r="CE1669" t="b">
            <v>0</v>
          </cell>
          <cell r="CG1669" t="b">
            <v>0</v>
          </cell>
          <cell r="CH1669" t="b">
            <v>0</v>
          </cell>
          <cell r="CP1669" t="e">
            <v>#N/A</v>
          </cell>
          <cell r="CT1669" t="b">
            <v>0</v>
          </cell>
          <cell r="CV1669" t="b">
            <v>0</v>
          </cell>
          <cell r="CX1669" t="b">
            <v>0</v>
          </cell>
          <cell r="CZ1669" t="b">
            <v>0</v>
          </cell>
          <cell r="DB1669" t="b">
            <v>0</v>
          </cell>
          <cell r="DD1669" t="b">
            <v>0</v>
          </cell>
          <cell r="DF1669" t="b">
            <v>0</v>
          </cell>
          <cell r="DH1669" t="b">
            <v>0</v>
          </cell>
          <cell r="DJ1669" t="b">
            <v>0</v>
          </cell>
          <cell r="DL1669" t="b">
            <v>0</v>
          </cell>
          <cell r="DN1669" t="b">
            <v>0</v>
          </cell>
          <cell r="DP1669" t="b">
            <v>0</v>
          </cell>
          <cell r="DV1669">
            <v>0</v>
          </cell>
          <cell r="DX1669">
            <v>0</v>
          </cell>
          <cell r="DZ1669">
            <v>0</v>
          </cell>
          <cell r="EB1669">
            <v>0</v>
          </cell>
          <cell r="ED1669">
            <v>0</v>
          </cell>
          <cell r="EF1669">
            <v>0</v>
          </cell>
          <cell r="EJ1669">
            <v>0</v>
          </cell>
          <cell r="EL1669">
            <v>0</v>
          </cell>
          <cell r="EN1669">
            <v>0</v>
          </cell>
          <cell r="EP1669">
            <v>0</v>
          </cell>
          <cell r="ER1669">
            <v>0</v>
          </cell>
          <cell r="ET1669">
            <v>0</v>
          </cell>
          <cell r="EX1669">
            <v>0</v>
          </cell>
          <cell r="EZ1669">
            <v>0</v>
          </cell>
          <cell r="FD1669">
            <v>0</v>
          </cell>
          <cell r="FF1669">
            <v>0</v>
          </cell>
        </row>
        <row r="1670">
          <cell r="A1670" t="str">
            <v>KRISTIINA FINGRID GT 1-2</v>
          </cell>
          <cell r="B1670" t="str">
            <v>Finland</v>
          </cell>
          <cell r="G1670">
            <v>58</v>
          </cell>
          <cell r="H1670">
            <v>0</v>
          </cell>
          <cell r="AK1670">
            <v>14.877000000000001</v>
          </cell>
          <cell r="AL1670">
            <v>0</v>
          </cell>
          <cell r="AN1670">
            <v>0</v>
          </cell>
          <cell r="AO1670">
            <v>2.3199999999999998</v>
          </cell>
          <cell r="AP1670">
            <v>870</v>
          </cell>
          <cell r="AQ1670">
            <v>4.6399999999999997</v>
          </cell>
          <cell r="BG1670" t="b">
            <v>0</v>
          </cell>
          <cell r="BO1670" t="b">
            <v>0</v>
          </cell>
          <cell r="CA1670" t="b">
            <v>0</v>
          </cell>
          <cell r="CB1670" t="b">
            <v>0</v>
          </cell>
          <cell r="CD1670" t="b">
            <v>0</v>
          </cell>
          <cell r="CE1670" t="b">
            <v>0</v>
          </cell>
          <cell r="CG1670" t="b">
            <v>0</v>
          </cell>
          <cell r="CH1670" t="b">
            <v>0</v>
          </cell>
          <cell r="CP1670" t="e">
            <v>#N/A</v>
          </cell>
          <cell r="CT1670" t="b">
            <v>0</v>
          </cell>
          <cell r="CV1670" t="b">
            <v>0</v>
          </cell>
          <cell r="CX1670" t="b">
            <v>0</v>
          </cell>
          <cell r="CZ1670" t="b">
            <v>0</v>
          </cell>
          <cell r="DB1670" t="b">
            <v>0</v>
          </cell>
          <cell r="DD1670" t="b">
            <v>0</v>
          </cell>
          <cell r="DF1670" t="b">
            <v>0</v>
          </cell>
          <cell r="DH1670" t="b">
            <v>0</v>
          </cell>
          <cell r="DJ1670" t="b">
            <v>0</v>
          </cell>
          <cell r="DL1670" t="b">
            <v>0</v>
          </cell>
          <cell r="DN1670" t="b">
            <v>0</v>
          </cell>
          <cell r="DP1670" t="b">
            <v>0</v>
          </cell>
          <cell r="DV1670">
            <v>0</v>
          </cell>
          <cell r="DX1670">
            <v>0</v>
          </cell>
          <cell r="DZ1670">
            <v>0</v>
          </cell>
          <cell r="EB1670">
            <v>0</v>
          </cell>
          <cell r="ED1670">
            <v>0</v>
          </cell>
          <cell r="EF1670">
            <v>0</v>
          </cell>
          <cell r="EJ1670">
            <v>0</v>
          </cell>
          <cell r="EL1670">
            <v>0</v>
          </cell>
          <cell r="EN1670">
            <v>0</v>
          </cell>
          <cell r="EP1670">
            <v>0</v>
          </cell>
          <cell r="ER1670">
            <v>0</v>
          </cell>
          <cell r="ET1670">
            <v>0</v>
          </cell>
          <cell r="EX1670">
            <v>0</v>
          </cell>
          <cell r="EZ1670">
            <v>0</v>
          </cell>
          <cell r="FD1670">
            <v>0</v>
          </cell>
          <cell r="FF1670">
            <v>0</v>
          </cell>
        </row>
        <row r="1671">
          <cell r="A1671" t="str">
            <v>KRISTIINA FINGRID GT 1-2</v>
          </cell>
          <cell r="B1671" t="str">
            <v>Finland</v>
          </cell>
          <cell r="G1671">
            <v>58</v>
          </cell>
          <cell r="H1671">
            <v>0</v>
          </cell>
          <cell r="AK1671">
            <v>14.877000000000001</v>
          </cell>
          <cell r="AL1671">
            <v>0</v>
          </cell>
          <cell r="AN1671">
            <v>0</v>
          </cell>
          <cell r="AO1671">
            <v>2.3199999999999998</v>
          </cell>
          <cell r="AP1671">
            <v>870</v>
          </cell>
          <cell r="AQ1671">
            <v>4.6399999999999997</v>
          </cell>
          <cell r="BG1671" t="b">
            <v>0</v>
          </cell>
          <cell r="BO1671" t="b">
            <v>0</v>
          </cell>
          <cell r="CA1671" t="b">
            <v>0</v>
          </cell>
          <cell r="CB1671" t="b">
            <v>0</v>
          </cell>
          <cell r="CD1671" t="b">
            <v>0</v>
          </cell>
          <cell r="CE1671" t="b">
            <v>0</v>
          </cell>
          <cell r="CG1671" t="b">
            <v>0</v>
          </cell>
          <cell r="CH1671" t="b">
            <v>0</v>
          </cell>
          <cell r="CP1671" t="e">
            <v>#N/A</v>
          </cell>
          <cell r="CT1671" t="b">
            <v>0</v>
          </cell>
          <cell r="CV1671" t="b">
            <v>0</v>
          </cell>
          <cell r="CX1671" t="b">
            <v>0</v>
          </cell>
          <cell r="CZ1671" t="b">
            <v>0</v>
          </cell>
          <cell r="DB1671" t="b">
            <v>0</v>
          </cell>
          <cell r="DD1671" t="b">
            <v>0</v>
          </cell>
          <cell r="DF1671" t="b">
            <v>0</v>
          </cell>
          <cell r="DH1671" t="b">
            <v>0</v>
          </cell>
          <cell r="DJ1671" t="b">
            <v>0</v>
          </cell>
          <cell r="DL1671" t="b">
            <v>0</v>
          </cell>
          <cell r="DN1671" t="b">
            <v>0</v>
          </cell>
          <cell r="DP1671" t="b">
            <v>0</v>
          </cell>
          <cell r="DV1671">
            <v>0</v>
          </cell>
          <cell r="DX1671">
            <v>0</v>
          </cell>
          <cell r="DZ1671">
            <v>0</v>
          </cell>
          <cell r="EB1671">
            <v>0</v>
          </cell>
          <cell r="ED1671">
            <v>0</v>
          </cell>
          <cell r="EF1671">
            <v>0</v>
          </cell>
          <cell r="EJ1671">
            <v>0</v>
          </cell>
          <cell r="EL1671">
            <v>0</v>
          </cell>
          <cell r="EN1671">
            <v>0</v>
          </cell>
          <cell r="EP1671">
            <v>0</v>
          </cell>
          <cell r="ER1671">
            <v>0</v>
          </cell>
          <cell r="ET1671">
            <v>0</v>
          </cell>
          <cell r="EX1671">
            <v>0</v>
          </cell>
          <cell r="EZ1671">
            <v>0</v>
          </cell>
          <cell r="FD1671">
            <v>0</v>
          </cell>
          <cell r="FF1671">
            <v>0</v>
          </cell>
        </row>
        <row r="1672">
          <cell r="A1672" t="str">
            <v>KUUSAMO 1</v>
          </cell>
          <cell r="B1672" t="str">
            <v>Finland</v>
          </cell>
          <cell r="G1672">
            <v>6.1</v>
          </cell>
          <cell r="H1672">
            <v>17.600000000000001</v>
          </cell>
          <cell r="AK1672">
            <v>1.2864899999999999</v>
          </cell>
          <cell r="AL1672">
            <v>10.709571147540986</v>
          </cell>
          <cell r="AN1672">
            <v>0</v>
          </cell>
          <cell r="AO1672">
            <v>0.82350000000000001</v>
          </cell>
          <cell r="AP1672">
            <v>167.75</v>
          </cell>
          <cell r="AQ1672">
            <v>0.85399999999999998</v>
          </cell>
          <cell r="BG1672" t="b">
            <v>0</v>
          </cell>
          <cell r="BO1672" t="b">
            <v>0</v>
          </cell>
          <cell r="CA1672" t="b">
            <v>0</v>
          </cell>
          <cell r="CB1672" t="b">
            <v>0</v>
          </cell>
          <cell r="CD1672" t="b">
            <v>0</v>
          </cell>
          <cell r="CE1672" t="b">
            <v>0</v>
          </cell>
          <cell r="CG1672" t="b">
            <v>0</v>
          </cell>
          <cell r="CH1672" t="b">
            <v>0</v>
          </cell>
          <cell r="CP1672" t="e">
            <v>#N/A</v>
          </cell>
          <cell r="CT1672" t="b">
            <v>0</v>
          </cell>
          <cell r="CV1672" t="b">
            <v>0</v>
          </cell>
          <cell r="CX1672" t="b">
            <v>0</v>
          </cell>
          <cell r="CZ1672" t="b">
            <v>0</v>
          </cell>
          <cell r="DB1672" t="b">
            <v>0</v>
          </cell>
          <cell r="DD1672" t="b">
            <v>0</v>
          </cell>
          <cell r="DF1672" t="b">
            <v>0</v>
          </cell>
          <cell r="DH1672" t="b">
            <v>0</v>
          </cell>
          <cell r="DJ1672" t="b">
            <v>0</v>
          </cell>
          <cell r="DL1672" t="b">
            <v>0</v>
          </cell>
          <cell r="DN1672" t="b">
            <v>0</v>
          </cell>
          <cell r="DP1672" t="b">
            <v>0</v>
          </cell>
          <cell r="DV1672">
            <v>0</v>
          </cell>
          <cell r="DX1672">
            <v>0</v>
          </cell>
          <cell r="DZ1672">
            <v>0</v>
          </cell>
          <cell r="EB1672">
            <v>0</v>
          </cell>
          <cell r="ED1672">
            <v>0</v>
          </cell>
          <cell r="EF1672">
            <v>0</v>
          </cell>
          <cell r="EJ1672">
            <v>0</v>
          </cell>
          <cell r="EL1672">
            <v>0</v>
          </cell>
          <cell r="EN1672">
            <v>0</v>
          </cell>
          <cell r="EP1672">
            <v>0</v>
          </cell>
          <cell r="ER1672">
            <v>0</v>
          </cell>
          <cell r="ET1672">
            <v>0</v>
          </cell>
          <cell r="EX1672">
            <v>0</v>
          </cell>
          <cell r="EZ1672">
            <v>0</v>
          </cell>
          <cell r="FD1672">
            <v>0</v>
          </cell>
          <cell r="FF1672">
            <v>0</v>
          </cell>
        </row>
        <row r="1673">
          <cell r="A1673" t="str">
            <v>KUUSAMO 1</v>
          </cell>
          <cell r="B1673" t="str">
            <v>Finland</v>
          </cell>
          <cell r="G1673">
            <v>6.1</v>
          </cell>
          <cell r="H1673">
            <v>17.600000000000001</v>
          </cell>
          <cell r="AK1673">
            <v>1.2864899999999999</v>
          </cell>
          <cell r="AL1673">
            <v>10.709571147540986</v>
          </cell>
          <cell r="AN1673">
            <v>0</v>
          </cell>
          <cell r="AO1673">
            <v>0.82350000000000001</v>
          </cell>
          <cell r="AP1673">
            <v>167.75</v>
          </cell>
          <cell r="AQ1673">
            <v>0.85399999999999998</v>
          </cell>
          <cell r="BG1673" t="b">
            <v>0</v>
          </cell>
          <cell r="BO1673" t="b">
            <v>0</v>
          </cell>
          <cell r="CA1673" t="b">
            <v>0</v>
          </cell>
          <cell r="CB1673" t="b">
            <v>0</v>
          </cell>
          <cell r="CD1673" t="b">
            <v>0</v>
          </cell>
          <cell r="CE1673" t="b">
            <v>0</v>
          </cell>
          <cell r="CG1673" t="b">
            <v>0</v>
          </cell>
          <cell r="CH1673" t="b">
            <v>0</v>
          </cell>
          <cell r="CP1673" t="e">
            <v>#N/A</v>
          </cell>
          <cell r="CT1673" t="b">
            <v>0</v>
          </cell>
          <cell r="CV1673" t="b">
            <v>0</v>
          </cell>
          <cell r="CX1673" t="b">
            <v>0</v>
          </cell>
          <cell r="CZ1673" t="b">
            <v>0</v>
          </cell>
          <cell r="DB1673" t="b">
            <v>0</v>
          </cell>
          <cell r="DD1673" t="b">
            <v>0</v>
          </cell>
          <cell r="DF1673" t="b">
            <v>0</v>
          </cell>
          <cell r="DH1673" t="b">
            <v>0</v>
          </cell>
          <cell r="DJ1673" t="b">
            <v>0</v>
          </cell>
          <cell r="DL1673" t="b">
            <v>0</v>
          </cell>
          <cell r="DN1673" t="b">
            <v>0</v>
          </cell>
          <cell r="DP1673" t="b">
            <v>0</v>
          </cell>
          <cell r="DV1673">
            <v>0</v>
          </cell>
          <cell r="DX1673">
            <v>0</v>
          </cell>
          <cell r="DZ1673">
            <v>0</v>
          </cell>
          <cell r="EB1673">
            <v>0</v>
          </cell>
          <cell r="ED1673">
            <v>0</v>
          </cell>
          <cell r="EF1673">
            <v>0</v>
          </cell>
          <cell r="EJ1673">
            <v>0</v>
          </cell>
          <cell r="EL1673">
            <v>0</v>
          </cell>
          <cell r="EN1673">
            <v>0</v>
          </cell>
          <cell r="EP1673">
            <v>0</v>
          </cell>
          <cell r="ER1673">
            <v>0</v>
          </cell>
          <cell r="ET1673">
            <v>0</v>
          </cell>
          <cell r="EX1673">
            <v>0</v>
          </cell>
          <cell r="EZ1673">
            <v>0</v>
          </cell>
          <cell r="FD1673">
            <v>0</v>
          </cell>
          <cell r="FF1673">
            <v>0</v>
          </cell>
        </row>
        <row r="1674">
          <cell r="A1674" t="str">
            <v>KUUSANKOSKI PVO 1</v>
          </cell>
          <cell r="B1674" t="str">
            <v>Finland</v>
          </cell>
          <cell r="G1674">
            <v>85</v>
          </cell>
          <cell r="H1674">
            <v>180</v>
          </cell>
          <cell r="AK1674">
            <v>22.61</v>
          </cell>
          <cell r="AL1674">
            <v>101.3929411764706</v>
          </cell>
          <cell r="AN1674">
            <v>0</v>
          </cell>
          <cell r="AO1674">
            <v>7.6499999999999995</v>
          </cell>
          <cell r="AP1674">
            <v>2125</v>
          </cell>
          <cell r="AQ1674">
            <v>11.9</v>
          </cell>
          <cell r="BG1674" t="b">
            <v>0</v>
          </cell>
          <cell r="BO1674" t="b">
            <v>0</v>
          </cell>
          <cell r="CA1674" t="b">
            <v>0</v>
          </cell>
          <cell r="CB1674" t="b">
            <v>0</v>
          </cell>
          <cell r="CD1674" t="b">
            <v>0</v>
          </cell>
          <cell r="CE1674" t="b">
            <v>0</v>
          </cell>
          <cell r="CG1674" t="b">
            <v>0</v>
          </cell>
          <cell r="CH1674" t="b">
            <v>0</v>
          </cell>
          <cell r="CP1674" t="str">
            <v>ECWCHBPC</v>
          </cell>
          <cell r="CT1674" t="b">
            <v>0</v>
          </cell>
          <cell r="CV1674" t="b">
            <v>0</v>
          </cell>
          <cell r="CX1674" t="b">
            <v>0</v>
          </cell>
          <cell r="CZ1674" t="b">
            <v>0</v>
          </cell>
          <cell r="DB1674" t="b">
            <v>0</v>
          </cell>
          <cell r="DD1674" t="b">
            <v>0</v>
          </cell>
          <cell r="DF1674" t="b">
            <v>0</v>
          </cell>
          <cell r="DH1674" t="b">
            <v>0</v>
          </cell>
          <cell r="DJ1674" t="b">
            <v>0</v>
          </cell>
          <cell r="DL1674" t="b">
            <v>0</v>
          </cell>
          <cell r="DN1674" t="b">
            <v>0</v>
          </cell>
          <cell r="DP1674" t="b">
            <v>0</v>
          </cell>
          <cell r="DV1674">
            <v>0</v>
          </cell>
          <cell r="DX1674">
            <v>0</v>
          </cell>
          <cell r="DZ1674">
            <v>0</v>
          </cell>
          <cell r="EB1674">
            <v>0</v>
          </cell>
          <cell r="ED1674">
            <v>0</v>
          </cell>
          <cell r="EF1674">
            <v>0</v>
          </cell>
          <cell r="EJ1674">
            <v>0</v>
          </cell>
          <cell r="EL1674">
            <v>0</v>
          </cell>
          <cell r="EN1674">
            <v>0</v>
          </cell>
          <cell r="EP1674">
            <v>0</v>
          </cell>
          <cell r="ER1674">
            <v>0</v>
          </cell>
          <cell r="ET1674">
            <v>0</v>
          </cell>
          <cell r="EX1674">
            <v>0</v>
          </cell>
          <cell r="EZ1674">
            <v>0</v>
          </cell>
          <cell r="FD1674">
            <v>0</v>
          </cell>
          <cell r="FF1674">
            <v>0</v>
          </cell>
        </row>
        <row r="1675">
          <cell r="A1675" t="str">
            <v>LAHTI (KYMIJARVI) 1a</v>
          </cell>
          <cell r="B1675" t="str">
            <v>Finland</v>
          </cell>
          <cell r="G1675">
            <v>138</v>
          </cell>
          <cell r="H1675">
            <v>230</v>
          </cell>
          <cell r="AK1675">
            <v>44.573999999999998</v>
          </cell>
          <cell r="AL1675">
            <v>123.81666666666668</v>
          </cell>
          <cell r="AN1675">
            <v>0</v>
          </cell>
          <cell r="AO1675">
            <v>11.040000000000001</v>
          </cell>
          <cell r="AP1675">
            <v>2760</v>
          </cell>
          <cell r="AQ1675">
            <v>19.32</v>
          </cell>
          <cell r="BG1675" t="b">
            <v>0</v>
          </cell>
          <cell r="BO1675" t="b">
            <v>0</v>
          </cell>
          <cell r="CA1675" t="b">
            <v>0</v>
          </cell>
          <cell r="CB1675" t="b">
            <v>0</v>
          </cell>
          <cell r="CD1675" t="b">
            <v>0</v>
          </cell>
          <cell r="CE1675" t="b">
            <v>0</v>
          </cell>
          <cell r="CG1675" t="b">
            <v>0</v>
          </cell>
          <cell r="CH1675" t="b">
            <v>0</v>
          </cell>
          <cell r="CP1675" t="e">
            <v>#N/A</v>
          </cell>
          <cell r="CT1675" t="b">
            <v>0</v>
          </cell>
          <cell r="CV1675" t="b">
            <v>0</v>
          </cell>
          <cell r="CX1675" t="b">
            <v>0</v>
          </cell>
          <cell r="CZ1675" t="b">
            <v>0</v>
          </cell>
          <cell r="DB1675" t="b">
            <v>0</v>
          </cell>
          <cell r="DD1675" t="b">
            <v>0</v>
          </cell>
          <cell r="DF1675" t="b">
            <v>0</v>
          </cell>
          <cell r="DH1675" t="b">
            <v>0</v>
          </cell>
          <cell r="DJ1675" t="b">
            <v>0</v>
          </cell>
          <cell r="DL1675" t="b">
            <v>0</v>
          </cell>
          <cell r="DN1675" t="b">
            <v>0</v>
          </cell>
          <cell r="DP1675" t="b">
            <v>0</v>
          </cell>
          <cell r="DV1675">
            <v>0</v>
          </cell>
          <cell r="DX1675">
            <v>0</v>
          </cell>
          <cell r="DZ1675">
            <v>0</v>
          </cell>
          <cell r="EB1675">
            <v>0</v>
          </cell>
          <cell r="ED1675">
            <v>0</v>
          </cell>
          <cell r="EF1675">
            <v>0</v>
          </cell>
          <cell r="EJ1675">
            <v>0</v>
          </cell>
          <cell r="EL1675">
            <v>0</v>
          </cell>
          <cell r="EN1675">
            <v>0</v>
          </cell>
          <cell r="EP1675">
            <v>0</v>
          </cell>
          <cell r="ER1675">
            <v>0</v>
          </cell>
          <cell r="ET1675">
            <v>0</v>
          </cell>
          <cell r="EX1675">
            <v>0</v>
          </cell>
          <cell r="EZ1675">
            <v>0</v>
          </cell>
          <cell r="FD1675">
            <v>0</v>
          </cell>
          <cell r="FF1675">
            <v>0</v>
          </cell>
        </row>
        <row r="1676">
          <cell r="A1676" t="str">
            <v>LAHTI (KYMIJARVI) 1b</v>
          </cell>
          <cell r="B1676" t="str">
            <v>Finland</v>
          </cell>
          <cell r="G1676">
            <v>138</v>
          </cell>
          <cell r="H1676">
            <v>230</v>
          </cell>
          <cell r="AK1676">
            <v>43.262999999999998</v>
          </cell>
          <cell r="AL1676">
            <v>120.17500000000001</v>
          </cell>
          <cell r="AN1676">
            <v>0</v>
          </cell>
          <cell r="AO1676">
            <v>21.748800000000003</v>
          </cell>
          <cell r="AP1676">
            <v>3429.3</v>
          </cell>
          <cell r="AQ1676">
            <v>19.32</v>
          </cell>
          <cell r="BG1676" t="b">
            <v>0</v>
          </cell>
          <cell r="BO1676" t="b">
            <v>0</v>
          </cell>
          <cell r="CA1676" t="b">
            <v>0</v>
          </cell>
          <cell r="CB1676" t="b">
            <v>0</v>
          </cell>
          <cell r="CD1676" t="b">
            <v>0</v>
          </cell>
          <cell r="CE1676" t="b">
            <v>0</v>
          </cell>
          <cell r="CG1676" t="b">
            <v>0</v>
          </cell>
          <cell r="CH1676" t="b">
            <v>0</v>
          </cell>
          <cell r="CP1676" t="e">
            <v>#N/A</v>
          </cell>
          <cell r="CT1676" t="b">
            <v>0</v>
          </cell>
          <cell r="CV1676" t="b">
            <v>0</v>
          </cell>
          <cell r="CX1676" t="b">
            <v>0</v>
          </cell>
          <cell r="CZ1676" t="b">
            <v>0</v>
          </cell>
          <cell r="DB1676" t="b">
            <v>0</v>
          </cell>
          <cell r="DD1676" t="b">
            <v>0</v>
          </cell>
          <cell r="DF1676" t="b">
            <v>0</v>
          </cell>
          <cell r="DH1676" t="b">
            <v>0</v>
          </cell>
          <cell r="DJ1676" t="b">
            <v>0</v>
          </cell>
          <cell r="DL1676" t="b">
            <v>0</v>
          </cell>
          <cell r="DN1676" t="b">
            <v>0</v>
          </cell>
          <cell r="DP1676" t="b">
            <v>0</v>
          </cell>
          <cell r="DV1676">
            <v>0</v>
          </cell>
          <cell r="DX1676">
            <v>0</v>
          </cell>
          <cell r="DZ1676">
            <v>0</v>
          </cell>
          <cell r="EB1676">
            <v>0</v>
          </cell>
          <cell r="ED1676">
            <v>0</v>
          </cell>
          <cell r="EF1676">
            <v>0</v>
          </cell>
          <cell r="EJ1676">
            <v>0</v>
          </cell>
          <cell r="EL1676">
            <v>0</v>
          </cell>
          <cell r="EN1676">
            <v>0</v>
          </cell>
          <cell r="EP1676">
            <v>0</v>
          </cell>
          <cell r="ER1676">
            <v>0</v>
          </cell>
          <cell r="ET1676">
            <v>0</v>
          </cell>
          <cell r="EX1676">
            <v>0</v>
          </cell>
          <cell r="EZ1676">
            <v>0</v>
          </cell>
          <cell r="FD1676">
            <v>0</v>
          </cell>
          <cell r="FF1676">
            <v>0</v>
          </cell>
        </row>
        <row r="1677">
          <cell r="A1677" t="str">
            <v>LAHTI (KYMIJARVI) 1c</v>
          </cell>
          <cell r="B1677" t="str">
            <v>Finland</v>
          </cell>
          <cell r="G1677">
            <v>167</v>
          </cell>
          <cell r="H1677">
            <v>240</v>
          </cell>
          <cell r="AK1677">
            <v>55.527499999999996</v>
          </cell>
          <cell r="AL1677">
            <v>114.68263473053892</v>
          </cell>
          <cell r="AN1677">
            <v>0</v>
          </cell>
          <cell r="AO1677">
            <v>29.141499999999997</v>
          </cell>
          <cell r="AP1677">
            <v>4258.5</v>
          </cell>
          <cell r="AQ1677">
            <v>23.380000000000003</v>
          </cell>
          <cell r="BG1677" t="b">
            <v>0</v>
          </cell>
          <cell r="BO1677" t="b">
            <v>0</v>
          </cell>
          <cell r="CA1677" t="b">
            <v>0</v>
          </cell>
          <cell r="CB1677" t="b">
            <v>0</v>
          </cell>
          <cell r="CD1677" t="b">
            <v>0</v>
          </cell>
          <cell r="CE1677" t="b">
            <v>0</v>
          </cell>
          <cell r="CG1677" t="b">
            <v>0</v>
          </cell>
          <cell r="CH1677" t="b">
            <v>0</v>
          </cell>
          <cell r="CP1677" t="e">
            <v>#N/A</v>
          </cell>
          <cell r="CT1677" t="b">
            <v>0</v>
          </cell>
          <cell r="CV1677" t="b">
            <v>0</v>
          </cell>
          <cell r="CX1677" t="b">
            <v>0</v>
          </cell>
          <cell r="CZ1677" t="b">
            <v>0</v>
          </cell>
          <cell r="DB1677" t="b">
            <v>0</v>
          </cell>
          <cell r="DD1677" t="b">
            <v>0</v>
          </cell>
          <cell r="DF1677" t="b">
            <v>0</v>
          </cell>
          <cell r="DH1677" t="b">
            <v>0</v>
          </cell>
          <cell r="DJ1677" t="b">
            <v>0</v>
          </cell>
          <cell r="DL1677" t="b">
            <v>0</v>
          </cell>
          <cell r="DN1677" t="b">
            <v>0</v>
          </cell>
          <cell r="DP1677" t="b">
            <v>0</v>
          </cell>
          <cell r="DV1677">
            <v>0</v>
          </cell>
          <cell r="DX1677">
            <v>0</v>
          </cell>
          <cell r="DZ1677">
            <v>0</v>
          </cell>
          <cell r="EB1677">
            <v>0</v>
          </cell>
          <cell r="ED1677">
            <v>0</v>
          </cell>
          <cell r="EF1677">
            <v>0</v>
          </cell>
          <cell r="EJ1677">
            <v>0</v>
          </cell>
          <cell r="EL1677">
            <v>0</v>
          </cell>
          <cell r="EN1677">
            <v>0</v>
          </cell>
          <cell r="EP1677">
            <v>0</v>
          </cell>
          <cell r="ER1677">
            <v>0</v>
          </cell>
          <cell r="ET1677">
            <v>0</v>
          </cell>
          <cell r="EX1677">
            <v>0</v>
          </cell>
          <cell r="EZ1677">
            <v>0</v>
          </cell>
          <cell r="FD1677">
            <v>0</v>
          </cell>
          <cell r="FF1677">
            <v>0</v>
          </cell>
        </row>
        <row r="1678">
          <cell r="A1678" t="str">
            <v>LAHTI (KYMIJARVI) 1c</v>
          </cell>
          <cell r="B1678" t="str">
            <v>Finland</v>
          </cell>
          <cell r="G1678">
            <v>167</v>
          </cell>
          <cell r="H1678">
            <v>240</v>
          </cell>
          <cell r="AK1678">
            <v>55.527499999999996</v>
          </cell>
          <cell r="AL1678">
            <v>114.68263473053892</v>
          </cell>
          <cell r="AN1678">
            <v>0</v>
          </cell>
          <cell r="AO1678">
            <v>29.141499999999997</v>
          </cell>
          <cell r="AP1678">
            <v>4258.5</v>
          </cell>
          <cell r="AQ1678">
            <v>23.380000000000003</v>
          </cell>
          <cell r="BG1678" t="b">
            <v>0</v>
          </cell>
          <cell r="BO1678" t="b">
            <v>0</v>
          </cell>
          <cell r="CA1678" t="b">
            <v>0</v>
          </cell>
          <cell r="CB1678" t="b">
            <v>0</v>
          </cell>
          <cell r="CD1678" t="b">
            <v>0</v>
          </cell>
          <cell r="CE1678" t="b">
            <v>0</v>
          </cell>
          <cell r="CG1678" t="b">
            <v>0</v>
          </cell>
          <cell r="CH1678" t="b">
            <v>0</v>
          </cell>
          <cell r="CP1678" t="e">
            <v>#N/A</v>
          </cell>
          <cell r="CT1678" t="b">
            <v>0</v>
          </cell>
          <cell r="CV1678" t="b">
            <v>0</v>
          </cell>
          <cell r="CX1678" t="b">
            <v>0</v>
          </cell>
          <cell r="CZ1678" t="b">
            <v>0</v>
          </cell>
          <cell r="DB1678" t="b">
            <v>0</v>
          </cell>
          <cell r="DD1678" t="b">
            <v>0</v>
          </cell>
          <cell r="DF1678" t="b">
            <v>0</v>
          </cell>
          <cell r="DH1678" t="b">
            <v>0</v>
          </cell>
          <cell r="DJ1678" t="b">
            <v>0</v>
          </cell>
          <cell r="DL1678" t="b">
            <v>0</v>
          </cell>
          <cell r="DN1678" t="b">
            <v>0</v>
          </cell>
          <cell r="DP1678" t="b">
            <v>0</v>
          </cell>
          <cell r="DV1678">
            <v>0</v>
          </cell>
          <cell r="DX1678">
            <v>0</v>
          </cell>
          <cell r="DZ1678">
            <v>0</v>
          </cell>
          <cell r="EB1678">
            <v>0</v>
          </cell>
          <cell r="ED1678">
            <v>0</v>
          </cell>
          <cell r="EF1678">
            <v>0</v>
          </cell>
          <cell r="EJ1678">
            <v>0</v>
          </cell>
          <cell r="EL1678">
            <v>0</v>
          </cell>
          <cell r="EN1678">
            <v>0</v>
          </cell>
          <cell r="EP1678">
            <v>0</v>
          </cell>
          <cell r="ER1678">
            <v>0</v>
          </cell>
          <cell r="ET1678">
            <v>0</v>
          </cell>
          <cell r="EX1678">
            <v>0</v>
          </cell>
          <cell r="EZ1678">
            <v>0</v>
          </cell>
          <cell r="FD1678">
            <v>0</v>
          </cell>
          <cell r="FF1678">
            <v>0</v>
          </cell>
        </row>
        <row r="1679">
          <cell r="A1679" t="str">
            <v>LAHTI (KYMIJARVI) GT 1</v>
          </cell>
          <cell r="B1679" t="str">
            <v>Finland</v>
          </cell>
          <cell r="G1679">
            <v>11.5</v>
          </cell>
          <cell r="H1679">
            <v>23</v>
          </cell>
          <cell r="AK1679">
            <v>3.0590000000000002</v>
          </cell>
          <cell r="AL1679">
            <v>12.236000000000001</v>
          </cell>
          <cell r="AN1679">
            <v>0</v>
          </cell>
          <cell r="AO1679">
            <v>0.46</v>
          </cell>
          <cell r="AP1679">
            <v>172.5</v>
          </cell>
          <cell r="AQ1679">
            <v>0.92</v>
          </cell>
          <cell r="BG1679" t="b">
            <v>0</v>
          </cell>
          <cell r="BO1679" t="b">
            <v>0</v>
          </cell>
          <cell r="CA1679" t="b">
            <v>0</v>
          </cell>
          <cell r="CB1679" t="b">
            <v>0</v>
          </cell>
          <cell r="CD1679" t="b">
            <v>0</v>
          </cell>
          <cell r="CE1679" t="b">
            <v>0</v>
          </cell>
          <cell r="CG1679" t="b">
            <v>0</v>
          </cell>
          <cell r="CH1679" t="b">
            <v>0</v>
          </cell>
          <cell r="CP1679" t="e">
            <v>#N/A</v>
          </cell>
          <cell r="CT1679" t="b">
            <v>0</v>
          </cell>
          <cell r="CV1679" t="b">
            <v>0</v>
          </cell>
          <cell r="CX1679" t="b">
            <v>0</v>
          </cell>
          <cell r="CZ1679" t="b">
            <v>0</v>
          </cell>
          <cell r="DB1679" t="b">
            <v>0</v>
          </cell>
          <cell r="DD1679" t="b">
            <v>0</v>
          </cell>
          <cell r="DF1679" t="b">
            <v>0</v>
          </cell>
          <cell r="DH1679" t="b">
            <v>0</v>
          </cell>
          <cell r="DJ1679" t="b">
            <v>0</v>
          </cell>
          <cell r="DL1679" t="b">
            <v>0</v>
          </cell>
          <cell r="DN1679" t="b">
            <v>0</v>
          </cell>
          <cell r="DP1679" t="b">
            <v>0</v>
          </cell>
          <cell r="DV1679">
            <v>0</v>
          </cell>
          <cell r="DX1679">
            <v>0</v>
          </cell>
          <cell r="DZ1679">
            <v>0</v>
          </cell>
          <cell r="EB1679">
            <v>0</v>
          </cell>
          <cell r="ED1679">
            <v>0</v>
          </cell>
          <cell r="EF1679">
            <v>0</v>
          </cell>
          <cell r="EJ1679">
            <v>0</v>
          </cell>
          <cell r="EL1679">
            <v>0</v>
          </cell>
          <cell r="EN1679">
            <v>0</v>
          </cell>
          <cell r="EP1679">
            <v>0</v>
          </cell>
          <cell r="ER1679">
            <v>0</v>
          </cell>
          <cell r="ET1679">
            <v>0</v>
          </cell>
          <cell r="EX1679">
            <v>0</v>
          </cell>
          <cell r="EZ1679">
            <v>0</v>
          </cell>
          <cell r="FD1679">
            <v>0</v>
          </cell>
          <cell r="FF1679">
            <v>0</v>
          </cell>
        </row>
        <row r="1680">
          <cell r="A1680" t="str">
            <v>KymijärviOil</v>
          </cell>
          <cell r="B1680" t="str">
            <v>Finland</v>
          </cell>
          <cell r="G1680">
            <v>28.3</v>
          </cell>
          <cell r="H1680">
            <v>47.166666666666671</v>
          </cell>
          <cell r="AK1680">
            <v>8.8720499999999998</v>
          </cell>
          <cell r="AL1680">
            <v>24.644583333333337</v>
          </cell>
          <cell r="AN1680">
            <v>0</v>
          </cell>
          <cell r="AO1680">
            <v>2.2640000000000002</v>
          </cell>
          <cell r="AP1680">
            <v>566</v>
          </cell>
          <cell r="AQ1680">
            <v>3.9620000000000006</v>
          </cell>
          <cell r="BG1680" t="b">
            <v>0</v>
          </cell>
          <cell r="BO1680" t="b">
            <v>0</v>
          </cell>
          <cell r="CA1680" t="b">
            <v>0</v>
          </cell>
          <cell r="CB1680" t="b">
            <v>0</v>
          </cell>
          <cell r="CD1680" t="b">
            <v>0</v>
          </cell>
          <cell r="CE1680" t="b">
            <v>0</v>
          </cell>
          <cell r="CG1680" t="b">
            <v>0</v>
          </cell>
          <cell r="CH1680" t="b">
            <v>0</v>
          </cell>
          <cell r="CP1680" t="e">
            <v>#N/A</v>
          </cell>
          <cell r="CT1680" t="b">
            <v>0</v>
          </cell>
          <cell r="CV1680" t="b">
            <v>0</v>
          </cell>
          <cell r="CX1680" t="b">
            <v>0</v>
          </cell>
          <cell r="CZ1680" t="b">
            <v>0</v>
          </cell>
          <cell r="DB1680" t="b">
            <v>0</v>
          </cell>
          <cell r="DD1680" t="b">
            <v>0</v>
          </cell>
          <cell r="DF1680" t="b">
            <v>0</v>
          </cell>
          <cell r="DH1680" t="b">
            <v>0</v>
          </cell>
          <cell r="DJ1680" t="b">
            <v>0</v>
          </cell>
          <cell r="DL1680" t="b">
            <v>0</v>
          </cell>
          <cell r="DN1680" t="b">
            <v>0</v>
          </cell>
          <cell r="DP1680" t="b">
            <v>0</v>
          </cell>
          <cell r="DV1680">
            <v>0</v>
          </cell>
          <cell r="DX1680">
            <v>0</v>
          </cell>
          <cell r="DZ1680">
            <v>0</v>
          </cell>
          <cell r="EB1680">
            <v>0</v>
          </cell>
          <cell r="ED1680">
            <v>0</v>
          </cell>
          <cell r="EF1680">
            <v>0</v>
          </cell>
          <cell r="EJ1680">
            <v>0</v>
          </cell>
          <cell r="EL1680">
            <v>0</v>
          </cell>
          <cell r="EN1680">
            <v>0</v>
          </cell>
          <cell r="EP1680">
            <v>0</v>
          </cell>
          <cell r="ER1680">
            <v>0</v>
          </cell>
          <cell r="ET1680">
            <v>0</v>
          </cell>
          <cell r="EX1680">
            <v>0</v>
          </cell>
          <cell r="EZ1680">
            <v>0</v>
          </cell>
          <cell r="FD1680">
            <v>0</v>
          </cell>
          <cell r="FF1680">
            <v>0</v>
          </cell>
        </row>
        <row r="1681">
          <cell r="A1681" t="str">
            <v>KymijärviOil</v>
          </cell>
          <cell r="B1681" t="str">
            <v>Finland</v>
          </cell>
          <cell r="G1681">
            <v>28.3</v>
          </cell>
          <cell r="H1681">
            <v>47.166666666666671</v>
          </cell>
          <cell r="AK1681">
            <v>8.8720499999999998</v>
          </cell>
          <cell r="AL1681">
            <v>24.644583333333337</v>
          </cell>
          <cell r="AN1681">
            <v>0</v>
          </cell>
          <cell r="AO1681">
            <v>2.2640000000000002</v>
          </cell>
          <cell r="AP1681">
            <v>566</v>
          </cell>
          <cell r="AQ1681">
            <v>3.9620000000000006</v>
          </cell>
          <cell r="BG1681" t="b">
            <v>0</v>
          </cell>
          <cell r="BO1681" t="b">
            <v>0</v>
          </cell>
          <cell r="CA1681" t="b">
            <v>0</v>
          </cell>
          <cell r="CB1681" t="b">
            <v>0</v>
          </cell>
          <cell r="CD1681" t="b">
            <v>0</v>
          </cell>
          <cell r="CE1681" t="b">
            <v>0</v>
          </cell>
          <cell r="CG1681" t="b">
            <v>0</v>
          </cell>
          <cell r="CH1681" t="b">
            <v>0</v>
          </cell>
          <cell r="CP1681" t="e">
            <v>#N/A</v>
          </cell>
          <cell r="CT1681" t="b">
            <v>0</v>
          </cell>
          <cell r="CV1681" t="b">
            <v>0</v>
          </cell>
          <cell r="CX1681" t="b">
            <v>0</v>
          </cell>
          <cell r="CZ1681" t="b">
            <v>0</v>
          </cell>
          <cell r="DB1681" t="b">
            <v>0</v>
          </cell>
          <cell r="DD1681" t="b">
            <v>0</v>
          </cell>
          <cell r="DF1681" t="b">
            <v>0</v>
          </cell>
          <cell r="DH1681" t="b">
            <v>0</v>
          </cell>
          <cell r="DJ1681" t="b">
            <v>0</v>
          </cell>
          <cell r="DL1681" t="b">
            <v>0</v>
          </cell>
          <cell r="DN1681" t="b">
            <v>0</v>
          </cell>
          <cell r="DP1681" t="b">
            <v>0</v>
          </cell>
          <cell r="DV1681">
            <v>0</v>
          </cell>
          <cell r="DX1681">
            <v>0</v>
          </cell>
          <cell r="DZ1681">
            <v>0</v>
          </cell>
          <cell r="EB1681">
            <v>0</v>
          </cell>
          <cell r="ED1681">
            <v>0</v>
          </cell>
          <cell r="EF1681">
            <v>0</v>
          </cell>
          <cell r="EJ1681">
            <v>0</v>
          </cell>
          <cell r="EL1681">
            <v>0</v>
          </cell>
          <cell r="EN1681">
            <v>0</v>
          </cell>
          <cell r="EP1681">
            <v>0</v>
          </cell>
          <cell r="ER1681">
            <v>0</v>
          </cell>
          <cell r="ET1681">
            <v>0</v>
          </cell>
          <cell r="EX1681">
            <v>0</v>
          </cell>
          <cell r="EZ1681">
            <v>0</v>
          </cell>
          <cell r="FD1681">
            <v>0</v>
          </cell>
          <cell r="FF1681">
            <v>0</v>
          </cell>
        </row>
        <row r="1682">
          <cell r="A1682" t="str">
            <v>LAPINLAHTI</v>
          </cell>
          <cell r="B1682" t="str">
            <v>Finland</v>
          </cell>
          <cell r="G1682">
            <v>1.5</v>
          </cell>
          <cell r="H1682">
            <v>2.5</v>
          </cell>
          <cell r="AK1682">
            <v>0.47025</v>
          </cell>
          <cell r="AL1682">
            <v>1.3062499999999999</v>
          </cell>
          <cell r="AN1682">
            <v>0</v>
          </cell>
          <cell r="AO1682">
            <v>0.12</v>
          </cell>
          <cell r="AP1682">
            <v>30</v>
          </cell>
          <cell r="AQ1682">
            <v>0.21000000000000002</v>
          </cell>
          <cell r="BG1682" t="b">
            <v>0</v>
          </cell>
          <cell r="BO1682" t="b">
            <v>0</v>
          </cell>
          <cell r="CA1682" t="b">
            <v>0</v>
          </cell>
          <cell r="CB1682" t="b">
            <v>0</v>
          </cell>
          <cell r="CD1682" t="b">
            <v>0</v>
          </cell>
          <cell r="CE1682" t="b">
            <v>0</v>
          </cell>
          <cell r="CG1682" t="b">
            <v>0</v>
          </cell>
          <cell r="CH1682" t="b">
            <v>0</v>
          </cell>
          <cell r="CP1682" t="e">
            <v>#N/A</v>
          </cell>
          <cell r="CT1682" t="b">
            <v>0</v>
          </cell>
          <cell r="CV1682" t="b">
            <v>0</v>
          </cell>
          <cell r="CX1682" t="b">
            <v>0</v>
          </cell>
          <cell r="CZ1682" t="b">
            <v>0</v>
          </cell>
          <cell r="DB1682" t="b">
            <v>0</v>
          </cell>
          <cell r="DD1682" t="b">
            <v>0</v>
          </cell>
          <cell r="DF1682" t="b">
            <v>0</v>
          </cell>
          <cell r="DH1682" t="b">
            <v>0</v>
          </cell>
          <cell r="DJ1682" t="b">
            <v>0</v>
          </cell>
          <cell r="DL1682" t="b">
            <v>0</v>
          </cell>
          <cell r="DN1682" t="b">
            <v>0</v>
          </cell>
          <cell r="DP1682" t="b">
            <v>0</v>
          </cell>
          <cell r="DV1682">
            <v>0</v>
          </cell>
          <cell r="DX1682">
            <v>0</v>
          </cell>
          <cell r="DZ1682">
            <v>0</v>
          </cell>
          <cell r="EB1682">
            <v>0</v>
          </cell>
          <cell r="ED1682">
            <v>0</v>
          </cell>
          <cell r="EF1682">
            <v>0</v>
          </cell>
          <cell r="EJ1682">
            <v>0</v>
          </cell>
          <cell r="EL1682">
            <v>0</v>
          </cell>
          <cell r="EN1682">
            <v>0</v>
          </cell>
          <cell r="EP1682">
            <v>0</v>
          </cell>
          <cell r="ER1682">
            <v>0</v>
          </cell>
          <cell r="ET1682">
            <v>0</v>
          </cell>
          <cell r="EX1682">
            <v>0</v>
          </cell>
          <cell r="EZ1682">
            <v>0</v>
          </cell>
          <cell r="FD1682">
            <v>0</v>
          </cell>
          <cell r="FF1682">
            <v>0</v>
          </cell>
        </row>
        <row r="1683">
          <cell r="A1683" t="str">
            <v>LAHTI GT 1</v>
          </cell>
          <cell r="B1683" t="str">
            <v>Finland</v>
          </cell>
          <cell r="G1683">
            <v>5.2450000000000001</v>
          </cell>
          <cell r="H1683">
            <v>10.49</v>
          </cell>
          <cell r="AK1683">
            <v>1.4449974999999999</v>
          </cell>
          <cell r="AL1683">
            <v>5.7799899999999997</v>
          </cell>
          <cell r="AN1683">
            <v>0</v>
          </cell>
          <cell r="AO1683">
            <v>0.20980000000000001</v>
          </cell>
          <cell r="AP1683">
            <v>52.45</v>
          </cell>
          <cell r="AQ1683">
            <v>0.41960000000000003</v>
          </cell>
          <cell r="BG1683" t="b">
            <v>0</v>
          </cell>
          <cell r="BO1683" t="b">
            <v>0</v>
          </cell>
          <cell r="CA1683" t="b">
            <v>0</v>
          </cell>
          <cell r="CB1683" t="b">
            <v>0</v>
          </cell>
          <cell r="CD1683" t="b">
            <v>0</v>
          </cell>
          <cell r="CE1683" t="b">
            <v>0</v>
          </cell>
          <cell r="CG1683" t="b">
            <v>0</v>
          </cell>
          <cell r="CH1683" t="b">
            <v>0</v>
          </cell>
          <cell r="CP1683" t="e">
            <v>#N/A</v>
          </cell>
          <cell r="CT1683" t="b">
            <v>0</v>
          </cell>
          <cell r="CV1683" t="b">
            <v>0</v>
          </cell>
          <cell r="CX1683" t="b">
            <v>0</v>
          </cell>
          <cell r="CZ1683" t="b">
            <v>0</v>
          </cell>
          <cell r="DB1683" t="b">
            <v>0</v>
          </cell>
          <cell r="DD1683" t="b">
            <v>0</v>
          </cell>
          <cell r="DF1683" t="b">
            <v>0</v>
          </cell>
          <cell r="DH1683" t="b">
            <v>0</v>
          </cell>
          <cell r="DJ1683" t="b">
            <v>0</v>
          </cell>
          <cell r="DL1683" t="b">
            <v>0</v>
          </cell>
          <cell r="DN1683" t="b">
            <v>0</v>
          </cell>
          <cell r="DP1683" t="b">
            <v>0</v>
          </cell>
          <cell r="DV1683">
            <v>0</v>
          </cell>
          <cell r="DX1683">
            <v>0</v>
          </cell>
          <cell r="DZ1683">
            <v>0</v>
          </cell>
          <cell r="EB1683">
            <v>0</v>
          </cell>
          <cell r="ED1683">
            <v>0</v>
          </cell>
          <cell r="EF1683">
            <v>0</v>
          </cell>
          <cell r="EJ1683">
            <v>0</v>
          </cell>
          <cell r="EL1683">
            <v>0</v>
          </cell>
          <cell r="EN1683">
            <v>0</v>
          </cell>
          <cell r="EP1683">
            <v>0</v>
          </cell>
          <cell r="ER1683">
            <v>0</v>
          </cell>
          <cell r="ET1683">
            <v>0</v>
          </cell>
          <cell r="EX1683">
            <v>0</v>
          </cell>
          <cell r="EZ1683">
            <v>0</v>
          </cell>
          <cell r="FD1683">
            <v>0</v>
          </cell>
          <cell r="FF1683">
            <v>0</v>
          </cell>
        </row>
        <row r="1684">
          <cell r="A1684" t="str">
            <v>Lieksa</v>
          </cell>
          <cell r="B1684" t="str">
            <v>Finland</v>
          </cell>
          <cell r="G1684">
            <v>6.9</v>
          </cell>
          <cell r="H1684">
            <v>22</v>
          </cell>
          <cell r="AK1684">
            <v>1.5404249999999999</v>
          </cell>
          <cell r="AL1684">
            <v>15.659855072463765</v>
          </cell>
          <cell r="AN1684">
            <v>0</v>
          </cell>
          <cell r="AO1684">
            <v>0.93150000000000011</v>
          </cell>
          <cell r="AP1684">
            <v>189.75</v>
          </cell>
          <cell r="AQ1684">
            <v>0.96600000000000019</v>
          </cell>
          <cell r="BG1684" t="b">
            <v>0</v>
          </cell>
          <cell r="BO1684" t="b">
            <v>0</v>
          </cell>
          <cell r="CA1684" t="b">
            <v>0</v>
          </cell>
          <cell r="CB1684" t="b">
            <v>0</v>
          </cell>
          <cell r="CD1684" t="b">
            <v>0</v>
          </cell>
          <cell r="CE1684" t="b">
            <v>0</v>
          </cell>
          <cell r="CG1684" t="b">
            <v>0</v>
          </cell>
          <cell r="CH1684" t="b">
            <v>0</v>
          </cell>
          <cell r="CP1684" t="e">
            <v>#N/A</v>
          </cell>
          <cell r="CT1684" t="b">
            <v>0</v>
          </cell>
          <cell r="CV1684" t="b">
            <v>0</v>
          </cell>
          <cell r="CX1684" t="b">
            <v>0</v>
          </cell>
          <cell r="CZ1684" t="b">
            <v>0</v>
          </cell>
          <cell r="DB1684" t="b">
            <v>0</v>
          </cell>
          <cell r="DD1684" t="b">
            <v>0</v>
          </cell>
          <cell r="DF1684" t="b">
            <v>0</v>
          </cell>
          <cell r="DH1684" t="b">
            <v>0</v>
          </cell>
          <cell r="DJ1684" t="b">
            <v>0</v>
          </cell>
          <cell r="DL1684" t="b">
            <v>0</v>
          </cell>
          <cell r="DN1684" t="b">
            <v>0</v>
          </cell>
          <cell r="DP1684" t="b">
            <v>0</v>
          </cell>
          <cell r="DV1684">
            <v>0</v>
          </cell>
          <cell r="DX1684">
            <v>0</v>
          </cell>
          <cell r="DZ1684">
            <v>0</v>
          </cell>
          <cell r="EB1684">
            <v>0</v>
          </cell>
          <cell r="ED1684">
            <v>0</v>
          </cell>
          <cell r="EF1684">
            <v>0</v>
          </cell>
          <cell r="EJ1684">
            <v>0</v>
          </cell>
          <cell r="EL1684">
            <v>0</v>
          </cell>
          <cell r="EN1684">
            <v>0</v>
          </cell>
          <cell r="EP1684">
            <v>0</v>
          </cell>
          <cell r="ER1684">
            <v>0</v>
          </cell>
          <cell r="ET1684">
            <v>0</v>
          </cell>
          <cell r="EX1684">
            <v>0</v>
          </cell>
          <cell r="EZ1684">
            <v>0</v>
          </cell>
          <cell r="FD1684">
            <v>0</v>
          </cell>
          <cell r="FF1684">
            <v>0</v>
          </cell>
        </row>
        <row r="1685">
          <cell r="A1685" t="str">
            <v>Lieksa</v>
          </cell>
          <cell r="B1685" t="str">
            <v>Finland</v>
          </cell>
          <cell r="G1685">
            <v>6.9</v>
          </cell>
          <cell r="H1685">
            <v>22</v>
          </cell>
          <cell r="AK1685">
            <v>1.5404249999999999</v>
          </cell>
          <cell r="AL1685">
            <v>15.659855072463765</v>
          </cell>
          <cell r="AN1685">
            <v>0</v>
          </cell>
          <cell r="AO1685">
            <v>0.93150000000000011</v>
          </cell>
          <cell r="AP1685">
            <v>189.75</v>
          </cell>
          <cell r="AQ1685">
            <v>0.96600000000000019</v>
          </cell>
          <cell r="BG1685" t="b">
            <v>0</v>
          </cell>
          <cell r="BO1685" t="b">
            <v>0</v>
          </cell>
          <cell r="CA1685" t="b">
            <v>0</v>
          </cell>
          <cell r="CB1685" t="b">
            <v>0</v>
          </cell>
          <cell r="CD1685" t="b">
            <v>0</v>
          </cell>
          <cell r="CE1685" t="b">
            <v>0</v>
          </cell>
          <cell r="CG1685" t="b">
            <v>0</v>
          </cell>
          <cell r="CH1685" t="b">
            <v>0</v>
          </cell>
          <cell r="CP1685" t="e">
            <v>#N/A</v>
          </cell>
          <cell r="CT1685" t="b">
            <v>0</v>
          </cell>
          <cell r="CV1685" t="b">
            <v>0</v>
          </cell>
          <cell r="CX1685" t="b">
            <v>0</v>
          </cell>
          <cell r="CZ1685" t="b">
            <v>0</v>
          </cell>
          <cell r="DB1685" t="b">
            <v>0</v>
          </cell>
          <cell r="DD1685" t="b">
            <v>0</v>
          </cell>
          <cell r="DF1685" t="b">
            <v>0</v>
          </cell>
          <cell r="DH1685" t="b">
            <v>0</v>
          </cell>
          <cell r="DJ1685" t="b">
            <v>0</v>
          </cell>
          <cell r="DL1685" t="b">
            <v>0</v>
          </cell>
          <cell r="DN1685" t="b">
            <v>0</v>
          </cell>
          <cell r="DP1685" t="b">
            <v>0</v>
          </cell>
          <cell r="DV1685">
            <v>0</v>
          </cell>
          <cell r="DX1685">
            <v>0</v>
          </cell>
          <cell r="DZ1685">
            <v>0</v>
          </cell>
          <cell r="EB1685">
            <v>0</v>
          </cell>
          <cell r="ED1685">
            <v>0</v>
          </cell>
          <cell r="EF1685">
            <v>0</v>
          </cell>
          <cell r="EJ1685">
            <v>0</v>
          </cell>
          <cell r="EL1685">
            <v>0</v>
          </cell>
          <cell r="EN1685">
            <v>0</v>
          </cell>
          <cell r="EP1685">
            <v>0</v>
          </cell>
          <cell r="ER1685">
            <v>0</v>
          </cell>
          <cell r="ET1685">
            <v>0</v>
          </cell>
          <cell r="EX1685">
            <v>0</v>
          </cell>
          <cell r="EZ1685">
            <v>0</v>
          </cell>
          <cell r="FD1685">
            <v>0</v>
          </cell>
          <cell r="FF1685">
            <v>0</v>
          </cell>
        </row>
        <row r="1686">
          <cell r="A1686" t="str">
            <v>LIELAHTI CC</v>
          </cell>
          <cell r="B1686" t="str">
            <v>Finland</v>
          </cell>
          <cell r="G1686">
            <v>134.9</v>
          </cell>
          <cell r="H1686">
            <v>153</v>
          </cell>
          <cell r="AK1686">
            <v>51.262</v>
          </cell>
          <cell r="AL1686">
            <v>65.940845070422526</v>
          </cell>
          <cell r="AN1686">
            <v>0</v>
          </cell>
          <cell r="AO1686">
            <v>10.792</v>
          </cell>
          <cell r="AP1686">
            <v>1349</v>
          </cell>
          <cell r="AQ1686">
            <v>13.490000000000002</v>
          </cell>
          <cell r="BG1686" t="b">
            <v>0</v>
          </cell>
          <cell r="BO1686" t="b">
            <v>0</v>
          </cell>
          <cell r="CA1686" t="b">
            <v>0</v>
          </cell>
          <cell r="CB1686" t="b">
            <v>0</v>
          </cell>
          <cell r="CD1686" t="b">
            <v>0</v>
          </cell>
          <cell r="CE1686" t="b">
            <v>0</v>
          </cell>
          <cell r="CG1686" t="b">
            <v>0</v>
          </cell>
          <cell r="CH1686" t="b">
            <v>0</v>
          </cell>
          <cell r="CP1686" t="e">
            <v>#N/A</v>
          </cell>
          <cell r="CT1686" t="b">
            <v>0</v>
          </cell>
          <cell r="CV1686" t="b">
            <v>0</v>
          </cell>
          <cell r="CX1686" t="b">
            <v>0</v>
          </cell>
          <cell r="CZ1686" t="b">
            <v>0</v>
          </cell>
          <cell r="DB1686" t="b">
            <v>0</v>
          </cell>
          <cell r="DD1686" t="b">
            <v>0</v>
          </cell>
          <cell r="DF1686" t="b">
            <v>0</v>
          </cell>
          <cell r="DH1686" t="b">
            <v>0</v>
          </cell>
          <cell r="DJ1686" t="b">
            <v>0</v>
          </cell>
          <cell r="DL1686" t="b">
            <v>0</v>
          </cell>
          <cell r="DN1686" t="b">
            <v>0</v>
          </cell>
          <cell r="DP1686" t="b">
            <v>0</v>
          </cell>
          <cell r="DV1686">
            <v>0</v>
          </cell>
          <cell r="DX1686">
            <v>0</v>
          </cell>
          <cell r="DZ1686">
            <v>0</v>
          </cell>
          <cell r="EB1686">
            <v>0</v>
          </cell>
          <cell r="ED1686">
            <v>0</v>
          </cell>
          <cell r="EF1686">
            <v>0</v>
          </cell>
          <cell r="EJ1686">
            <v>0</v>
          </cell>
          <cell r="EL1686">
            <v>0</v>
          </cell>
          <cell r="EN1686">
            <v>0</v>
          </cell>
          <cell r="EP1686">
            <v>0</v>
          </cell>
          <cell r="ER1686">
            <v>0</v>
          </cell>
          <cell r="ET1686">
            <v>0</v>
          </cell>
          <cell r="EX1686">
            <v>0</v>
          </cell>
          <cell r="EZ1686">
            <v>0</v>
          </cell>
          <cell r="FD1686">
            <v>0</v>
          </cell>
          <cell r="FF1686">
            <v>0</v>
          </cell>
        </row>
        <row r="1687">
          <cell r="A1687" t="str">
            <v>LIELAHTI CC</v>
          </cell>
          <cell r="B1687" t="str">
            <v>Finland</v>
          </cell>
          <cell r="G1687">
            <v>134.9</v>
          </cell>
          <cell r="H1687">
            <v>153</v>
          </cell>
          <cell r="AK1687">
            <v>51.262</v>
          </cell>
          <cell r="AL1687">
            <v>65.940845070422526</v>
          </cell>
          <cell r="AN1687">
            <v>0</v>
          </cell>
          <cell r="AO1687">
            <v>10.792</v>
          </cell>
          <cell r="AP1687">
            <v>1349</v>
          </cell>
          <cell r="AQ1687">
            <v>13.490000000000002</v>
          </cell>
          <cell r="BG1687" t="b">
            <v>0</v>
          </cell>
          <cell r="BO1687" t="b">
            <v>0</v>
          </cell>
          <cell r="CA1687" t="b">
            <v>0</v>
          </cell>
          <cell r="CB1687" t="b">
            <v>0</v>
          </cell>
          <cell r="CD1687" t="b">
            <v>0</v>
          </cell>
          <cell r="CE1687" t="b">
            <v>0</v>
          </cell>
          <cell r="CG1687" t="b">
            <v>0</v>
          </cell>
          <cell r="CH1687" t="b">
            <v>0</v>
          </cell>
          <cell r="CP1687" t="e">
            <v>#N/A</v>
          </cell>
          <cell r="CT1687" t="b">
            <v>0</v>
          </cell>
          <cell r="CV1687" t="b">
            <v>0</v>
          </cell>
          <cell r="CX1687" t="b">
            <v>0</v>
          </cell>
          <cell r="CZ1687" t="b">
            <v>0</v>
          </cell>
          <cell r="DB1687" t="b">
            <v>0</v>
          </cell>
          <cell r="DD1687" t="b">
            <v>0</v>
          </cell>
          <cell r="DF1687" t="b">
            <v>0</v>
          </cell>
          <cell r="DH1687" t="b">
            <v>0</v>
          </cell>
          <cell r="DJ1687" t="b">
            <v>0</v>
          </cell>
          <cell r="DL1687" t="b">
            <v>0</v>
          </cell>
          <cell r="DN1687" t="b">
            <v>0</v>
          </cell>
          <cell r="DP1687" t="b">
            <v>0</v>
          </cell>
          <cell r="DV1687">
            <v>0</v>
          </cell>
          <cell r="DX1687">
            <v>0</v>
          </cell>
          <cell r="DZ1687">
            <v>0</v>
          </cell>
          <cell r="EB1687">
            <v>0</v>
          </cell>
          <cell r="ED1687">
            <v>0</v>
          </cell>
          <cell r="EF1687">
            <v>0</v>
          </cell>
          <cell r="EJ1687">
            <v>0</v>
          </cell>
          <cell r="EL1687">
            <v>0</v>
          </cell>
          <cell r="EN1687">
            <v>0</v>
          </cell>
          <cell r="EP1687">
            <v>0</v>
          </cell>
          <cell r="ER1687">
            <v>0</v>
          </cell>
          <cell r="ET1687">
            <v>0</v>
          </cell>
          <cell r="EX1687">
            <v>0</v>
          </cell>
          <cell r="EZ1687">
            <v>0</v>
          </cell>
          <cell r="FD1687">
            <v>0</v>
          </cell>
          <cell r="FF1687">
            <v>0</v>
          </cell>
        </row>
        <row r="1688">
          <cell r="A1688" t="str">
            <v>LOVIISA GT 1-2</v>
          </cell>
          <cell r="B1688" t="str">
            <v>Finland</v>
          </cell>
          <cell r="G1688">
            <v>40</v>
          </cell>
          <cell r="H1688">
            <v>0</v>
          </cell>
          <cell r="AK1688">
            <v>10.26</v>
          </cell>
          <cell r="AL1688">
            <v>0</v>
          </cell>
          <cell r="AN1688">
            <v>0</v>
          </cell>
          <cell r="AO1688">
            <v>1.6</v>
          </cell>
          <cell r="AP1688">
            <v>600</v>
          </cell>
          <cell r="AQ1688">
            <v>3.2</v>
          </cell>
          <cell r="BG1688" t="b">
            <v>0</v>
          </cell>
          <cell r="BO1688" t="b">
            <v>0</v>
          </cell>
          <cell r="CA1688" t="b">
            <v>0</v>
          </cell>
          <cell r="CB1688" t="b">
            <v>0</v>
          </cell>
          <cell r="CD1688" t="b">
            <v>0</v>
          </cell>
          <cell r="CE1688" t="b">
            <v>0</v>
          </cell>
          <cell r="CG1688" t="b">
            <v>0</v>
          </cell>
          <cell r="CH1688" t="b">
            <v>0</v>
          </cell>
          <cell r="CP1688" t="e">
            <v>#N/A</v>
          </cell>
          <cell r="CT1688" t="b">
            <v>0</v>
          </cell>
          <cell r="CV1688" t="b">
            <v>0</v>
          </cell>
          <cell r="CX1688" t="b">
            <v>0</v>
          </cell>
          <cell r="CZ1688" t="b">
            <v>0</v>
          </cell>
          <cell r="DB1688" t="b">
            <v>0</v>
          </cell>
          <cell r="DD1688" t="b">
            <v>0</v>
          </cell>
          <cell r="DF1688" t="b">
            <v>0</v>
          </cell>
          <cell r="DH1688" t="b">
            <v>0</v>
          </cell>
          <cell r="DJ1688" t="b">
            <v>0</v>
          </cell>
          <cell r="DL1688" t="b">
            <v>0</v>
          </cell>
          <cell r="DN1688" t="b">
            <v>0</v>
          </cell>
          <cell r="DP1688" t="b">
            <v>0</v>
          </cell>
          <cell r="DV1688">
            <v>0</v>
          </cell>
          <cell r="DX1688">
            <v>0</v>
          </cell>
          <cell r="DZ1688">
            <v>0</v>
          </cell>
          <cell r="EB1688">
            <v>0</v>
          </cell>
          <cell r="ED1688">
            <v>0</v>
          </cell>
          <cell r="EF1688">
            <v>0</v>
          </cell>
          <cell r="EJ1688">
            <v>0</v>
          </cell>
          <cell r="EL1688">
            <v>0</v>
          </cell>
          <cell r="EN1688">
            <v>0</v>
          </cell>
          <cell r="EP1688">
            <v>0</v>
          </cell>
          <cell r="ER1688">
            <v>0</v>
          </cell>
          <cell r="ET1688">
            <v>0</v>
          </cell>
          <cell r="EX1688">
            <v>0</v>
          </cell>
          <cell r="EZ1688">
            <v>0</v>
          </cell>
          <cell r="FD1688">
            <v>0</v>
          </cell>
          <cell r="FF1688">
            <v>0</v>
          </cell>
        </row>
        <row r="1689">
          <cell r="A1689" t="str">
            <v>LOVIISA GT 1-2</v>
          </cell>
          <cell r="B1689" t="str">
            <v>Finland</v>
          </cell>
          <cell r="G1689">
            <v>40</v>
          </cell>
          <cell r="H1689">
            <v>0</v>
          </cell>
          <cell r="AK1689">
            <v>10.26</v>
          </cell>
          <cell r="AL1689">
            <v>0</v>
          </cell>
          <cell r="AN1689">
            <v>0</v>
          </cell>
          <cell r="AO1689">
            <v>1.6</v>
          </cell>
          <cell r="AP1689">
            <v>600</v>
          </cell>
          <cell r="AQ1689">
            <v>3.2</v>
          </cell>
          <cell r="BG1689" t="b">
            <v>0</v>
          </cell>
          <cell r="BO1689" t="b">
            <v>0</v>
          </cell>
          <cell r="CA1689" t="b">
            <v>0</v>
          </cell>
          <cell r="CB1689" t="b">
            <v>0</v>
          </cell>
          <cell r="CD1689" t="b">
            <v>0</v>
          </cell>
          <cell r="CE1689" t="b">
            <v>0</v>
          </cell>
          <cell r="CG1689" t="b">
            <v>0</v>
          </cell>
          <cell r="CH1689" t="b">
            <v>0</v>
          </cell>
          <cell r="CP1689" t="e">
            <v>#N/A</v>
          </cell>
          <cell r="CT1689" t="b">
            <v>0</v>
          </cell>
          <cell r="CV1689" t="b">
            <v>0</v>
          </cell>
          <cell r="CX1689" t="b">
            <v>0</v>
          </cell>
          <cell r="CZ1689" t="b">
            <v>0</v>
          </cell>
          <cell r="DB1689" t="b">
            <v>0</v>
          </cell>
          <cell r="DD1689" t="b">
            <v>0</v>
          </cell>
          <cell r="DF1689" t="b">
            <v>0</v>
          </cell>
          <cell r="DH1689" t="b">
            <v>0</v>
          </cell>
          <cell r="DJ1689" t="b">
            <v>0</v>
          </cell>
          <cell r="DL1689" t="b">
            <v>0</v>
          </cell>
          <cell r="DN1689" t="b">
            <v>0</v>
          </cell>
          <cell r="DP1689" t="b">
            <v>0</v>
          </cell>
          <cell r="DV1689">
            <v>0</v>
          </cell>
          <cell r="DX1689">
            <v>0</v>
          </cell>
          <cell r="DZ1689">
            <v>0</v>
          </cell>
          <cell r="EB1689">
            <v>0</v>
          </cell>
          <cell r="ED1689">
            <v>0</v>
          </cell>
          <cell r="EF1689">
            <v>0</v>
          </cell>
          <cell r="EJ1689">
            <v>0</v>
          </cell>
          <cell r="EL1689">
            <v>0</v>
          </cell>
          <cell r="EN1689">
            <v>0</v>
          </cell>
          <cell r="EP1689">
            <v>0</v>
          </cell>
          <cell r="ER1689">
            <v>0</v>
          </cell>
          <cell r="ET1689">
            <v>0</v>
          </cell>
          <cell r="EX1689">
            <v>0</v>
          </cell>
          <cell r="EZ1689">
            <v>0</v>
          </cell>
          <cell r="FD1689">
            <v>0</v>
          </cell>
          <cell r="FF1689">
            <v>0</v>
          </cell>
        </row>
        <row r="1690">
          <cell r="A1690" t="str">
            <v>MARIEHAMM GT 1</v>
          </cell>
          <cell r="B1690" t="str">
            <v>Finland</v>
          </cell>
          <cell r="G1690">
            <v>12.3</v>
          </cell>
          <cell r="H1690">
            <v>0</v>
          </cell>
          <cell r="AK1690">
            <v>2.9212500000000001</v>
          </cell>
          <cell r="AL1690">
            <v>0</v>
          </cell>
          <cell r="AN1690">
            <v>0</v>
          </cell>
          <cell r="AO1690">
            <v>0.49200000000000005</v>
          </cell>
          <cell r="AP1690">
            <v>184.5</v>
          </cell>
          <cell r="AQ1690">
            <v>0.9840000000000001</v>
          </cell>
          <cell r="BG1690" t="b">
            <v>0</v>
          </cell>
          <cell r="BO1690" t="b">
            <v>0</v>
          </cell>
          <cell r="CA1690" t="b">
            <v>0</v>
          </cell>
          <cell r="CB1690" t="b">
            <v>0</v>
          </cell>
          <cell r="CD1690" t="b">
            <v>0</v>
          </cell>
          <cell r="CE1690" t="b">
            <v>0</v>
          </cell>
          <cell r="CG1690" t="b">
            <v>0</v>
          </cell>
          <cell r="CH1690" t="b">
            <v>0</v>
          </cell>
          <cell r="CP1690" t="e">
            <v>#N/A</v>
          </cell>
          <cell r="CT1690" t="b">
            <v>0</v>
          </cell>
          <cell r="CV1690" t="b">
            <v>0</v>
          </cell>
          <cell r="CX1690" t="b">
            <v>0</v>
          </cell>
          <cell r="CZ1690" t="b">
            <v>0</v>
          </cell>
          <cell r="DB1690" t="b">
            <v>0</v>
          </cell>
          <cell r="DD1690" t="b">
            <v>0</v>
          </cell>
          <cell r="DF1690" t="b">
            <v>0</v>
          </cell>
          <cell r="DH1690" t="b">
            <v>0</v>
          </cell>
          <cell r="DJ1690" t="b">
            <v>0</v>
          </cell>
          <cell r="DL1690" t="b">
            <v>0</v>
          </cell>
          <cell r="DN1690" t="b">
            <v>0</v>
          </cell>
          <cell r="DP1690" t="b">
            <v>0</v>
          </cell>
          <cell r="DV1690">
            <v>0</v>
          </cell>
          <cell r="DX1690">
            <v>0</v>
          </cell>
          <cell r="DZ1690">
            <v>0</v>
          </cell>
          <cell r="EB1690">
            <v>0</v>
          </cell>
          <cell r="ED1690">
            <v>0</v>
          </cell>
          <cell r="EF1690">
            <v>0</v>
          </cell>
          <cell r="EJ1690">
            <v>0</v>
          </cell>
          <cell r="EL1690">
            <v>0</v>
          </cell>
          <cell r="EN1690">
            <v>0</v>
          </cell>
          <cell r="EP1690">
            <v>0</v>
          </cell>
          <cell r="ER1690">
            <v>0</v>
          </cell>
          <cell r="ET1690">
            <v>0</v>
          </cell>
          <cell r="EX1690">
            <v>0</v>
          </cell>
          <cell r="EZ1690">
            <v>0</v>
          </cell>
          <cell r="FD1690">
            <v>0</v>
          </cell>
          <cell r="FF1690">
            <v>0</v>
          </cell>
        </row>
        <row r="1691">
          <cell r="A1691" t="str">
            <v>MARIEHAMM GT 1</v>
          </cell>
          <cell r="B1691" t="str">
            <v>Finland</v>
          </cell>
          <cell r="G1691">
            <v>12.3</v>
          </cell>
          <cell r="H1691">
            <v>0</v>
          </cell>
          <cell r="AK1691">
            <v>2.9212500000000001</v>
          </cell>
          <cell r="AL1691">
            <v>0</v>
          </cell>
          <cell r="AN1691">
            <v>0</v>
          </cell>
          <cell r="AO1691">
            <v>0.49200000000000005</v>
          </cell>
          <cell r="AP1691">
            <v>184.5</v>
          </cell>
          <cell r="AQ1691">
            <v>0.9840000000000001</v>
          </cell>
          <cell r="BG1691" t="b">
            <v>0</v>
          </cell>
          <cell r="BO1691" t="b">
            <v>0</v>
          </cell>
          <cell r="CA1691" t="b">
            <v>0</v>
          </cell>
          <cell r="CB1691" t="b">
            <v>0</v>
          </cell>
          <cell r="CD1691" t="b">
            <v>0</v>
          </cell>
          <cell r="CE1691" t="b">
            <v>0</v>
          </cell>
          <cell r="CG1691" t="b">
            <v>0</v>
          </cell>
          <cell r="CH1691" t="b">
            <v>0</v>
          </cell>
          <cell r="CP1691" t="e">
            <v>#N/A</v>
          </cell>
          <cell r="CT1691" t="b">
            <v>0</v>
          </cell>
          <cell r="CV1691" t="b">
            <v>0</v>
          </cell>
          <cell r="CX1691" t="b">
            <v>0</v>
          </cell>
          <cell r="CZ1691" t="b">
            <v>0</v>
          </cell>
          <cell r="DB1691" t="b">
            <v>0</v>
          </cell>
          <cell r="DD1691" t="b">
            <v>0</v>
          </cell>
          <cell r="DF1691" t="b">
            <v>0</v>
          </cell>
          <cell r="DH1691" t="b">
            <v>0</v>
          </cell>
          <cell r="DJ1691" t="b">
            <v>0</v>
          </cell>
          <cell r="DL1691" t="b">
            <v>0</v>
          </cell>
          <cell r="DN1691" t="b">
            <v>0</v>
          </cell>
          <cell r="DP1691" t="b">
            <v>0</v>
          </cell>
          <cell r="DV1691">
            <v>0</v>
          </cell>
          <cell r="DX1691">
            <v>0</v>
          </cell>
          <cell r="DZ1691">
            <v>0</v>
          </cell>
          <cell r="EB1691">
            <v>0</v>
          </cell>
          <cell r="ED1691">
            <v>0</v>
          </cell>
          <cell r="EF1691">
            <v>0</v>
          </cell>
          <cell r="EJ1691">
            <v>0</v>
          </cell>
          <cell r="EL1691">
            <v>0</v>
          </cell>
          <cell r="EN1691">
            <v>0</v>
          </cell>
          <cell r="EP1691">
            <v>0</v>
          </cell>
          <cell r="ER1691">
            <v>0</v>
          </cell>
          <cell r="ET1691">
            <v>0</v>
          </cell>
          <cell r="EX1691">
            <v>0</v>
          </cell>
          <cell r="EZ1691">
            <v>0</v>
          </cell>
          <cell r="FD1691">
            <v>0</v>
          </cell>
          <cell r="FF1691">
            <v>0</v>
          </cell>
        </row>
        <row r="1692">
          <cell r="A1692" t="str">
            <v>MARIEHAMM GT 2</v>
          </cell>
          <cell r="B1692" t="str">
            <v>Finland</v>
          </cell>
          <cell r="G1692">
            <v>12.3</v>
          </cell>
          <cell r="H1692">
            <v>0</v>
          </cell>
          <cell r="AK1692">
            <v>3.5055000000000001</v>
          </cell>
          <cell r="AL1692">
            <v>0</v>
          </cell>
          <cell r="AN1692">
            <v>0</v>
          </cell>
          <cell r="AO1692">
            <v>0.49200000000000005</v>
          </cell>
          <cell r="AP1692">
            <v>184.5</v>
          </cell>
          <cell r="AQ1692">
            <v>0.9840000000000001</v>
          </cell>
          <cell r="BG1692" t="b">
            <v>0</v>
          </cell>
          <cell r="BO1692" t="b">
            <v>0</v>
          </cell>
          <cell r="CA1692" t="b">
            <v>0</v>
          </cell>
          <cell r="CB1692" t="b">
            <v>0</v>
          </cell>
          <cell r="CD1692" t="b">
            <v>0</v>
          </cell>
          <cell r="CE1692" t="b">
            <v>0</v>
          </cell>
          <cell r="CG1692" t="b">
            <v>0</v>
          </cell>
          <cell r="CH1692" t="b">
            <v>0</v>
          </cell>
          <cell r="CP1692" t="e">
            <v>#N/A</v>
          </cell>
          <cell r="CT1692" t="b">
            <v>0</v>
          </cell>
          <cell r="CV1692" t="b">
            <v>0</v>
          </cell>
          <cell r="CX1692" t="b">
            <v>0</v>
          </cell>
          <cell r="CZ1692" t="b">
            <v>0</v>
          </cell>
          <cell r="DB1692" t="b">
            <v>0</v>
          </cell>
          <cell r="DD1692" t="b">
            <v>0</v>
          </cell>
          <cell r="DF1692" t="b">
            <v>0</v>
          </cell>
          <cell r="DH1692" t="b">
            <v>0</v>
          </cell>
          <cell r="DJ1692" t="b">
            <v>0</v>
          </cell>
          <cell r="DL1692" t="b">
            <v>0</v>
          </cell>
          <cell r="DN1692" t="b">
            <v>0</v>
          </cell>
          <cell r="DP1692" t="b">
            <v>0</v>
          </cell>
          <cell r="DV1692">
            <v>0</v>
          </cell>
          <cell r="DX1692">
            <v>0</v>
          </cell>
          <cell r="DZ1692">
            <v>0</v>
          </cell>
          <cell r="EB1692">
            <v>0</v>
          </cell>
          <cell r="ED1692">
            <v>0</v>
          </cell>
          <cell r="EF1692">
            <v>0</v>
          </cell>
          <cell r="EJ1692">
            <v>0</v>
          </cell>
          <cell r="EL1692">
            <v>0</v>
          </cell>
          <cell r="EN1692">
            <v>0</v>
          </cell>
          <cell r="EP1692">
            <v>0</v>
          </cell>
          <cell r="ER1692">
            <v>0</v>
          </cell>
          <cell r="ET1692">
            <v>0</v>
          </cell>
          <cell r="EX1692">
            <v>0</v>
          </cell>
          <cell r="EZ1692">
            <v>0</v>
          </cell>
          <cell r="FD1692">
            <v>0</v>
          </cell>
          <cell r="FF1692">
            <v>0</v>
          </cell>
        </row>
        <row r="1693">
          <cell r="A1693" t="str">
            <v>MARIEHAMM GT 2</v>
          </cell>
          <cell r="B1693" t="str">
            <v>Finland</v>
          </cell>
          <cell r="G1693">
            <v>12.3</v>
          </cell>
          <cell r="H1693">
            <v>0</v>
          </cell>
          <cell r="AK1693">
            <v>3.5055000000000001</v>
          </cell>
          <cell r="AL1693">
            <v>0</v>
          </cell>
          <cell r="AN1693">
            <v>0</v>
          </cell>
          <cell r="AO1693">
            <v>0.49200000000000005</v>
          </cell>
          <cell r="AP1693">
            <v>184.5</v>
          </cell>
          <cell r="AQ1693">
            <v>0.9840000000000001</v>
          </cell>
          <cell r="BG1693" t="b">
            <v>0</v>
          </cell>
          <cell r="BO1693" t="b">
            <v>0</v>
          </cell>
          <cell r="CA1693" t="b">
            <v>0</v>
          </cell>
          <cell r="CB1693" t="b">
            <v>0</v>
          </cell>
          <cell r="CD1693" t="b">
            <v>0</v>
          </cell>
          <cell r="CE1693" t="b">
            <v>0</v>
          </cell>
          <cell r="CG1693" t="b">
            <v>0</v>
          </cell>
          <cell r="CH1693" t="b">
            <v>0</v>
          </cell>
          <cell r="CP1693" t="e">
            <v>#N/A</v>
          </cell>
          <cell r="CT1693" t="b">
            <v>0</v>
          </cell>
          <cell r="CV1693" t="b">
            <v>0</v>
          </cell>
          <cell r="CX1693" t="b">
            <v>0</v>
          </cell>
          <cell r="CZ1693" t="b">
            <v>0</v>
          </cell>
          <cell r="DB1693" t="b">
            <v>0</v>
          </cell>
          <cell r="DD1693" t="b">
            <v>0</v>
          </cell>
          <cell r="DF1693" t="b">
            <v>0</v>
          </cell>
          <cell r="DH1693" t="b">
            <v>0</v>
          </cell>
          <cell r="DJ1693" t="b">
            <v>0</v>
          </cell>
          <cell r="DL1693" t="b">
            <v>0</v>
          </cell>
          <cell r="DN1693" t="b">
            <v>0</v>
          </cell>
          <cell r="DP1693" t="b">
            <v>0</v>
          </cell>
          <cell r="DV1693">
            <v>0</v>
          </cell>
          <cell r="DX1693">
            <v>0</v>
          </cell>
          <cell r="DZ1693">
            <v>0</v>
          </cell>
          <cell r="EB1693">
            <v>0</v>
          </cell>
          <cell r="ED1693">
            <v>0</v>
          </cell>
          <cell r="EF1693">
            <v>0</v>
          </cell>
          <cell r="EJ1693">
            <v>0</v>
          </cell>
          <cell r="EL1693">
            <v>0</v>
          </cell>
          <cell r="EN1693">
            <v>0</v>
          </cell>
          <cell r="EP1693">
            <v>0</v>
          </cell>
          <cell r="ER1693">
            <v>0</v>
          </cell>
          <cell r="ET1693">
            <v>0</v>
          </cell>
          <cell r="EX1693">
            <v>0</v>
          </cell>
          <cell r="EZ1693">
            <v>0</v>
          </cell>
          <cell r="FD1693">
            <v>0</v>
          </cell>
          <cell r="FF1693">
            <v>0</v>
          </cell>
        </row>
        <row r="1694">
          <cell r="A1694" t="str">
            <v>MARTINLAAKSO 1</v>
          </cell>
          <cell r="B1694" t="str">
            <v>Finland</v>
          </cell>
          <cell r="G1694">
            <v>60</v>
          </cell>
          <cell r="H1694">
            <v>109.28571428571428</v>
          </cell>
          <cell r="AK1694">
            <v>17.099999999999998</v>
          </cell>
          <cell r="AL1694">
            <v>56.730994897959164</v>
          </cell>
          <cell r="AN1694">
            <v>0</v>
          </cell>
          <cell r="AO1694">
            <v>4.8</v>
          </cell>
          <cell r="AP1694">
            <v>900</v>
          </cell>
          <cell r="AQ1694">
            <v>8.4</v>
          </cell>
          <cell r="BG1694" t="b">
            <v>0</v>
          </cell>
          <cell r="BO1694" t="b">
            <v>0</v>
          </cell>
          <cell r="CA1694" t="b">
            <v>0</v>
          </cell>
          <cell r="CB1694" t="b">
            <v>0</v>
          </cell>
          <cell r="CD1694" t="b">
            <v>0</v>
          </cell>
          <cell r="CE1694" t="b">
            <v>0</v>
          </cell>
          <cell r="CG1694" t="b">
            <v>0</v>
          </cell>
          <cell r="CH1694" t="b">
            <v>0</v>
          </cell>
          <cell r="CP1694" t="e">
            <v>#N/A</v>
          </cell>
          <cell r="CT1694" t="b">
            <v>0</v>
          </cell>
          <cell r="CV1694" t="b">
            <v>0</v>
          </cell>
          <cell r="CX1694" t="b">
            <v>0</v>
          </cell>
          <cell r="CZ1694" t="b">
            <v>0</v>
          </cell>
          <cell r="DB1694" t="b">
            <v>0</v>
          </cell>
          <cell r="DD1694" t="b">
            <v>0</v>
          </cell>
          <cell r="DF1694" t="b">
            <v>0</v>
          </cell>
          <cell r="DH1694" t="b">
            <v>0</v>
          </cell>
          <cell r="DJ1694" t="b">
            <v>0</v>
          </cell>
          <cell r="DL1694" t="b">
            <v>0</v>
          </cell>
          <cell r="DN1694" t="b">
            <v>0</v>
          </cell>
          <cell r="DP1694" t="b">
            <v>0</v>
          </cell>
          <cell r="DV1694">
            <v>0</v>
          </cell>
          <cell r="DX1694">
            <v>0</v>
          </cell>
          <cell r="DZ1694">
            <v>0</v>
          </cell>
          <cell r="EB1694">
            <v>0</v>
          </cell>
          <cell r="ED1694">
            <v>0</v>
          </cell>
          <cell r="EF1694">
            <v>0</v>
          </cell>
          <cell r="EJ1694">
            <v>0</v>
          </cell>
          <cell r="EL1694">
            <v>0</v>
          </cell>
          <cell r="EN1694">
            <v>0</v>
          </cell>
          <cell r="EP1694">
            <v>0</v>
          </cell>
          <cell r="ER1694">
            <v>0</v>
          </cell>
          <cell r="ET1694">
            <v>0</v>
          </cell>
          <cell r="EX1694">
            <v>0</v>
          </cell>
          <cell r="EZ1694">
            <v>0</v>
          </cell>
          <cell r="FD1694">
            <v>0</v>
          </cell>
          <cell r="FF1694">
            <v>0</v>
          </cell>
        </row>
        <row r="1695">
          <cell r="A1695" t="str">
            <v>MARTINLAAKSO 2</v>
          </cell>
          <cell r="B1695" t="str">
            <v>Finland</v>
          </cell>
          <cell r="G1695">
            <v>80</v>
          </cell>
          <cell r="H1695">
            <v>145.71428571428569</v>
          </cell>
          <cell r="AK1695">
            <v>22.799999999999997</v>
          </cell>
          <cell r="AL1695">
            <v>75.641326530612218</v>
          </cell>
          <cell r="AN1695">
            <v>0</v>
          </cell>
          <cell r="AO1695">
            <v>12.608000000000001</v>
          </cell>
          <cell r="AP1695">
            <v>1988</v>
          </cell>
          <cell r="AQ1695">
            <v>11.200000000000001</v>
          </cell>
          <cell r="BG1695" t="b">
            <v>0</v>
          </cell>
          <cell r="BO1695" t="b">
            <v>0</v>
          </cell>
          <cell r="CA1695" t="b">
            <v>0</v>
          </cell>
          <cell r="CB1695" t="b">
            <v>0</v>
          </cell>
          <cell r="CD1695" t="b">
            <v>0</v>
          </cell>
          <cell r="CE1695" t="b">
            <v>0</v>
          </cell>
          <cell r="CG1695" t="b">
            <v>0</v>
          </cell>
          <cell r="CH1695" t="b">
            <v>0</v>
          </cell>
          <cell r="CP1695" t="e">
            <v>#N/A</v>
          </cell>
          <cell r="CT1695" t="b">
            <v>0</v>
          </cell>
          <cell r="CV1695" t="b">
            <v>0</v>
          </cell>
          <cell r="CX1695" t="b">
            <v>0</v>
          </cell>
          <cell r="CZ1695" t="b">
            <v>0</v>
          </cell>
          <cell r="DB1695" t="b">
            <v>0</v>
          </cell>
          <cell r="DD1695" t="b">
            <v>0</v>
          </cell>
          <cell r="DF1695" t="b">
            <v>0</v>
          </cell>
          <cell r="DH1695" t="b">
            <v>0</v>
          </cell>
          <cell r="DJ1695" t="b">
            <v>0</v>
          </cell>
          <cell r="DL1695" t="b">
            <v>0</v>
          </cell>
          <cell r="DN1695" t="b">
            <v>0</v>
          </cell>
          <cell r="DP1695" t="b">
            <v>0</v>
          </cell>
          <cell r="DV1695">
            <v>0</v>
          </cell>
          <cell r="DX1695">
            <v>0</v>
          </cell>
          <cell r="DZ1695">
            <v>0</v>
          </cell>
          <cell r="EB1695">
            <v>0</v>
          </cell>
          <cell r="ED1695">
            <v>0</v>
          </cell>
          <cell r="EF1695">
            <v>0</v>
          </cell>
          <cell r="EJ1695">
            <v>0</v>
          </cell>
          <cell r="EL1695">
            <v>0</v>
          </cell>
          <cell r="EN1695">
            <v>0</v>
          </cell>
          <cell r="EP1695">
            <v>0</v>
          </cell>
          <cell r="ER1695">
            <v>0</v>
          </cell>
          <cell r="ET1695">
            <v>0</v>
          </cell>
          <cell r="EX1695">
            <v>0</v>
          </cell>
          <cell r="EZ1695">
            <v>0</v>
          </cell>
          <cell r="FD1695">
            <v>0</v>
          </cell>
          <cell r="FF1695">
            <v>0</v>
          </cell>
        </row>
        <row r="1696">
          <cell r="A1696" t="str">
            <v>MARTINLAAKSO 2</v>
          </cell>
          <cell r="B1696" t="str">
            <v>Finland</v>
          </cell>
          <cell r="G1696">
            <v>80</v>
          </cell>
          <cell r="H1696">
            <v>145.71428571428569</v>
          </cell>
          <cell r="AK1696">
            <v>22.799999999999997</v>
          </cell>
          <cell r="AL1696">
            <v>75.641326530612218</v>
          </cell>
          <cell r="AN1696">
            <v>0</v>
          </cell>
          <cell r="AO1696">
            <v>12.608000000000001</v>
          </cell>
          <cell r="AP1696">
            <v>1988</v>
          </cell>
          <cell r="AQ1696">
            <v>11.200000000000001</v>
          </cell>
          <cell r="BG1696" t="b">
            <v>0</v>
          </cell>
          <cell r="BO1696" t="b">
            <v>0</v>
          </cell>
          <cell r="CA1696" t="b">
            <v>0</v>
          </cell>
          <cell r="CB1696" t="b">
            <v>0</v>
          </cell>
          <cell r="CD1696" t="b">
            <v>0</v>
          </cell>
          <cell r="CE1696" t="b">
            <v>0</v>
          </cell>
          <cell r="CG1696" t="b">
            <v>0</v>
          </cell>
          <cell r="CH1696" t="b">
            <v>0</v>
          </cell>
          <cell r="CP1696" t="e">
            <v>#N/A</v>
          </cell>
          <cell r="CT1696" t="b">
            <v>0</v>
          </cell>
          <cell r="CV1696" t="b">
            <v>0</v>
          </cell>
          <cell r="CX1696" t="b">
            <v>0</v>
          </cell>
          <cell r="CZ1696" t="b">
            <v>0</v>
          </cell>
          <cell r="DB1696" t="b">
            <v>0</v>
          </cell>
          <cell r="DD1696" t="b">
            <v>0</v>
          </cell>
          <cell r="DF1696" t="b">
            <v>0</v>
          </cell>
          <cell r="DH1696" t="b">
            <v>0</v>
          </cell>
          <cell r="DJ1696" t="b">
            <v>0</v>
          </cell>
          <cell r="DL1696" t="b">
            <v>0</v>
          </cell>
          <cell r="DN1696" t="b">
            <v>0</v>
          </cell>
          <cell r="DP1696" t="b">
            <v>0</v>
          </cell>
          <cell r="DV1696">
            <v>0</v>
          </cell>
          <cell r="DX1696">
            <v>0</v>
          </cell>
          <cell r="DZ1696">
            <v>0</v>
          </cell>
          <cell r="EB1696">
            <v>0</v>
          </cell>
          <cell r="ED1696">
            <v>0</v>
          </cell>
          <cell r="EF1696">
            <v>0</v>
          </cell>
          <cell r="EJ1696">
            <v>0</v>
          </cell>
          <cell r="EL1696">
            <v>0</v>
          </cell>
          <cell r="EN1696">
            <v>0</v>
          </cell>
          <cell r="EP1696">
            <v>0</v>
          </cell>
          <cell r="ER1696">
            <v>0</v>
          </cell>
          <cell r="ET1696">
            <v>0</v>
          </cell>
          <cell r="EX1696">
            <v>0</v>
          </cell>
          <cell r="EZ1696">
            <v>0</v>
          </cell>
          <cell r="FD1696">
            <v>0</v>
          </cell>
          <cell r="FF1696">
            <v>0</v>
          </cell>
        </row>
        <row r="1697">
          <cell r="A1697" t="str">
            <v>MARTINLAAKSO GT 1</v>
          </cell>
          <cell r="B1697" t="str">
            <v>Finland</v>
          </cell>
          <cell r="G1697">
            <v>57</v>
          </cell>
          <cell r="H1697">
            <v>114</v>
          </cell>
          <cell r="AK1697">
            <v>15.703499999999998</v>
          </cell>
          <cell r="AL1697">
            <v>62.813999999999993</v>
          </cell>
          <cell r="AN1697">
            <v>0</v>
          </cell>
          <cell r="AO1697">
            <v>2.2800000000000002</v>
          </cell>
          <cell r="AP1697">
            <v>570</v>
          </cell>
          <cell r="AQ1697">
            <v>4.5600000000000005</v>
          </cell>
          <cell r="BG1697" t="b">
            <v>0</v>
          </cell>
          <cell r="BO1697" t="b">
            <v>0</v>
          </cell>
          <cell r="CA1697" t="b">
            <v>0</v>
          </cell>
          <cell r="CB1697" t="b">
            <v>0</v>
          </cell>
          <cell r="CD1697" t="b">
            <v>0</v>
          </cell>
          <cell r="CE1697" t="b">
            <v>0</v>
          </cell>
          <cell r="CG1697" t="b">
            <v>0</v>
          </cell>
          <cell r="CH1697" t="b">
            <v>0</v>
          </cell>
          <cell r="CP1697" t="e">
            <v>#N/A</v>
          </cell>
          <cell r="CT1697" t="b">
            <v>0</v>
          </cell>
          <cell r="CV1697" t="b">
            <v>0</v>
          </cell>
          <cell r="CX1697" t="b">
            <v>0</v>
          </cell>
          <cell r="CZ1697" t="b">
            <v>0</v>
          </cell>
          <cell r="DB1697" t="b">
            <v>0</v>
          </cell>
          <cell r="DD1697" t="b">
            <v>0</v>
          </cell>
          <cell r="DF1697" t="b">
            <v>0</v>
          </cell>
          <cell r="DH1697" t="b">
            <v>0</v>
          </cell>
          <cell r="DJ1697" t="b">
            <v>0</v>
          </cell>
          <cell r="DL1697" t="b">
            <v>0</v>
          </cell>
          <cell r="DN1697" t="b">
            <v>0</v>
          </cell>
          <cell r="DP1697" t="b">
            <v>0</v>
          </cell>
          <cell r="DV1697">
            <v>0</v>
          </cell>
          <cell r="DX1697">
            <v>0</v>
          </cell>
          <cell r="DZ1697">
            <v>0</v>
          </cell>
          <cell r="EB1697">
            <v>0</v>
          </cell>
          <cell r="ED1697">
            <v>0</v>
          </cell>
          <cell r="EF1697">
            <v>0</v>
          </cell>
          <cell r="EJ1697">
            <v>0</v>
          </cell>
          <cell r="EL1697">
            <v>0</v>
          </cell>
          <cell r="EN1697">
            <v>0</v>
          </cell>
          <cell r="EP1697">
            <v>0</v>
          </cell>
          <cell r="ER1697">
            <v>0</v>
          </cell>
          <cell r="ET1697">
            <v>0</v>
          </cell>
          <cell r="EX1697">
            <v>0</v>
          </cell>
          <cell r="EZ1697">
            <v>0</v>
          </cell>
          <cell r="FD1697">
            <v>0</v>
          </cell>
          <cell r="FF1697">
            <v>0</v>
          </cell>
        </row>
        <row r="1698">
          <cell r="A1698" t="str">
            <v>MARTINLAAKSO GT 1</v>
          </cell>
          <cell r="B1698" t="str">
            <v>Finland</v>
          </cell>
          <cell r="G1698">
            <v>57</v>
          </cell>
          <cell r="H1698">
            <v>114</v>
          </cell>
          <cell r="AK1698">
            <v>15.703499999999998</v>
          </cell>
          <cell r="AL1698">
            <v>62.813999999999993</v>
          </cell>
          <cell r="AN1698">
            <v>0</v>
          </cell>
          <cell r="AO1698">
            <v>2.2800000000000002</v>
          </cell>
          <cell r="AP1698">
            <v>570</v>
          </cell>
          <cell r="AQ1698">
            <v>4.5600000000000005</v>
          </cell>
          <cell r="BG1698" t="b">
            <v>0</v>
          </cell>
          <cell r="BO1698" t="b">
            <v>0</v>
          </cell>
          <cell r="CA1698" t="b">
            <v>0</v>
          </cell>
          <cell r="CB1698" t="b">
            <v>0</v>
          </cell>
          <cell r="CD1698" t="b">
            <v>0</v>
          </cell>
          <cell r="CE1698" t="b">
            <v>0</v>
          </cell>
          <cell r="CG1698" t="b">
            <v>0</v>
          </cell>
          <cell r="CH1698" t="b">
            <v>0</v>
          </cell>
          <cell r="CP1698" t="e">
            <v>#N/A</v>
          </cell>
          <cell r="CT1698" t="b">
            <v>0</v>
          </cell>
          <cell r="CV1698" t="b">
            <v>0</v>
          </cell>
          <cell r="CX1698" t="b">
            <v>0</v>
          </cell>
          <cell r="CZ1698" t="b">
            <v>0</v>
          </cell>
          <cell r="DB1698" t="b">
            <v>0</v>
          </cell>
          <cell r="DD1698" t="b">
            <v>0</v>
          </cell>
          <cell r="DF1698" t="b">
            <v>0</v>
          </cell>
          <cell r="DH1698" t="b">
            <v>0</v>
          </cell>
          <cell r="DJ1698" t="b">
            <v>0</v>
          </cell>
          <cell r="DL1698" t="b">
            <v>0</v>
          </cell>
          <cell r="DN1698" t="b">
            <v>0</v>
          </cell>
          <cell r="DP1698" t="b">
            <v>0</v>
          </cell>
          <cell r="DV1698">
            <v>0</v>
          </cell>
          <cell r="DX1698">
            <v>0</v>
          </cell>
          <cell r="DZ1698">
            <v>0</v>
          </cell>
          <cell r="EB1698">
            <v>0</v>
          </cell>
          <cell r="ED1698">
            <v>0</v>
          </cell>
          <cell r="EF1698">
            <v>0</v>
          </cell>
          <cell r="EJ1698">
            <v>0</v>
          </cell>
          <cell r="EL1698">
            <v>0</v>
          </cell>
          <cell r="EN1698">
            <v>0</v>
          </cell>
          <cell r="EP1698">
            <v>0</v>
          </cell>
          <cell r="ER1698">
            <v>0</v>
          </cell>
          <cell r="ET1698">
            <v>0</v>
          </cell>
          <cell r="EX1698">
            <v>0</v>
          </cell>
          <cell r="EZ1698">
            <v>0</v>
          </cell>
          <cell r="FD1698">
            <v>0</v>
          </cell>
          <cell r="FF1698">
            <v>0</v>
          </cell>
        </row>
        <row r="1699">
          <cell r="A1699" t="str">
            <v>MartinlaaksoWTE</v>
          </cell>
          <cell r="B1699" t="str">
            <v>Finland</v>
          </cell>
          <cell r="G1699">
            <v>62</v>
          </cell>
          <cell r="H1699">
            <v>99</v>
          </cell>
          <cell r="AK1699">
            <v>19.84</v>
          </cell>
          <cell r="AL1699">
            <v>50.585806451612903</v>
          </cell>
          <cell r="AN1699">
            <v>0</v>
          </cell>
          <cell r="AO1699">
            <v>38.44</v>
          </cell>
          <cell r="AP1699">
            <v>3856.3999999999996</v>
          </cell>
          <cell r="AQ1699">
            <v>4.96</v>
          </cell>
          <cell r="BG1699" t="b">
            <v>0</v>
          </cell>
          <cell r="BO1699" t="b">
            <v>0</v>
          </cell>
          <cell r="CA1699" t="b">
            <v>0</v>
          </cell>
          <cell r="CB1699" t="b">
            <v>0</v>
          </cell>
          <cell r="CD1699" t="b">
            <v>0</v>
          </cell>
          <cell r="CE1699" t="b">
            <v>0</v>
          </cell>
          <cell r="CG1699" t="b">
            <v>0</v>
          </cell>
          <cell r="CH1699" t="b">
            <v>0</v>
          </cell>
          <cell r="CP1699" t="e">
            <v>#N/A</v>
          </cell>
          <cell r="CT1699" t="b">
            <v>0</v>
          </cell>
          <cell r="CV1699" t="b">
            <v>0</v>
          </cell>
          <cell r="CX1699" t="b">
            <v>0</v>
          </cell>
          <cell r="CZ1699" t="b">
            <v>0</v>
          </cell>
          <cell r="DB1699" t="b">
            <v>0</v>
          </cell>
          <cell r="DD1699" t="b">
            <v>0</v>
          </cell>
          <cell r="DF1699" t="b">
            <v>0</v>
          </cell>
          <cell r="DH1699" t="b">
            <v>0</v>
          </cell>
          <cell r="DJ1699" t="b">
            <v>0</v>
          </cell>
          <cell r="DL1699" t="b">
            <v>0</v>
          </cell>
          <cell r="DN1699" t="b">
            <v>0</v>
          </cell>
          <cell r="DP1699" t="b">
            <v>0</v>
          </cell>
          <cell r="DV1699">
            <v>0</v>
          </cell>
          <cell r="DX1699">
            <v>0</v>
          </cell>
          <cell r="DZ1699">
            <v>0</v>
          </cell>
          <cell r="EB1699">
            <v>0</v>
          </cell>
          <cell r="ED1699">
            <v>0</v>
          </cell>
          <cell r="EF1699">
            <v>0</v>
          </cell>
          <cell r="EJ1699">
            <v>0</v>
          </cell>
          <cell r="EL1699">
            <v>0</v>
          </cell>
          <cell r="EN1699">
            <v>0</v>
          </cell>
          <cell r="EP1699">
            <v>0</v>
          </cell>
          <cell r="ER1699">
            <v>0</v>
          </cell>
          <cell r="ET1699">
            <v>0</v>
          </cell>
          <cell r="EX1699">
            <v>0</v>
          </cell>
          <cell r="EZ1699">
            <v>0</v>
          </cell>
          <cell r="FD1699">
            <v>0</v>
          </cell>
          <cell r="FF1699">
            <v>0</v>
          </cell>
        </row>
        <row r="1700">
          <cell r="A1700" t="str">
            <v>MERI-PORI 1</v>
          </cell>
          <cell r="B1700" t="str">
            <v>Finland</v>
          </cell>
          <cell r="G1700">
            <v>560</v>
          </cell>
          <cell r="H1700">
            <v>0</v>
          </cell>
          <cell r="AK1700">
            <v>244.72</v>
          </cell>
          <cell r="AL1700">
            <v>0</v>
          </cell>
          <cell r="AN1700">
            <v>0</v>
          </cell>
          <cell r="AO1700">
            <v>88.256000000000014</v>
          </cell>
          <cell r="AP1700">
            <v>13916</v>
          </cell>
          <cell r="AQ1700">
            <v>78.400000000000006</v>
          </cell>
          <cell r="BG1700" t="b">
            <v>0</v>
          </cell>
          <cell r="BO1700" t="b">
            <v>0</v>
          </cell>
          <cell r="CA1700" t="b">
            <v>0</v>
          </cell>
          <cell r="CB1700" t="b">
            <v>0</v>
          </cell>
          <cell r="CD1700" t="b">
            <v>0</v>
          </cell>
          <cell r="CE1700" t="b">
            <v>0</v>
          </cell>
          <cell r="CG1700" t="b">
            <v>0</v>
          </cell>
          <cell r="CH1700" t="b">
            <v>0</v>
          </cell>
          <cell r="CP1700" t="e">
            <v>#N/A</v>
          </cell>
          <cell r="CT1700" t="b">
            <v>0</v>
          </cell>
          <cell r="CV1700" t="b">
            <v>0</v>
          </cell>
          <cell r="CX1700" t="b">
            <v>0</v>
          </cell>
          <cell r="CZ1700" t="b">
            <v>0</v>
          </cell>
          <cell r="DB1700" t="b">
            <v>0</v>
          </cell>
          <cell r="DD1700" t="b">
            <v>0</v>
          </cell>
          <cell r="DF1700" t="b">
            <v>0</v>
          </cell>
          <cell r="DH1700" t="b">
            <v>0</v>
          </cell>
          <cell r="DJ1700" t="b">
            <v>0</v>
          </cell>
          <cell r="DL1700" t="b">
            <v>0</v>
          </cell>
          <cell r="DN1700" t="b">
            <v>0</v>
          </cell>
          <cell r="DP1700" t="b">
            <v>0</v>
          </cell>
          <cell r="DV1700">
            <v>0</v>
          </cell>
          <cell r="DX1700">
            <v>0</v>
          </cell>
          <cell r="DZ1700">
            <v>0</v>
          </cell>
          <cell r="EB1700">
            <v>0</v>
          </cell>
          <cell r="ED1700">
            <v>0</v>
          </cell>
          <cell r="EF1700">
            <v>0</v>
          </cell>
          <cell r="EJ1700">
            <v>0</v>
          </cell>
          <cell r="EL1700">
            <v>0</v>
          </cell>
          <cell r="EN1700">
            <v>0</v>
          </cell>
          <cell r="EP1700">
            <v>0</v>
          </cell>
          <cell r="ER1700">
            <v>0</v>
          </cell>
          <cell r="ET1700">
            <v>0</v>
          </cell>
          <cell r="EX1700">
            <v>0</v>
          </cell>
          <cell r="EZ1700">
            <v>0</v>
          </cell>
          <cell r="FD1700">
            <v>0</v>
          </cell>
          <cell r="FF1700">
            <v>0</v>
          </cell>
        </row>
        <row r="1701">
          <cell r="A1701" t="str">
            <v>MERI-PORI 1</v>
          </cell>
          <cell r="B1701" t="str">
            <v>Finland</v>
          </cell>
          <cell r="G1701">
            <v>560</v>
          </cell>
          <cell r="H1701">
            <v>0</v>
          </cell>
          <cell r="AK1701">
            <v>244.72</v>
          </cell>
          <cell r="AL1701">
            <v>0</v>
          </cell>
          <cell r="AN1701">
            <v>0</v>
          </cell>
          <cell r="AO1701">
            <v>88.256000000000014</v>
          </cell>
          <cell r="AP1701">
            <v>13916</v>
          </cell>
          <cell r="AQ1701">
            <v>78.400000000000006</v>
          </cell>
          <cell r="BG1701" t="b">
            <v>0</v>
          </cell>
          <cell r="BO1701" t="b">
            <v>0</v>
          </cell>
          <cell r="CA1701" t="b">
            <v>0</v>
          </cell>
          <cell r="CB1701" t="b">
            <v>0</v>
          </cell>
          <cell r="CD1701" t="b">
            <v>0</v>
          </cell>
          <cell r="CE1701" t="b">
            <v>0</v>
          </cell>
          <cell r="CG1701" t="b">
            <v>0</v>
          </cell>
          <cell r="CH1701" t="b">
            <v>0</v>
          </cell>
          <cell r="CP1701" t="e">
            <v>#N/A</v>
          </cell>
          <cell r="CT1701" t="b">
            <v>0</v>
          </cell>
          <cell r="CV1701" t="b">
            <v>0</v>
          </cell>
          <cell r="CX1701" t="b">
            <v>0</v>
          </cell>
          <cell r="CZ1701" t="b">
            <v>0</v>
          </cell>
          <cell r="DB1701" t="b">
            <v>0</v>
          </cell>
          <cell r="DD1701" t="b">
            <v>0</v>
          </cell>
          <cell r="DF1701" t="b">
            <v>0</v>
          </cell>
          <cell r="DH1701" t="b">
            <v>0</v>
          </cell>
          <cell r="DJ1701" t="b">
            <v>0</v>
          </cell>
          <cell r="DL1701" t="b">
            <v>0</v>
          </cell>
          <cell r="DN1701" t="b">
            <v>0</v>
          </cell>
          <cell r="DP1701" t="b">
            <v>0</v>
          </cell>
          <cell r="DV1701">
            <v>0</v>
          </cell>
          <cell r="DX1701">
            <v>0</v>
          </cell>
          <cell r="DZ1701">
            <v>0</v>
          </cell>
          <cell r="EB1701">
            <v>0</v>
          </cell>
          <cell r="ED1701">
            <v>0</v>
          </cell>
          <cell r="EF1701">
            <v>0</v>
          </cell>
          <cell r="EJ1701">
            <v>0</v>
          </cell>
          <cell r="EL1701">
            <v>0</v>
          </cell>
          <cell r="EN1701">
            <v>0</v>
          </cell>
          <cell r="EP1701">
            <v>0</v>
          </cell>
          <cell r="ER1701">
            <v>0</v>
          </cell>
          <cell r="ET1701">
            <v>0</v>
          </cell>
          <cell r="EX1701">
            <v>0</v>
          </cell>
          <cell r="EZ1701">
            <v>0</v>
          </cell>
          <cell r="FD1701">
            <v>0</v>
          </cell>
          <cell r="FF1701">
            <v>0</v>
          </cell>
        </row>
        <row r="1702">
          <cell r="A1702" t="str">
            <v>MERTANIEMI CC</v>
          </cell>
          <cell r="B1702" t="str">
            <v>Finland</v>
          </cell>
          <cell r="G1702">
            <v>190</v>
          </cell>
          <cell r="H1702">
            <v>0</v>
          </cell>
          <cell r="AK1702">
            <v>81.224999999999994</v>
          </cell>
          <cell r="AL1702">
            <v>0</v>
          </cell>
          <cell r="AN1702">
            <v>0</v>
          </cell>
          <cell r="AO1702">
            <v>15.200000000000001</v>
          </cell>
          <cell r="AP1702">
            <v>2850</v>
          </cell>
          <cell r="AQ1702">
            <v>19</v>
          </cell>
          <cell r="BG1702" t="b">
            <v>0</v>
          </cell>
          <cell r="BO1702" t="b">
            <v>0</v>
          </cell>
          <cell r="CA1702" t="b">
            <v>0</v>
          </cell>
          <cell r="CB1702" t="b">
            <v>0</v>
          </cell>
          <cell r="CD1702" t="b">
            <v>0</v>
          </cell>
          <cell r="CE1702" t="b">
            <v>0</v>
          </cell>
          <cell r="CG1702" t="b">
            <v>0</v>
          </cell>
          <cell r="CH1702" t="b">
            <v>0</v>
          </cell>
          <cell r="CP1702" t="e">
            <v>#N/A</v>
          </cell>
          <cell r="CT1702" t="b">
            <v>0</v>
          </cell>
          <cell r="CV1702" t="b">
            <v>0</v>
          </cell>
          <cell r="CX1702" t="b">
            <v>0</v>
          </cell>
          <cell r="CZ1702" t="b">
            <v>0</v>
          </cell>
          <cell r="DB1702" t="b">
            <v>0</v>
          </cell>
          <cell r="DD1702" t="b">
            <v>0</v>
          </cell>
          <cell r="DF1702" t="b">
            <v>0</v>
          </cell>
          <cell r="DH1702" t="b">
            <v>0</v>
          </cell>
          <cell r="DJ1702" t="b">
            <v>0</v>
          </cell>
          <cell r="DL1702" t="b">
            <v>0</v>
          </cell>
          <cell r="DN1702" t="b">
            <v>0</v>
          </cell>
          <cell r="DP1702" t="b">
            <v>0</v>
          </cell>
          <cell r="DV1702">
            <v>0</v>
          </cell>
          <cell r="DX1702">
            <v>0</v>
          </cell>
          <cell r="DZ1702">
            <v>0</v>
          </cell>
          <cell r="EB1702">
            <v>0</v>
          </cell>
          <cell r="ED1702">
            <v>0</v>
          </cell>
          <cell r="EF1702">
            <v>0</v>
          </cell>
          <cell r="EJ1702">
            <v>0</v>
          </cell>
          <cell r="EL1702">
            <v>0</v>
          </cell>
          <cell r="EN1702">
            <v>0</v>
          </cell>
          <cell r="EP1702">
            <v>0</v>
          </cell>
          <cell r="ER1702">
            <v>0</v>
          </cell>
          <cell r="ET1702">
            <v>0</v>
          </cell>
          <cell r="EX1702">
            <v>0</v>
          </cell>
          <cell r="EZ1702">
            <v>0</v>
          </cell>
          <cell r="FD1702">
            <v>0</v>
          </cell>
          <cell r="FF1702">
            <v>0</v>
          </cell>
        </row>
        <row r="1703">
          <cell r="A1703" t="str">
            <v>MERTANIEMI CC</v>
          </cell>
          <cell r="B1703" t="str">
            <v>Finland</v>
          </cell>
          <cell r="G1703">
            <v>190</v>
          </cell>
          <cell r="H1703">
            <v>0</v>
          </cell>
          <cell r="AK1703">
            <v>81.224999999999994</v>
          </cell>
          <cell r="AL1703">
            <v>0</v>
          </cell>
          <cell r="AN1703">
            <v>0</v>
          </cell>
          <cell r="AO1703">
            <v>15.200000000000001</v>
          </cell>
          <cell r="AP1703">
            <v>2850</v>
          </cell>
          <cell r="AQ1703">
            <v>19</v>
          </cell>
          <cell r="BG1703" t="b">
            <v>0</v>
          </cell>
          <cell r="BO1703" t="b">
            <v>0</v>
          </cell>
          <cell r="CA1703" t="b">
            <v>0</v>
          </cell>
          <cell r="CB1703" t="b">
            <v>0</v>
          </cell>
          <cell r="CD1703" t="b">
            <v>0</v>
          </cell>
          <cell r="CE1703" t="b">
            <v>0</v>
          </cell>
          <cell r="CG1703" t="b">
            <v>0</v>
          </cell>
          <cell r="CH1703" t="b">
            <v>0</v>
          </cell>
          <cell r="CP1703" t="e">
            <v>#N/A</v>
          </cell>
          <cell r="CT1703" t="b">
            <v>0</v>
          </cell>
          <cell r="CV1703" t="b">
            <v>0</v>
          </cell>
          <cell r="CX1703" t="b">
            <v>0</v>
          </cell>
          <cell r="CZ1703" t="b">
            <v>0</v>
          </cell>
          <cell r="DB1703" t="b">
            <v>0</v>
          </cell>
          <cell r="DD1703" t="b">
            <v>0</v>
          </cell>
          <cell r="DF1703" t="b">
            <v>0</v>
          </cell>
          <cell r="DH1703" t="b">
            <v>0</v>
          </cell>
          <cell r="DJ1703" t="b">
            <v>0</v>
          </cell>
          <cell r="DL1703" t="b">
            <v>0</v>
          </cell>
          <cell r="DN1703" t="b">
            <v>0</v>
          </cell>
          <cell r="DP1703" t="b">
            <v>0</v>
          </cell>
          <cell r="DV1703">
            <v>0</v>
          </cell>
          <cell r="DX1703">
            <v>0</v>
          </cell>
          <cell r="DZ1703">
            <v>0</v>
          </cell>
          <cell r="EB1703">
            <v>0</v>
          </cell>
          <cell r="ED1703">
            <v>0</v>
          </cell>
          <cell r="EF1703">
            <v>0</v>
          </cell>
          <cell r="EJ1703">
            <v>0</v>
          </cell>
          <cell r="EL1703">
            <v>0</v>
          </cell>
          <cell r="EN1703">
            <v>0</v>
          </cell>
          <cell r="EP1703">
            <v>0</v>
          </cell>
          <cell r="ER1703">
            <v>0</v>
          </cell>
          <cell r="ET1703">
            <v>0</v>
          </cell>
          <cell r="EX1703">
            <v>0</v>
          </cell>
          <cell r="EZ1703">
            <v>0</v>
          </cell>
          <cell r="FD1703">
            <v>0</v>
          </cell>
          <cell r="FF1703">
            <v>0</v>
          </cell>
        </row>
        <row r="1704">
          <cell r="A1704" t="str">
            <v>MUSSALO 1</v>
          </cell>
          <cell r="B1704" t="str">
            <v>Finland</v>
          </cell>
          <cell r="G1704">
            <v>75</v>
          </cell>
          <cell r="H1704">
            <v>0</v>
          </cell>
          <cell r="AK1704">
            <v>26.362499999999997</v>
          </cell>
          <cell r="AL1704">
            <v>0</v>
          </cell>
          <cell r="AN1704">
            <v>0</v>
          </cell>
          <cell r="AO1704">
            <v>11.820000000000002</v>
          </cell>
          <cell r="AP1704">
            <v>1863.75</v>
          </cell>
          <cell r="AQ1704">
            <v>10.500000000000002</v>
          </cell>
          <cell r="BG1704" t="b">
            <v>0</v>
          </cell>
          <cell r="BO1704" t="b">
            <v>0</v>
          </cell>
          <cell r="CA1704" t="b">
            <v>0</v>
          </cell>
          <cell r="CB1704" t="b">
            <v>0</v>
          </cell>
          <cell r="CD1704" t="b">
            <v>0</v>
          </cell>
          <cell r="CE1704" t="b">
            <v>0</v>
          </cell>
          <cell r="CG1704" t="b">
            <v>0</v>
          </cell>
          <cell r="CH1704" t="b">
            <v>0</v>
          </cell>
          <cell r="CP1704" t="e">
            <v>#N/A</v>
          </cell>
          <cell r="CT1704" t="b">
            <v>0</v>
          </cell>
          <cell r="CV1704" t="b">
            <v>0</v>
          </cell>
          <cell r="CX1704" t="b">
            <v>0</v>
          </cell>
          <cell r="CZ1704" t="b">
            <v>0</v>
          </cell>
          <cell r="DB1704" t="b">
            <v>0</v>
          </cell>
          <cell r="DD1704" t="b">
            <v>0</v>
          </cell>
          <cell r="DF1704" t="b">
            <v>0</v>
          </cell>
          <cell r="DH1704" t="b">
            <v>0</v>
          </cell>
          <cell r="DJ1704" t="b">
            <v>0</v>
          </cell>
          <cell r="DL1704" t="b">
            <v>0</v>
          </cell>
          <cell r="DN1704" t="b">
            <v>0</v>
          </cell>
          <cell r="DP1704" t="b">
            <v>0</v>
          </cell>
          <cell r="DV1704">
            <v>0</v>
          </cell>
          <cell r="DX1704">
            <v>0</v>
          </cell>
          <cell r="DZ1704">
            <v>0</v>
          </cell>
          <cell r="EB1704">
            <v>0</v>
          </cell>
          <cell r="ED1704">
            <v>0</v>
          </cell>
          <cell r="EF1704">
            <v>0</v>
          </cell>
          <cell r="EJ1704">
            <v>0</v>
          </cell>
          <cell r="EL1704">
            <v>0</v>
          </cell>
          <cell r="EN1704">
            <v>0</v>
          </cell>
          <cell r="EP1704">
            <v>0</v>
          </cell>
          <cell r="ER1704">
            <v>0</v>
          </cell>
          <cell r="ET1704">
            <v>0</v>
          </cell>
          <cell r="EX1704">
            <v>0</v>
          </cell>
          <cell r="EZ1704">
            <v>0</v>
          </cell>
          <cell r="FD1704">
            <v>0</v>
          </cell>
          <cell r="FF1704">
            <v>0</v>
          </cell>
        </row>
        <row r="1705">
          <cell r="A1705" t="str">
            <v>MUSSALO 2</v>
          </cell>
          <cell r="B1705" t="str">
            <v>Finland</v>
          </cell>
          <cell r="G1705">
            <v>161</v>
          </cell>
          <cell r="H1705">
            <v>113</v>
          </cell>
          <cell r="AK1705">
            <v>59.650500000000001</v>
          </cell>
          <cell r="AL1705">
            <v>279.11</v>
          </cell>
          <cell r="AN1705">
            <v>16.95</v>
          </cell>
          <cell r="AO1705">
            <v>25.373600000000003</v>
          </cell>
          <cell r="AP1705">
            <v>4000.8500000000004</v>
          </cell>
          <cell r="AQ1705">
            <v>22.540000000000003</v>
          </cell>
          <cell r="BG1705" t="b">
            <v>0</v>
          </cell>
          <cell r="BO1705" t="b">
            <v>0</v>
          </cell>
          <cell r="CA1705" t="b">
            <v>0</v>
          </cell>
          <cell r="CB1705" t="b">
            <v>0</v>
          </cell>
          <cell r="CD1705" t="b">
            <v>0</v>
          </cell>
          <cell r="CE1705" t="b">
            <v>0</v>
          </cell>
          <cell r="CG1705" t="b">
            <v>0</v>
          </cell>
          <cell r="CH1705" t="b">
            <v>0</v>
          </cell>
          <cell r="CP1705" t="e">
            <v>#N/A</v>
          </cell>
          <cell r="CT1705" t="b">
            <v>0</v>
          </cell>
          <cell r="CV1705" t="b">
            <v>0</v>
          </cell>
          <cell r="CX1705" t="b">
            <v>0</v>
          </cell>
          <cell r="CZ1705" t="b">
            <v>0</v>
          </cell>
          <cell r="DB1705" t="b">
            <v>0</v>
          </cell>
          <cell r="DD1705" t="b">
            <v>0</v>
          </cell>
          <cell r="DF1705" t="b">
            <v>0</v>
          </cell>
          <cell r="DH1705" t="b">
            <v>0</v>
          </cell>
          <cell r="DJ1705" t="b">
            <v>0</v>
          </cell>
          <cell r="DL1705" t="b">
            <v>0</v>
          </cell>
          <cell r="DN1705" t="b">
            <v>0</v>
          </cell>
          <cell r="DP1705" t="b">
            <v>0</v>
          </cell>
          <cell r="DV1705">
            <v>0</v>
          </cell>
          <cell r="DX1705">
            <v>0</v>
          </cell>
          <cell r="DZ1705">
            <v>0</v>
          </cell>
          <cell r="EB1705">
            <v>0</v>
          </cell>
          <cell r="ED1705">
            <v>0</v>
          </cell>
          <cell r="EF1705">
            <v>0</v>
          </cell>
          <cell r="EJ1705">
            <v>0</v>
          </cell>
          <cell r="EL1705">
            <v>0</v>
          </cell>
          <cell r="EN1705">
            <v>0</v>
          </cell>
          <cell r="EP1705">
            <v>0</v>
          </cell>
          <cell r="ER1705">
            <v>0</v>
          </cell>
          <cell r="ET1705">
            <v>0</v>
          </cell>
          <cell r="EX1705">
            <v>0</v>
          </cell>
          <cell r="EZ1705">
            <v>0</v>
          </cell>
          <cell r="FD1705">
            <v>0</v>
          </cell>
          <cell r="FF1705">
            <v>0</v>
          </cell>
        </row>
        <row r="1706">
          <cell r="A1706" t="str">
            <v>MUSSALO 2</v>
          </cell>
          <cell r="B1706" t="str">
            <v>Finland</v>
          </cell>
          <cell r="G1706">
            <v>185</v>
          </cell>
          <cell r="H1706">
            <v>113</v>
          </cell>
          <cell r="AK1706">
            <v>74</v>
          </cell>
          <cell r="AL1706">
            <v>301.33333333333337</v>
          </cell>
          <cell r="AN1706">
            <v>16.95</v>
          </cell>
          <cell r="AO1706">
            <v>29.156000000000002</v>
          </cell>
          <cell r="AP1706">
            <v>4597.25</v>
          </cell>
          <cell r="AQ1706">
            <v>25.900000000000002</v>
          </cell>
          <cell r="BG1706" t="b">
            <v>0</v>
          </cell>
          <cell r="BO1706" t="b">
            <v>0</v>
          </cell>
          <cell r="CA1706" t="b">
            <v>0</v>
          </cell>
          <cell r="CB1706" t="b">
            <v>0</v>
          </cell>
          <cell r="CD1706" t="b">
            <v>0</v>
          </cell>
          <cell r="CE1706" t="b">
            <v>0</v>
          </cell>
          <cell r="CG1706" t="b">
            <v>0</v>
          </cell>
          <cell r="CH1706" t="b">
            <v>0</v>
          </cell>
          <cell r="CP1706" t="e">
            <v>#N/A</v>
          </cell>
          <cell r="CT1706" t="b">
            <v>0</v>
          </cell>
          <cell r="CV1706" t="b">
            <v>0</v>
          </cell>
          <cell r="CX1706" t="b">
            <v>0</v>
          </cell>
          <cell r="CZ1706" t="b">
            <v>0</v>
          </cell>
          <cell r="DB1706" t="b">
            <v>0</v>
          </cell>
          <cell r="DD1706" t="b">
            <v>0</v>
          </cell>
          <cell r="DF1706" t="b">
            <v>0</v>
          </cell>
          <cell r="DH1706" t="b">
            <v>0</v>
          </cell>
          <cell r="DJ1706" t="b">
            <v>0</v>
          </cell>
          <cell r="DL1706" t="b">
            <v>0</v>
          </cell>
          <cell r="DN1706" t="b">
            <v>0</v>
          </cell>
          <cell r="DP1706" t="b">
            <v>0</v>
          </cell>
          <cell r="DV1706">
            <v>0</v>
          </cell>
          <cell r="DX1706">
            <v>0</v>
          </cell>
          <cell r="DZ1706">
            <v>0</v>
          </cell>
          <cell r="EB1706">
            <v>0</v>
          </cell>
          <cell r="ED1706">
            <v>0</v>
          </cell>
          <cell r="EF1706">
            <v>0</v>
          </cell>
          <cell r="EJ1706">
            <v>0</v>
          </cell>
          <cell r="EL1706">
            <v>0</v>
          </cell>
          <cell r="EN1706">
            <v>0</v>
          </cell>
          <cell r="EP1706">
            <v>0</v>
          </cell>
          <cell r="ER1706">
            <v>0</v>
          </cell>
          <cell r="ET1706">
            <v>0</v>
          </cell>
          <cell r="EX1706">
            <v>0</v>
          </cell>
          <cell r="EZ1706">
            <v>0</v>
          </cell>
          <cell r="FD1706">
            <v>0</v>
          </cell>
          <cell r="FF1706">
            <v>0</v>
          </cell>
        </row>
        <row r="1707">
          <cell r="A1707" t="str">
            <v>MUSSALO 2</v>
          </cell>
          <cell r="B1707" t="str">
            <v>Finland</v>
          </cell>
          <cell r="G1707">
            <v>185</v>
          </cell>
          <cell r="H1707">
            <v>113</v>
          </cell>
          <cell r="AK1707">
            <v>74</v>
          </cell>
          <cell r="AL1707">
            <v>301.33333333333337</v>
          </cell>
          <cell r="AN1707">
            <v>16.95</v>
          </cell>
          <cell r="AO1707">
            <v>29.156000000000002</v>
          </cell>
          <cell r="AP1707">
            <v>4597.25</v>
          </cell>
          <cell r="AQ1707">
            <v>35.15</v>
          </cell>
          <cell r="BG1707" t="b">
            <v>0</v>
          </cell>
          <cell r="BO1707" t="b">
            <v>0</v>
          </cell>
          <cell r="CA1707" t="b">
            <v>0</v>
          </cell>
          <cell r="CB1707" t="b">
            <v>0</v>
          </cell>
          <cell r="CD1707" t="b">
            <v>0</v>
          </cell>
          <cell r="CE1707" t="b">
            <v>0</v>
          </cell>
          <cell r="CG1707" t="b">
            <v>0</v>
          </cell>
          <cell r="CH1707" t="b">
            <v>0</v>
          </cell>
          <cell r="CP1707" t="e">
            <v>#N/A</v>
          </cell>
          <cell r="CT1707" t="b">
            <v>0</v>
          </cell>
          <cell r="CV1707" t="b">
            <v>0</v>
          </cell>
          <cell r="CX1707" t="b">
            <v>0</v>
          </cell>
          <cell r="CZ1707" t="b">
            <v>0</v>
          </cell>
          <cell r="DB1707" t="b">
            <v>0</v>
          </cell>
          <cell r="DD1707" t="b">
            <v>0</v>
          </cell>
          <cell r="DF1707" t="b">
            <v>0</v>
          </cell>
          <cell r="DH1707" t="b">
            <v>0</v>
          </cell>
          <cell r="DJ1707" t="b">
            <v>0</v>
          </cell>
          <cell r="DL1707" t="b">
            <v>0</v>
          </cell>
          <cell r="DN1707" t="b">
            <v>0</v>
          </cell>
          <cell r="DP1707" t="b">
            <v>0</v>
          </cell>
          <cell r="DV1707">
            <v>0</v>
          </cell>
          <cell r="DX1707">
            <v>0</v>
          </cell>
          <cell r="DZ1707">
            <v>0</v>
          </cell>
          <cell r="EB1707">
            <v>0</v>
          </cell>
          <cell r="ED1707">
            <v>0</v>
          </cell>
          <cell r="EF1707">
            <v>0</v>
          </cell>
          <cell r="EJ1707">
            <v>0</v>
          </cell>
          <cell r="EL1707">
            <v>0</v>
          </cell>
          <cell r="EN1707">
            <v>0</v>
          </cell>
          <cell r="EP1707">
            <v>0</v>
          </cell>
          <cell r="ER1707">
            <v>0</v>
          </cell>
          <cell r="ET1707">
            <v>0</v>
          </cell>
          <cell r="EX1707">
            <v>0</v>
          </cell>
          <cell r="EZ1707">
            <v>0</v>
          </cell>
          <cell r="FD1707">
            <v>0</v>
          </cell>
          <cell r="FF1707">
            <v>0</v>
          </cell>
        </row>
        <row r="1708">
          <cell r="A1708" t="str">
            <v>Myllynummi_Bio</v>
          </cell>
          <cell r="B1708" t="str">
            <v>Finland</v>
          </cell>
          <cell r="G1708">
            <v>21</v>
          </cell>
          <cell r="H1708">
            <v>58</v>
          </cell>
          <cell r="AK1708">
            <v>5.04</v>
          </cell>
          <cell r="AL1708">
            <v>38.445714285714288</v>
          </cell>
          <cell r="AN1708">
            <v>0</v>
          </cell>
          <cell r="AO1708">
            <v>2.835</v>
          </cell>
          <cell r="AP1708">
            <v>577.5</v>
          </cell>
          <cell r="AQ1708">
            <v>2.9400000000000004</v>
          </cell>
          <cell r="BG1708" t="b">
            <v>0</v>
          </cell>
          <cell r="BO1708" t="b">
            <v>0</v>
          </cell>
          <cell r="CA1708" t="b">
            <v>0</v>
          </cell>
          <cell r="CB1708" t="b">
            <v>0</v>
          </cell>
          <cell r="CD1708" t="b">
            <v>0</v>
          </cell>
          <cell r="CE1708" t="b">
            <v>0</v>
          </cell>
          <cell r="CG1708" t="b">
            <v>0</v>
          </cell>
          <cell r="CH1708" t="b">
            <v>0</v>
          </cell>
          <cell r="CP1708" t="e">
            <v>#N/A</v>
          </cell>
          <cell r="CT1708" t="b">
            <v>0</v>
          </cell>
          <cell r="CV1708" t="b">
            <v>0</v>
          </cell>
          <cell r="CX1708" t="b">
            <v>0</v>
          </cell>
          <cell r="CZ1708" t="b">
            <v>0</v>
          </cell>
          <cell r="DB1708" t="b">
            <v>0</v>
          </cell>
          <cell r="DD1708" t="b">
            <v>0</v>
          </cell>
          <cell r="DF1708" t="b">
            <v>0</v>
          </cell>
          <cell r="DH1708" t="b">
            <v>0</v>
          </cell>
          <cell r="DJ1708" t="b">
            <v>0</v>
          </cell>
          <cell r="DL1708" t="b">
            <v>0</v>
          </cell>
          <cell r="DN1708" t="b">
            <v>0</v>
          </cell>
          <cell r="DP1708" t="b">
            <v>0</v>
          </cell>
          <cell r="DV1708">
            <v>0</v>
          </cell>
          <cell r="DX1708">
            <v>0</v>
          </cell>
          <cell r="DZ1708">
            <v>0</v>
          </cell>
          <cell r="EB1708">
            <v>0</v>
          </cell>
          <cell r="ED1708">
            <v>0</v>
          </cell>
          <cell r="EF1708">
            <v>0</v>
          </cell>
          <cell r="EJ1708">
            <v>0</v>
          </cell>
          <cell r="EL1708">
            <v>0</v>
          </cell>
          <cell r="EN1708">
            <v>0</v>
          </cell>
          <cell r="EP1708">
            <v>0</v>
          </cell>
          <cell r="ER1708">
            <v>0</v>
          </cell>
          <cell r="ET1708">
            <v>0</v>
          </cell>
          <cell r="EX1708">
            <v>0</v>
          </cell>
          <cell r="EZ1708">
            <v>0</v>
          </cell>
          <cell r="FD1708">
            <v>0</v>
          </cell>
          <cell r="FF1708">
            <v>0</v>
          </cell>
        </row>
        <row r="1709">
          <cell r="A1709" t="str">
            <v>NAISTENLAHTI-1 CC</v>
          </cell>
          <cell r="B1709" t="str">
            <v>Finland</v>
          </cell>
          <cell r="G1709">
            <v>127</v>
          </cell>
          <cell r="H1709">
            <v>140</v>
          </cell>
          <cell r="AK1709">
            <v>49.466499999999996</v>
          </cell>
          <cell r="AL1709">
            <v>60.111811023622046</v>
          </cell>
          <cell r="AN1709">
            <v>0</v>
          </cell>
          <cell r="AO1709">
            <v>10.16</v>
          </cell>
          <cell r="AP1709">
            <v>1270</v>
          </cell>
          <cell r="AQ1709">
            <v>12.700000000000001</v>
          </cell>
          <cell r="BG1709" t="b">
            <v>0</v>
          </cell>
          <cell r="BO1709" t="b">
            <v>0</v>
          </cell>
          <cell r="CA1709" t="b">
            <v>0</v>
          </cell>
          <cell r="CB1709" t="b">
            <v>0</v>
          </cell>
          <cell r="CD1709" t="b">
            <v>0</v>
          </cell>
          <cell r="CE1709" t="b">
            <v>0</v>
          </cell>
          <cell r="CG1709" t="b">
            <v>0</v>
          </cell>
          <cell r="CH1709" t="b">
            <v>0</v>
          </cell>
          <cell r="CP1709" t="e">
            <v>#N/A</v>
          </cell>
          <cell r="CT1709" t="b">
            <v>0</v>
          </cell>
          <cell r="CV1709" t="b">
            <v>0</v>
          </cell>
          <cell r="CX1709" t="b">
            <v>0</v>
          </cell>
          <cell r="CZ1709" t="b">
            <v>0</v>
          </cell>
          <cell r="DB1709" t="b">
            <v>0</v>
          </cell>
          <cell r="DD1709" t="b">
            <v>0</v>
          </cell>
          <cell r="DF1709" t="b">
            <v>0</v>
          </cell>
          <cell r="DH1709" t="b">
            <v>0</v>
          </cell>
          <cell r="DJ1709" t="b">
            <v>0</v>
          </cell>
          <cell r="DL1709" t="b">
            <v>0</v>
          </cell>
          <cell r="DN1709" t="b">
            <v>0</v>
          </cell>
          <cell r="DP1709" t="b">
            <v>0</v>
          </cell>
          <cell r="DV1709">
            <v>0</v>
          </cell>
          <cell r="DX1709">
            <v>0</v>
          </cell>
          <cell r="DZ1709">
            <v>0</v>
          </cell>
          <cell r="EB1709">
            <v>0</v>
          </cell>
          <cell r="ED1709">
            <v>0</v>
          </cell>
          <cell r="EF1709">
            <v>0</v>
          </cell>
          <cell r="EJ1709">
            <v>0</v>
          </cell>
          <cell r="EL1709">
            <v>0</v>
          </cell>
          <cell r="EN1709">
            <v>0</v>
          </cell>
          <cell r="EP1709">
            <v>0</v>
          </cell>
          <cell r="ER1709">
            <v>0</v>
          </cell>
          <cell r="ET1709">
            <v>0</v>
          </cell>
          <cell r="EX1709">
            <v>0</v>
          </cell>
          <cell r="EZ1709">
            <v>0</v>
          </cell>
          <cell r="FD1709">
            <v>0</v>
          </cell>
          <cell r="FF1709">
            <v>0</v>
          </cell>
        </row>
        <row r="1710">
          <cell r="A1710" t="str">
            <v>NAISTENLAHTI-1 CC</v>
          </cell>
          <cell r="B1710" t="str">
            <v>Finland</v>
          </cell>
          <cell r="G1710">
            <v>127</v>
          </cell>
          <cell r="H1710">
            <v>140</v>
          </cell>
          <cell r="AK1710">
            <v>49.466499999999996</v>
          </cell>
          <cell r="AL1710">
            <v>60.111811023622046</v>
          </cell>
          <cell r="AN1710">
            <v>0</v>
          </cell>
          <cell r="AO1710">
            <v>10.16</v>
          </cell>
          <cell r="AP1710">
            <v>1270</v>
          </cell>
          <cell r="AQ1710">
            <v>12.700000000000001</v>
          </cell>
          <cell r="BG1710" t="b">
            <v>0</v>
          </cell>
          <cell r="BO1710" t="b">
            <v>0</v>
          </cell>
          <cell r="CA1710" t="b">
            <v>0</v>
          </cell>
          <cell r="CB1710" t="b">
            <v>0</v>
          </cell>
          <cell r="CD1710" t="b">
            <v>0</v>
          </cell>
          <cell r="CE1710" t="b">
            <v>0</v>
          </cell>
          <cell r="CG1710" t="b">
            <v>0</v>
          </cell>
          <cell r="CH1710" t="b">
            <v>0</v>
          </cell>
          <cell r="CP1710" t="e">
            <v>#N/A</v>
          </cell>
          <cell r="CT1710" t="b">
            <v>0</v>
          </cell>
          <cell r="CV1710" t="b">
            <v>0</v>
          </cell>
          <cell r="CX1710" t="b">
            <v>0</v>
          </cell>
          <cell r="CZ1710" t="b">
            <v>0</v>
          </cell>
          <cell r="DB1710" t="b">
            <v>0</v>
          </cell>
          <cell r="DD1710" t="b">
            <v>0</v>
          </cell>
          <cell r="DF1710" t="b">
            <v>0</v>
          </cell>
          <cell r="DH1710" t="b">
            <v>0</v>
          </cell>
          <cell r="DJ1710" t="b">
            <v>0</v>
          </cell>
          <cell r="DL1710" t="b">
            <v>0</v>
          </cell>
          <cell r="DN1710" t="b">
            <v>0</v>
          </cell>
          <cell r="DP1710" t="b">
            <v>0</v>
          </cell>
          <cell r="DV1710">
            <v>0</v>
          </cell>
          <cell r="DX1710">
            <v>0</v>
          </cell>
          <cell r="DZ1710">
            <v>0</v>
          </cell>
          <cell r="EB1710">
            <v>0</v>
          </cell>
          <cell r="ED1710">
            <v>0</v>
          </cell>
          <cell r="EF1710">
            <v>0</v>
          </cell>
          <cell r="EJ1710">
            <v>0</v>
          </cell>
          <cell r="EL1710">
            <v>0</v>
          </cell>
          <cell r="EN1710">
            <v>0</v>
          </cell>
          <cell r="EP1710">
            <v>0</v>
          </cell>
          <cell r="ER1710">
            <v>0</v>
          </cell>
          <cell r="ET1710">
            <v>0</v>
          </cell>
          <cell r="EX1710">
            <v>0</v>
          </cell>
          <cell r="EZ1710">
            <v>0</v>
          </cell>
          <cell r="FD1710">
            <v>0</v>
          </cell>
          <cell r="FF1710">
            <v>0</v>
          </cell>
        </row>
        <row r="1711">
          <cell r="A1711" t="str">
            <v>NAISTENLAHTI-1 SC 1</v>
          </cell>
          <cell r="B1711" t="str">
            <v>Finland</v>
          </cell>
          <cell r="G1711">
            <v>64</v>
          </cell>
          <cell r="H1711">
            <v>0</v>
          </cell>
          <cell r="AK1711">
            <v>24.32</v>
          </cell>
          <cell r="AL1711">
            <v>0</v>
          </cell>
          <cell r="AN1711">
            <v>0</v>
          </cell>
          <cell r="AO1711">
            <v>5.12</v>
          </cell>
          <cell r="AP1711">
            <v>960</v>
          </cell>
          <cell r="AQ1711">
            <v>8.9600000000000009</v>
          </cell>
          <cell r="BG1711" t="b">
            <v>0</v>
          </cell>
          <cell r="BO1711" t="b">
            <v>0</v>
          </cell>
          <cell r="CA1711" t="b">
            <v>0</v>
          </cell>
          <cell r="CB1711" t="b">
            <v>0</v>
          </cell>
          <cell r="CD1711" t="b">
            <v>0</v>
          </cell>
          <cell r="CE1711" t="b">
            <v>0</v>
          </cell>
          <cell r="CG1711" t="b">
            <v>0</v>
          </cell>
          <cell r="CH1711" t="b">
            <v>0</v>
          </cell>
          <cell r="CP1711" t="e">
            <v>#N/A</v>
          </cell>
          <cell r="CT1711" t="b">
            <v>0</v>
          </cell>
          <cell r="CV1711" t="b">
            <v>0</v>
          </cell>
          <cell r="CX1711" t="b">
            <v>0</v>
          </cell>
          <cell r="CZ1711" t="b">
            <v>0</v>
          </cell>
          <cell r="DB1711" t="b">
            <v>0</v>
          </cell>
          <cell r="DD1711" t="b">
            <v>0</v>
          </cell>
          <cell r="DF1711" t="b">
            <v>0</v>
          </cell>
          <cell r="DH1711" t="b">
            <v>0</v>
          </cell>
          <cell r="DJ1711" t="b">
            <v>0</v>
          </cell>
          <cell r="DL1711" t="b">
            <v>0</v>
          </cell>
          <cell r="DN1711" t="b">
            <v>0</v>
          </cell>
          <cell r="DP1711" t="b">
            <v>0</v>
          </cell>
          <cell r="DV1711">
            <v>0</v>
          </cell>
          <cell r="DX1711">
            <v>0</v>
          </cell>
          <cell r="DZ1711">
            <v>0</v>
          </cell>
          <cell r="EB1711">
            <v>0</v>
          </cell>
          <cell r="ED1711">
            <v>0</v>
          </cell>
          <cell r="EF1711">
            <v>0</v>
          </cell>
          <cell r="EJ1711">
            <v>0</v>
          </cell>
          <cell r="EL1711">
            <v>0</v>
          </cell>
          <cell r="EN1711">
            <v>0</v>
          </cell>
          <cell r="EP1711">
            <v>0</v>
          </cell>
          <cell r="ER1711">
            <v>0</v>
          </cell>
          <cell r="ET1711">
            <v>0</v>
          </cell>
          <cell r="EX1711">
            <v>0</v>
          </cell>
          <cell r="EZ1711">
            <v>0</v>
          </cell>
          <cell r="FD1711">
            <v>0</v>
          </cell>
          <cell r="FF1711">
            <v>0</v>
          </cell>
        </row>
        <row r="1712">
          <cell r="A1712" t="str">
            <v>NAISTENLAHTI-2</v>
          </cell>
          <cell r="B1712" t="str">
            <v>Finland</v>
          </cell>
          <cell r="G1712">
            <v>60</v>
          </cell>
          <cell r="H1712">
            <v>120</v>
          </cell>
          <cell r="AK1712">
            <v>15.39</v>
          </cell>
          <cell r="AL1712">
            <v>61.56</v>
          </cell>
          <cell r="AN1712">
            <v>0</v>
          </cell>
          <cell r="AO1712">
            <v>10.5</v>
          </cell>
          <cell r="AP1712">
            <v>1770</v>
          </cell>
          <cell r="AQ1712">
            <v>8.4</v>
          </cell>
          <cell r="BG1712" t="b">
            <v>0</v>
          </cell>
          <cell r="BO1712" t="b">
            <v>0</v>
          </cell>
          <cell r="CA1712" t="b">
            <v>0</v>
          </cell>
          <cell r="CB1712" t="b">
            <v>0</v>
          </cell>
          <cell r="CD1712" t="b">
            <v>0</v>
          </cell>
          <cell r="CE1712" t="b">
            <v>0</v>
          </cell>
          <cell r="CG1712" t="b">
            <v>0</v>
          </cell>
          <cell r="CH1712" t="b">
            <v>0</v>
          </cell>
          <cell r="CP1712" t="e">
            <v>#N/A</v>
          </cell>
          <cell r="CT1712" t="b">
            <v>0</v>
          </cell>
          <cell r="CV1712" t="b">
            <v>0</v>
          </cell>
          <cell r="CX1712" t="b">
            <v>0</v>
          </cell>
          <cell r="CZ1712" t="b">
            <v>0</v>
          </cell>
          <cell r="DB1712" t="b">
            <v>0</v>
          </cell>
          <cell r="DD1712" t="b">
            <v>0</v>
          </cell>
          <cell r="DF1712" t="b">
            <v>0</v>
          </cell>
          <cell r="DH1712" t="b">
            <v>0</v>
          </cell>
          <cell r="DJ1712" t="b">
            <v>0</v>
          </cell>
          <cell r="DL1712" t="b">
            <v>0</v>
          </cell>
          <cell r="DN1712" t="b">
            <v>0</v>
          </cell>
          <cell r="DP1712" t="b">
            <v>0</v>
          </cell>
          <cell r="DV1712">
            <v>0</v>
          </cell>
          <cell r="DX1712">
            <v>0</v>
          </cell>
          <cell r="DZ1712">
            <v>0</v>
          </cell>
          <cell r="EB1712">
            <v>0</v>
          </cell>
          <cell r="ED1712">
            <v>0</v>
          </cell>
          <cell r="EF1712">
            <v>0</v>
          </cell>
          <cell r="EJ1712">
            <v>0</v>
          </cell>
          <cell r="EL1712">
            <v>0</v>
          </cell>
          <cell r="EN1712">
            <v>0</v>
          </cell>
          <cell r="EP1712">
            <v>0</v>
          </cell>
          <cell r="ER1712">
            <v>0</v>
          </cell>
          <cell r="ET1712">
            <v>0</v>
          </cell>
          <cell r="EX1712">
            <v>0</v>
          </cell>
          <cell r="EZ1712">
            <v>0</v>
          </cell>
          <cell r="FD1712">
            <v>0</v>
          </cell>
          <cell r="FF1712">
            <v>0</v>
          </cell>
        </row>
        <row r="1713">
          <cell r="A1713" t="str">
            <v>NAISTENLAHTI-2</v>
          </cell>
          <cell r="B1713" t="str">
            <v>Finland</v>
          </cell>
          <cell r="G1713">
            <v>60</v>
          </cell>
          <cell r="H1713">
            <v>120</v>
          </cell>
          <cell r="AK1713">
            <v>15.39</v>
          </cell>
          <cell r="AL1713">
            <v>61.56</v>
          </cell>
          <cell r="AN1713">
            <v>0</v>
          </cell>
          <cell r="AO1713">
            <v>10.5</v>
          </cell>
          <cell r="AP1713">
            <v>1770</v>
          </cell>
          <cell r="AQ1713">
            <v>8.4</v>
          </cell>
          <cell r="BG1713" t="b">
            <v>0</v>
          </cell>
          <cell r="BO1713" t="b">
            <v>0</v>
          </cell>
          <cell r="CA1713" t="b">
            <v>0</v>
          </cell>
          <cell r="CB1713" t="b">
            <v>0</v>
          </cell>
          <cell r="CD1713" t="b">
            <v>0</v>
          </cell>
          <cell r="CE1713" t="b">
            <v>0</v>
          </cell>
          <cell r="CG1713" t="b">
            <v>0</v>
          </cell>
          <cell r="CH1713" t="b">
            <v>0</v>
          </cell>
          <cell r="CP1713" t="e">
            <v>#N/A</v>
          </cell>
          <cell r="CT1713" t="b">
            <v>0</v>
          </cell>
          <cell r="CV1713" t="b">
            <v>0</v>
          </cell>
          <cell r="CX1713" t="b">
            <v>0</v>
          </cell>
          <cell r="CZ1713" t="b">
            <v>0</v>
          </cell>
          <cell r="DB1713" t="b">
            <v>0</v>
          </cell>
          <cell r="DD1713" t="b">
            <v>0</v>
          </cell>
          <cell r="DF1713" t="b">
            <v>0</v>
          </cell>
          <cell r="DH1713" t="b">
            <v>0</v>
          </cell>
          <cell r="DJ1713" t="b">
            <v>0</v>
          </cell>
          <cell r="DL1713" t="b">
            <v>0</v>
          </cell>
          <cell r="DN1713" t="b">
            <v>0</v>
          </cell>
          <cell r="DP1713" t="b">
            <v>0</v>
          </cell>
          <cell r="DV1713">
            <v>0</v>
          </cell>
          <cell r="DX1713">
            <v>0</v>
          </cell>
          <cell r="DZ1713">
            <v>0</v>
          </cell>
          <cell r="EB1713">
            <v>0</v>
          </cell>
          <cell r="ED1713">
            <v>0</v>
          </cell>
          <cell r="EF1713">
            <v>0</v>
          </cell>
          <cell r="EJ1713">
            <v>0</v>
          </cell>
          <cell r="EL1713">
            <v>0</v>
          </cell>
          <cell r="EN1713">
            <v>0</v>
          </cell>
          <cell r="EP1713">
            <v>0</v>
          </cell>
          <cell r="ER1713">
            <v>0</v>
          </cell>
          <cell r="ET1713">
            <v>0</v>
          </cell>
          <cell r="EX1713">
            <v>0</v>
          </cell>
          <cell r="EZ1713">
            <v>0</v>
          </cell>
          <cell r="FD1713">
            <v>0</v>
          </cell>
          <cell r="FF1713">
            <v>0</v>
          </cell>
        </row>
        <row r="1714">
          <cell r="A1714" t="str">
            <v>NASTOLAN ENERGIA GT 1</v>
          </cell>
          <cell r="B1714" t="str">
            <v>Finland</v>
          </cell>
          <cell r="G1714">
            <v>3.9</v>
          </cell>
          <cell r="H1714">
            <v>7.8</v>
          </cell>
          <cell r="AK1714">
            <v>1.0003500000000001</v>
          </cell>
          <cell r="AL1714">
            <v>4.0014000000000003</v>
          </cell>
          <cell r="AN1714">
            <v>0</v>
          </cell>
          <cell r="AO1714">
            <v>0.156</v>
          </cell>
          <cell r="AP1714">
            <v>39</v>
          </cell>
          <cell r="AQ1714">
            <v>0.312</v>
          </cell>
          <cell r="BG1714" t="b">
            <v>0</v>
          </cell>
          <cell r="BO1714" t="b">
            <v>0</v>
          </cell>
          <cell r="CA1714" t="b">
            <v>0</v>
          </cell>
          <cell r="CB1714" t="b">
            <v>0</v>
          </cell>
          <cell r="CD1714" t="b">
            <v>0</v>
          </cell>
          <cell r="CE1714" t="b">
            <v>0</v>
          </cell>
          <cell r="CG1714" t="b">
            <v>0</v>
          </cell>
          <cell r="CH1714" t="b">
            <v>0</v>
          </cell>
          <cell r="CP1714" t="e">
            <v>#N/A</v>
          </cell>
          <cell r="CT1714" t="b">
            <v>0</v>
          </cell>
          <cell r="CV1714" t="b">
            <v>0</v>
          </cell>
          <cell r="CX1714" t="b">
            <v>0</v>
          </cell>
          <cell r="CZ1714" t="b">
            <v>0</v>
          </cell>
          <cell r="DB1714" t="b">
            <v>0</v>
          </cell>
          <cell r="DD1714" t="b">
            <v>0</v>
          </cell>
          <cell r="DF1714" t="b">
            <v>0</v>
          </cell>
          <cell r="DH1714" t="b">
            <v>0</v>
          </cell>
          <cell r="DJ1714" t="b">
            <v>0</v>
          </cell>
          <cell r="DL1714" t="b">
            <v>0</v>
          </cell>
          <cell r="DN1714" t="b">
            <v>0</v>
          </cell>
          <cell r="DP1714" t="b">
            <v>0</v>
          </cell>
          <cell r="DV1714">
            <v>0</v>
          </cell>
          <cell r="DX1714">
            <v>0</v>
          </cell>
          <cell r="DZ1714">
            <v>0</v>
          </cell>
          <cell r="EB1714">
            <v>0</v>
          </cell>
          <cell r="ED1714">
            <v>0</v>
          </cell>
          <cell r="EF1714">
            <v>0</v>
          </cell>
          <cell r="EJ1714">
            <v>0</v>
          </cell>
          <cell r="EL1714">
            <v>0</v>
          </cell>
          <cell r="EN1714">
            <v>0</v>
          </cell>
          <cell r="EP1714">
            <v>0</v>
          </cell>
          <cell r="ER1714">
            <v>0</v>
          </cell>
          <cell r="ET1714">
            <v>0</v>
          </cell>
          <cell r="EX1714">
            <v>0</v>
          </cell>
          <cell r="EZ1714">
            <v>0</v>
          </cell>
          <cell r="FD1714">
            <v>0</v>
          </cell>
          <cell r="FF1714">
            <v>0</v>
          </cell>
        </row>
        <row r="1715">
          <cell r="A1715" t="str">
            <v>NOKIA CC</v>
          </cell>
          <cell r="B1715" t="str">
            <v>Finland</v>
          </cell>
          <cell r="G1715">
            <v>69.8</v>
          </cell>
          <cell r="H1715">
            <v>69.8</v>
          </cell>
          <cell r="AK1715">
            <v>28.513299999999997</v>
          </cell>
          <cell r="AL1715">
            <v>28.513299999999997</v>
          </cell>
          <cell r="AN1715">
            <v>0</v>
          </cell>
          <cell r="AO1715">
            <v>5.5839999999999996</v>
          </cell>
          <cell r="AP1715">
            <v>1047</v>
          </cell>
          <cell r="AQ1715">
            <v>9.7720000000000002</v>
          </cell>
          <cell r="BG1715" t="b">
            <v>0</v>
          </cell>
          <cell r="BO1715" t="b">
            <v>0</v>
          </cell>
          <cell r="CA1715" t="b">
            <v>0</v>
          </cell>
          <cell r="CB1715" t="b">
            <v>0</v>
          </cell>
          <cell r="CD1715" t="b">
            <v>0</v>
          </cell>
          <cell r="CE1715" t="b">
            <v>0</v>
          </cell>
          <cell r="CG1715" t="b">
            <v>0</v>
          </cell>
          <cell r="CH1715" t="b">
            <v>0</v>
          </cell>
          <cell r="CP1715" t="e">
            <v>#N/A</v>
          </cell>
          <cell r="CT1715" t="b">
            <v>0</v>
          </cell>
          <cell r="CV1715" t="b">
            <v>0</v>
          </cell>
          <cell r="CX1715" t="b">
            <v>0</v>
          </cell>
          <cell r="CZ1715" t="b">
            <v>0</v>
          </cell>
          <cell r="DB1715" t="b">
            <v>0</v>
          </cell>
          <cell r="DD1715" t="b">
            <v>0</v>
          </cell>
          <cell r="DF1715" t="b">
            <v>0</v>
          </cell>
          <cell r="DH1715" t="b">
            <v>0</v>
          </cell>
          <cell r="DJ1715" t="b">
            <v>0</v>
          </cell>
          <cell r="DL1715" t="b">
            <v>0</v>
          </cell>
          <cell r="DN1715" t="b">
            <v>0</v>
          </cell>
          <cell r="DP1715" t="b">
            <v>0</v>
          </cell>
          <cell r="DV1715">
            <v>0</v>
          </cell>
          <cell r="DX1715">
            <v>0</v>
          </cell>
          <cell r="DZ1715">
            <v>0</v>
          </cell>
          <cell r="EB1715">
            <v>0</v>
          </cell>
          <cell r="ED1715">
            <v>0</v>
          </cell>
          <cell r="EF1715">
            <v>0</v>
          </cell>
          <cell r="EJ1715">
            <v>0</v>
          </cell>
          <cell r="EL1715">
            <v>0</v>
          </cell>
          <cell r="EN1715">
            <v>0</v>
          </cell>
          <cell r="EP1715">
            <v>0</v>
          </cell>
          <cell r="ER1715">
            <v>0</v>
          </cell>
          <cell r="ET1715">
            <v>0</v>
          </cell>
          <cell r="EX1715">
            <v>0</v>
          </cell>
          <cell r="EZ1715">
            <v>0</v>
          </cell>
          <cell r="FD1715">
            <v>0</v>
          </cell>
          <cell r="FF1715">
            <v>0</v>
          </cell>
        </row>
        <row r="1716">
          <cell r="A1716" t="str">
            <v>NOKIA CC</v>
          </cell>
          <cell r="B1716" t="str">
            <v>Finland</v>
          </cell>
          <cell r="G1716">
            <v>69.8</v>
          </cell>
          <cell r="H1716">
            <v>69.8</v>
          </cell>
          <cell r="AK1716">
            <v>28.513299999999997</v>
          </cell>
          <cell r="AL1716">
            <v>28.513299999999997</v>
          </cell>
          <cell r="AN1716">
            <v>0</v>
          </cell>
          <cell r="AO1716">
            <v>5.5839999999999996</v>
          </cell>
          <cell r="AP1716">
            <v>1047</v>
          </cell>
          <cell r="AQ1716">
            <v>9.7720000000000002</v>
          </cell>
          <cell r="BG1716" t="b">
            <v>0</v>
          </cell>
          <cell r="BO1716" t="b">
            <v>0</v>
          </cell>
          <cell r="CA1716" t="b">
            <v>0</v>
          </cell>
          <cell r="CB1716" t="b">
            <v>0</v>
          </cell>
          <cell r="CD1716" t="b">
            <v>0</v>
          </cell>
          <cell r="CE1716" t="b">
            <v>0</v>
          </cell>
          <cell r="CG1716" t="b">
            <v>0</v>
          </cell>
          <cell r="CH1716" t="b">
            <v>0</v>
          </cell>
          <cell r="CP1716" t="e">
            <v>#N/A</v>
          </cell>
          <cell r="CT1716" t="b">
            <v>0</v>
          </cell>
          <cell r="CV1716" t="b">
            <v>0</v>
          </cell>
          <cell r="CX1716" t="b">
            <v>0</v>
          </cell>
          <cell r="CZ1716" t="b">
            <v>0</v>
          </cell>
          <cell r="DB1716" t="b">
            <v>0</v>
          </cell>
          <cell r="DD1716" t="b">
            <v>0</v>
          </cell>
          <cell r="DF1716" t="b">
            <v>0</v>
          </cell>
          <cell r="DH1716" t="b">
            <v>0</v>
          </cell>
          <cell r="DJ1716" t="b">
            <v>0</v>
          </cell>
          <cell r="DL1716" t="b">
            <v>0</v>
          </cell>
          <cell r="DN1716" t="b">
            <v>0</v>
          </cell>
          <cell r="DP1716" t="b">
            <v>0</v>
          </cell>
          <cell r="DV1716">
            <v>0</v>
          </cell>
          <cell r="DX1716">
            <v>0</v>
          </cell>
          <cell r="DZ1716">
            <v>0</v>
          </cell>
          <cell r="EB1716">
            <v>0</v>
          </cell>
          <cell r="ED1716">
            <v>0</v>
          </cell>
          <cell r="EF1716">
            <v>0</v>
          </cell>
          <cell r="EJ1716">
            <v>0</v>
          </cell>
          <cell r="EL1716">
            <v>0</v>
          </cell>
          <cell r="EN1716">
            <v>0</v>
          </cell>
          <cell r="EP1716">
            <v>0</v>
          </cell>
          <cell r="ER1716">
            <v>0</v>
          </cell>
          <cell r="ET1716">
            <v>0</v>
          </cell>
          <cell r="EX1716">
            <v>0</v>
          </cell>
          <cell r="EZ1716">
            <v>0</v>
          </cell>
          <cell r="FD1716">
            <v>0</v>
          </cell>
          <cell r="FF1716">
            <v>0</v>
          </cell>
        </row>
        <row r="1717">
          <cell r="A1717" t="str">
            <v>NYSTAD HEAT PUMP 1</v>
          </cell>
          <cell r="B1717" t="str">
            <v>Finland</v>
          </cell>
          <cell r="G1717">
            <v>-7</v>
          </cell>
          <cell r="H1717">
            <v>21</v>
          </cell>
          <cell r="AK1717">
            <v>-21</v>
          </cell>
          <cell r="AL1717">
            <v>0</v>
          </cell>
          <cell r="AN1717">
            <v>0</v>
          </cell>
          <cell r="AO1717">
            <v>0</v>
          </cell>
          <cell r="AP1717">
            <v>0</v>
          </cell>
          <cell r="AQ1717">
            <v>0</v>
          </cell>
          <cell r="BG1717" t="b">
            <v>0</v>
          </cell>
          <cell r="BO1717" t="b">
            <v>0</v>
          </cell>
          <cell r="CA1717" t="b">
            <v>0</v>
          </cell>
          <cell r="CB1717" t="b">
            <v>0</v>
          </cell>
          <cell r="CD1717" t="b">
            <v>0</v>
          </cell>
          <cell r="CE1717" t="b">
            <v>0</v>
          </cell>
          <cell r="CG1717" t="b">
            <v>0</v>
          </cell>
          <cell r="CH1717" t="b">
            <v>0</v>
          </cell>
          <cell r="CP1717">
            <v>0</v>
          </cell>
          <cell r="CT1717" t="b">
            <v>0</v>
          </cell>
          <cell r="CV1717" t="b">
            <v>0</v>
          </cell>
          <cell r="CX1717" t="b">
            <v>0</v>
          </cell>
          <cell r="CZ1717" t="b">
            <v>0</v>
          </cell>
          <cell r="DB1717" t="b">
            <v>0</v>
          </cell>
          <cell r="DD1717" t="b">
            <v>0</v>
          </cell>
          <cell r="DF1717" t="b">
            <v>0</v>
          </cell>
          <cell r="DH1717" t="b">
            <v>0</v>
          </cell>
          <cell r="DJ1717" t="b">
            <v>0</v>
          </cell>
          <cell r="DL1717" t="b">
            <v>0</v>
          </cell>
          <cell r="DN1717" t="b">
            <v>0</v>
          </cell>
          <cell r="DP1717" t="b">
            <v>0</v>
          </cell>
          <cell r="DV1717">
            <v>0</v>
          </cell>
          <cell r="DX1717">
            <v>0</v>
          </cell>
          <cell r="DZ1717">
            <v>0</v>
          </cell>
          <cell r="EB1717">
            <v>0</v>
          </cell>
          <cell r="ED1717">
            <v>0</v>
          </cell>
          <cell r="EF1717">
            <v>0</v>
          </cell>
          <cell r="EJ1717">
            <v>0</v>
          </cell>
          <cell r="EL1717">
            <v>0</v>
          </cell>
          <cell r="EN1717">
            <v>0</v>
          </cell>
          <cell r="EP1717">
            <v>0</v>
          </cell>
          <cell r="ER1717">
            <v>0</v>
          </cell>
          <cell r="ET1717">
            <v>0</v>
          </cell>
          <cell r="EX1717">
            <v>0</v>
          </cell>
          <cell r="EZ1717">
            <v>0</v>
          </cell>
          <cell r="FD1717">
            <v>0</v>
          </cell>
          <cell r="FF1717">
            <v>0</v>
          </cell>
        </row>
        <row r="1718">
          <cell r="A1718" t="str">
            <v>NAANTALI 1</v>
          </cell>
          <cell r="B1718" t="str">
            <v>Finland</v>
          </cell>
          <cell r="G1718">
            <v>116</v>
          </cell>
          <cell r="H1718">
            <v>0</v>
          </cell>
          <cell r="AK1718">
            <v>39.671999999999997</v>
          </cell>
          <cell r="AL1718">
            <v>0</v>
          </cell>
          <cell r="AN1718">
            <v>0</v>
          </cell>
          <cell r="AO1718">
            <v>18.281600000000001</v>
          </cell>
          <cell r="AP1718">
            <v>2882.6000000000004</v>
          </cell>
          <cell r="AQ1718">
            <v>16.240000000000002</v>
          </cell>
          <cell r="BG1718" t="b">
            <v>0</v>
          </cell>
          <cell r="BO1718" t="b">
            <v>0</v>
          </cell>
          <cell r="CA1718" t="b">
            <v>0</v>
          </cell>
          <cell r="CB1718" t="b">
            <v>0</v>
          </cell>
          <cell r="CD1718" t="b">
            <v>0</v>
          </cell>
          <cell r="CE1718" t="b">
            <v>0</v>
          </cell>
          <cell r="CG1718" t="b">
            <v>0</v>
          </cell>
          <cell r="CH1718" t="b">
            <v>0</v>
          </cell>
          <cell r="CP1718" t="e">
            <v>#N/A</v>
          </cell>
          <cell r="CT1718" t="b">
            <v>0</v>
          </cell>
          <cell r="CV1718" t="b">
            <v>0</v>
          </cell>
          <cell r="CX1718" t="b">
            <v>0</v>
          </cell>
          <cell r="CZ1718" t="b">
            <v>0</v>
          </cell>
          <cell r="DB1718" t="b">
            <v>0</v>
          </cell>
          <cell r="DD1718" t="b">
            <v>0</v>
          </cell>
          <cell r="DF1718" t="b">
            <v>0</v>
          </cell>
          <cell r="DH1718" t="b">
            <v>0</v>
          </cell>
          <cell r="DJ1718" t="b">
            <v>0</v>
          </cell>
          <cell r="DL1718" t="b">
            <v>0</v>
          </cell>
          <cell r="DN1718" t="b">
            <v>0</v>
          </cell>
          <cell r="DP1718" t="b">
            <v>0</v>
          </cell>
          <cell r="DV1718">
            <v>0</v>
          </cell>
          <cell r="DX1718">
            <v>0</v>
          </cell>
          <cell r="DZ1718">
            <v>0</v>
          </cell>
          <cell r="EB1718">
            <v>0</v>
          </cell>
          <cell r="ED1718">
            <v>0</v>
          </cell>
          <cell r="EF1718">
            <v>0</v>
          </cell>
          <cell r="EJ1718">
            <v>0</v>
          </cell>
          <cell r="EL1718">
            <v>0</v>
          </cell>
          <cell r="EN1718">
            <v>0</v>
          </cell>
          <cell r="EP1718">
            <v>0</v>
          </cell>
          <cell r="ER1718">
            <v>0</v>
          </cell>
          <cell r="ET1718">
            <v>0</v>
          </cell>
          <cell r="EX1718">
            <v>0</v>
          </cell>
          <cell r="EZ1718">
            <v>0</v>
          </cell>
          <cell r="FD1718">
            <v>0</v>
          </cell>
          <cell r="FF1718">
            <v>0</v>
          </cell>
        </row>
        <row r="1719">
          <cell r="A1719" t="str">
            <v>NAANTALI 1</v>
          </cell>
          <cell r="B1719" t="str">
            <v>Finland</v>
          </cell>
          <cell r="G1719">
            <v>116</v>
          </cell>
          <cell r="H1719">
            <v>0</v>
          </cell>
          <cell r="AK1719">
            <v>39.671999999999997</v>
          </cell>
          <cell r="AL1719">
            <v>0</v>
          </cell>
          <cell r="AN1719">
            <v>0</v>
          </cell>
          <cell r="AO1719">
            <v>18.281600000000001</v>
          </cell>
          <cell r="AP1719">
            <v>2882.6000000000004</v>
          </cell>
          <cell r="AQ1719">
            <v>22.04</v>
          </cell>
          <cell r="BG1719" t="b">
            <v>0</v>
          </cell>
          <cell r="BO1719" t="b">
            <v>0</v>
          </cell>
          <cell r="CA1719" t="b">
            <v>0</v>
          </cell>
          <cell r="CB1719" t="b">
            <v>0</v>
          </cell>
          <cell r="CD1719" t="b">
            <v>0</v>
          </cell>
          <cell r="CE1719" t="b">
            <v>0</v>
          </cell>
          <cell r="CG1719" t="b">
            <v>0</v>
          </cell>
          <cell r="CH1719" t="b">
            <v>0</v>
          </cell>
          <cell r="CP1719" t="e">
            <v>#N/A</v>
          </cell>
          <cell r="CT1719" t="b">
            <v>0</v>
          </cell>
          <cell r="CV1719" t="b">
            <v>0</v>
          </cell>
          <cell r="CX1719" t="b">
            <v>0</v>
          </cell>
          <cell r="CZ1719" t="b">
            <v>0</v>
          </cell>
          <cell r="DB1719" t="b">
            <v>0</v>
          </cell>
          <cell r="DD1719" t="b">
            <v>0</v>
          </cell>
          <cell r="DF1719" t="b">
            <v>0</v>
          </cell>
          <cell r="DH1719" t="b">
            <v>0</v>
          </cell>
          <cell r="DJ1719" t="b">
            <v>0</v>
          </cell>
          <cell r="DL1719" t="b">
            <v>0</v>
          </cell>
          <cell r="DN1719" t="b">
            <v>0</v>
          </cell>
          <cell r="DP1719" t="b">
            <v>0</v>
          </cell>
          <cell r="DV1719">
            <v>0</v>
          </cell>
          <cell r="DX1719">
            <v>0</v>
          </cell>
          <cell r="DZ1719">
            <v>0</v>
          </cell>
          <cell r="EB1719">
            <v>0</v>
          </cell>
          <cell r="ED1719">
            <v>0</v>
          </cell>
          <cell r="EF1719">
            <v>0</v>
          </cell>
          <cell r="EJ1719">
            <v>0</v>
          </cell>
          <cell r="EL1719">
            <v>0</v>
          </cell>
          <cell r="EN1719">
            <v>0</v>
          </cell>
          <cell r="EP1719">
            <v>0</v>
          </cell>
          <cell r="ER1719">
            <v>0</v>
          </cell>
          <cell r="ET1719">
            <v>0</v>
          </cell>
          <cell r="EX1719">
            <v>0</v>
          </cell>
          <cell r="EZ1719">
            <v>0</v>
          </cell>
          <cell r="FD1719">
            <v>0</v>
          </cell>
          <cell r="FF1719">
            <v>0</v>
          </cell>
        </row>
        <row r="1720">
          <cell r="A1720" t="str">
            <v>NAANTALI 2</v>
          </cell>
          <cell r="B1720" t="str">
            <v>Finland</v>
          </cell>
          <cell r="G1720">
            <v>125</v>
          </cell>
          <cell r="H1720">
            <v>220</v>
          </cell>
          <cell r="AK1720">
            <v>45.125</v>
          </cell>
          <cell r="AL1720">
            <v>529.4666666666667</v>
          </cell>
          <cell r="AN1720">
            <v>33</v>
          </cell>
          <cell r="AO1720">
            <v>19.700000000000003</v>
          </cell>
          <cell r="AP1720">
            <v>3106.25</v>
          </cell>
          <cell r="AQ1720">
            <v>17.5</v>
          </cell>
          <cell r="BG1720" t="b">
            <v>0</v>
          </cell>
          <cell r="BO1720" t="b">
            <v>0</v>
          </cell>
          <cell r="CA1720" t="b">
            <v>0</v>
          </cell>
          <cell r="CB1720" t="b">
            <v>0</v>
          </cell>
          <cell r="CD1720" t="b">
            <v>0</v>
          </cell>
          <cell r="CE1720" t="b">
            <v>0</v>
          </cell>
          <cell r="CG1720" t="b">
            <v>0</v>
          </cell>
          <cell r="CH1720" t="b">
            <v>0</v>
          </cell>
          <cell r="CP1720" t="e">
            <v>#N/A</v>
          </cell>
          <cell r="CT1720" t="b">
            <v>0</v>
          </cell>
          <cell r="CV1720" t="b">
            <v>0</v>
          </cell>
          <cell r="CX1720" t="b">
            <v>0</v>
          </cell>
          <cell r="CZ1720" t="b">
            <v>0</v>
          </cell>
          <cell r="DB1720" t="b">
            <v>0</v>
          </cell>
          <cell r="DD1720" t="b">
            <v>0</v>
          </cell>
          <cell r="DF1720" t="b">
            <v>0</v>
          </cell>
          <cell r="DH1720" t="b">
            <v>0</v>
          </cell>
          <cell r="DJ1720" t="b">
            <v>0</v>
          </cell>
          <cell r="DL1720" t="b">
            <v>0</v>
          </cell>
          <cell r="DN1720" t="b">
            <v>0</v>
          </cell>
          <cell r="DP1720" t="b">
            <v>0</v>
          </cell>
          <cell r="DV1720">
            <v>0</v>
          </cell>
          <cell r="DX1720">
            <v>0</v>
          </cell>
          <cell r="DZ1720">
            <v>0</v>
          </cell>
          <cell r="EB1720">
            <v>0</v>
          </cell>
          <cell r="ED1720">
            <v>0</v>
          </cell>
          <cell r="EF1720">
            <v>0</v>
          </cell>
          <cell r="EJ1720">
            <v>0</v>
          </cell>
          <cell r="EL1720">
            <v>0</v>
          </cell>
          <cell r="EN1720">
            <v>0</v>
          </cell>
          <cell r="EP1720">
            <v>0</v>
          </cell>
          <cell r="ER1720">
            <v>0</v>
          </cell>
          <cell r="ET1720">
            <v>0</v>
          </cell>
          <cell r="EX1720">
            <v>0</v>
          </cell>
          <cell r="EZ1720">
            <v>0</v>
          </cell>
          <cell r="FD1720">
            <v>0</v>
          </cell>
          <cell r="FF1720">
            <v>0</v>
          </cell>
        </row>
        <row r="1721">
          <cell r="A1721" t="str">
            <v>NAANTALI 2</v>
          </cell>
          <cell r="B1721" t="str">
            <v>Finland</v>
          </cell>
          <cell r="G1721">
            <v>125</v>
          </cell>
          <cell r="H1721">
            <v>220</v>
          </cell>
          <cell r="AK1721">
            <v>45.125</v>
          </cell>
          <cell r="AL1721">
            <v>529.4666666666667</v>
          </cell>
          <cell r="AN1721">
            <v>33</v>
          </cell>
          <cell r="AO1721">
            <v>19.700000000000003</v>
          </cell>
          <cell r="AP1721">
            <v>3106.25</v>
          </cell>
          <cell r="AQ1721">
            <v>23.75</v>
          </cell>
          <cell r="BG1721" t="b">
            <v>0</v>
          </cell>
          <cell r="BO1721" t="b">
            <v>0</v>
          </cell>
          <cell r="CA1721" t="b">
            <v>0</v>
          </cell>
          <cell r="CB1721" t="b">
            <v>0</v>
          </cell>
          <cell r="CD1721" t="b">
            <v>0</v>
          </cell>
          <cell r="CE1721" t="b">
            <v>0</v>
          </cell>
          <cell r="CG1721" t="b">
            <v>0</v>
          </cell>
          <cell r="CH1721" t="b">
            <v>0</v>
          </cell>
          <cell r="CP1721" t="e">
            <v>#N/A</v>
          </cell>
          <cell r="CT1721" t="b">
            <v>0</v>
          </cell>
          <cell r="CV1721" t="b">
            <v>0</v>
          </cell>
          <cell r="CX1721" t="b">
            <v>0</v>
          </cell>
          <cell r="CZ1721" t="b">
            <v>0</v>
          </cell>
          <cell r="DB1721" t="b">
            <v>0</v>
          </cell>
          <cell r="DD1721" t="b">
            <v>0</v>
          </cell>
          <cell r="DF1721" t="b">
            <v>0</v>
          </cell>
          <cell r="DH1721" t="b">
            <v>0</v>
          </cell>
          <cell r="DJ1721" t="b">
            <v>0</v>
          </cell>
          <cell r="DL1721" t="b">
            <v>0</v>
          </cell>
          <cell r="DN1721" t="b">
            <v>0</v>
          </cell>
          <cell r="DP1721" t="b">
            <v>0</v>
          </cell>
          <cell r="DV1721">
            <v>0</v>
          </cell>
          <cell r="DX1721">
            <v>0</v>
          </cell>
          <cell r="DZ1721">
            <v>0</v>
          </cell>
          <cell r="EB1721">
            <v>0</v>
          </cell>
          <cell r="ED1721">
            <v>0</v>
          </cell>
          <cell r="EF1721">
            <v>0</v>
          </cell>
          <cell r="EJ1721">
            <v>0</v>
          </cell>
          <cell r="EL1721">
            <v>0</v>
          </cell>
          <cell r="EN1721">
            <v>0</v>
          </cell>
          <cell r="EP1721">
            <v>0</v>
          </cell>
          <cell r="ER1721">
            <v>0</v>
          </cell>
          <cell r="ET1721">
            <v>0</v>
          </cell>
          <cell r="EX1721">
            <v>0</v>
          </cell>
          <cell r="EZ1721">
            <v>0</v>
          </cell>
          <cell r="FD1721">
            <v>0</v>
          </cell>
          <cell r="FF1721">
            <v>0</v>
          </cell>
        </row>
        <row r="1722">
          <cell r="A1722" t="str">
            <v>NAANTALI 3</v>
          </cell>
          <cell r="B1722" t="str">
            <v>Finland</v>
          </cell>
          <cell r="G1722">
            <v>125</v>
          </cell>
          <cell r="H1722">
            <v>220</v>
          </cell>
          <cell r="AK1722">
            <v>46.3125</v>
          </cell>
          <cell r="AL1722">
            <v>543.40000000000009</v>
          </cell>
          <cell r="AN1722">
            <v>33</v>
          </cell>
          <cell r="AO1722">
            <v>19.700000000000003</v>
          </cell>
          <cell r="AP1722">
            <v>3106.25</v>
          </cell>
          <cell r="AQ1722">
            <v>17.5</v>
          </cell>
          <cell r="BG1722" t="b">
            <v>0</v>
          </cell>
          <cell r="BO1722" t="b">
            <v>0</v>
          </cell>
          <cell r="CA1722" t="b">
            <v>0</v>
          </cell>
          <cell r="CB1722" t="b">
            <v>0</v>
          </cell>
          <cell r="CD1722" t="b">
            <v>0</v>
          </cell>
          <cell r="CE1722" t="b">
            <v>0</v>
          </cell>
          <cell r="CG1722" t="b">
            <v>0</v>
          </cell>
          <cell r="CH1722" t="b">
            <v>0</v>
          </cell>
          <cell r="CP1722" t="e">
            <v>#N/A</v>
          </cell>
          <cell r="CT1722" t="b">
            <v>0</v>
          </cell>
          <cell r="CV1722" t="b">
            <v>0</v>
          </cell>
          <cell r="CX1722" t="b">
            <v>0</v>
          </cell>
          <cell r="CZ1722" t="b">
            <v>0</v>
          </cell>
          <cell r="DB1722" t="b">
            <v>0</v>
          </cell>
          <cell r="DD1722" t="b">
            <v>0</v>
          </cell>
          <cell r="DF1722" t="b">
            <v>0</v>
          </cell>
          <cell r="DH1722" t="b">
            <v>0</v>
          </cell>
          <cell r="DJ1722" t="b">
            <v>0</v>
          </cell>
          <cell r="DL1722" t="b">
            <v>0</v>
          </cell>
          <cell r="DN1722" t="b">
            <v>0</v>
          </cell>
          <cell r="DP1722" t="b">
            <v>0</v>
          </cell>
          <cell r="DV1722">
            <v>0</v>
          </cell>
          <cell r="DX1722">
            <v>0</v>
          </cell>
          <cell r="DZ1722">
            <v>0</v>
          </cell>
          <cell r="EB1722">
            <v>0</v>
          </cell>
          <cell r="ED1722">
            <v>0</v>
          </cell>
          <cell r="EF1722">
            <v>0</v>
          </cell>
          <cell r="EJ1722">
            <v>0</v>
          </cell>
          <cell r="EL1722">
            <v>0</v>
          </cell>
          <cell r="EN1722">
            <v>0</v>
          </cell>
          <cell r="EP1722">
            <v>0</v>
          </cell>
          <cell r="ER1722">
            <v>0</v>
          </cell>
          <cell r="ET1722">
            <v>0</v>
          </cell>
          <cell r="EX1722">
            <v>0</v>
          </cell>
          <cell r="EZ1722">
            <v>0</v>
          </cell>
          <cell r="FD1722">
            <v>0</v>
          </cell>
          <cell r="FF1722">
            <v>0</v>
          </cell>
        </row>
        <row r="1723">
          <cell r="A1723" t="str">
            <v>NAANTALI 3</v>
          </cell>
          <cell r="B1723" t="str">
            <v>Finland</v>
          </cell>
          <cell r="G1723">
            <v>125</v>
          </cell>
          <cell r="H1723">
            <v>220</v>
          </cell>
          <cell r="AK1723">
            <v>46.3125</v>
          </cell>
          <cell r="AL1723">
            <v>543.40000000000009</v>
          </cell>
          <cell r="AN1723">
            <v>33</v>
          </cell>
          <cell r="AO1723">
            <v>19.700000000000003</v>
          </cell>
          <cell r="AP1723">
            <v>3106.25</v>
          </cell>
          <cell r="AQ1723">
            <v>23.75</v>
          </cell>
          <cell r="BG1723" t="b">
            <v>0</v>
          </cell>
          <cell r="BO1723" t="b">
            <v>0</v>
          </cell>
          <cell r="CA1723" t="b">
            <v>0</v>
          </cell>
          <cell r="CB1723" t="b">
            <v>0</v>
          </cell>
          <cell r="CD1723" t="b">
            <v>0</v>
          </cell>
          <cell r="CE1723" t="b">
            <v>0</v>
          </cell>
          <cell r="CG1723" t="b">
            <v>0</v>
          </cell>
          <cell r="CH1723" t="b">
            <v>0</v>
          </cell>
          <cell r="CP1723" t="e">
            <v>#N/A</v>
          </cell>
          <cell r="CT1723" t="b">
            <v>0</v>
          </cell>
          <cell r="CV1723" t="b">
            <v>0</v>
          </cell>
          <cell r="CX1723" t="b">
            <v>0</v>
          </cell>
          <cell r="CZ1723" t="b">
            <v>0</v>
          </cell>
          <cell r="DB1723" t="b">
            <v>0</v>
          </cell>
          <cell r="DD1723" t="b">
            <v>0</v>
          </cell>
          <cell r="DF1723" t="b">
            <v>0</v>
          </cell>
          <cell r="DH1723" t="b">
            <v>0</v>
          </cell>
          <cell r="DJ1723" t="b">
            <v>0</v>
          </cell>
          <cell r="DL1723" t="b">
            <v>0</v>
          </cell>
          <cell r="DN1723" t="b">
            <v>0</v>
          </cell>
          <cell r="DP1723" t="b">
            <v>0</v>
          </cell>
          <cell r="DV1723">
            <v>0</v>
          </cell>
          <cell r="DX1723">
            <v>0</v>
          </cell>
          <cell r="DZ1723">
            <v>0</v>
          </cell>
          <cell r="EB1723">
            <v>0</v>
          </cell>
          <cell r="ED1723">
            <v>0</v>
          </cell>
          <cell r="EF1723">
            <v>0</v>
          </cell>
          <cell r="EJ1723">
            <v>0</v>
          </cell>
          <cell r="EL1723">
            <v>0</v>
          </cell>
          <cell r="EN1723">
            <v>0</v>
          </cell>
          <cell r="EP1723">
            <v>0</v>
          </cell>
          <cell r="ER1723">
            <v>0</v>
          </cell>
          <cell r="ET1723">
            <v>0</v>
          </cell>
          <cell r="EX1723">
            <v>0</v>
          </cell>
          <cell r="EZ1723">
            <v>0</v>
          </cell>
          <cell r="FD1723">
            <v>0</v>
          </cell>
          <cell r="FF1723">
            <v>0</v>
          </cell>
        </row>
        <row r="1724">
          <cell r="A1724" t="str">
            <v>NAANTALI GT 1-2</v>
          </cell>
          <cell r="B1724" t="str">
            <v>Finland</v>
          </cell>
          <cell r="G1724">
            <v>40</v>
          </cell>
          <cell r="H1724">
            <v>0</v>
          </cell>
          <cell r="AK1724">
            <v>11.02</v>
          </cell>
          <cell r="AL1724">
            <v>0</v>
          </cell>
          <cell r="AN1724">
            <v>0</v>
          </cell>
          <cell r="AO1724">
            <v>1.6</v>
          </cell>
          <cell r="AP1724">
            <v>600</v>
          </cell>
          <cell r="AQ1724">
            <v>3.2</v>
          </cell>
          <cell r="BG1724" t="b">
            <v>0</v>
          </cell>
          <cell r="BO1724" t="b">
            <v>0</v>
          </cell>
          <cell r="CA1724" t="b">
            <v>0</v>
          </cell>
          <cell r="CB1724" t="b">
            <v>0</v>
          </cell>
          <cell r="CD1724" t="b">
            <v>0</v>
          </cell>
          <cell r="CE1724" t="b">
            <v>0</v>
          </cell>
          <cell r="CG1724" t="b">
            <v>0</v>
          </cell>
          <cell r="CH1724" t="b">
            <v>0</v>
          </cell>
          <cell r="CP1724" t="e">
            <v>#N/A</v>
          </cell>
          <cell r="CT1724" t="b">
            <v>0</v>
          </cell>
          <cell r="CV1724" t="b">
            <v>0</v>
          </cell>
          <cell r="CX1724" t="b">
            <v>0</v>
          </cell>
          <cell r="CZ1724" t="b">
            <v>0</v>
          </cell>
          <cell r="DB1724" t="b">
            <v>0</v>
          </cell>
          <cell r="DD1724" t="b">
            <v>0</v>
          </cell>
          <cell r="DF1724" t="b">
            <v>0</v>
          </cell>
          <cell r="DH1724" t="b">
            <v>0</v>
          </cell>
          <cell r="DJ1724" t="b">
            <v>0</v>
          </cell>
          <cell r="DL1724" t="b">
            <v>0</v>
          </cell>
          <cell r="DN1724" t="b">
            <v>0</v>
          </cell>
          <cell r="DP1724" t="b">
            <v>0</v>
          </cell>
          <cell r="DV1724">
            <v>0</v>
          </cell>
          <cell r="DX1724">
            <v>0</v>
          </cell>
          <cell r="DZ1724">
            <v>0</v>
          </cell>
          <cell r="EB1724">
            <v>0</v>
          </cell>
          <cell r="ED1724">
            <v>0</v>
          </cell>
          <cell r="EF1724">
            <v>0</v>
          </cell>
          <cell r="EJ1724">
            <v>0</v>
          </cell>
          <cell r="EL1724">
            <v>0</v>
          </cell>
          <cell r="EN1724">
            <v>0</v>
          </cell>
          <cell r="EP1724">
            <v>0</v>
          </cell>
          <cell r="ER1724">
            <v>0</v>
          </cell>
          <cell r="ET1724">
            <v>0</v>
          </cell>
          <cell r="EX1724">
            <v>0</v>
          </cell>
          <cell r="EZ1724">
            <v>0</v>
          </cell>
          <cell r="FD1724">
            <v>0</v>
          </cell>
          <cell r="FF1724">
            <v>0</v>
          </cell>
        </row>
        <row r="1725">
          <cell r="A1725" t="str">
            <v>NAANTALI GT 1-2</v>
          </cell>
          <cell r="B1725" t="str">
            <v>Finland</v>
          </cell>
          <cell r="G1725">
            <v>40</v>
          </cell>
          <cell r="H1725">
            <v>0</v>
          </cell>
          <cell r="AK1725">
            <v>11.02</v>
          </cell>
          <cell r="AL1725">
            <v>0</v>
          </cell>
          <cell r="AN1725">
            <v>0</v>
          </cell>
          <cell r="AO1725">
            <v>1.6</v>
          </cell>
          <cell r="AP1725">
            <v>600</v>
          </cell>
          <cell r="AQ1725">
            <v>3.2</v>
          </cell>
          <cell r="BG1725" t="b">
            <v>0</v>
          </cell>
          <cell r="BO1725" t="b">
            <v>0</v>
          </cell>
          <cell r="CA1725" t="b">
            <v>0</v>
          </cell>
          <cell r="CB1725" t="b">
            <v>0</v>
          </cell>
          <cell r="CD1725" t="b">
            <v>0</v>
          </cell>
          <cell r="CE1725" t="b">
            <v>0</v>
          </cell>
          <cell r="CG1725" t="b">
            <v>0</v>
          </cell>
          <cell r="CH1725" t="b">
            <v>0</v>
          </cell>
          <cell r="CP1725" t="e">
            <v>#N/A</v>
          </cell>
          <cell r="CT1725" t="b">
            <v>0</v>
          </cell>
          <cell r="CV1725" t="b">
            <v>0</v>
          </cell>
          <cell r="CX1725" t="b">
            <v>0</v>
          </cell>
          <cell r="CZ1725" t="b">
            <v>0</v>
          </cell>
          <cell r="DB1725" t="b">
            <v>0</v>
          </cell>
          <cell r="DD1725" t="b">
            <v>0</v>
          </cell>
          <cell r="DF1725" t="b">
            <v>0</v>
          </cell>
          <cell r="DH1725" t="b">
            <v>0</v>
          </cell>
          <cell r="DJ1725" t="b">
            <v>0</v>
          </cell>
          <cell r="DL1725" t="b">
            <v>0</v>
          </cell>
          <cell r="DN1725" t="b">
            <v>0</v>
          </cell>
          <cell r="DP1725" t="b">
            <v>0</v>
          </cell>
          <cell r="DV1725">
            <v>0</v>
          </cell>
          <cell r="DX1725">
            <v>0</v>
          </cell>
          <cell r="DZ1725">
            <v>0</v>
          </cell>
          <cell r="EB1725">
            <v>0</v>
          </cell>
          <cell r="ED1725">
            <v>0</v>
          </cell>
          <cell r="EF1725">
            <v>0</v>
          </cell>
          <cell r="EJ1725">
            <v>0</v>
          </cell>
          <cell r="EL1725">
            <v>0</v>
          </cell>
          <cell r="EN1725">
            <v>0</v>
          </cell>
          <cell r="EP1725">
            <v>0</v>
          </cell>
          <cell r="ER1725">
            <v>0</v>
          </cell>
          <cell r="ET1725">
            <v>0</v>
          </cell>
          <cell r="EX1725">
            <v>0</v>
          </cell>
          <cell r="EZ1725">
            <v>0</v>
          </cell>
          <cell r="FD1725">
            <v>0</v>
          </cell>
          <cell r="FF1725">
            <v>0</v>
          </cell>
        </row>
        <row r="1726">
          <cell r="A1726" t="str">
            <v>LOVIISA 1-2</v>
          </cell>
          <cell r="B1726" t="str">
            <v>Finland</v>
          </cell>
          <cell r="G1726">
            <v>976</v>
          </cell>
          <cell r="H1726">
            <v>0</v>
          </cell>
          <cell r="AK1726">
            <v>305.976</v>
          </cell>
          <cell r="AL1726">
            <v>0</v>
          </cell>
          <cell r="AN1726">
            <v>0</v>
          </cell>
          <cell r="AO1726">
            <v>292.8</v>
          </cell>
          <cell r="AP1726">
            <v>29280</v>
          </cell>
          <cell r="AQ1726">
            <v>87.84</v>
          </cell>
          <cell r="BG1726" t="b">
            <v>0</v>
          </cell>
          <cell r="BO1726" t="b">
            <v>0</v>
          </cell>
          <cell r="CA1726" t="b">
            <v>0</v>
          </cell>
          <cell r="CB1726" t="b">
            <v>0</v>
          </cell>
          <cell r="CD1726" t="b">
            <v>0</v>
          </cell>
          <cell r="CE1726" t="b">
            <v>0</v>
          </cell>
          <cell r="CG1726" t="b">
            <v>0</v>
          </cell>
          <cell r="CH1726" t="b">
            <v>0</v>
          </cell>
          <cell r="CP1726">
            <v>0</v>
          </cell>
          <cell r="CT1726" t="b">
            <v>0</v>
          </cell>
          <cell r="CV1726" t="b">
            <v>0</v>
          </cell>
          <cell r="CX1726" t="b">
            <v>0</v>
          </cell>
          <cell r="CZ1726" t="b">
            <v>0</v>
          </cell>
          <cell r="DB1726" t="b">
            <v>0</v>
          </cell>
          <cell r="DD1726" t="b">
            <v>0</v>
          </cell>
          <cell r="DF1726" t="b">
            <v>0</v>
          </cell>
          <cell r="DH1726" t="b">
            <v>0</v>
          </cell>
          <cell r="DJ1726" t="b">
            <v>0</v>
          </cell>
          <cell r="DL1726" t="b">
            <v>0</v>
          </cell>
          <cell r="DN1726" t="b">
            <v>0</v>
          </cell>
          <cell r="DP1726" t="b">
            <v>0</v>
          </cell>
          <cell r="DV1726">
            <v>0</v>
          </cell>
          <cell r="DX1726">
            <v>0</v>
          </cell>
          <cell r="DZ1726">
            <v>0</v>
          </cell>
          <cell r="EB1726">
            <v>0</v>
          </cell>
          <cell r="ED1726">
            <v>0</v>
          </cell>
          <cell r="EF1726">
            <v>0</v>
          </cell>
          <cell r="EJ1726">
            <v>0</v>
          </cell>
          <cell r="EL1726">
            <v>0</v>
          </cell>
          <cell r="EN1726">
            <v>0</v>
          </cell>
          <cell r="EP1726">
            <v>0</v>
          </cell>
          <cell r="ER1726">
            <v>0</v>
          </cell>
          <cell r="ET1726">
            <v>0</v>
          </cell>
          <cell r="EX1726">
            <v>0</v>
          </cell>
          <cell r="EZ1726">
            <v>0</v>
          </cell>
          <cell r="FD1726">
            <v>0</v>
          </cell>
          <cell r="FF1726">
            <v>0</v>
          </cell>
        </row>
        <row r="1727">
          <cell r="A1727" t="str">
            <v>LOVIISA 2</v>
          </cell>
          <cell r="B1727" t="str">
            <v>Finland</v>
          </cell>
          <cell r="G1727">
            <v>488</v>
          </cell>
          <cell r="H1727">
            <v>0</v>
          </cell>
          <cell r="AK1727">
            <v>152.988</v>
          </cell>
          <cell r="AL1727">
            <v>0</v>
          </cell>
          <cell r="AN1727">
            <v>0</v>
          </cell>
          <cell r="AO1727">
            <v>146.4</v>
          </cell>
          <cell r="AP1727">
            <v>14640</v>
          </cell>
          <cell r="AQ1727">
            <v>68.320000000000007</v>
          </cell>
          <cell r="BG1727" t="b">
            <v>0</v>
          </cell>
          <cell r="BO1727" t="b">
            <v>0</v>
          </cell>
          <cell r="CA1727" t="b">
            <v>0</v>
          </cell>
          <cell r="CB1727" t="b">
            <v>0</v>
          </cell>
          <cell r="CD1727" t="b">
            <v>0</v>
          </cell>
          <cell r="CE1727" t="b">
            <v>0</v>
          </cell>
          <cell r="CG1727" t="b">
            <v>0</v>
          </cell>
          <cell r="CH1727" t="b">
            <v>0</v>
          </cell>
          <cell r="CP1727">
            <v>0</v>
          </cell>
          <cell r="CT1727" t="b">
            <v>0</v>
          </cell>
          <cell r="CV1727" t="b">
            <v>0</v>
          </cell>
          <cell r="CX1727" t="b">
            <v>0</v>
          </cell>
          <cell r="CZ1727" t="b">
            <v>0</v>
          </cell>
          <cell r="DB1727" t="b">
            <v>0</v>
          </cell>
          <cell r="DD1727" t="b">
            <v>0</v>
          </cell>
          <cell r="DF1727" t="b">
            <v>0</v>
          </cell>
          <cell r="DH1727" t="b">
            <v>0</v>
          </cell>
          <cell r="DJ1727" t="b">
            <v>0</v>
          </cell>
          <cell r="DL1727" t="b">
            <v>0</v>
          </cell>
          <cell r="DN1727" t="b">
            <v>0</v>
          </cell>
          <cell r="DP1727" t="b">
            <v>0</v>
          </cell>
          <cell r="DV1727">
            <v>0</v>
          </cell>
          <cell r="DX1727">
            <v>0</v>
          </cell>
          <cell r="DZ1727">
            <v>0</v>
          </cell>
          <cell r="EB1727">
            <v>0</v>
          </cell>
          <cell r="ED1727">
            <v>0</v>
          </cell>
          <cell r="EF1727">
            <v>0</v>
          </cell>
          <cell r="EJ1727">
            <v>0</v>
          </cell>
          <cell r="EL1727">
            <v>0</v>
          </cell>
          <cell r="EN1727">
            <v>0</v>
          </cell>
          <cell r="EP1727">
            <v>0</v>
          </cell>
          <cell r="ER1727">
            <v>0</v>
          </cell>
          <cell r="ET1727">
            <v>0</v>
          </cell>
          <cell r="EX1727">
            <v>0</v>
          </cell>
          <cell r="EZ1727">
            <v>0</v>
          </cell>
          <cell r="FD1727">
            <v>0</v>
          </cell>
          <cell r="FF1727">
            <v>0</v>
          </cell>
        </row>
        <row r="1728">
          <cell r="A1728" t="str">
            <v>OLKILUOTO 1</v>
          </cell>
          <cell r="B1728" t="str">
            <v>Finland</v>
          </cell>
          <cell r="G1728">
            <v>840</v>
          </cell>
          <cell r="H1728">
            <v>0</v>
          </cell>
          <cell r="AK1728">
            <v>263.33999999999997</v>
          </cell>
          <cell r="AL1728">
            <v>0</v>
          </cell>
          <cell r="AN1728">
            <v>0</v>
          </cell>
          <cell r="AO1728">
            <v>252</v>
          </cell>
          <cell r="AP1728">
            <v>25200</v>
          </cell>
          <cell r="AQ1728">
            <v>75.599999999999994</v>
          </cell>
          <cell r="BG1728" t="b">
            <v>0</v>
          </cell>
          <cell r="BO1728" t="b">
            <v>0</v>
          </cell>
          <cell r="CA1728" t="b">
            <v>0</v>
          </cell>
          <cell r="CB1728" t="b">
            <v>0</v>
          </cell>
          <cell r="CD1728" t="b">
            <v>0</v>
          </cell>
          <cell r="CE1728" t="b">
            <v>0</v>
          </cell>
          <cell r="CG1728" t="b">
            <v>0</v>
          </cell>
          <cell r="CH1728" t="b">
            <v>0</v>
          </cell>
          <cell r="CP1728">
            <v>0</v>
          </cell>
          <cell r="CT1728" t="b">
            <v>0</v>
          </cell>
          <cell r="CV1728" t="b">
            <v>0</v>
          </cell>
          <cell r="CX1728" t="b">
            <v>0</v>
          </cell>
          <cell r="CZ1728" t="b">
            <v>0</v>
          </cell>
          <cell r="DB1728" t="b">
            <v>0</v>
          </cell>
          <cell r="DD1728" t="b">
            <v>0</v>
          </cell>
          <cell r="DF1728" t="b">
            <v>0</v>
          </cell>
          <cell r="DH1728" t="b">
            <v>0</v>
          </cell>
          <cell r="DJ1728" t="b">
            <v>0</v>
          </cell>
          <cell r="DL1728" t="b">
            <v>0</v>
          </cell>
          <cell r="DN1728" t="b">
            <v>0</v>
          </cell>
          <cell r="DP1728" t="b">
            <v>0</v>
          </cell>
          <cell r="DV1728">
            <v>0</v>
          </cell>
          <cell r="DX1728">
            <v>0</v>
          </cell>
          <cell r="DZ1728">
            <v>0</v>
          </cell>
          <cell r="EB1728">
            <v>0</v>
          </cell>
          <cell r="ED1728">
            <v>0</v>
          </cell>
          <cell r="EF1728">
            <v>0</v>
          </cell>
          <cell r="EJ1728">
            <v>0</v>
          </cell>
          <cell r="EL1728">
            <v>0</v>
          </cell>
          <cell r="EN1728">
            <v>0</v>
          </cell>
          <cell r="EP1728">
            <v>0</v>
          </cell>
          <cell r="ER1728">
            <v>0</v>
          </cell>
          <cell r="ET1728">
            <v>0</v>
          </cell>
          <cell r="EX1728">
            <v>0</v>
          </cell>
          <cell r="EZ1728">
            <v>0</v>
          </cell>
          <cell r="FD1728">
            <v>0</v>
          </cell>
          <cell r="FF1728">
            <v>0</v>
          </cell>
        </row>
        <row r="1729">
          <cell r="A1729" t="str">
            <v>OLKILUOTO 1</v>
          </cell>
          <cell r="B1729" t="str">
            <v>Finland</v>
          </cell>
          <cell r="G1729">
            <v>885</v>
          </cell>
          <cell r="H1729">
            <v>0</v>
          </cell>
          <cell r="AK1729">
            <v>277.44749999999999</v>
          </cell>
          <cell r="AL1729">
            <v>0</v>
          </cell>
          <cell r="AN1729">
            <v>0</v>
          </cell>
          <cell r="AO1729">
            <v>265.5</v>
          </cell>
          <cell r="AP1729">
            <v>26550</v>
          </cell>
          <cell r="AQ1729">
            <v>79.649999999999991</v>
          </cell>
          <cell r="BG1729" t="b">
            <v>0</v>
          </cell>
          <cell r="BO1729" t="b">
            <v>0</v>
          </cell>
          <cell r="CA1729" t="b">
            <v>0</v>
          </cell>
          <cell r="CB1729" t="b">
            <v>0</v>
          </cell>
          <cell r="CD1729" t="b">
            <v>0</v>
          </cell>
          <cell r="CE1729" t="b">
            <v>0</v>
          </cell>
          <cell r="CG1729" t="b">
            <v>0</v>
          </cell>
          <cell r="CH1729" t="b">
            <v>0</v>
          </cell>
          <cell r="CP1729">
            <v>0</v>
          </cell>
          <cell r="CT1729" t="b">
            <v>0</v>
          </cell>
          <cell r="CV1729" t="b">
            <v>0</v>
          </cell>
          <cell r="CX1729" t="b">
            <v>0</v>
          </cell>
          <cell r="CZ1729" t="b">
            <v>0</v>
          </cell>
          <cell r="DB1729" t="b">
            <v>0</v>
          </cell>
          <cell r="DD1729" t="b">
            <v>0</v>
          </cell>
          <cell r="DF1729" t="b">
            <v>0</v>
          </cell>
          <cell r="DH1729" t="b">
            <v>0</v>
          </cell>
          <cell r="DJ1729" t="b">
            <v>0</v>
          </cell>
          <cell r="DL1729" t="b">
            <v>0</v>
          </cell>
          <cell r="DN1729" t="b">
            <v>0</v>
          </cell>
          <cell r="DP1729" t="b">
            <v>0</v>
          </cell>
          <cell r="DV1729">
            <v>0</v>
          </cell>
          <cell r="DX1729">
            <v>0</v>
          </cell>
          <cell r="DZ1729">
            <v>0</v>
          </cell>
          <cell r="EB1729">
            <v>0</v>
          </cell>
          <cell r="ED1729">
            <v>0</v>
          </cell>
          <cell r="EF1729">
            <v>0</v>
          </cell>
          <cell r="EJ1729">
            <v>0</v>
          </cell>
          <cell r="EL1729">
            <v>0</v>
          </cell>
          <cell r="EN1729">
            <v>0</v>
          </cell>
          <cell r="EP1729">
            <v>0</v>
          </cell>
          <cell r="ER1729">
            <v>0</v>
          </cell>
          <cell r="ET1729">
            <v>0</v>
          </cell>
          <cell r="EX1729">
            <v>0</v>
          </cell>
          <cell r="EZ1729">
            <v>0</v>
          </cell>
          <cell r="FD1729">
            <v>0</v>
          </cell>
          <cell r="FF1729">
            <v>0</v>
          </cell>
        </row>
        <row r="1730">
          <cell r="A1730" t="str">
            <v>OLKILUOTO 2</v>
          </cell>
          <cell r="B1730" t="str">
            <v>Finland</v>
          </cell>
          <cell r="G1730">
            <v>840</v>
          </cell>
          <cell r="H1730">
            <v>0</v>
          </cell>
          <cell r="AK1730">
            <v>263.33999999999997</v>
          </cell>
          <cell r="AL1730">
            <v>0</v>
          </cell>
          <cell r="AN1730">
            <v>0</v>
          </cell>
          <cell r="AO1730">
            <v>252</v>
          </cell>
          <cell r="AP1730">
            <v>25200</v>
          </cell>
          <cell r="AQ1730">
            <v>75.599999999999994</v>
          </cell>
          <cell r="BG1730" t="b">
            <v>0</v>
          </cell>
          <cell r="BO1730" t="b">
            <v>0</v>
          </cell>
          <cell r="CA1730" t="b">
            <v>0</v>
          </cell>
          <cell r="CB1730" t="b">
            <v>0</v>
          </cell>
          <cell r="CD1730" t="b">
            <v>0</v>
          </cell>
          <cell r="CE1730" t="b">
            <v>0</v>
          </cell>
          <cell r="CG1730" t="b">
            <v>0</v>
          </cell>
          <cell r="CH1730" t="b">
            <v>0</v>
          </cell>
          <cell r="CP1730">
            <v>0</v>
          </cell>
          <cell r="CT1730" t="b">
            <v>0</v>
          </cell>
          <cell r="CV1730" t="b">
            <v>0</v>
          </cell>
          <cell r="CX1730" t="b">
            <v>0</v>
          </cell>
          <cell r="CZ1730" t="b">
            <v>0</v>
          </cell>
          <cell r="DB1730" t="b">
            <v>0</v>
          </cell>
          <cell r="DD1730" t="b">
            <v>0</v>
          </cell>
          <cell r="DF1730" t="b">
            <v>0</v>
          </cell>
          <cell r="DH1730" t="b">
            <v>0</v>
          </cell>
          <cell r="DJ1730" t="b">
            <v>0</v>
          </cell>
          <cell r="DL1730" t="b">
            <v>0</v>
          </cell>
          <cell r="DN1730" t="b">
            <v>0</v>
          </cell>
          <cell r="DP1730" t="b">
            <v>0</v>
          </cell>
          <cell r="DV1730">
            <v>0</v>
          </cell>
          <cell r="DX1730">
            <v>0</v>
          </cell>
          <cell r="DZ1730">
            <v>0</v>
          </cell>
          <cell r="EB1730">
            <v>0</v>
          </cell>
          <cell r="ED1730">
            <v>0</v>
          </cell>
          <cell r="EF1730">
            <v>0</v>
          </cell>
          <cell r="EJ1730">
            <v>0</v>
          </cell>
          <cell r="EL1730">
            <v>0</v>
          </cell>
          <cell r="EN1730">
            <v>0</v>
          </cell>
          <cell r="EP1730">
            <v>0</v>
          </cell>
          <cell r="ER1730">
            <v>0</v>
          </cell>
          <cell r="ET1730">
            <v>0</v>
          </cell>
          <cell r="EX1730">
            <v>0</v>
          </cell>
          <cell r="EZ1730">
            <v>0</v>
          </cell>
          <cell r="FD1730">
            <v>0</v>
          </cell>
          <cell r="FF1730">
            <v>0</v>
          </cell>
        </row>
        <row r="1731">
          <cell r="A1731" t="str">
            <v>OLKILUOTO 2</v>
          </cell>
          <cell r="B1731" t="str">
            <v>Finland</v>
          </cell>
          <cell r="G1731">
            <v>885</v>
          </cell>
          <cell r="H1731">
            <v>0</v>
          </cell>
          <cell r="AK1731">
            <v>277.44749999999999</v>
          </cell>
          <cell r="AL1731">
            <v>0</v>
          </cell>
          <cell r="AN1731">
            <v>0</v>
          </cell>
          <cell r="AO1731">
            <v>265.5</v>
          </cell>
          <cell r="AP1731">
            <v>26550</v>
          </cell>
          <cell r="AQ1731">
            <v>79.649999999999991</v>
          </cell>
          <cell r="BG1731" t="b">
            <v>0</v>
          </cell>
          <cell r="BO1731" t="b">
            <v>0</v>
          </cell>
          <cell r="CA1731" t="b">
            <v>0</v>
          </cell>
          <cell r="CB1731" t="b">
            <v>0</v>
          </cell>
          <cell r="CD1731" t="b">
            <v>0</v>
          </cell>
          <cell r="CE1731" t="b">
            <v>0</v>
          </cell>
          <cell r="CG1731" t="b">
            <v>0</v>
          </cell>
          <cell r="CH1731" t="b">
            <v>0</v>
          </cell>
          <cell r="CP1731">
            <v>0</v>
          </cell>
          <cell r="CT1731" t="b">
            <v>0</v>
          </cell>
          <cell r="CV1731" t="b">
            <v>0</v>
          </cell>
          <cell r="CX1731" t="b">
            <v>0</v>
          </cell>
          <cell r="CZ1731" t="b">
            <v>0</v>
          </cell>
          <cell r="DB1731" t="b">
            <v>0</v>
          </cell>
          <cell r="DD1731" t="b">
            <v>0</v>
          </cell>
          <cell r="DF1731" t="b">
            <v>0</v>
          </cell>
          <cell r="DH1731" t="b">
            <v>0</v>
          </cell>
          <cell r="DJ1731" t="b">
            <v>0</v>
          </cell>
          <cell r="DL1731" t="b">
            <v>0</v>
          </cell>
          <cell r="DN1731" t="b">
            <v>0</v>
          </cell>
          <cell r="DP1731" t="b">
            <v>0</v>
          </cell>
          <cell r="DV1731">
            <v>0</v>
          </cell>
          <cell r="DX1731">
            <v>0</v>
          </cell>
          <cell r="DZ1731">
            <v>0</v>
          </cell>
          <cell r="EB1731">
            <v>0</v>
          </cell>
          <cell r="ED1731">
            <v>0</v>
          </cell>
          <cell r="EF1731">
            <v>0</v>
          </cell>
          <cell r="EJ1731">
            <v>0</v>
          </cell>
          <cell r="EL1731">
            <v>0</v>
          </cell>
          <cell r="EN1731">
            <v>0</v>
          </cell>
          <cell r="EP1731">
            <v>0</v>
          </cell>
          <cell r="ER1731">
            <v>0</v>
          </cell>
          <cell r="ET1731">
            <v>0</v>
          </cell>
          <cell r="EX1731">
            <v>0</v>
          </cell>
          <cell r="EZ1731">
            <v>0</v>
          </cell>
          <cell r="FD1731">
            <v>0</v>
          </cell>
          <cell r="FF1731">
            <v>0</v>
          </cell>
        </row>
        <row r="1732">
          <cell r="A1732" t="str">
            <v>Olkiluoto 3</v>
          </cell>
          <cell r="B1732" t="str">
            <v>Finland</v>
          </cell>
          <cell r="G1732">
            <v>400</v>
          </cell>
          <cell r="H1732">
            <v>0</v>
          </cell>
          <cell r="AK1732">
            <v>132</v>
          </cell>
          <cell r="AL1732">
            <v>0</v>
          </cell>
          <cell r="AN1732">
            <v>0</v>
          </cell>
          <cell r="AO1732">
            <v>208.60000000000002</v>
          </cell>
          <cell r="AP1732">
            <v>0</v>
          </cell>
          <cell r="AQ1732">
            <v>56.000000000000007</v>
          </cell>
          <cell r="BG1732" t="b">
            <v>0</v>
          </cell>
          <cell r="BO1732" t="b">
            <v>0</v>
          </cell>
          <cell r="CA1732" t="b">
            <v>0</v>
          </cell>
          <cell r="CB1732" t="b">
            <v>0</v>
          </cell>
          <cell r="CD1732" t="b">
            <v>0</v>
          </cell>
          <cell r="CE1732" t="b">
            <v>0</v>
          </cell>
          <cell r="CG1732" t="b">
            <v>0</v>
          </cell>
          <cell r="CH1732" t="b">
            <v>0</v>
          </cell>
          <cell r="CP1732">
            <v>0</v>
          </cell>
          <cell r="CT1732" t="b">
            <v>0</v>
          </cell>
          <cell r="CV1732" t="b">
            <v>0</v>
          </cell>
          <cell r="CX1732" t="b">
            <v>0</v>
          </cell>
          <cell r="CZ1732" t="b">
            <v>0</v>
          </cell>
          <cell r="DB1732" t="b">
            <v>0</v>
          </cell>
          <cell r="DD1732" t="b">
            <v>0</v>
          </cell>
          <cell r="DF1732" t="b">
            <v>0</v>
          </cell>
          <cell r="DH1732" t="b">
            <v>0</v>
          </cell>
          <cell r="DJ1732" t="b">
            <v>0</v>
          </cell>
          <cell r="DL1732" t="b">
            <v>0</v>
          </cell>
          <cell r="DN1732" t="b">
            <v>0</v>
          </cell>
          <cell r="DP1732" t="b">
            <v>0</v>
          </cell>
          <cell r="DV1732">
            <v>0</v>
          </cell>
          <cell r="DX1732">
            <v>0</v>
          </cell>
          <cell r="DZ1732">
            <v>0</v>
          </cell>
          <cell r="EB1732">
            <v>0</v>
          </cell>
          <cell r="ED1732">
            <v>0</v>
          </cell>
          <cell r="EF1732">
            <v>0</v>
          </cell>
          <cell r="EJ1732">
            <v>0</v>
          </cell>
          <cell r="EL1732">
            <v>0</v>
          </cell>
          <cell r="EN1732">
            <v>0</v>
          </cell>
          <cell r="EP1732">
            <v>0</v>
          </cell>
          <cell r="ER1732">
            <v>0</v>
          </cell>
          <cell r="ET1732">
            <v>0</v>
          </cell>
          <cell r="EX1732">
            <v>0</v>
          </cell>
          <cell r="EZ1732">
            <v>0</v>
          </cell>
          <cell r="FD1732">
            <v>0</v>
          </cell>
          <cell r="FF1732">
            <v>0</v>
          </cell>
        </row>
        <row r="1733">
          <cell r="A1733" t="str">
            <v>Olkiluoto 3</v>
          </cell>
          <cell r="B1733" t="str">
            <v>Finland</v>
          </cell>
          <cell r="G1733">
            <v>1600</v>
          </cell>
          <cell r="H1733">
            <v>0</v>
          </cell>
          <cell r="AK1733">
            <v>528</v>
          </cell>
          <cell r="AL1733">
            <v>0</v>
          </cell>
          <cell r="AN1733">
            <v>0</v>
          </cell>
          <cell r="AO1733">
            <v>834.40000000000009</v>
          </cell>
          <cell r="AP1733">
            <v>0</v>
          </cell>
          <cell r="AQ1733">
            <v>224.00000000000003</v>
          </cell>
          <cell r="BG1733" t="b">
            <v>0</v>
          </cell>
          <cell r="BO1733" t="b">
            <v>0</v>
          </cell>
          <cell r="CA1733" t="b">
            <v>0</v>
          </cell>
          <cell r="CB1733" t="b">
            <v>0</v>
          </cell>
          <cell r="CD1733" t="b">
            <v>0</v>
          </cell>
          <cell r="CE1733" t="b">
            <v>0</v>
          </cell>
          <cell r="CG1733" t="b">
            <v>0</v>
          </cell>
          <cell r="CH1733" t="b">
            <v>0</v>
          </cell>
          <cell r="CP1733">
            <v>0</v>
          </cell>
          <cell r="CT1733" t="b">
            <v>0</v>
          </cell>
          <cell r="CV1733" t="b">
            <v>0</v>
          </cell>
          <cell r="CX1733" t="b">
            <v>0</v>
          </cell>
          <cell r="CZ1733" t="b">
            <v>0</v>
          </cell>
          <cell r="DB1733" t="b">
            <v>0</v>
          </cell>
          <cell r="DD1733" t="b">
            <v>0</v>
          </cell>
          <cell r="DF1733" t="b">
            <v>0</v>
          </cell>
          <cell r="DH1733" t="b">
            <v>0</v>
          </cell>
          <cell r="DJ1733" t="b">
            <v>0</v>
          </cell>
          <cell r="DL1733" t="b">
            <v>0</v>
          </cell>
          <cell r="DN1733" t="b">
            <v>0</v>
          </cell>
          <cell r="DP1733" t="b">
            <v>0</v>
          </cell>
          <cell r="DV1733">
            <v>0</v>
          </cell>
          <cell r="DX1733">
            <v>0</v>
          </cell>
          <cell r="DZ1733">
            <v>0</v>
          </cell>
          <cell r="EB1733">
            <v>0</v>
          </cell>
          <cell r="ED1733">
            <v>0</v>
          </cell>
          <cell r="EF1733">
            <v>0</v>
          </cell>
          <cell r="EJ1733">
            <v>0</v>
          </cell>
          <cell r="EL1733">
            <v>0</v>
          </cell>
          <cell r="EN1733">
            <v>0</v>
          </cell>
          <cell r="EP1733">
            <v>0</v>
          </cell>
          <cell r="ER1733">
            <v>0</v>
          </cell>
          <cell r="ET1733">
            <v>0</v>
          </cell>
          <cell r="EX1733">
            <v>0</v>
          </cell>
          <cell r="EZ1733">
            <v>0</v>
          </cell>
          <cell r="FD1733">
            <v>0</v>
          </cell>
          <cell r="FF1733">
            <v>0</v>
          </cell>
        </row>
        <row r="1734">
          <cell r="A1734" t="str">
            <v>Olkiluoto 4</v>
          </cell>
          <cell r="B1734" t="str">
            <v>Finland</v>
          </cell>
          <cell r="G1734">
            <v>1600</v>
          </cell>
          <cell r="H1734">
            <v>0</v>
          </cell>
          <cell r="AK1734">
            <v>536</v>
          </cell>
          <cell r="AL1734">
            <v>0</v>
          </cell>
          <cell r="AN1734">
            <v>0</v>
          </cell>
          <cell r="AO1734">
            <v>834.40000000000009</v>
          </cell>
          <cell r="AP1734">
            <v>0</v>
          </cell>
          <cell r="AQ1734">
            <v>224.00000000000003</v>
          </cell>
          <cell r="BG1734" t="b">
            <v>0</v>
          </cell>
          <cell r="BO1734" t="b">
            <v>0</v>
          </cell>
          <cell r="CA1734" t="b">
            <v>0</v>
          </cell>
          <cell r="CB1734" t="b">
            <v>0</v>
          </cell>
          <cell r="CD1734" t="b">
            <v>0</v>
          </cell>
          <cell r="CE1734" t="b">
            <v>0</v>
          </cell>
          <cell r="CG1734" t="b">
            <v>0</v>
          </cell>
          <cell r="CH1734" t="b">
            <v>0</v>
          </cell>
          <cell r="CP1734">
            <v>0</v>
          </cell>
          <cell r="CT1734" t="b">
            <v>0</v>
          </cell>
          <cell r="CV1734" t="b">
            <v>0</v>
          </cell>
          <cell r="CX1734" t="b">
            <v>0</v>
          </cell>
          <cell r="CZ1734" t="b">
            <v>0</v>
          </cell>
          <cell r="DB1734" t="b">
            <v>0</v>
          </cell>
          <cell r="DD1734" t="b">
            <v>0</v>
          </cell>
          <cell r="DF1734" t="b">
            <v>0</v>
          </cell>
          <cell r="DH1734" t="b">
            <v>0</v>
          </cell>
          <cell r="DJ1734" t="b">
            <v>0</v>
          </cell>
          <cell r="DL1734" t="b">
            <v>0</v>
          </cell>
          <cell r="DN1734" t="b">
            <v>0</v>
          </cell>
          <cell r="DP1734" t="b">
            <v>0</v>
          </cell>
          <cell r="DV1734">
            <v>0</v>
          </cell>
          <cell r="DX1734">
            <v>0</v>
          </cell>
          <cell r="DZ1734">
            <v>0</v>
          </cell>
          <cell r="EB1734">
            <v>0</v>
          </cell>
          <cell r="ED1734">
            <v>0</v>
          </cell>
          <cell r="EF1734">
            <v>0</v>
          </cell>
          <cell r="EJ1734">
            <v>0</v>
          </cell>
          <cell r="EL1734">
            <v>0</v>
          </cell>
          <cell r="EN1734">
            <v>0</v>
          </cell>
          <cell r="EP1734">
            <v>0</v>
          </cell>
          <cell r="ER1734">
            <v>0</v>
          </cell>
          <cell r="ET1734">
            <v>0</v>
          </cell>
          <cell r="EX1734">
            <v>0</v>
          </cell>
          <cell r="EZ1734">
            <v>0</v>
          </cell>
          <cell r="FD1734">
            <v>0</v>
          </cell>
          <cell r="FF1734">
            <v>0</v>
          </cell>
        </row>
        <row r="1735">
          <cell r="A1735" t="str">
            <v>Pyhäjoki1</v>
          </cell>
          <cell r="B1735" t="str">
            <v>Finland</v>
          </cell>
          <cell r="G1735">
            <v>1600</v>
          </cell>
          <cell r="H1735">
            <v>0</v>
          </cell>
          <cell r="AK1735">
            <v>537.6</v>
          </cell>
          <cell r="AL1735">
            <v>0</v>
          </cell>
          <cell r="AN1735">
            <v>0</v>
          </cell>
          <cell r="AO1735">
            <v>834.40000000000009</v>
          </cell>
          <cell r="AP1735">
            <v>0</v>
          </cell>
          <cell r="AQ1735">
            <v>224.00000000000003</v>
          </cell>
          <cell r="BG1735" t="b">
            <v>0</v>
          </cell>
          <cell r="BO1735" t="b">
            <v>0</v>
          </cell>
          <cell r="CA1735" t="b">
            <v>0</v>
          </cell>
          <cell r="CB1735" t="b">
            <v>0</v>
          </cell>
          <cell r="CD1735" t="b">
            <v>0</v>
          </cell>
          <cell r="CE1735" t="b">
            <v>0</v>
          </cell>
          <cell r="CG1735" t="b">
            <v>0</v>
          </cell>
          <cell r="CH1735" t="b">
            <v>0</v>
          </cell>
          <cell r="CP1735">
            <v>0</v>
          </cell>
          <cell r="CT1735" t="b">
            <v>0</v>
          </cell>
          <cell r="CV1735" t="b">
            <v>0</v>
          </cell>
          <cell r="CX1735" t="b">
            <v>0</v>
          </cell>
          <cell r="CZ1735" t="b">
            <v>0</v>
          </cell>
          <cell r="DB1735" t="b">
            <v>0</v>
          </cell>
          <cell r="DD1735" t="b">
            <v>0</v>
          </cell>
          <cell r="DF1735" t="b">
            <v>0</v>
          </cell>
          <cell r="DH1735" t="b">
            <v>0</v>
          </cell>
          <cell r="DJ1735" t="b">
            <v>0</v>
          </cell>
          <cell r="DL1735" t="b">
            <v>0</v>
          </cell>
          <cell r="DN1735" t="b">
            <v>0</v>
          </cell>
          <cell r="DP1735" t="b">
            <v>0</v>
          </cell>
          <cell r="DV1735">
            <v>0</v>
          </cell>
          <cell r="DX1735">
            <v>0</v>
          </cell>
          <cell r="DZ1735">
            <v>0</v>
          </cell>
          <cell r="EB1735">
            <v>0</v>
          </cell>
          <cell r="ED1735">
            <v>0</v>
          </cell>
          <cell r="EF1735">
            <v>0</v>
          </cell>
          <cell r="EJ1735">
            <v>0</v>
          </cell>
          <cell r="EL1735">
            <v>0</v>
          </cell>
          <cell r="EN1735">
            <v>0</v>
          </cell>
          <cell r="EP1735">
            <v>0</v>
          </cell>
          <cell r="ER1735">
            <v>0</v>
          </cell>
          <cell r="ET1735">
            <v>0</v>
          </cell>
          <cell r="EX1735">
            <v>0</v>
          </cell>
          <cell r="EZ1735">
            <v>0</v>
          </cell>
          <cell r="FD1735">
            <v>0</v>
          </cell>
          <cell r="FF1735">
            <v>0</v>
          </cell>
        </row>
        <row r="1736">
          <cell r="A1736" t="str">
            <v>PIEKSAMAKI 1</v>
          </cell>
          <cell r="B1736" t="str">
            <v>Finland</v>
          </cell>
          <cell r="G1736">
            <v>9.35</v>
          </cell>
          <cell r="H1736">
            <v>26</v>
          </cell>
          <cell r="AK1736">
            <v>2.0429749999999998</v>
          </cell>
          <cell r="AL1736">
            <v>15.797433155080213</v>
          </cell>
          <cell r="AN1736">
            <v>0</v>
          </cell>
          <cell r="AO1736">
            <v>1.2622500000000001</v>
          </cell>
          <cell r="AP1736">
            <v>257.125</v>
          </cell>
          <cell r="AQ1736">
            <v>1.3090000000000002</v>
          </cell>
          <cell r="BG1736" t="b">
            <v>0</v>
          </cell>
          <cell r="BO1736" t="b">
            <v>0</v>
          </cell>
          <cell r="CA1736" t="b">
            <v>0</v>
          </cell>
          <cell r="CB1736" t="b">
            <v>0</v>
          </cell>
          <cell r="CD1736" t="b">
            <v>0</v>
          </cell>
          <cell r="CE1736" t="b">
            <v>0</v>
          </cell>
          <cell r="CG1736" t="b">
            <v>0</v>
          </cell>
          <cell r="CH1736" t="b">
            <v>0</v>
          </cell>
          <cell r="CP1736" t="e">
            <v>#N/A</v>
          </cell>
          <cell r="CT1736" t="b">
            <v>0</v>
          </cell>
          <cell r="CV1736" t="b">
            <v>0</v>
          </cell>
          <cell r="CX1736" t="b">
            <v>0</v>
          </cell>
          <cell r="CZ1736" t="b">
            <v>0</v>
          </cell>
          <cell r="DB1736" t="b">
            <v>0</v>
          </cell>
          <cell r="DD1736" t="b">
            <v>0</v>
          </cell>
          <cell r="DF1736" t="b">
            <v>0</v>
          </cell>
          <cell r="DH1736" t="b">
            <v>0</v>
          </cell>
          <cell r="DJ1736" t="b">
            <v>0</v>
          </cell>
          <cell r="DL1736" t="b">
            <v>0</v>
          </cell>
          <cell r="DN1736" t="b">
            <v>0</v>
          </cell>
          <cell r="DP1736" t="b">
            <v>0</v>
          </cell>
          <cell r="DV1736">
            <v>0</v>
          </cell>
          <cell r="DX1736">
            <v>0</v>
          </cell>
          <cell r="DZ1736">
            <v>0</v>
          </cell>
          <cell r="EB1736">
            <v>0</v>
          </cell>
          <cell r="ED1736">
            <v>0</v>
          </cell>
          <cell r="EF1736">
            <v>0</v>
          </cell>
          <cell r="EJ1736">
            <v>0</v>
          </cell>
          <cell r="EL1736">
            <v>0</v>
          </cell>
          <cell r="EN1736">
            <v>0</v>
          </cell>
          <cell r="EP1736">
            <v>0</v>
          </cell>
          <cell r="ER1736">
            <v>0</v>
          </cell>
          <cell r="ET1736">
            <v>0</v>
          </cell>
          <cell r="EX1736">
            <v>0</v>
          </cell>
          <cell r="EZ1736">
            <v>0</v>
          </cell>
          <cell r="FD1736">
            <v>0</v>
          </cell>
          <cell r="FF1736">
            <v>0</v>
          </cell>
        </row>
        <row r="1737">
          <cell r="A1737" t="str">
            <v>PIEKSAMAKI 1</v>
          </cell>
          <cell r="B1737" t="str">
            <v>Finland</v>
          </cell>
          <cell r="G1737">
            <v>9.35</v>
          </cell>
          <cell r="H1737">
            <v>26</v>
          </cell>
          <cell r="AK1737">
            <v>2.0429749999999998</v>
          </cell>
          <cell r="AL1737">
            <v>15.797433155080213</v>
          </cell>
          <cell r="AN1737">
            <v>0</v>
          </cell>
          <cell r="AO1737">
            <v>1.2622500000000001</v>
          </cell>
          <cell r="AP1737">
            <v>257.125</v>
          </cell>
          <cell r="AQ1737">
            <v>1.3090000000000002</v>
          </cell>
          <cell r="BG1737" t="b">
            <v>0</v>
          </cell>
          <cell r="BO1737" t="b">
            <v>0</v>
          </cell>
          <cell r="CA1737" t="b">
            <v>0</v>
          </cell>
          <cell r="CB1737" t="b">
            <v>0</v>
          </cell>
          <cell r="CD1737" t="b">
            <v>0</v>
          </cell>
          <cell r="CE1737" t="b">
            <v>0</v>
          </cell>
          <cell r="CG1737" t="b">
            <v>0</v>
          </cell>
          <cell r="CH1737" t="b">
            <v>0</v>
          </cell>
          <cell r="CP1737" t="e">
            <v>#N/A</v>
          </cell>
          <cell r="CT1737" t="b">
            <v>0</v>
          </cell>
          <cell r="CV1737" t="b">
            <v>0</v>
          </cell>
          <cell r="CX1737" t="b">
            <v>0</v>
          </cell>
          <cell r="CZ1737" t="b">
            <v>0</v>
          </cell>
          <cell r="DB1737" t="b">
            <v>0</v>
          </cell>
          <cell r="DD1737" t="b">
            <v>0</v>
          </cell>
          <cell r="DF1737" t="b">
            <v>0</v>
          </cell>
          <cell r="DH1737" t="b">
            <v>0</v>
          </cell>
          <cell r="DJ1737" t="b">
            <v>0</v>
          </cell>
          <cell r="DL1737" t="b">
            <v>0</v>
          </cell>
          <cell r="DN1737" t="b">
            <v>0</v>
          </cell>
          <cell r="DP1737" t="b">
            <v>0</v>
          </cell>
          <cell r="DV1737">
            <v>0</v>
          </cell>
          <cell r="DX1737">
            <v>0</v>
          </cell>
          <cell r="DZ1737">
            <v>0</v>
          </cell>
          <cell r="EB1737">
            <v>0</v>
          </cell>
          <cell r="ED1737">
            <v>0</v>
          </cell>
          <cell r="EF1737">
            <v>0</v>
          </cell>
          <cell r="EJ1737">
            <v>0</v>
          </cell>
          <cell r="EL1737">
            <v>0</v>
          </cell>
          <cell r="EN1737">
            <v>0</v>
          </cell>
          <cell r="EP1737">
            <v>0</v>
          </cell>
          <cell r="ER1737">
            <v>0</v>
          </cell>
          <cell r="ET1737">
            <v>0</v>
          </cell>
          <cell r="EX1737">
            <v>0</v>
          </cell>
          <cell r="EZ1737">
            <v>0</v>
          </cell>
          <cell r="FD1737">
            <v>0</v>
          </cell>
          <cell r="FF1737">
            <v>0</v>
          </cell>
        </row>
        <row r="1738">
          <cell r="A1738" t="str">
            <v>PIETERSAARI 2</v>
          </cell>
          <cell r="B1738" t="str">
            <v>Finland</v>
          </cell>
          <cell r="G1738">
            <v>240</v>
          </cell>
          <cell r="H1738">
            <v>60</v>
          </cell>
          <cell r="AK1738">
            <v>100.32</v>
          </cell>
          <cell r="AL1738">
            <v>167.2</v>
          </cell>
          <cell r="AN1738">
            <v>9</v>
          </cell>
          <cell r="AO1738">
            <v>21.599999999999998</v>
          </cell>
          <cell r="AP1738">
            <v>6000</v>
          </cell>
          <cell r="AQ1738">
            <v>33.6</v>
          </cell>
          <cell r="BG1738" t="b">
            <v>0</v>
          </cell>
          <cell r="BO1738" t="b">
            <v>0</v>
          </cell>
          <cell r="CA1738" t="b">
            <v>0</v>
          </cell>
          <cell r="CB1738" t="b">
            <v>0</v>
          </cell>
          <cell r="CD1738" t="b">
            <v>0</v>
          </cell>
          <cell r="CE1738" t="b">
            <v>0</v>
          </cell>
          <cell r="CG1738" t="b">
            <v>0</v>
          </cell>
          <cell r="CH1738" t="b">
            <v>0</v>
          </cell>
          <cell r="CP1738" t="str">
            <v>ECWCHEXC</v>
          </cell>
          <cell r="CT1738" t="b">
            <v>0</v>
          </cell>
          <cell r="CV1738" t="b">
            <v>0</v>
          </cell>
          <cell r="CX1738" t="b">
            <v>0</v>
          </cell>
          <cell r="CZ1738" t="b">
            <v>0</v>
          </cell>
          <cell r="DB1738" t="b">
            <v>0</v>
          </cell>
          <cell r="DD1738" t="b">
            <v>0</v>
          </cell>
          <cell r="DF1738" t="b">
            <v>0</v>
          </cell>
          <cell r="DH1738" t="b">
            <v>0</v>
          </cell>
          <cell r="DJ1738" t="b">
            <v>0</v>
          </cell>
          <cell r="DL1738" t="b">
            <v>0</v>
          </cell>
          <cell r="DN1738" t="b">
            <v>0</v>
          </cell>
          <cell r="DP1738" t="b">
            <v>0</v>
          </cell>
          <cell r="DV1738">
            <v>0</v>
          </cell>
          <cell r="DX1738">
            <v>0</v>
          </cell>
          <cell r="DZ1738">
            <v>0</v>
          </cell>
          <cell r="EB1738">
            <v>0</v>
          </cell>
          <cell r="ED1738">
            <v>0</v>
          </cell>
          <cell r="EF1738">
            <v>0</v>
          </cell>
          <cell r="EJ1738">
            <v>0</v>
          </cell>
          <cell r="EL1738">
            <v>0</v>
          </cell>
          <cell r="EN1738">
            <v>0</v>
          </cell>
          <cell r="EP1738">
            <v>0</v>
          </cell>
          <cell r="ER1738">
            <v>0</v>
          </cell>
          <cell r="ET1738">
            <v>0</v>
          </cell>
          <cell r="EX1738">
            <v>0</v>
          </cell>
          <cell r="EZ1738">
            <v>0</v>
          </cell>
          <cell r="FD1738">
            <v>0</v>
          </cell>
          <cell r="FF1738">
            <v>0</v>
          </cell>
        </row>
        <row r="1739">
          <cell r="A1739" t="str">
            <v>PURSIALA 1</v>
          </cell>
          <cell r="B1739" t="str">
            <v>Finland</v>
          </cell>
          <cell r="G1739">
            <v>30</v>
          </cell>
          <cell r="H1739">
            <v>60</v>
          </cell>
          <cell r="AK1739">
            <v>8.2649999999999988</v>
          </cell>
          <cell r="AL1739">
            <v>33.059999999999995</v>
          </cell>
          <cell r="AN1739">
            <v>0</v>
          </cell>
          <cell r="AO1739">
            <v>4.0500000000000007</v>
          </cell>
          <cell r="AP1739">
            <v>825</v>
          </cell>
          <cell r="AQ1739">
            <v>4.2</v>
          </cell>
          <cell r="BG1739" t="b">
            <v>0</v>
          </cell>
          <cell r="BO1739" t="b">
            <v>0</v>
          </cell>
          <cell r="CA1739" t="b">
            <v>0</v>
          </cell>
          <cell r="CB1739" t="b">
            <v>0</v>
          </cell>
          <cell r="CD1739" t="b">
            <v>0</v>
          </cell>
          <cell r="CE1739" t="b">
            <v>0</v>
          </cell>
          <cell r="CG1739" t="b">
            <v>0</v>
          </cell>
          <cell r="CH1739" t="b">
            <v>0</v>
          </cell>
          <cell r="CP1739" t="e">
            <v>#N/A</v>
          </cell>
          <cell r="CT1739" t="b">
            <v>0</v>
          </cell>
          <cell r="CV1739" t="b">
            <v>0</v>
          </cell>
          <cell r="CX1739" t="b">
            <v>0</v>
          </cell>
          <cell r="CZ1739" t="b">
            <v>0</v>
          </cell>
          <cell r="DB1739" t="b">
            <v>0</v>
          </cell>
          <cell r="DD1739" t="b">
            <v>0</v>
          </cell>
          <cell r="DF1739" t="b">
            <v>0</v>
          </cell>
          <cell r="DH1739" t="b">
            <v>0</v>
          </cell>
          <cell r="DJ1739" t="b">
            <v>0</v>
          </cell>
          <cell r="DL1739" t="b">
            <v>0</v>
          </cell>
          <cell r="DN1739" t="b">
            <v>0</v>
          </cell>
          <cell r="DP1739" t="b">
            <v>0</v>
          </cell>
          <cell r="DV1739">
            <v>0</v>
          </cell>
          <cell r="DX1739">
            <v>0</v>
          </cell>
          <cell r="DZ1739">
            <v>0</v>
          </cell>
          <cell r="EB1739">
            <v>0</v>
          </cell>
          <cell r="ED1739">
            <v>0</v>
          </cell>
          <cell r="EF1739">
            <v>0</v>
          </cell>
          <cell r="EJ1739">
            <v>0</v>
          </cell>
          <cell r="EL1739">
            <v>0</v>
          </cell>
          <cell r="EN1739">
            <v>0</v>
          </cell>
          <cell r="EP1739">
            <v>0</v>
          </cell>
          <cell r="ER1739">
            <v>0</v>
          </cell>
          <cell r="ET1739">
            <v>0</v>
          </cell>
          <cell r="EX1739">
            <v>0</v>
          </cell>
          <cell r="EZ1739">
            <v>0</v>
          </cell>
          <cell r="FD1739">
            <v>0</v>
          </cell>
          <cell r="FF1739">
            <v>0</v>
          </cell>
        </row>
        <row r="1740">
          <cell r="A1740" t="str">
            <v>PURSIALA 1</v>
          </cell>
          <cell r="B1740" t="str">
            <v>Finland</v>
          </cell>
          <cell r="G1740">
            <v>30</v>
          </cell>
          <cell r="H1740">
            <v>60</v>
          </cell>
          <cell r="AK1740">
            <v>8.2649999999999988</v>
          </cell>
          <cell r="AL1740">
            <v>33.059999999999995</v>
          </cell>
          <cell r="AN1740">
            <v>0</v>
          </cell>
          <cell r="AO1740">
            <v>4.0500000000000007</v>
          </cell>
          <cell r="AP1740">
            <v>825</v>
          </cell>
          <cell r="AQ1740">
            <v>4.2</v>
          </cell>
          <cell r="BG1740" t="b">
            <v>0</v>
          </cell>
          <cell r="BO1740" t="b">
            <v>0</v>
          </cell>
          <cell r="CA1740" t="b">
            <v>0</v>
          </cell>
          <cell r="CB1740" t="b">
            <v>0</v>
          </cell>
          <cell r="CD1740" t="b">
            <v>0</v>
          </cell>
          <cell r="CE1740" t="b">
            <v>0</v>
          </cell>
          <cell r="CG1740" t="b">
            <v>0</v>
          </cell>
          <cell r="CH1740" t="b">
            <v>0</v>
          </cell>
          <cell r="CP1740" t="e">
            <v>#N/A</v>
          </cell>
          <cell r="CT1740" t="b">
            <v>0</v>
          </cell>
          <cell r="CV1740" t="b">
            <v>0</v>
          </cell>
          <cell r="CX1740" t="b">
            <v>0</v>
          </cell>
          <cell r="CZ1740" t="b">
            <v>0</v>
          </cell>
          <cell r="DB1740" t="b">
            <v>0</v>
          </cell>
          <cell r="DD1740" t="b">
            <v>0</v>
          </cell>
          <cell r="DF1740" t="b">
            <v>0</v>
          </cell>
          <cell r="DH1740" t="b">
            <v>0</v>
          </cell>
          <cell r="DJ1740" t="b">
            <v>0</v>
          </cell>
          <cell r="DL1740" t="b">
            <v>0</v>
          </cell>
          <cell r="DN1740" t="b">
            <v>0</v>
          </cell>
          <cell r="DP1740" t="b">
            <v>0</v>
          </cell>
          <cell r="DV1740">
            <v>0</v>
          </cell>
          <cell r="DX1740">
            <v>0</v>
          </cell>
          <cell r="DZ1740">
            <v>0</v>
          </cell>
          <cell r="EB1740">
            <v>0</v>
          </cell>
          <cell r="ED1740">
            <v>0</v>
          </cell>
          <cell r="EF1740">
            <v>0</v>
          </cell>
          <cell r="EJ1740">
            <v>0</v>
          </cell>
          <cell r="EL1740">
            <v>0</v>
          </cell>
          <cell r="EN1740">
            <v>0</v>
          </cell>
          <cell r="EP1740">
            <v>0</v>
          </cell>
          <cell r="ER1740">
            <v>0</v>
          </cell>
          <cell r="ET1740">
            <v>0</v>
          </cell>
          <cell r="EX1740">
            <v>0</v>
          </cell>
          <cell r="EZ1740">
            <v>0</v>
          </cell>
          <cell r="FD1740">
            <v>0</v>
          </cell>
          <cell r="FF1740">
            <v>0</v>
          </cell>
        </row>
        <row r="1741">
          <cell r="A1741" t="str">
            <v>RATINA</v>
          </cell>
          <cell r="B1741" t="str">
            <v>Finland</v>
          </cell>
          <cell r="G1741">
            <v>19.8</v>
          </cell>
          <cell r="H1741">
            <v>0</v>
          </cell>
          <cell r="AK1741">
            <v>8.2764000000000006</v>
          </cell>
          <cell r="AL1741">
            <v>0</v>
          </cell>
          <cell r="AN1741">
            <v>0</v>
          </cell>
          <cell r="AO1741">
            <v>1.5840000000000001</v>
          </cell>
          <cell r="AP1741">
            <v>396</v>
          </cell>
          <cell r="AQ1741">
            <v>2.7720000000000002</v>
          </cell>
          <cell r="BG1741" t="b">
            <v>0</v>
          </cell>
          <cell r="BO1741" t="b">
            <v>0</v>
          </cell>
          <cell r="CA1741" t="b">
            <v>0</v>
          </cell>
          <cell r="CB1741" t="b">
            <v>0</v>
          </cell>
          <cell r="CD1741" t="b">
            <v>0</v>
          </cell>
          <cell r="CE1741" t="b">
            <v>0</v>
          </cell>
          <cell r="CG1741" t="b">
            <v>0</v>
          </cell>
          <cell r="CH1741" t="b">
            <v>0</v>
          </cell>
          <cell r="CP1741" t="e">
            <v>#N/A</v>
          </cell>
          <cell r="CT1741" t="b">
            <v>0</v>
          </cell>
          <cell r="CV1741" t="b">
            <v>0</v>
          </cell>
          <cell r="CX1741" t="b">
            <v>0</v>
          </cell>
          <cell r="CZ1741" t="b">
            <v>0</v>
          </cell>
          <cell r="DB1741" t="b">
            <v>0</v>
          </cell>
          <cell r="DD1741" t="b">
            <v>0</v>
          </cell>
          <cell r="DF1741" t="b">
            <v>0</v>
          </cell>
          <cell r="DH1741" t="b">
            <v>0</v>
          </cell>
          <cell r="DJ1741" t="b">
            <v>0</v>
          </cell>
          <cell r="DL1741" t="b">
            <v>0</v>
          </cell>
          <cell r="DN1741" t="b">
            <v>0</v>
          </cell>
          <cell r="DP1741" t="b">
            <v>0</v>
          </cell>
          <cell r="DV1741">
            <v>0</v>
          </cell>
          <cell r="DX1741">
            <v>0</v>
          </cell>
          <cell r="DZ1741">
            <v>0</v>
          </cell>
          <cell r="EB1741">
            <v>0</v>
          </cell>
          <cell r="ED1741">
            <v>0</v>
          </cell>
          <cell r="EF1741">
            <v>0</v>
          </cell>
          <cell r="EJ1741">
            <v>0</v>
          </cell>
          <cell r="EL1741">
            <v>0</v>
          </cell>
          <cell r="EN1741">
            <v>0</v>
          </cell>
          <cell r="EP1741">
            <v>0</v>
          </cell>
          <cell r="ER1741">
            <v>0</v>
          </cell>
          <cell r="ET1741">
            <v>0</v>
          </cell>
          <cell r="EX1741">
            <v>0</v>
          </cell>
          <cell r="EZ1741">
            <v>0</v>
          </cell>
          <cell r="FD1741">
            <v>0</v>
          </cell>
          <cell r="FF1741">
            <v>0</v>
          </cell>
        </row>
        <row r="1742">
          <cell r="A1742" t="str">
            <v>RATINA</v>
          </cell>
          <cell r="B1742" t="str">
            <v>Finland</v>
          </cell>
          <cell r="G1742">
            <v>19.8</v>
          </cell>
          <cell r="H1742">
            <v>0</v>
          </cell>
          <cell r="AK1742">
            <v>8.2764000000000006</v>
          </cell>
          <cell r="AL1742">
            <v>0</v>
          </cell>
          <cell r="AN1742">
            <v>0</v>
          </cell>
          <cell r="AO1742">
            <v>1.5840000000000001</v>
          </cell>
          <cell r="AP1742">
            <v>396</v>
          </cell>
          <cell r="AQ1742">
            <v>2.7720000000000002</v>
          </cell>
          <cell r="BG1742" t="b">
            <v>0</v>
          </cell>
          <cell r="BO1742" t="b">
            <v>0</v>
          </cell>
          <cell r="CA1742" t="b">
            <v>0</v>
          </cell>
          <cell r="CB1742" t="b">
            <v>0</v>
          </cell>
          <cell r="CD1742" t="b">
            <v>0</v>
          </cell>
          <cell r="CE1742" t="b">
            <v>0</v>
          </cell>
          <cell r="CG1742" t="b">
            <v>0</v>
          </cell>
          <cell r="CH1742" t="b">
            <v>0</v>
          </cell>
          <cell r="CP1742" t="e">
            <v>#N/A</v>
          </cell>
          <cell r="CT1742" t="b">
            <v>0</v>
          </cell>
          <cell r="CV1742" t="b">
            <v>0</v>
          </cell>
          <cell r="CX1742" t="b">
            <v>0</v>
          </cell>
          <cell r="CZ1742" t="b">
            <v>0</v>
          </cell>
          <cell r="DB1742" t="b">
            <v>0</v>
          </cell>
          <cell r="DD1742" t="b">
            <v>0</v>
          </cell>
          <cell r="DF1742" t="b">
            <v>0</v>
          </cell>
          <cell r="DH1742" t="b">
            <v>0</v>
          </cell>
          <cell r="DJ1742" t="b">
            <v>0</v>
          </cell>
          <cell r="DL1742" t="b">
            <v>0</v>
          </cell>
          <cell r="DN1742" t="b">
            <v>0</v>
          </cell>
          <cell r="DP1742" t="b">
            <v>0</v>
          </cell>
          <cell r="DV1742">
            <v>0</v>
          </cell>
          <cell r="DX1742">
            <v>0</v>
          </cell>
          <cell r="DZ1742">
            <v>0</v>
          </cell>
          <cell r="EB1742">
            <v>0</v>
          </cell>
          <cell r="ED1742">
            <v>0</v>
          </cell>
          <cell r="EF1742">
            <v>0</v>
          </cell>
          <cell r="EJ1742">
            <v>0</v>
          </cell>
          <cell r="EL1742">
            <v>0</v>
          </cell>
          <cell r="EN1742">
            <v>0</v>
          </cell>
          <cell r="EP1742">
            <v>0</v>
          </cell>
          <cell r="ER1742">
            <v>0</v>
          </cell>
          <cell r="ET1742">
            <v>0</v>
          </cell>
          <cell r="EX1742">
            <v>0</v>
          </cell>
          <cell r="EZ1742">
            <v>0</v>
          </cell>
          <cell r="FD1742">
            <v>0</v>
          </cell>
          <cell r="FF1742">
            <v>0</v>
          </cell>
        </row>
        <row r="1743">
          <cell r="A1743" t="str">
            <v>RAUHALAHTI 1</v>
          </cell>
          <cell r="B1743" t="str">
            <v>Finland</v>
          </cell>
          <cell r="G1743">
            <v>87</v>
          </cell>
          <cell r="H1743">
            <v>205</v>
          </cell>
          <cell r="AK1743">
            <v>20.662499999999998</v>
          </cell>
          <cell r="AL1743">
            <v>114.72341954022988</v>
          </cell>
          <cell r="AN1743">
            <v>0</v>
          </cell>
          <cell r="AO1743">
            <v>11.745000000000001</v>
          </cell>
          <cell r="AP1743">
            <v>2392.5</v>
          </cell>
          <cell r="AQ1743">
            <v>12.180000000000001</v>
          </cell>
          <cell r="BG1743" t="b">
            <v>0</v>
          </cell>
          <cell r="BO1743" t="b">
            <v>0</v>
          </cell>
          <cell r="CA1743" t="b">
            <v>0</v>
          </cell>
          <cell r="CB1743" t="b">
            <v>0</v>
          </cell>
          <cell r="CD1743" t="b">
            <v>0</v>
          </cell>
          <cell r="CE1743" t="b">
            <v>0</v>
          </cell>
          <cell r="CG1743" t="b">
            <v>0</v>
          </cell>
          <cell r="CH1743" t="b">
            <v>0</v>
          </cell>
          <cell r="CP1743" t="e">
            <v>#N/A</v>
          </cell>
          <cell r="CT1743" t="b">
            <v>0</v>
          </cell>
          <cell r="CV1743" t="b">
            <v>0</v>
          </cell>
          <cell r="CX1743" t="b">
            <v>0</v>
          </cell>
          <cell r="CZ1743" t="b">
            <v>0</v>
          </cell>
          <cell r="DB1743" t="b">
            <v>0</v>
          </cell>
          <cell r="DD1743" t="b">
            <v>0</v>
          </cell>
          <cell r="DF1743" t="b">
            <v>0</v>
          </cell>
          <cell r="DH1743" t="b">
            <v>0</v>
          </cell>
          <cell r="DJ1743" t="b">
            <v>0</v>
          </cell>
          <cell r="DL1743" t="b">
            <v>0</v>
          </cell>
          <cell r="DN1743" t="b">
            <v>0</v>
          </cell>
          <cell r="DP1743" t="b">
            <v>0</v>
          </cell>
          <cell r="DV1743">
            <v>0</v>
          </cell>
          <cell r="DX1743">
            <v>0</v>
          </cell>
          <cell r="DZ1743">
            <v>0</v>
          </cell>
          <cell r="EB1743">
            <v>0</v>
          </cell>
          <cell r="ED1743">
            <v>0</v>
          </cell>
          <cell r="EF1743">
            <v>0</v>
          </cell>
          <cell r="EJ1743">
            <v>0</v>
          </cell>
          <cell r="EL1743">
            <v>0</v>
          </cell>
          <cell r="EN1743">
            <v>0</v>
          </cell>
          <cell r="EP1743">
            <v>0</v>
          </cell>
          <cell r="ER1743">
            <v>0</v>
          </cell>
          <cell r="ET1743">
            <v>0</v>
          </cell>
          <cell r="EX1743">
            <v>0</v>
          </cell>
          <cell r="EZ1743">
            <v>0</v>
          </cell>
          <cell r="FD1743">
            <v>0</v>
          </cell>
          <cell r="FF1743">
            <v>0</v>
          </cell>
        </row>
        <row r="1744">
          <cell r="A1744" t="str">
            <v>RAUHALAHTI 1</v>
          </cell>
          <cell r="B1744" t="str">
            <v>Finland</v>
          </cell>
          <cell r="G1744">
            <v>87</v>
          </cell>
          <cell r="H1744">
            <v>205</v>
          </cell>
          <cell r="AK1744">
            <v>20.662499999999998</v>
          </cell>
          <cell r="AL1744">
            <v>114.72341954022988</v>
          </cell>
          <cell r="AN1744">
            <v>0</v>
          </cell>
          <cell r="AO1744">
            <v>11.745000000000001</v>
          </cell>
          <cell r="AP1744">
            <v>2392.5</v>
          </cell>
          <cell r="AQ1744">
            <v>12.180000000000001</v>
          </cell>
          <cell r="BG1744" t="b">
            <v>0</v>
          </cell>
          <cell r="BO1744" t="b">
            <v>0</v>
          </cell>
          <cell r="CA1744" t="b">
            <v>0</v>
          </cell>
          <cell r="CB1744" t="b">
            <v>0</v>
          </cell>
          <cell r="CD1744" t="b">
            <v>0</v>
          </cell>
          <cell r="CE1744" t="b">
            <v>0</v>
          </cell>
          <cell r="CG1744" t="b">
            <v>0</v>
          </cell>
          <cell r="CH1744" t="b">
            <v>0</v>
          </cell>
          <cell r="CP1744" t="e">
            <v>#N/A</v>
          </cell>
          <cell r="CT1744" t="b">
            <v>0</v>
          </cell>
          <cell r="CV1744" t="b">
            <v>0</v>
          </cell>
          <cell r="CX1744" t="b">
            <v>0</v>
          </cell>
          <cell r="CZ1744" t="b">
            <v>0</v>
          </cell>
          <cell r="DB1744" t="b">
            <v>0</v>
          </cell>
          <cell r="DD1744" t="b">
            <v>0</v>
          </cell>
          <cell r="DF1744" t="b">
            <v>0</v>
          </cell>
          <cell r="DH1744" t="b">
            <v>0</v>
          </cell>
          <cell r="DJ1744" t="b">
            <v>0</v>
          </cell>
          <cell r="DL1744" t="b">
            <v>0</v>
          </cell>
          <cell r="DN1744" t="b">
            <v>0</v>
          </cell>
          <cell r="DP1744" t="b">
            <v>0</v>
          </cell>
          <cell r="DV1744">
            <v>0</v>
          </cell>
          <cell r="DX1744">
            <v>0</v>
          </cell>
          <cell r="DZ1744">
            <v>0</v>
          </cell>
          <cell r="EB1744">
            <v>0</v>
          </cell>
          <cell r="ED1744">
            <v>0</v>
          </cell>
          <cell r="EF1744">
            <v>0</v>
          </cell>
          <cell r="EJ1744">
            <v>0</v>
          </cell>
          <cell r="EL1744">
            <v>0</v>
          </cell>
          <cell r="EN1744">
            <v>0</v>
          </cell>
          <cell r="EP1744">
            <v>0</v>
          </cell>
          <cell r="ER1744">
            <v>0</v>
          </cell>
          <cell r="ET1744">
            <v>0</v>
          </cell>
          <cell r="EX1744">
            <v>0</v>
          </cell>
          <cell r="EZ1744">
            <v>0</v>
          </cell>
          <cell r="FD1744">
            <v>0</v>
          </cell>
          <cell r="FF1744">
            <v>0</v>
          </cell>
        </row>
        <row r="1745">
          <cell r="A1745" t="str">
            <v>Rihimäki</v>
          </cell>
          <cell r="B1745" t="str">
            <v>Finland</v>
          </cell>
          <cell r="G1745">
            <v>4</v>
          </cell>
          <cell r="H1745">
            <v>10</v>
          </cell>
          <cell r="AK1745">
            <v>0.95</v>
          </cell>
          <cell r="AL1745">
            <v>5.9375</v>
          </cell>
          <cell r="AN1745">
            <v>0</v>
          </cell>
          <cell r="AO1745">
            <v>0.36</v>
          </cell>
          <cell r="AP1745">
            <v>100</v>
          </cell>
          <cell r="AQ1745">
            <v>0.56000000000000005</v>
          </cell>
          <cell r="BG1745" t="b">
            <v>0</v>
          </cell>
          <cell r="BO1745" t="b">
            <v>0</v>
          </cell>
          <cell r="CA1745" t="b">
            <v>0</v>
          </cell>
          <cell r="CB1745" t="b">
            <v>0</v>
          </cell>
          <cell r="CD1745" t="b">
            <v>0</v>
          </cell>
          <cell r="CE1745" t="b">
            <v>0</v>
          </cell>
          <cell r="CG1745" t="b">
            <v>0</v>
          </cell>
          <cell r="CH1745" t="b">
            <v>0</v>
          </cell>
          <cell r="CP1745" t="str">
            <v>ECWCHBPC</v>
          </cell>
          <cell r="CT1745" t="b">
            <v>0</v>
          </cell>
          <cell r="CV1745" t="b">
            <v>0</v>
          </cell>
          <cell r="CX1745" t="b">
            <v>0</v>
          </cell>
          <cell r="CZ1745" t="b">
            <v>0</v>
          </cell>
          <cell r="DB1745" t="b">
            <v>0</v>
          </cell>
          <cell r="DD1745" t="b">
            <v>0</v>
          </cell>
          <cell r="DF1745" t="b">
            <v>0</v>
          </cell>
          <cell r="DH1745" t="b">
            <v>0</v>
          </cell>
          <cell r="DJ1745" t="b">
            <v>0</v>
          </cell>
          <cell r="DL1745" t="b">
            <v>0</v>
          </cell>
          <cell r="DN1745" t="b">
            <v>0</v>
          </cell>
          <cell r="DP1745" t="b">
            <v>0</v>
          </cell>
          <cell r="DV1745">
            <v>0</v>
          </cell>
          <cell r="DX1745">
            <v>0</v>
          </cell>
          <cell r="DZ1745">
            <v>0</v>
          </cell>
          <cell r="EB1745">
            <v>0</v>
          </cell>
          <cell r="ED1745">
            <v>0</v>
          </cell>
          <cell r="EF1745">
            <v>0</v>
          </cell>
          <cell r="EJ1745">
            <v>0</v>
          </cell>
          <cell r="EL1745">
            <v>0</v>
          </cell>
          <cell r="EN1745">
            <v>0</v>
          </cell>
          <cell r="EP1745">
            <v>0</v>
          </cell>
          <cell r="ER1745">
            <v>0</v>
          </cell>
          <cell r="ET1745">
            <v>0</v>
          </cell>
          <cell r="EX1745">
            <v>0</v>
          </cell>
          <cell r="EZ1745">
            <v>0</v>
          </cell>
          <cell r="FD1745">
            <v>0</v>
          </cell>
          <cell r="FF1745">
            <v>0</v>
          </cell>
        </row>
        <row r="1746">
          <cell r="A1746" t="str">
            <v>Ringsbole</v>
          </cell>
          <cell r="B1746" t="str">
            <v>Finland</v>
          </cell>
          <cell r="G1746">
            <v>25</v>
          </cell>
          <cell r="H1746">
            <v>0</v>
          </cell>
          <cell r="AK1746">
            <v>6.4125000000000005</v>
          </cell>
          <cell r="AL1746">
            <v>0</v>
          </cell>
          <cell r="AN1746">
            <v>0</v>
          </cell>
          <cell r="AO1746">
            <v>1</v>
          </cell>
          <cell r="AP1746">
            <v>375</v>
          </cell>
          <cell r="AQ1746">
            <v>2</v>
          </cell>
          <cell r="BG1746" t="b">
            <v>0</v>
          </cell>
          <cell r="BO1746" t="b">
            <v>0</v>
          </cell>
          <cell r="CA1746" t="b">
            <v>0</v>
          </cell>
          <cell r="CB1746" t="b">
            <v>0</v>
          </cell>
          <cell r="CD1746" t="b">
            <v>0</v>
          </cell>
          <cell r="CE1746" t="b">
            <v>0</v>
          </cell>
          <cell r="CG1746" t="b">
            <v>0</v>
          </cell>
          <cell r="CH1746" t="b">
            <v>0</v>
          </cell>
          <cell r="CP1746" t="e">
            <v>#N/A</v>
          </cell>
          <cell r="CT1746" t="b">
            <v>0</v>
          </cell>
          <cell r="CV1746" t="b">
            <v>0</v>
          </cell>
          <cell r="CX1746" t="b">
            <v>0</v>
          </cell>
          <cell r="CZ1746" t="b">
            <v>0</v>
          </cell>
          <cell r="DB1746" t="b">
            <v>0</v>
          </cell>
          <cell r="DD1746" t="b">
            <v>0</v>
          </cell>
          <cell r="DF1746" t="b">
            <v>0</v>
          </cell>
          <cell r="DH1746" t="b">
            <v>0</v>
          </cell>
          <cell r="DJ1746" t="b">
            <v>0</v>
          </cell>
          <cell r="DL1746" t="b">
            <v>0</v>
          </cell>
          <cell r="DN1746" t="b">
            <v>0</v>
          </cell>
          <cell r="DP1746" t="b">
            <v>0</v>
          </cell>
          <cell r="DV1746">
            <v>0</v>
          </cell>
          <cell r="DX1746">
            <v>0</v>
          </cell>
          <cell r="DZ1746">
            <v>0</v>
          </cell>
          <cell r="EB1746">
            <v>0</v>
          </cell>
          <cell r="ED1746">
            <v>0</v>
          </cell>
          <cell r="EF1746">
            <v>0</v>
          </cell>
          <cell r="EJ1746">
            <v>0</v>
          </cell>
          <cell r="EL1746">
            <v>0</v>
          </cell>
          <cell r="EN1746">
            <v>0</v>
          </cell>
          <cell r="EP1746">
            <v>0</v>
          </cell>
          <cell r="ER1746">
            <v>0</v>
          </cell>
          <cell r="ET1746">
            <v>0</v>
          </cell>
          <cell r="EX1746">
            <v>0</v>
          </cell>
          <cell r="EZ1746">
            <v>0</v>
          </cell>
          <cell r="FD1746">
            <v>0</v>
          </cell>
          <cell r="FF1746">
            <v>0</v>
          </cell>
        </row>
        <row r="1747">
          <cell r="A1747" t="str">
            <v>Rovaniemi</v>
          </cell>
          <cell r="B1747" t="str">
            <v>Finland</v>
          </cell>
          <cell r="G1747">
            <v>33</v>
          </cell>
          <cell r="H1747">
            <v>60</v>
          </cell>
          <cell r="AK1747">
            <v>10.659000000000001</v>
          </cell>
          <cell r="AL1747">
            <v>129.19999999999999</v>
          </cell>
          <cell r="AN1747">
            <v>9</v>
          </cell>
          <cell r="AO1747">
            <v>5.7749999999999995</v>
          </cell>
          <cell r="AP1747">
            <v>973.5</v>
          </cell>
          <cell r="AQ1747">
            <v>4.62</v>
          </cell>
          <cell r="BG1747" t="b">
            <v>0</v>
          </cell>
          <cell r="BO1747" t="b">
            <v>0</v>
          </cell>
          <cell r="CA1747" t="b">
            <v>0</v>
          </cell>
          <cell r="CB1747" t="b">
            <v>0</v>
          </cell>
          <cell r="CD1747" t="b">
            <v>0</v>
          </cell>
          <cell r="CE1747" t="b">
            <v>0</v>
          </cell>
          <cell r="CG1747" t="b">
            <v>0</v>
          </cell>
          <cell r="CH1747" t="b">
            <v>0</v>
          </cell>
          <cell r="CP1747" t="e">
            <v>#N/A</v>
          </cell>
          <cell r="CT1747" t="b">
            <v>0</v>
          </cell>
          <cell r="CV1747" t="b">
            <v>0</v>
          </cell>
          <cell r="CX1747" t="b">
            <v>0</v>
          </cell>
          <cell r="CZ1747" t="b">
            <v>0</v>
          </cell>
          <cell r="DB1747" t="b">
            <v>0</v>
          </cell>
          <cell r="DD1747" t="b">
            <v>0</v>
          </cell>
          <cell r="DF1747" t="b">
            <v>0</v>
          </cell>
          <cell r="DH1747" t="b">
            <v>0</v>
          </cell>
          <cell r="DJ1747" t="b">
            <v>0</v>
          </cell>
          <cell r="DL1747" t="b">
            <v>0</v>
          </cell>
          <cell r="DN1747" t="b">
            <v>0</v>
          </cell>
          <cell r="DP1747" t="b">
            <v>0</v>
          </cell>
          <cell r="DV1747">
            <v>0</v>
          </cell>
          <cell r="DX1747">
            <v>0</v>
          </cell>
          <cell r="DZ1747">
            <v>0</v>
          </cell>
          <cell r="EB1747">
            <v>0</v>
          </cell>
          <cell r="ED1747">
            <v>0</v>
          </cell>
          <cell r="EF1747">
            <v>0</v>
          </cell>
          <cell r="EJ1747">
            <v>0</v>
          </cell>
          <cell r="EL1747">
            <v>0</v>
          </cell>
          <cell r="EN1747">
            <v>0</v>
          </cell>
          <cell r="EP1747">
            <v>0</v>
          </cell>
          <cell r="ER1747">
            <v>0</v>
          </cell>
          <cell r="ET1747">
            <v>0</v>
          </cell>
          <cell r="EX1747">
            <v>0</v>
          </cell>
          <cell r="EZ1747">
            <v>0</v>
          </cell>
          <cell r="FD1747">
            <v>0</v>
          </cell>
          <cell r="FF1747">
            <v>0</v>
          </cell>
        </row>
        <row r="1748">
          <cell r="A1748" t="str">
            <v>Rovaniemi</v>
          </cell>
          <cell r="B1748" t="str">
            <v>Finland</v>
          </cell>
          <cell r="G1748">
            <v>33</v>
          </cell>
          <cell r="H1748">
            <v>60</v>
          </cell>
          <cell r="AK1748">
            <v>10.659000000000001</v>
          </cell>
          <cell r="AL1748">
            <v>129.19999999999999</v>
          </cell>
          <cell r="AN1748">
            <v>9</v>
          </cell>
          <cell r="AO1748">
            <v>5.7749999999999995</v>
          </cell>
          <cell r="AP1748">
            <v>973.5</v>
          </cell>
          <cell r="AQ1748">
            <v>4.62</v>
          </cell>
          <cell r="BG1748" t="b">
            <v>0</v>
          </cell>
          <cell r="BO1748" t="b">
            <v>0</v>
          </cell>
          <cell r="CA1748" t="b">
            <v>0</v>
          </cell>
          <cell r="CB1748" t="b">
            <v>0</v>
          </cell>
          <cell r="CD1748" t="b">
            <v>0</v>
          </cell>
          <cell r="CE1748" t="b">
            <v>0</v>
          </cell>
          <cell r="CG1748" t="b">
            <v>0</v>
          </cell>
          <cell r="CH1748" t="b">
            <v>0</v>
          </cell>
          <cell r="CP1748" t="e">
            <v>#N/A</v>
          </cell>
          <cell r="CT1748" t="b">
            <v>0</v>
          </cell>
          <cell r="CV1748" t="b">
            <v>0</v>
          </cell>
          <cell r="CX1748" t="b">
            <v>0</v>
          </cell>
          <cell r="CZ1748" t="b">
            <v>0</v>
          </cell>
          <cell r="DB1748" t="b">
            <v>0</v>
          </cell>
          <cell r="DD1748" t="b">
            <v>0</v>
          </cell>
          <cell r="DF1748" t="b">
            <v>0</v>
          </cell>
          <cell r="DH1748" t="b">
            <v>0</v>
          </cell>
          <cell r="DJ1748" t="b">
            <v>0</v>
          </cell>
          <cell r="DL1748" t="b">
            <v>0</v>
          </cell>
          <cell r="DN1748" t="b">
            <v>0</v>
          </cell>
          <cell r="DP1748" t="b">
            <v>0</v>
          </cell>
          <cell r="DV1748">
            <v>0</v>
          </cell>
          <cell r="DX1748">
            <v>0</v>
          </cell>
          <cell r="DZ1748">
            <v>0</v>
          </cell>
          <cell r="EB1748">
            <v>0</v>
          </cell>
          <cell r="ED1748">
            <v>0</v>
          </cell>
          <cell r="EF1748">
            <v>0</v>
          </cell>
          <cell r="EJ1748">
            <v>0</v>
          </cell>
          <cell r="EL1748">
            <v>0</v>
          </cell>
          <cell r="EN1748">
            <v>0</v>
          </cell>
          <cell r="EP1748">
            <v>0</v>
          </cell>
          <cell r="ER1748">
            <v>0</v>
          </cell>
          <cell r="ET1748">
            <v>0</v>
          </cell>
          <cell r="EX1748">
            <v>0</v>
          </cell>
          <cell r="EZ1748">
            <v>0</v>
          </cell>
          <cell r="FD1748">
            <v>0</v>
          </cell>
          <cell r="FF1748">
            <v>0</v>
          </cell>
        </row>
        <row r="1749">
          <cell r="A1749" t="str">
            <v>SAHKOLCUTOS GT 1</v>
          </cell>
          <cell r="B1749" t="str">
            <v>Finland</v>
          </cell>
          <cell r="G1749">
            <v>20.2</v>
          </cell>
          <cell r="H1749">
            <v>0</v>
          </cell>
          <cell r="AK1749">
            <v>5.1813000000000002</v>
          </cell>
          <cell r="AL1749">
            <v>0</v>
          </cell>
          <cell r="AN1749">
            <v>0</v>
          </cell>
          <cell r="AO1749">
            <v>0.80799999999999994</v>
          </cell>
          <cell r="AP1749">
            <v>303</v>
          </cell>
          <cell r="AQ1749">
            <v>1.6159999999999999</v>
          </cell>
          <cell r="BG1749" t="b">
            <v>0</v>
          </cell>
          <cell r="BO1749" t="b">
            <v>0</v>
          </cell>
          <cell r="CA1749" t="b">
            <v>0</v>
          </cell>
          <cell r="CB1749" t="b">
            <v>0</v>
          </cell>
          <cell r="CD1749" t="b">
            <v>0</v>
          </cell>
          <cell r="CE1749" t="b">
            <v>0</v>
          </cell>
          <cell r="CG1749" t="b">
            <v>0</v>
          </cell>
          <cell r="CH1749" t="b">
            <v>0</v>
          </cell>
          <cell r="CP1749" t="e">
            <v>#N/A</v>
          </cell>
          <cell r="CT1749" t="b">
            <v>0</v>
          </cell>
          <cell r="CV1749" t="b">
            <v>0</v>
          </cell>
          <cell r="CX1749" t="b">
            <v>0</v>
          </cell>
          <cell r="CZ1749" t="b">
            <v>0</v>
          </cell>
          <cell r="DB1749" t="b">
            <v>0</v>
          </cell>
          <cell r="DD1749" t="b">
            <v>0</v>
          </cell>
          <cell r="DF1749" t="b">
            <v>0</v>
          </cell>
          <cell r="DH1749" t="b">
            <v>0</v>
          </cell>
          <cell r="DJ1749" t="b">
            <v>0</v>
          </cell>
          <cell r="DL1749" t="b">
            <v>0</v>
          </cell>
          <cell r="DN1749" t="b">
            <v>0</v>
          </cell>
          <cell r="DP1749" t="b">
            <v>0</v>
          </cell>
          <cell r="DV1749">
            <v>0</v>
          </cell>
          <cell r="DX1749">
            <v>0</v>
          </cell>
          <cell r="DZ1749">
            <v>0</v>
          </cell>
          <cell r="EB1749">
            <v>0</v>
          </cell>
          <cell r="ED1749">
            <v>0</v>
          </cell>
          <cell r="EF1749">
            <v>0</v>
          </cell>
          <cell r="EJ1749">
            <v>0</v>
          </cell>
          <cell r="EL1749">
            <v>0</v>
          </cell>
          <cell r="EN1749">
            <v>0</v>
          </cell>
          <cell r="EP1749">
            <v>0</v>
          </cell>
          <cell r="ER1749">
            <v>0</v>
          </cell>
          <cell r="ET1749">
            <v>0</v>
          </cell>
          <cell r="EX1749">
            <v>0</v>
          </cell>
          <cell r="EZ1749">
            <v>0</v>
          </cell>
          <cell r="FD1749">
            <v>0</v>
          </cell>
          <cell r="FF1749">
            <v>0</v>
          </cell>
        </row>
        <row r="1750">
          <cell r="A1750" t="str">
            <v>SAHKOLCUTOS GT 1</v>
          </cell>
          <cell r="B1750" t="str">
            <v>Finland</v>
          </cell>
          <cell r="G1750">
            <v>20.2</v>
          </cell>
          <cell r="H1750">
            <v>0</v>
          </cell>
          <cell r="AK1750">
            <v>5.1813000000000002</v>
          </cell>
          <cell r="AL1750">
            <v>0</v>
          </cell>
          <cell r="AN1750">
            <v>0</v>
          </cell>
          <cell r="AO1750">
            <v>0.80799999999999994</v>
          </cell>
          <cell r="AP1750">
            <v>303</v>
          </cell>
          <cell r="AQ1750">
            <v>1.6159999999999999</v>
          </cell>
          <cell r="BG1750" t="b">
            <v>0</v>
          </cell>
          <cell r="BO1750" t="b">
            <v>0</v>
          </cell>
          <cell r="CA1750" t="b">
            <v>0</v>
          </cell>
          <cell r="CB1750" t="b">
            <v>0</v>
          </cell>
          <cell r="CD1750" t="b">
            <v>0</v>
          </cell>
          <cell r="CE1750" t="b">
            <v>0</v>
          </cell>
          <cell r="CG1750" t="b">
            <v>0</v>
          </cell>
          <cell r="CH1750" t="b">
            <v>0</v>
          </cell>
          <cell r="CP1750" t="e">
            <v>#N/A</v>
          </cell>
          <cell r="CT1750" t="b">
            <v>0</v>
          </cell>
          <cell r="CV1750" t="b">
            <v>0</v>
          </cell>
          <cell r="CX1750" t="b">
            <v>0</v>
          </cell>
          <cell r="CZ1750" t="b">
            <v>0</v>
          </cell>
          <cell r="DB1750" t="b">
            <v>0</v>
          </cell>
          <cell r="DD1750" t="b">
            <v>0</v>
          </cell>
          <cell r="DF1750" t="b">
            <v>0</v>
          </cell>
          <cell r="DH1750" t="b">
            <v>0</v>
          </cell>
          <cell r="DJ1750" t="b">
            <v>0</v>
          </cell>
          <cell r="DL1750" t="b">
            <v>0</v>
          </cell>
          <cell r="DN1750" t="b">
            <v>0</v>
          </cell>
          <cell r="DP1750" t="b">
            <v>0</v>
          </cell>
          <cell r="DV1750">
            <v>0</v>
          </cell>
          <cell r="DX1750">
            <v>0</v>
          </cell>
          <cell r="DZ1750">
            <v>0</v>
          </cell>
          <cell r="EB1750">
            <v>0</v>
          </cell>
          <cell r="ED1750">
            <v>0</v>
          </cell>
          <cell r="EF1750">
            <v>0</v>
          </cell>
          <cell r="EJ1750">
            <v>0</v>
          </cell>
          <cell r="EL1750">
            <v>0</v>
          </cell>
          <cell r="EN1750">
            <v>0</v>
          </cell>
          <cell r="EP1750">
            <v>0</v>
          </cell>
          <cell r="ER1750">
            <v>0</v>
          </cell>
          <cell r="ET1750">
            <v>0</v>
          </cell>
          <cell r="EX1750">
            <v>0</v>
          </cell>
          <cell r="EZ1750">
            <v>0</v>
          </cell>
          <cell r="FD1750">
            <v>0</v>
          </cell>
          <cell r="FF1750">
            <v>0</v>
          </cell>
        </row>
        <row r="1751">
          <cell r="A1751" t="str">
            <v>SALMI IISLAMI 1</v>
          </cell>
          <cell r="B1751" t="str">
            <v>Finland</v>
          </cell>
          <cell r="G1751">
            <v>14.73</v>
          </cell>
          <cell r="H1751">
            <v>30</v>
          </cell>
          <cell r="AK1751">
            <v>3.9181800000000004</v>
          </cell>
          <cell r="AL1751">
            <v>16.25254582484725</v>
          </cell>
          <cell r="AN1751">
            <v>0</v>
          </cell>
          <cell r="AO1751">
            <v>2.57775</v>
          </cell>
          <cell r="AP1751">
            <v>434.53500000000003</v>
          </cell>
          <cell r="AQ1751">
            <v>2.0622000000000003</v>
          </cell>
          <cell r="BG1751" t="b">
            <v>0</v>
          </cell>
          <cell r="BO1751" t="b">
            <v>0</v>
          </cell>
          <cell r="CA1751" t="b">
            <v>0</v>
          </cell>
          <cell r="CB1751" t="b">
            <v>0</v>
          </cell>
          <cell r="CD1751" t="b">
            <v>0</v>
          </cell>
          <cell r="CE1751" t="b">
            <v>0</v>
          </cell>
          <cell r="CG1751" t="b">
            <v>0</v>
          </cell>
          <cell r="CH1751" t="b">
            <v>0</v>
          </cell>
          <cell r="CP1751" t="e">
            <v>#N/A</v>
          </cell>
          <cell r="CT1751" t="b">
            <v>0</v>
          </cell>
          <cell r="CV1751" t="b">
            <v>0</v>
          </cell>
          <cell r="CX1751" t="b">
            <v>0</v>
          </cell>
          <cell r="CZ1751" t="b">
            <v>0</v>
          </cell>
          <cell r="DB1751" t="b">
            <v>0</v>
          </cell>
          <cell r="DD1751" t="b">
            <v>0</v>
          </cell>
          <cell r="DF1751" t="b">
            <v>0</v>
          </cell>
          <cell r="DH1751" t="b">
            <v>0</v>
          </cell>
          <cell r="DJ1751" t="b">
            <v>0</v>
          </cell>
          <cell r="DL1751" t="b">
            <v>0</v>
          </cell>
          <cell r="DN1751" t="b">
            <v>0</v>
          </cell>
          <cell r="DP1751" t="b">
            <v>0</v>
          </cell>
          <cell r="DV1751">
            <v>0</v>
          </cell>
          <cell r="DX1751">
            <v>0</v>
          </cell>
          <cell r="DZ1751">
            <v>0</v>
          </cell>
          <cell r="EB1751">
            <v>0</v>
          </cell>
          <cell r="ED1751">
            <v>0</v>
          </cell>
          <cell r="EF1751">
            <v>0</v>
          </cell>
          <cell r="EJ1751">
            <v>0</v>
          </cell>
          <cell r="EL1751">
            <v>0</v>
          </cell>
          <cell r="EN1751">
            <v>0</v>
          </cell>
          <cell r="EP1751">
            <v>0</v>
          </cell>
          <cell r="ER1751">
            <v>0</v>
          </cell>
          <cell r="ET1751">
            <v>0</v>
          </cell>
          <cell r="EX1751">
            <v>0</v>
          </cell>
          <cell r="EZ1751">
            <v>0</v>
          </cell>
          <cell r="FD1751">
            <v>0</v>
          </cell>
          <cell r="FF1751">
            <v>0</v>
          </cell>
        </row>
        <row r="1752">
          <cell r="A1752" t="str">
            <v>SALMI IISLAMI 1</v>
          </cell>
          <cell r="B1752" t="str">
            <v>Finland</v>
          </cell>
          <cell r="G1752">
            <v>14.73</v>
          </cell>
          <cell r="H1752">
            <v>30</v>
          </cell>
          <cell r="AK1752">
            <v>3.9181800000000004</v>
          </cell>
          <cell r="AL1752">
            <v>16.25254582484725</v>
          </cell>
          <cell r="AN1752">
            <v>0</v>
          </cell>
          <cell r="AO1752">
            <v>2.57775</v>
          </cell>
          <cell r="AP1752">
            <v>434.53500000000003</v>
          </cell>
          <cell r="AQ1752">
            <v>2.0622000000000003</v>
          </cell>
          <cell r="BG1752" t="b">
            <v>0</v>
          </cell>
          <cell r="BO1752" t="b">
            <v>0</v>
          </cell>
          <cell r="CA1752" t="b">
            <v>0</v>
          </cell>
          <cell r="CB1752" t="b">
            <v>0</v>
          </cell>
          <cell r="CD1752" t="b">
            <v>0</v>
          </cell>
          <cell r="CE1752" t="b">
            <v>0</v>
          </cell>
          <cell r="CG1752" t="b">
            <v>0</v>
          </cell>
          <cell r="CH1752" t="b">
            <v>0</v>
          </cell>
          <cell r="CP1752" t="e">
            <v>#N/A</v>
          </cell>
          <cell r="CT1752" t="b">
            <v>0</v>
          </cell>
          <cell r="CV1752" t="b">
            <v>0</v>
          </cell>
          <cell r="CX1752" t="b">
            <v>0</v>
          </cell>
          <cell r="CZ1752" t="b">
            <v>0</v>
          </cell>
          <cell r="DB1752" t="b">
            <v>0</v>
          </cell>
          <cell r="DD1752" t="b">
            <v>0</v>
          </cell>
          <cell r="DF1752" t="b">
            <v>0</v>
          </cell>
          <cell r="DH1752" t="b">
            <v>0</v>
          </cell>
          <cell r="DJ1752" t="b">
            <v>0</v>
          </cell>
          <cell r="DL1752" t="b">
            <v>0</v>
          </cell>
          <cell r="DN1752" t="b">
            <v>0</v>
          </cell>
          <cell r="DP1752" t="b">
            <v>0</v>
          </cell>
          <cell r="DV1752">
            <v>0</v>
          </cell>
          <cell r="DX1752">
            <v>0</v>
          </cell>
          <cell r="DZ1752">
            <v>0</v>
          </cell>
          <cell r="EB1752">
            <v>0</v>
          </cell>
          <cell r="ED1752">
            <v>0</v>
          </cell>
          <cell r="EF1752">
            <v>0</v>
          </cell>
          <cell r="EJ1752">
            <v>0</v>
          </cell>
          <cell r="EL1752">
            <v>0</v>
          </cell>
          <cell r="EN1752">
            <v>0</v>
          </cell>
          <cell r="EP1752">
            <v>0</v>
          </cell>
          <cell r="ER1752">
            <v>0</v>
          </cell>
          <cell r="ET1752">
            <v>0</v>
          </cell>
          <cell r="EX1752">
            <v>0</v>
          </cell>
          <cell r="EZ1752">
            <v>0</v>
          </cell>
          <cell r="FD1752">
            <v>0</v>
          </cell>
          <cell r="FF1752">
            <v>0</v>
          </cell>
        </row>
        <row r="1753">
          <cell r="A1753" t="str">
            <v>SALMISAARI B1</v>
          </cell>
          <cell r="B1753" t="str">
            <v>Finland</v>
          </cell>
          <cell r="G1753">
            <v>170</v>
          </cell>
          <cell r="H1753">
            <v>283.33333333333337</v>
          </cell>
          <cell r="AK1753">
            <v>53.295000000000002</v>
          </cell>
          <cell r="AL1753">
            <v>148.04166666666671</v>
          </cell>
          <cell r="AN1753">
            <v>0</v>
          </cell>
          <cell r="AO1753">
            <v>26.792000000000002</v>
          </cell>
          <cell r="AP1753">
            <v>4224.5</v>
          </cell>
          <cell r="AQ1753">
            <v>23.8</v>
          </cell>
          <cell r="BG1753" t="b">
            <v>0</v>
          </cell>
          <cell r="BO1753" t="b">
            <v>0</v>
          </cell>
          <cell r="CA1753" t="b">
            <v>0</v>
          </cell>
          <cell r="CB1753" t="b">
            <v>0</v>
          </cell>
          <cell r="CD1753" t="b">
            <v>0</v>
          </cell>
          <cell r="CE1753" t="b">
            <v>0</v>
          </cell>
          <cell r="CG1753" t="b">
            <v>0</v>
          </cell>
          <cell r="CH1753" t="b">
            <v>0</v>
          </cell>
          <cell r="CP1753" t="e">
            <v>#N/A</v>
          </cell>
          <cell r="CT1753" t="b">
            <v>0</v>
          </cell>
          <cell r="CV1753" t="b">
            <v>0</v>
          </cell>
          <cell r="CX1753" t="b">
            <v>0</v>
          </cell>
          <cell r="CZ1753" t="b">
            <v>0</v>
          </cell>
          <cell r="DB1753" t="b">
            <v>0</v>
          </cell>
          <cell r="DD1753" t="b">
            <v>0</v>
          </cell>
          <cell r="DF1753" t="b">
            <v>0</v>
          </cell>
          <cell r="DH1753" t="b">
            <v>0</v>
          </cell>
          <cell r="DJ1753" t="b">
            <v>0</v>
          </cell>
          <cell r="DL1753" t="b">
            <v>0</v>
          </cell>
          <cell r="DN1753" t="b">
            <v>0</v>
          </cell>
          <cell r="DP1753" t="b">
            <v>0</v>
          </cell>
          <cell r="DV1753">
            <v>0</v>
          </cell>
          <cell r="DX1753">
            <v>0</v>
          </cell>
          <cell r="DZ1753">
            <v>0</v>
          </cell>
          <cell r="EB1753">
            <v>0</v>
          </cell>
          <cell r="ED1753">
            <v>0</v>
          </cell>
          <cell r="EF1753">
            <v>0</v>
          </cell>
          <cell r="EJ1753">
            <v>0</v>
          </cell>
          <cell r="EL1753">
            <v>0</v>
          </cell>
          <cell r="EN1753">
            <v>0</v>
          </cell>
          <cell r="EP1753">
            <v>0</v>
          </cell>
          <cell r="ER1753">
            <v>0</v>
          </cell>
          <cell r="ET1753">
            <v>0</v>
          </cell>
          <cell r="EX1753">
            <v>0</v>
          </cell>
          <cell r="EZ1753">
            <v>0</v>
          </cell>
          <cell r="FD1753">
            <v>0</v>
          </cell>
          <cell r="FF1753">
            <v>0</v>
          </cell>
        </row>
        <row r="1754">
          <cell r="A1754" t="str">
            <v>SALMISAARI B1</v>
          </cell>
          <cell r="B1754" t="str">
            <v>Finland</v>
          </cell>
          <cell r="G1754">
            <v>170</v>
          </cell>
          <cell r="H1754">
            <v>283.33333333333337</v>
          </cell>
          <cell r="AK1754">
            <v>53.295000000000002</v>
          </cell>
          <cell r="AL1754">
            <v>148.04166666666671</v>
          </cell>
          <cell r="AN1754">
            <v>0</v>
          </cell>
          <cell r="AO1754">
            <v>26.792000000000002</v>
          </cell>
          <cell r="AP1754">
            <v>4224.5</v>
          </cell>
          <cell r="AQ1754">
            <v>23.8</v>
          </cell>
          <cell r="BG1754" t="b">
            <v>0</v>
          </cell>
          <cell r="BO1754" t="b">
            <v>0</v>
          </cell>
          <cell r="CA1754" t="b">
            <v>0</v>
          </cell>
          <cell r="CB1754" t="b">
            <v>0</v>
          </cell>
          <cell r="CD1754" t="b">
            <v>0</v>
          </cell>
          <cell r="CE1754" t="b">
            <v>0</v>
          </cell>
          <cell r="CG1754" t="b">
            <v>0</v>
          </cell>
          <cell r="CH1754" t="b">
            <v>0</v>
          </cell>
          <cell r="CP1754" t="e">
            <v>#N/A</v>
          </cell>
          <cell r="CT1754" t="b">
            <v>0</v>
          </cell>
          <cell r="CV1754" t="b">
            <v>0</v>
          </cell>
          <cell r="CX1754" t="b">
            <v>0</v>
          </cell>
          <cell r="CZ1754" t="b">
            <v>0</v>
          </cell>
          <cell r="DB1754" t="b">
            <v>0</v>
          </cell>
          <cell r="DD1754" t="b">
            <v>0</v>
          </cell>
          <cell r="DF1754" t="b">
            <v>0</v>
          </cell>
          <cell r="DH1754" t="b">
            <v>0</v>
          </cell>
          <cell r="DJ1754" t="b">
            <v>0</v>
          </cell>
          <cell r="DL1754" t="b">
            <v>0</v>
          </cell>
          <cell r="DN1754" t="b">
            <v>0</v>
          </cell>
          <cell r="DP1754" t="b">
            <v>0</v>
          </cell>
          <cell r="DV1754">
            <v>0</v>
          </cell>
          <cell r="DX1754">
            <v>0</v>
          </cell>
          <cell r="DZ1754">
            <v>0</v>
          </cell>
          <cell r="EB1754">
            <v>0</v>
          </cell>
          <cell r="ED1754">
            <v>0</v>
          </cell>
          <cell r="EF1754">
            <v>0</v>
          </cell>
          <cell r="EJ1754">
            <v>0</v>
          </cell>
          <cell r="EL1754">
            <v>0</v>
          </cell>
          <cell r="EN1754">
            <v>0</v>
          </cell>
          <cell r="EP1754">
            <v>0</v>
          </cell>
          <cell r="ER1754">
            <v>0</v>
          </cell>
          <cell r="ET1754">
            <v>0</v>
          </cell>
          <cell r="EX1754">
            <v>0</v>
          </cell>
          <cell r="EZ1754">
            <v>0</v>
          </cell>
          <cell r="FD1754">
            <v>0</v>
          </cell>
          <cell r="FF1754">
            <v>0</v>
          </cell>
        </row>
        <row r="1755">
          <cell r="A1755" t="str">
            <v>Savonlinna</v>
          </cell>
          <cell r="B1755" t="str">
            <v>Finland</v>
          </cell>
          <cell r="G1755">
            <v>17</v>
          </cell>
          <cell r="H1755">
            <v>34</v>
          </cell>
          <cell r="AK1755">
            <v>4.6834999999999996</v>
          </cell>
          <cell r="AL1755">
            <v>18.733999999999998</v>
          </cell>
          <cell r="AN1755">
            <v>0</v>
          </cell>
          <cell r="AO1755">
            <v>2.2949999999999999</v>
          </cell>
          <cell r="AP1755">
            <v>467.5</v>
          </cell>
          <cell r="AQ1755">
            <v>2.3800000000000003</v>
          </cell>
          <cell r="BG1755" t="b">
            <v>0</v>
          </cell>
          <cell r="BO1755" t="b">
            <v>0</v>
          </cell>
          <cell r="CA1755" t="b">
            <v>0</v>
          </cell>
          <cell r="CB1755" t="b">
            <v>0</v>
          </cell>
          <cell r="CD1755" t="b">
            <v>0</v>
          </cell>
          <cell r="CE1755" t="b">
            <v>0</v>
          </cell>
          <cell r="CG1755" t="b">
            <v>0</v>
          </cell>
          <cell r="CH1755" t="b">
            <v>0</v>
          </cell>
          <cell r="CP1755" t="e">
            <v>#N/A</v>
          </cell>
          <cell r="CT1755" t="b">
            <v>0</v>
          </cell>
          <cell r="CV1755" t="b">
            <v>0</v>
          </cell>
          <cell r="CX1755" t="b">
            <v>0</v>
          </cell>
          <cell r="CZ1755" t="b">
            <v>0</v>
          </cell>
          <cell r="DB1755" t="b">
            <v>0</v>
          </cell>
          <cell r="DD1755" t="b">
            <v>0</v>
          </cell>
          <cell r="DF1755" t="b">
            <v>0</v>
          </cell>
          <cell r="DH1755" t="b">
            <v>0</v>
          </cell>
          <cell r="DJ1755" t="b">
            <v>0</v>
          </cell>
          <cell r="DL1755" t="b">
            <v>0</v>
          </cell>
          <cell r="DN1755" t="b">
            <v>0</v>
          </cell>
          <cell r="DP1755" t="b">
            <v>0</v>
          </cell>
          <cell r="DV1755">
            <v>0</v>
          </cell>
          <cell r="DX1755">
            <v>0</v>
          </cell>
          <cell r="DZ1755">
            <v>0</v>
          </cell>
          <cell r="EB1755">
            <v>0</v>
          </cell>
          <cell r="ED1755">
            <v>0</v>
          </cell>
          <cell r="EF1755">
            <v>0</v>
          </cell>
          <cell r="EJ1755">
            <v>0</v>
          </cell>
          <cell r="EL1755">
            <v>0</v>
          </cell>
          <cell r="EN1755">
            <v>0</v>
          </cell>
          <cell r="EP1755">
            <v>0</v>
          </cell>
          <cell r="ER1755">
            <v>0</v>
          </cell>
          <cell r="ET1755">
            <v>0</v>
          </cell>
          <cell r="EX1755">
            <v>0</v>
          </cell>
          <cell r="EZ1755">
            <v>0</v>
          </cell>
          <cell r="FD1755">
            <v>0</v>
          </cell>
          <cell r="FF1755">
            <v>0</v>
          </cell>
        </row>
        <row r="1756">
          <cell r="A1756" t="str">
            <v>Savonlinna</v>
          </cell>
          <cell r="B1756" t="str">
            <v>Finland</v>
          </cell>
          <cell r="G1756">
            <v>17</v>
          </cell>
          <cell r="H1756">
            <v>34</v>
          </cell>
          <cell r="AK1756">
            <v>4.6834999999999996</v>
          </cell>
          <cell r="AL1756">
            <v>18.733999999999998</v>
          </cell>
          <cell r="AN1756">
            <v>0</v>
          </cell>
          <cell r="AO1756">
            <v>2.2949999999999999</v>
          </cell>
          <cell r="AP1756">
            <v>467.5</v>
          </cell>
          <cell r="AQ1756">
            <v>2.3800000000000003</v>
          </cell>
          <cell r="BG1756" t="b">
            <v>0</v>
          </cell>
          <cell r="BO1756" t="b">
            <v>0</v>
          </cell>
          <cell r="CA1756" t="b">
            <v>0</v>
          </cell>
          <cell r="CB1756" t="b">
            <v>0</v>
          </cell>
          <cell r="CD1756" t="b">
            <v>0</v>
          </cell>
          <cell r="CE1756" t="b">
            <v>0</v>
          </cell>
          <cell r="CG1756" t="b">
            <v>0</v>
          </cell>
          <cell r="CH1756" t="b">
            <v>0</v>
          </cell>
          <cell r="CP1756" t="e">
            <v>#N/A</v>
          </cell>
          <cell r="CT1756" t="b">
            <v>0</v>
          </cell>
          <cell r="CV1756" t="b">
            <v>0</v>
          </cell>
          <cell r="CX1756" t="b">
            <v>0</v>
          </cell>
          <cell r="CZ1756" t="b">
            <v>0</v>
          </cell>
          <cell r="DB1756" t="b">
            <v>0</v>
          </cell>
          <cell r="DD1756" t="b">
            <v>0</v>
          </cell>
          <cell r="DF1756" t="b">
            <v>0</v>
          </cell>
          <cell r="DH1756" t="b">
            <v>0</v>
          </cell>
          <cell r="DJ1756" t="b">
            <v>0</v>
          </cell>
          <cell r="DL1756" t="b">
            <v>0</v>
          </cell>
          <cell r="DN1756" t="b">
            <v>0</v>
          </cell>
          <cell r="DP1756" t="b">
            <v>0</v>
          </cell>
          <cell r="DV1756">
            <v>0</v>
          </cell>
          <cell r="DX1756">
            <v>0</v>
          </cell>
          <cell r="DZ1756">
            <v>0</v>
          </cell>
          <cell r="EB1756">
            <v>0</v>
          </cell>
          <cell r="ED1756">
            <v>0</v>
          </cell>
          <cell r="EF1756">
            <v>0</v>
          </cell>
          <cell r="EJ1756">
            <v>0</v>
          </cell>
          <cell r="EL1756">
            <v>0</v>
          </cell>
          <cell r="EN1756">
            <v>0</v>
          </cell>
          <cell r="EP1756">
            <v>0</v>
          </cell>
          <cell r="ER1756">
            <v>0</v>
          </cell>
          <cell r="ET1756">
            <v>0</v>
          </cell>
          <cell r="EX1756">
            <v>0</v>
          </cell>
          <cell r="EZ1756">
            <v>0</v>
          </cell>
          <cell r="FD1756">
            <v>0</v>
          </cell>
          <cell r="FF1756">
            <v>0</v>
          </cell>
        </row>
        <row r="1757">
          <cell r="A1757" t="str">
            <v>SAVELA</v>
          </cell>
          <cell r="B1757" t="str">
            <v>Finland</v>
          </cell>
          <cell r="G1757">
            <v>28</v>
          </cell>
          <cell r="H1757">
            <v>0</v>
          </cell>
          <cell r="AK1757">
            <v>11.703999999999999</v>
          </cell>
          <cell r="AL1757">
            <v>0</v>
          </cell>
          <cell r="AN1757">
            <v>0</v>
          </cell>
          <cell r="AO1757">
            <v>4.8999999999999995</v>
          </cell>
          <cell r="AP1757">
            <v>826</v>
          </cell>
          <cell r="AQ1757">
            <v>3.9200000000000004</v>
          </cell>
          <cell r="BG1757" t="b">
            <v>0</v>
          </cell>
          <cell r="BO1757" t="b">
            <v>0</v>
          </cell>
          <cell r="CA1757" t="b">
            <v>0</v>
          </cell>
          <cell r="CB1757" t="b">
            <v>0</v>
          </cell>
          <cell r="CD1757" t="b">
            <v>0</v>
          </cell>
          <cell r="CE1757" t="b">
            <v>0</v>
          </cell>
          <cell r="CG1757" t="b">
            <v>0</v>
          </cell>
          <cell r="CH1757" t="b">
            <v>0</v>
          </cell>
          <cell r="CP1757" t="e">
            <v>#N/A</v>
          </cell>
          <cell r="CT1757" t="b">
            <v>0</v>
          </cell>
          <cell r="CV1757" t="b">
            <v>0</v>
          </cell>
          <cell r="CX1757" t="b">
            <v>0</v>
          </cell>
          <cell r="CZ1757" t="b">
            <v>0</v>
          </cell>
          <cell r="DB1757" t="b">
            <v>0</v>
          </cell>
          <cell r="DD1757" t="b">
            <v>0</v>
          </cell>
          <cell r="DF1757" t="b">
            <v>0</v>
          </cell>
          <cell r="DH1757" t="b">
            <v>0</v>
          </cell>
          <cell r="DJ1757" t="b">
            <v>0</v>
          </cell>
          <cell r="DL1757" t="b">
            <v>0</v>
          </cell>
          <cell r="DN1757" t="b">
            <v>0</v>
          </cell>
          <cell r="DP1757" t="b">
            <v>0</v>
          </cell>
          <cell r="DV1757">
            <v>0</v>
          </cell>
          <cell r="DX1757">
            <v>0</v>
          </cell>
          <cell r="DZ1757">
            <v>0</v>
          </cell>
          <cell r="EB1757">
            <v>0</v>
          </cell>
          <cell r="ED1757">
            <v>0</v>
          </cell>
          <cell r="EF1757">
            <v>0</v>
          </cell>
          <cell r="EJ1757">
            <v>0</v>
          </cell>
          <cell r="EL1757">
            <v>0</v>
          </cell>
          <cell r="EN1757">
            <v>0</v>
          </cell>
          <cell r="EP1757">
            <v>0</v>
          </cell>
          <cell r="ER1757">
            <v>0</v>
          </cell>
          <cell r="ET1757">
            <v>0</v>
          </cell>
          <cell r="EX1757">
            <v>0</v>
          </cell>
          <cell r="EZ1757">
            <v>0</v>
          </cell>
          <cell r="FD1757">
            <v>0</v>
          </cell>
          <cell r="FF1757">
            <v>0</v>
          </cell>
        </row>
        <row r="1758">
          <cell r="A1758" t="str">
            <v>SAVELA</v>
          </cell>
          <cell r="B1758" t="str">
            <v>Finland</v>
          </cell>
          <cell r="G1758">
            <v>28</v>
          </cell>
          <cell r="H1758">
            <v>0</v>
          </cell>
          <cell r="AK1758">
            <v>11.703999999999999</v>
          </cell>
          <cell r="AL1758">
            <v>0</v>
          </cell>
          <cell r="AN1758">
            <v>0</v>
          </cell>
          <cell r="AO1758">
            <v>4.8999999999999995</v>
          </cell>
          <cell r="AP1758">
            <v>826</v>
          </cell>
          <cell r="AQ1758">
            <v>3.9200000000000004</v>
          </cell>
          <cell r="BG1758" t="b">
            <v>0</v>
          </cell>
          <cell r="BO1758" t="b">
            <v>0</v>
          </cell>
          <cell r="CA1758" t="b">
            <v>0</v>
          </cell>
          <cell r="CB1758" t="b">
            <v>0</v>
          </cell>
          <cell r="CD1758" t="b">
            <v>0</v>
          </cell>
          <cell r="CE1758" t="b">
            <v>0</v>
          </cell>
          <cell r="CG1758" t="b">
            <v>0</v>
          </cell>
          <cell r="CH1758" t="b">
            <v>0</v>
          </cell>
          <cell r="CP1758" t="e">
            <v>#N/A</v>
          </cell>
          <cell r="CT1758" t="b">
            <v>0</v>
          </cell>
          <cell r="CV1758" t="b">
            <v>0</v>
          </cell>
          <cell r="CX1758" t="b">
            <v>0</v>
          </cell>
          <cell r="CZ1758" t="b">
            <v>0</v>
          </cell>
          <cell r="DB1758" t="b">
            <v>0</v>
          </cell>
          <cell r="DD1758" t="b">
            <v>0</v>
          </cell>
          <cell r="DF1758" t="b">
            <v>0</v>
          </cell>
          <cell r="DH1758" t="b">
            <v>0</v>
          </cell>
          <cell r="DJ1758" t="b">
            <v>0</v>
          </cell>
          <cell r="DL1758" t="b">
            <v>0</v>
          </cell>
          <cell r="DN1758" t="b">
            <v>0</v>
          </cell>
          <cell r="DP1758" t="b">
            <v>0</v>
          </cell>
          <cell r="DV1758">
            <v>0</v>
          </cell>
          <cell r="DX1758">
            <v>0</v>
          </cell>
          <cell r="DZ1758">
            <v>0</v>
          </cell>
          <cell r="EB1758">
            <v>0</v>
          </cell>
          <cell r="ED1758">
            <v>0</v>
          </cell>
          <cell r="EF1758">
            <v>0</v>
          </cell>
          <cell r="EJ1758">
            <v>0</v>
          </cell>
          <cell r="EL1758">
            <v>0</v>
          </cell>
          <cell r="EN1758">
            <v>0</v>
          </cell>
          <cell r="EP1758">
            <v>0</v>
          </cell>
          <cell r="ER1758">
            <v>0</v>
          </cell>
          <cell r="ET1758">
            <v>0</v>
          </cell>
          <cell r="EX1758">
            <v>0</v>
          </cell>
          <cell r="EZ1758">
            <v>0</v>
          </cell>
          <cell r="FD1758">
            <v>0</v>
          </cell>
          <cell r="FF1758">
            <v>0</v>
          </cell>
        </row>
        <row r="1759">
          <cell r="A1759" t="str">
            <v>Seinajoki 1</v>
          </cell>
          <cell r="B1759" t="str">
            <v>Finland</v>
          </cell>
          <cell r="G1759">
            <v>120</v>
          </cell>
          <cell r="H1759">
            <v>100</v>
          </cell>
          <cell r="AK1759">
            <v>45.6</v>
          </cell>
          <cell r="AL1759">
            <v>253.33333333333334</v>
          </cell>
          <cell r="AN1759">
            <v>15</v>
          </cell>
          <cell r="AO1759">
            <v>21</v>
          </cell>
          <cell r="AP1759">
            <v>3540</v>
          </cell>
          <cell r="AQ1759">
            <v>16.8</v>
          </cell>
          <cell r="BG1759" t="b">
            <v>0</v>
          </cell>
          <cell r="BO1759" t="b">
            <v>0</v>
          </cell>
          <cell r="CA1759" t="b">
            <v>0</v>
          </cell>
          <cell r="CB1759" t="b">
            <v>0</v>
          </cell>
          <cell r="CD1759" t="b">
            <v>0</v>
          </cell>
          <cell r="CE1759" t="b">
            <v>0</v>
          </cell>
          <cell r="CG1759" t="b">
            <v>0</v>
          </cell>
          <cell r="CH1759" t="b">
            <v>0</v>
          </cell>
          <cell r="CP1759" t="e">
            <v>#N/A</v>
          </cell>
          <cell r="CT1759" t="b">
            <v>0</v>
          </cell>
          <cell r="CV1759" t="b">
            <v>0</v>
          </cell>
          <cell r="CX1759" t="b">
            <v>0</v>
          </cell>
          <cell r="CZ1759" t="b">
            <v>0</v>
          </cell>
          <cell r="DB1759" t="b">
            <v>0</v>
          </cell>
          <cell r="DD1759" t="b">
            <v>0</v>
          </cell>
          <cell r="DF1759" t="b">
            <v>0</v>
          </cell>
          <cell r="DH1759" t="b">
            <v>0</v>
          </cell>
          <cell r="DJ1759" t="b">
            <v>0</v>
          </cell>
          <cell r="DL1759" t="b">
            <v>0</v>
          </cell>
          <cell r="DN1759" t="b">
            <v>0</v>
          </cell>
          <cell r="DP1759" t="b">
            <v>0</v>
          </cell>
          <cell r="DV1759">
            <v>0</v>
          </cell>
          <cell r="DX1759">
            <v>0</v>
          </cell>
          <cell r="DZ1759">
            <v>0</v>
          </cell>
          <cell r="EB1759">
            <v>0</v>
          </cell>
          <cell r="ED1759">
            <v>0</v>
          </cell>
          <cell r="EF1759">
            <v>0</v>
          </cell>
          <cell r="EJ1759">
            <v>0</v>
          </cell>
          <cell r="EL1759">
            <v>0</v>
          </cell>
          <cell r="EN1759">
            <v>0</v>
          </cell>
          <cell r="EP1759">
            <v>0</v>
          </cell>
          <cell r="ER1759">
            <v>0</v>
          </cell>
          <cell r="ET1759">
            <v>0</v>
          </cell>
          <cell r="EX1759">
            <v>0</v>
          </cell>
          <cell r="EZ1759">
            <v>0</v>
          </cell>
          <cell r="FD1759">
            <v>0</v>
          </cell>
          <cell r="FF1759">
            <v>0</v>
          </cell>
        </row>
        <row r="1760">
          <cell r="A1760" t="str">
            <v>Seinajoki 1</v>
          </cell>
          <cell r="B1760" t="str">
            <v>Finland</v>
          </cell>
          <cell r="G1760">
            <v>120</v>
          </cell>
          <cell r="H1760">
            <v>100</v>
          </cell>
          <cell r="AK1760">
            <v>45.6</v>
          </cell>
          <cell r="AL1760">
            <v>253.33333333333334</v>
          </cell>
          <cell r="AN1760">
            <v>15</v>
          </cell>
          <cell r="AO1760">
            <v>21</v>
          </cell>
          <cell r="AP1760">
            <v>3540</v>
          </cell>
          <cell r="AQ1760">
            <v>16.8</v>
          </cell>
          <cell r="BG1760" t="b">
            <v>0</v>
          </cell>
          <cell r="BO1760" t="b">
            <v>0</v>
          </cell>
          <cell r="CA1760" t="b">
            <v>0</v>
          </cell>
          <cell r="CB1760" t="b">
            <v>0</v>
          </cell>
          <cell r="CD1760" t="b">
            <v>0</v>
          </cell>
          <cell r="CE1760" t="b">
            <v>0</v>
          </cell>
          <cell r="CG1760" t="b">
            <v>0</v>
          </cell>
          <cell r="CH1760" t="b">
            <v>0</v>
          </cell>
          <cell r="CP1760" t="e">
            <v>#N/A</v>
          </cell>
          <cell r="CT1760" t="b">
            <v>0</v>
          </cell>
          <cell r="CV1760" t="b">
            <v>0</v>
          </cell>
          <cell r="CX1760" t="b">
            <v>0</v>
          </cell>
          <cell r="CZ1760" t="b">
            <v>0</v>
          </cell>
          <cell r="DB1760" t="b">
            <v>0</v>
          </cell>
          <cell r="DD1760" t="b">
            <v>0</v>
          </cell>
          <cell r="DF1760" t="b">
            <v>0</v>
          </cell>
          <cell r="DH1760" t="b">
            <v>0</v>
          </cell>
          <cell r="DJ1760" t="b">
            <v>0</v>
          </cell>
          <cell r="DL1760" t="b">
            <v>0</v>
          </cell>
          <cell r="DN1760" t="b">
            <v>0</v>
          </cell>
          <cell r="DP1760" t="b">
            <v>0</v>
          </cell>
          <cell r="DV1760">
            <v>0</v>
          </cell>
          <cell r="DX1760">
            <v>0</v>
          </cell>
          <cell r="DZ1760">
            <v>0</v>
          </cell>
          <cell r="EB1760">
            <v>0</v>
          </cell>
          <cell r="ED1760">
            <v>0</v>
          </cell>
          <cell r="EF1760">
            <v>0</v>
          </cell>
          <cell r="EJ1760">
            <v>0</v>
          </cell>
          <cell r="EL1760">
            <v>0</v>
          </cell>
          <cell r="EN1760">
            <v>0</v>
          </cell>
          <cell r="EP1760">
            <v>0</v>
          </cell>
          <cell r="ER1760">
            <v>0</v>
          </cell>
          <cell r="ET1760">
            <v>0</v>
          </cell>
          <cell r="EX1760">
            <v>0</v>
          </cell>
          <cell r="EZ1760">
            <v>0</v>
          </cell>
          <cell r="FD1760">
            <v>0</v>
          </cell>
          <cell r="FF1760">
            <v>0</v>
          </cell>
        </row>
        <row r="1761">
          <cell r="A1761" t="str">
            <v>SEINAJOKI GT 1</v>
          </cell>
          <cell r="B1761" t="str">
            <v>Finland</v>
          </cell>
          <cell r="G1761">
            <v>11.5</v>
          </cell>
          <cell r="H1761">
            <v>0</v>
          </cell>
          <cell r="AK1761">
            <v>2.7312499999999997</v>
          </cell>
          <cell r="AL1761">
            <v>0</v>
          </cell>
          <cell r="AN1761">
            <v>0</v>
          </cell>
          <cell r="AO1761">
            <v>0.46</v>
          </cell>
          <cell r="AP1761">
            <v>172.5</v>
          </cell>
          <cell r="AQ1761">
            <v>0.92</v>
          </cell>
          <cell r="BG1761" t="b">
            <v>0</v>
          </cell>
          <cell r="BO1761" t="b">
            <v>0</v>
          </cell>
          <cell r="CA1761" t="b">
            <v>0</v>
          </cell>
          <cell r="CB1761" t="b">
            <v>0</v>
          </cell>
          <cell r="CD1761" t="b">
            <v>0</v>
          </cell>
          <cell r="CE1761" t="b">
            <v>0</v>
          </cell>
          <cell r="CG1761" t="b">
            <v>0</v>
          </cell>
          <cell r="CH1761" t="b">
            <v>0</v>
          </cell>
          <cell r="CP1761" t="e">
            <v>#N/A</v>
          </cell>
          <cell r="CT1761" t="b">
            <v>0</v>
          </cell>
          <cell r="CV1761" t="b">
            <v>0</v>
          </cell>
          <cell r="CX1761" t="b">
            <v>0</v>
          </cell>
          <cell r="CZ1761" t="b">
            <v>0</v>
          </cell>
          <cell r="DB1761" t="b">
            <v>0</v>
          </cell>
          <cell r="DD1761" t="b">
            <v>0</v>
          </cell>
          <cell r="DF1761" t="b">
            <v>0</v>
          </cell>
          <cell r="DH1761" t="b">
            <v>0</v>
          </cell>
          <cell r="DJ1761" t="b">
            <v>0</v>
          </cell>
          <cell r="DL1761" t="b">
            <v>0</v>
          </cell>
          <cell r="DN1761" t="b">
            <v>0</v>
          </cell>
          <cell r="DP1761" t="b">
            <v>0</v>
          </cell>
          <cell r="DV1761">
            <v>0</v>
          </cell>
          <cell r="DX1761">
            <v>0</v>
          </cell>
          <cell r="DZ1761">
            <v>0</v>
          </cell>
          <cell r="EB1761">
            <v>0</v>
          </cell>
          <cell r="ED1761">
            <v>0</v>
          </cell>
          <cell r="EF1761">
            <v>0</v>
          </cell>
          <cell r="EJ1761">
            <v>0</v>
          </cell>
          <cell r="EL1761">
            <v>0</v>
          </cell>
          <cell r="EN1761">
            <v>0</v>
          </cell>
          <cell r="EP1761">
            <v>0</v>
          </cell>
          <cell r="ER1761">
            <v>0</v>
          </cell>
          <cell r="ET1761">
            <v>0</v>
          </cell>
          <cell r="EX1761">
            <v>0</v>
          </cell>
          <cell r="EZ1761">
            <v>0</v>
          </cell>
          <cell r="FD1761">
            <v>0</v>
          </cell>
          <cell r="FF1761">
            <v>0</v>
          </cell>
        </row>
        <row r="1762">
          <cell r="A1762" t="str">
            <v>SEINAJOKI GT 1</v>
          </cell>
          <cell r="B1762" t="str">
            <v>Finland</v>
          </cell>
          <cell r="G1762">
            <v>11.5</v>
          </cell>
          <cell r="H1762">
            <v>0</v>
          </cell>
          <cell r="AK1762">
            <v>2.7312499999999997</v>
          </cell>
          <cell r="AL1762">
            <v>0</v>
          </cell>
          <cell r="AN1762">
            <v>0</v>
          </cell>
          <cell r="AO1762">
            <v>0.46</v>
          </cell>
          <cell r="AP1762">
            <v>172.5</v>
          </cell>
          <cell r="AQ1762">
            <v>0.92</v>
          </cell>
          <cell r="BG1762" t="b">
            <v>0</v>
          </cell>
          <cell r="BO1762" t="b">
            <v>0</v>
          </cell>
          <cell r="CA1762" t="b">
            <v>0</v>
          </cell>
          <cell r="CB1762" t="b">
            <v>0</v>
          </cell>
          <cell r="CD1762" t="b">
            <v>0</v>
          </cell>
          <cell r="CE1762" t="b">
            <v>0</v>
          </cell>
          <cell r="CG1762" t="b">
            <v>0</v>
          </cell>
          <cell r="CH1762" t="b">
            <v>0</v>
          </cell>
          <cell r="CP1762" t="e">
            <v>#N/A</v>
          </cell>
          <cell r="CT1762" t="b">
            <v>0</v>
          </cell>
          <cell r="CV1762" t="b">
            <v>0</v>
          </cell>
          <cell r="CX1762" t="b">
            <v>0</v>
          </cell>
          <cell r="CZ1762" t="b">
            <v>0</v>
          </cell>
          <cell r="DB1762" t="b">
            <v>0</v>
          </cell>
          <cell r="DD1762" t="b">
            <v>0</v>
          </cell>
          <cell r="DF1762" t="b">
            <v>0</v>
          </cell>
          <cell r="DH1762" t="b">
            <v>0</v>
          </cell>
          <cell r="DJ1762" t="b">
            <v>0</v>
          </cell>
          <cell r="DL1762" t="b">
            <v>0</v>
          </cell>
          <cell r="DN1762" t="b">
            <v>0</v>
          </cell>
          <cell r="DP1762" t="b">
            <v>0</v>
          </cell>
          <cell r="DV1762">
            <v>0</v>
          </cell>
          <cell r="DX1762">
            <v>0</v>
          </cell>
          <cell r="DZ1762">
            <v>0</v>
          </cell>
          <cell r="EB1762">
            <v>0</v>
          </cell>
          <cell r="ED1762">
            <v>0</v>
          </cell>
          <cell r="EF1762">
            <v>0</v>
          </cell>
          <cell r="EJ1762">
            <v>0</v>
          </cell>
          <cell r="EL1762">
            <v>0</v>
          </cell>
          <cell r="EN1762">
            <v>0</v>
          </cell>
          <cell r="EP1762">
            <v>0</v>
          </cell>
          <cell r="ER1762">
            <v>0</v>
          </cell>
          <cell r="ET1762">
            <v>0</v>
          </cell>
          <cell r="EX1762">
            <v>0</v>
          </cell>
          <cell r="EZ1762">
            <v>0</v>
          </cell>
          <cell r="FD1762">
            <v>0</v>
          </cell>
          <cell r="FF1762">
            <v>0</v>
          </cell>
        </row>
        <row r="1763">
          <cell r="A1763" t="str">
            <v>SILVA</v>
          </cell>
          <cell r="B1763" t="str">
            <v>Finland</v>
          </cell>
          <cell r="G1763">
            <v>10.95</v>
          </cell>
          <cell r="H1763">
            <v>0</v>
          </cell>
          <cell r="AK1763">
            <v>4.5770999999999997</v>
          </cell>
          <cell r="AL1763">
            <v>0</v>
          </cell>
          <cell r="AN1763">
            <v>0</v>
          </cell>
          <cell r="AO1763">
            <v>0.876</v>
          </cell>
          <cell r="AP1763">
            <v>219</v>
          </cell>
          <cell r="AQ1763">
            <v>1.5330000000000001</v>
          </cell>
          <cell r="BG1763" t="b">
            <v>0</v>
          </cell>
          <cell r="BO1763" t="b">
            <v>0</v>
          </cell>
          <cell r="CA1763" t="b">
            <v>0</v>
          </cell>
          <cell r="CB1763" t="b">
            <v>0</v>
          </cell>
          <cell r="CD1763" t="b">
            <v>0</v>
          </cell>
          <cell r="CE1763" t="b">
            <v>0</v>
          </cell>
          <cell r="CG1763" t="b">
            <v>0</v>
          </cell>
          <cell r="CH1763" t="b">
            <v>0</v>
          </cell>
          <cell r="CP1763" t="e">
            <v>#N/A</v>
          </cell>
          <cell r="CT1763" t="b">
            <v>0</v>
          </cell>
          <cell r="CV1763" t="b">
            <v>0</v>
          </cell>
          <cell r="CX1763" t="b">
            <v>0</v>
          </cell>
          <cell r="CZ1763" t="b">
            <v>0</v>
          </cell>
          <cell r="DB1763" t="b">
            <v>0</v>
          </cell>
          <cell r="DD1763" t="b">
            <v>0</v>
          </cell>
          <cell r="DF1763" t="b">
            <v>0</v>
          </cell>
          <cell r="DH1763" t="b">
            <v>0</v>
          </cell>
          <cell r="DJ1763" t="b">
            <v>0</v>
          </cell>
          <cell r="DL1763" t="b">
            <v>0</v>
          </cell>
          <cell r="DN1763" t="b">
            <v>0</v>
          </cell>
          <cell r="DP1763" t="b">
            <v>0</v>
          </cell>
          <cell r="DV1763">
            <v>0</v>
          </cell>
          <cell r="DX1763">
            <v>0</v>
          </cell>
          <cell r="DZ1763">
            <v>0</v>
          </cell>
          <cell r="EB1763">
            <v>0</v>
          </cell>
          <cell r="ED1763">
            <v>0</v>
          </cell>
          <cell r="EF1763">
            <v>0</v>
          </cell>
          <cell r="EJ1763">
            <v>0</v>
          </cell>
          <cell r="EL1763">
            <v>0</v>
          </cell>
          <cell r="EN1763">
            <v>0</v>
          </cell>
          <cell r="EP1763">
            <v>0</v>
          </cell>
          <cell r="ER1763">
            <v>0</v>
          </cell>
          <cell r="ET1763">
            <v>0</v>
          </cell>
          <cell r="EX1763">
            <v>0</v>
          </cell>
          <cell r="EZ1763">
            <v>0</v>
          </cell>
          <cell r="FD1763">
            <v>0</v>
          </cell>
          <cell r="FF1763">
            <v>0</v>
          </cell>
        </row>
        <row r="1764">
          <cell r="A1764" t="str">
            <v>SILVA</v>
          </cell>
          <cell r="B1764" t="str">
            <v>Finland</v>
          </cell>
          <cell r="G1764">
            <v>10.95</v>
          </cell>
          <cell r="H1764">
            <v>0</v>
          </cell>
          <cell r="AK1764">
            <v>4.5770999999999997</v>
          </cell>
          <cell r="AL1764">
            <v>0</v>
          </cell>
          <cell r="AN1764">
            <v>0</v>
          </cell>
          <cell r="AO1764">
            <v>0.876</v>
          </cell>
          <cell r="AP1764">
            <v>219</v>
          </cell>
          <cell r="AQ1764">
            <v>1.5330000000000001</v>
          </cell>
          <cell r="BG1764" t="b">
            <v>0</v>
          </cell>
          <cell r="BO1764" t="b">
            <v>0</v>
          </cell>
          <cell r="CA1764" t="b">
            <v>0</v>
          </cell>
          <cell r="CB1764" t="b">
            <v>0</v>
          </cell>
          <cell r="CD1764" t="b">
            <v>0</v>
          </cell>
          <cell r="CE1764" t="b">
            <v>0</v>
          </cell>
          <cell r="CG1764" t="b">
            <v>0</v>
          </cell>
          <cell r="CH1764" t="b">
            <v>0</v>
          </cell>
          <cell r="CP1764" t="e">
            <v>#N/A</v>
          </cell>
          <cell r="CT1764" t="b">
            <v>0</v>
          </cell>
          <cell r="CV1764" t="b">
            <v>0</v>
          </cell>
          <cell r="CX1764" t="b">
            <v>0</v>
          </cell>
          <cell r="CZ1764" t="b">
            <v>0</v>
          </cell>
          <cell r="DB1764" t="b">
            <v>0</v>
          </cell>
          <cell r="DD1764" t="b">
            <v>0</v>
          </cell>
          <cell r="DF1764" t="b">
            <v>0</v>
          </cell>
          <cell r="DH1764" t="b">
            <v>0</v>
          </cell>
          <cell r="DJ1764" t="b">
            <v>0</v>
          </cell>
          <cell r="DL1764" t="b">
            <v>0</v>
          </cell>
          <cell r="DN1764" t="b">
            <v>0</v>
          </cell>
          <cell r="DP1764" t="b">
            <v>0</v>
          </cell>
          <cell r="DV1764">
            <v>0</v>
          </cell>
          <cell r="DX1764">
            <v>0</v>
          </cell>
          <cell r="DZ1764">
            <v>0</v>
          </cell>
          <cell r="EB1764">
            <v>0</v>
          </cell>
          <cell r="ED1764">
            <v>0</v>
          </cell>
          <cell r="EF1764">
            <v>0</v>
          </cell>
          <cell r="EJ1764">
            <v>0</v>
          </cell>
          <cell r="EL1764">
            <v>0</v>
          </cell>
          <cell r="EN1764">
            <v>0</v>
          </cell>
          <cell r="EP1764">
            <v>0</v>
          </cell>
          <cell r="ER1764">
            <v>0</v>
          </cell>
          <cell r="ET1764">
            <v>0</v>
          </cell>
          <cell r="EX1764">
            <v>0</v>
          </cell>
          <cell r="EZ1764">
            <v>0</v>
          </cell>
          <cell r="FD1764">
            <v>0</v>
          </cell>
          <cell r="FF1764">
            <v>0</v>
          </cell>
        </row>
        <row r="1765">
          <cell r="A1765" t="str">
            <v>Suomenoja 1</v>
          </cell>
          <cell r="B1765" t="str">
            <v>Finland</v>
          </cell>
          <cell r="G1765">
            <v>90</v>
          </cell>
          <cell r="H1765">
            <v>150</v>
          </cell>
          <cell r="AK1765">
            <v>28.8</v>
          </cell>
          <cell r="AL1765">
            <v>80</v>
          </cell>
          <cell r="AN1765">
            <v>0</v>
          </cell>
          <cell r="AO1765">
            <v>14.184000000000001</v>
          </cell>
          <cell r="AP1765">
            <v>2236.5</v>
          </cell>
          <cell r="AQ1765">
            <v>12.600000000000001</v>
          </cell>
          <cell r="BG1765" t="b">
            <v>0</v>
          </cell>
          <cell r="BO1765" t="b">
            <v>0</v>
          </cell>
          <cell r="CA1765" t="b">
            <v>0</v>
          </cell>
          <cell r="CB1765" t="b">
            <v>0</v>
          </cell>
          <cell r="CD1765" t="b">
            <v>0</v>
          </cell>
          <cell r="CE1765" t="b">
            <v>0</v>
          </cell>
          <cell r="CG1765" t="b">
            <v>0</v>
          </cell>
          <cell r="CH1765" t="b">
            <v>0</v>
          </cell>
          <cell r="CP1765" t="e">
            <v>#N/A</v>
          </cell>
          <cell r="CT1765" t="b">
            <v>0</v>
          </cell>
          <cell r="CV1765" t="b">
            <v>0</v>
          </cell>
          <cell r="CX1765" t="b">
            <v>0</v>
          </cell>
          <cell r="CZ1765" t="b">
            <v>0</v>
          </cell>
          <cell r="DB1765" t="b">
            <v>0</v>
          </cell>
          <cell r="DD1765" t="b">
            <v>0</v>
          </cell>
          <cell r="DF1765" t="b">
            <v>0</v>
          </cell>
          <cell r="DH1765" t="b">
            <v>0</v>
          </cell>
          <cell r="DJ1765" t="b">
            <v>0</v>
          </cell>
          <cell r="DL1765" t="b">
            <v>0</v>
          </cell>
          <cell r="DN1765" t="b">
            <v>0</v>
          </cell>
          <cell r="DP1765" t="b">
            <v>0</v>
          </cell>
          <cell r="DV1765">
            <v>0</v>
          </cell>
          <cell r="DX1765">
            <v>0</v>
          </cell>
          <cell r="DZ1765">
            <v>0</v>
          </cell>
          <cell r="EB1765">
            <v>0</v>
          </cell>
          <cell r="ED1765">
            <v>0</v>
          </cell>
          <cell r="EF1765">
            <v>0</v>
          </cell>
          <cell r="EJ1765">
            <v>0</v>
          </cell>
          <cell r="EL1765">
            <v>0</v>
          </cell>
          <cell r="EN1765">
            <v>0</v>
          </cell>
          <cell r="EP1765">
            <v>0</v>
          </cell>
          <cell r="ER1765">
            <v>0</v>
          </cell>
          <cell r="ET1765">
            <v>0</v>
          </cell>
          <cell r="EX1765">
            <v>0</v>
          </cell>
          <cell r="EZ1765">
            <v>0</v>
          </cell>
          <cell r="FD1765">
            <v>0</v>
          </cell>
          <cell r="FF1765">
            <v>0</v>
          </cell>
        </row>
        <row r="1766">
          <cell r="A1766" t="str">
            <v>Suomenoja 1</v>
          </cell>
          <cell r="B1766" t="str">
            <v>Finland</v>
          </cell>
          <cell r="G1766">
            <v>90</v>
          </cell>
          <cell r="H1766">
            <v>150</v>
          </cell>
          <cell r="AK1766">
            <v>28.8</v>
          </cell>
          <cell r="AL1766">
            <v>80</v>
          </cell>
          <cell r="AN1766">
            <v>0</v>
          </cell>
          <cell r="AO1766">
            <v>14.184000000000001</v>
          </cell>
          <cell r="AP1766">
            <v>2236.5</v>
          </cell>
          <cell r="AQ1766">
            <v>17.100000000000001</v>
          </cell>
          <cell r="BG1766" t="b">
            <v>0</v>
          </cell>
          <cell r="BO1766" t="b">
            <v>0</v>
          </cell>
          <cell r="CA1766" t="b">
            <v>0</v>
          </cell>
          <cell r="CB1766" t="b">
            <v>0</v>
          </cell>
          <cell r="CD1766" t="b">
            <v>0</v>
          </cell>
          <cell r="CE1766" t="b">
            <v>0</v>
          </cell>
          <cell r="CG1766" t="b">
            <v>0</v>
          </cell>
          <cell r="CH1766" t="b">
            <v>0</v>
          </cell>
          <cell r="CP1766" t="e">
            <v>#N/A</v>
          </cell>
          <cell r="CT1766" t="b">
            <v>0</v>
          </cell>
          <cell r="CV1766" t="b">
            <v>0</v>
          </cell>
          <cell r="CX1766" t="b">
            <v>0</v>
          </cell>
          <cell r="CZ1766" t="b">
            <v>0</v>
          </cell>
          <cell r="DB1766" t="b">
            <v>0</v>
          </cell>
          <cell r="DD1766" t="b">
            <v>0</v>
          </cell>
          <cell r="DF1766" t="b">
            <v>0</v>
          </cell>
          <cell r="DH1766" t="b">
            <v>0</v>
          </cell>
          <cell r="DJ1766" t="b">
            <v>0</v>
          </cell>
          <cell r="DL1766" t="b">
            <v>0</v>
          </cell>
          <cell r="DN1766" t="b">
            <v>0</v>
          </cell>
          <cell r="DP1766" t="b">
            <v>0</v>
          </cell>
          <cell r="DV1766">
            <v>0</v>
          </cell>
          <cell r="DX1766">
            <v>0</v>
          </cell>
          <cell r="DZ1766">
            <v>0</v>
          </cell>
          <cell r="EB1766">
            <v>0</v>
          </cell>
          <cell r="ED1766">
            <v>0</v>
          </cell>
          <cell r="EF1766">
            <v>0</v>
          </cell>
          <cell r="EJ1766">
            <v>0</v>
          </cell>
          <cell r="EL1766">
            <v>0</v>
          </cell>
          <cell r="EN1766">
            <v>0</v>
          </cell>
          <cell r="EP1766">
            <v>0</v>
          </cell>
          <cell r="ER1766">
            <v>0</v>
          </cell>
          <cell r="ET1766">
            <v>0</v>
          </cell>
          <cell r="EX1766">
            <v>0</v>
          </cell>
          <cell r="EZ1766">
            <v>0</v>
          </cell>
          <cell r="FD1766">
            <v>0</v>
          </cell>
          <cell r="FF1766">
            <v>0</v>
          </cell>
        </row>
        <row r="1767">
          <cell r="A1767" t="str">
            <v>Suomenoja 3</v>
          </cell>
          <cell r="B1767" t="str">
            <v>Finland</v>
          </cell>
          <cell r="G1767">
            <v>45</v>
          </cell>
          <cell r="H1767">
            <v>110</v>
          </cell>
          <cell r="AK1767">
            <v>11.25</v>
          </cell>
          <cell r="AL1767">
            <v>67.222222222222214</v>
          </cell>
          <cell r="AN1767">
            <v>0</v>
          </cell>
          <cell r="AO1767">
            <v>1.8</v>
          </cell>
          <cell r="AP1767">
            <v>450</v>
          </cell>
          <cell r="AQ1767">
            <v>3.6</v>
          </cell>
          <cell r="BG1767" t="b">
            <v>0</v>
          </cell>
          <cell r="BO1767" t="b">
            <v>0</v>
          </cell>
          <cell r="CA1767" t="b">
            <v>0</v>
          </cell>
          <cell r="CB1767" t="b">
            <v>0</v>
          </cell>
          <cell r="CD1767" t="b">
            <v>0</v>
          </cell>
          <cell r="CE1767" t="b">
            <v>0</v>
          </cell>
          <cell r="CG1767" t="b">
            <v>0</v>
          </cell>
          <cell r="CH1767" t="b">
            <v>0</v>
          </cell>
          <cell r="CP1767" t="e">
            <v>#N/A</v>
          </cell>
          <cell r="CT1767" t="b">
            <v>0</v>
          </cell>
          <cell r="CV1767" t="b">
            <v>0</v>
          </cell>
          <cell r="CX1767" t="b">
            <v>0</v>
          </cell>
          <cell r="CZ1767" t="b">
            <v>0</v>
          </cell>
          <cell r="DB1767" t="b">
            <v>0</v>
          </cell>
          <cell r="DD1767" t="b">
            <v>0</v>
          </cell>
          <cell r="DF1767" t="b">
            <v>0</v>
          </cell>
          <cell r="DH1767" t="b">
            <v>0</v>
          </cell>
          <cell r="DJ1767" t="b">
            <v>0</v>
          </cell>
          <cell r="DL1767" t="b">
            <v>0</v>
          </cell>
          <cell r="DN1767" t="b">
            <v>0</v>
          </cell>
          <cell r="DP1767" t="b">
            <v>0</v>
          </cell>
          <cell r="DV1767">
            <v>0</v>
          </cell>
          <cell r="DX1767">
            <v>0</v>
          </cell>
          <cell r="DZ1767">
            <v>0</v>
          </cell>
          <cell r="EB1767">
            <v>0</v>
          </cell>
          <cell r="ED1767">
            <v>0</v>
          </cell>
          <cell r="EF1767">
            <v>0</v>
          </cell>
          <cell r="EJ1767">
            <v>0</v>
          </cell>
          <cell r="EL1767">
            <v>0</v>
          </cell>
          <cell r="EN1767">
            <v>0</v>
          </cell>
          <cell r="EP1767">
            <v>0</v>
          </cell>
          <cell r="ER1767">
            <v>0</v>
          </cell>
          <cell r="ET1767">
            <v>0</v>
          </cell>
          <cell r="EX1767">
            <v>0</v>
          </cell>
          <cell r="EZ1767">
            <v>0</v>
          </cell>
          <cell r="FD1767">
            <v>0</v>
          </cell>
          <cell r="FF1767">
            <v>0</v>
          </cell>
        </row>
        <row r="1768">
          <cell r="A1768" t="str">
            <v>Suomenoja 3</v>
          </cell>
          <cell r="B1768" t="str">
            <v>Finland</v>
          </cell>
          <cell r="G1768">
            <v>45</v>
          </cell>
          <cell r="H1768">
            <v>110</v>
          </cell>
          <cell r="AK1768">
            <v>11.25</v>
          </cell>
          <cell r="AL1768">
            <v>67.222222222222214</v>
          </cell>
          <cell r="AN1768">
            <v>0</v>
          </cell>
          <cell r="AO1768">
            <v>1.8</v>
          </cell>
          <cell r="AP1768">
            <v>450</v>
          </cell>
          <cell r="AQ1768">
            <v>3.6</v>
          </cell>
          <cell r="BG1768" t="b">
            <v>0</v>
          </cell>
          <cell r="BO1768" t="b">
            <v>0</v>
          </cell>
          <cell r="CA1768" t="b">
            <v>0</v>
          </cell>
          <cell r="CB1768" t="b">
            <v>0</v>
          </cell>
          <cell r="CD1768" t="b">
            <v>0</v>
          </cell>
          <cell r="CE1768" t="b">
            <v>0</v>
          </cell>
          <cell r="CG1768" t="b">
            <v>0</v>
          </cell>
          <cell r="CH1768" t="b">
            <v>0</v>
          </cell>
          <cell r="CP1768" t="e">
            <v>#N/A</v>
          </cell>
          <cell r="CT1768" t="b">
            <v>0</v>
          </cell>
          <cell r="CV1768" t="b">
            <v>0</v>
          </cell>
          <cell r="CX1768" t="b">
            <v>0</v>
          </cell>
          <cell r="CZ1768" t="b">
            <v>0</v>
          </cell>
          <cell r="DB1768" t="b">
            <v>0</v>
          </cell>
          <cell r="DD1768" t="b">
            <v>0</v>
          </cell>
          <cell r="DF1768" t="b">
            <v>0</v>
          </cell>
          <cell r="DH1768" t="b">
            <v>0</v>
          </cell>
          <cell r="DJ1768" t="b">
            <v>0</v>
          </cell>
          <cell r="DL1768" t="b">
            <v>0</v>
          </cell>
          <cell r="DN1768" t="b">
            <v>0</v>
          </cell>
          <cell r="DP1768" t="b">
            <v>0</v>
          </cell>
          <cell r="DV1768">
            <v>0</v>
          </cell>
          <cell r="DX1768">
            <v>0</v>
          </cell>
          <cell r="DZ1768">
            <v>0</v>
          </cell>
          <cell r="EB1768">
            <v>0</v>
          </cell>
          <cell r="ED1768">
            <v>0</v>
          </cell>
          <cell r="EF1768">
            <v>0</v>
          </cell>
          <cell r="EJ1768">
            <v>0</v>
          </cell>
          <cell r="EL1768">
            <v>0</v>
          </cell>
          <cell r="EN1768">
            <v>0</v>
          </cell>
          <cell r="EP1768">
            <v>0</v>
          </cell>
          <cell r="ER1768">
            <v>0</v>
          </cell>
          <cell r="ET1768">
            <v>0</v>
          </cell>
          <cell r="EX1768">
            <v>0</v>
          </cell>
          <cell r="EZ1768">
            <v>0</v>
          </cell>
          <cell r="FD1768">
            <v>0</v>
          </cell>
          <cell r="FF1768">
            <v>0</v>
          </cell>
        </row>
        <row r="1769">
          <cell r="A1769" t="str">
            <v>Suomenoja 4</v>
          </cell>
          <cell r="B1769" t="str">
            <v>Finland</v>
          </cell>
          <cell r="G1769">
            <v>234.02999999999997</v>
          </cell>
          <cell r="H1769">
            <v>134.5</v>
          </cell>
          <cell r="AK1769">
            <v>133.39709999999997</v>
          </cell>
          <cell r="AL1769">
            <v>589.73076923076917</v>
          </cell>
          <cell r="AN1769">
            <v>17.484999999999999</v>
          </cell>
          <cell r="AO1769">
            <v>21.79404375</v>
          </cell>
          <cell r="AP1769">
            <v>2963.9899499999997</v>
          </cell>
          <cell r="AQ1769">
            <v>23.402999999999999</v>
          </cell>
          <cell r="BG1769" t="b">
            <v>0</v>
          </cell>
          <cell r="BO1769" t="b">
            <v>0</v>
          </cell>
          <cell r="CA1769" t="b">
            <v>0</v>
          </cell>
          <cell r="CB1769" t="b">
            <v>0</v>
          </cell>
          <cell r="CD1769" t="b">
            <v>0</v>
          </cell>
          <cell r="CE1769" t="b">
            <v>0</v>
          </cell>
          <cell r="CG1769" t="b">
            <v>0</v>
          </cell>
          <cell r="CH1769" t="b">
            <v>0</v>
          </cell>
          <cell r="CP1769" t="e">
            <v>#N/A</v>
          </cell>
          <cell r="CT1769" t="b">
            <v>0</v>
          </cell>
          <cell r="CV1769" t="b">
            <v>0</v>
          </cell>
          <cell r="CX1769" t="b">
            <v>0</v>
          </cell>
          <cell r="CZ1769" t="b">
            <v>0</v>
          </cell>
          <cell r="DB1769" t="b">
            <v>0</v>
          </cell>
          <cell r="DD1769" t="b">
            <v>0</v>
          </cell>
          <cell r="DF1769" t="b">
            <v>0</v>
          </cell>
          <cell r="DH1769" t="b">
            <v>0</v>
          </cell>
          <cell r="DJ1769" t="b">
            <v>0</v>
          </cell>
          <cell r="DL1769" t="b">
            <v>0</v>
          </cell>
          <cell r="DN1769" t="b">
            <v>0</v>
          </cell>
          <cell r="DP1769" t="b">
            <v>0</v>
          </cell>
          <cell r="DV1769">
            <v>0</v>
          </cell>
          <cell r="DX1769">
            <v>0</v>
          </cell>
          <cell r="DZ1769">
            <v>0</v>
          </cell>
          <cell r="EB1769">
            <v>0</v>
          </cell>
          <cell r="ED1769">
            <v>0</v>
          </cell>
          <cell r="EF1769">
            <v>0</v>
          </cell>
          <cell r="EJ1769">
            <v>0</v>
          </cell>
          <cell r="EL1769">
            <v>0</v>
          </cell>
          <cell r="EN1769">
            <v>0</v>
          </cell>
          <cell r="EP1769">
            <v>0</v>
          </cell>
          <cell r="ER1769">
            <v>0</v>
          </cell>
          <cell r="ET1769">
            <v>0</v>
          </cell>
          <cell r="EX1769">
            <v>0</v>
          </cell>
          <cell r="EZ1769">
            <v>0</v>
          </cell>
          <cell r="FD1769">
            <v>0</v>
          </cell>
          <cell r="FF1769">
            <v>0</v>
          </cell>
        </row>
        <row r="1770">
          <cell r="A1770" t="str">
            <v>TAHKOLUOTO (PORI) 1</v>
          </cell>
          <cell r="B1770" t="str">
            <v>Finland</v>
          </cell>
          <cell r="G1770">
            <v>220</v>
          </cell>
          <cell r="H1770">
            <v>0</v>
          </cell>
          <cell r="AK1770">
            <v>82.554999999999993</v>
          </cell>
          <cell r="AL1770">
            <v>0</v>
          </cell>
          <cell r="AN1770">
            <v>0</v>
          </cell>
          <cell r="AO1770">
            <v>34.672000000000004</v>
          </cell>
          <cell r="AP1770">
            <v>5467</v>
          </cell>
          <cell r="AQ1770">
            <v>30.800000000000004</v>
          </cell>
          <cell r="BG1770" t="b">
            <v>0</v>
          </cell>
          <cell r="BO1770" t="b">
            <v>0</v>
          </cell>
          <cell r="CA1770" t="b">
            <v>0</v>
          </cell>
          <cell r="CB1770" t="b">
            <v>0</v>
          </cell>
          <cell r="CD1770" t="b">
            <v>0</v>
          </cell>
          <cell r="CE1770" t="b">
            <v>0</v>
          </cell>
          <cell r="CG1770" t="b">
            <v>0</v>
          </cell>
          <cell r="CH1770" t="b">
            <v>0</v>
          </cell>
          <cell r="CP1770" t="e">
            <v>#N/A</v>
          </cell>
          <cell r="CT1770" t="b">
            <v>0</v>
          </cell>
          <cell r="CV1770" t="b">
            <v>0</v>
          </cell>
          <cell r="CX1770" t="b">
            <v>0</v>
          </cell>
          <cell r="CZ1770" t="b">
            <v>0</v>
          </cell>
          <cell r="DB1770" t="b">
            <v>0</v>
          </cell>
          <cell r="DD1770" t="b">
            <v>0</v>
          </cell>
          <cell r="DF1770" t="b">
            <v>0</v>
          </cell>
          <cell r="DH1770" t="b">
            <v>0</v>
          </cell>
          <cell r="DJ1770" t="b">
            <v>0</v>
          </cell>
          <cell r="DL1770" t="b">
            <v>0</v>
          </cell>
          <cell r="DN1770" t="b">
            <v>0</v>
          </cell>
          <cell r="DP1770" t="b">
            <v>0</v>
          </cell>
          <cell r="DV1770">
            <v>0</v>
          </cell>
          <cell r="DX1770">
            <v>0</v>
          </cell>
          <cell r="DZ1770">
            <v>0</v>
          </cell>
          <cell r="EB1770">
            <v>0</v>
          </cell>
          <cell r="ED1770">
            <v>0</v>
          </cell>
          <cell r="EF1770">
            <v>0</v>
          </cell>
          <cell r="EJ1770">
            <v>0</v>
          </cell>
          <cell r="EL1770">
            <v>0</v>
          </cell>
          <cell r="EN1770">
            <v>0</v>
          </cell>
          <cell r="EP1770">
            <v>0</v>
          </cell>
          <cell r="ER1770">
            <v>0</v>
          </cell>
          <cell r="ET1770">
            <v>0</v>
          </cell>
          <cell r="EX1770">
            <v>0</v>
          </cell>
          <cell r="EZ1770">
            <v>0</v>
          </cell>
          <cell r="FD1770">
            <v>0</v>
          </cell>
          <cell r="FF1770">
            <v>0</v>
          </cell>
        </row>
        <row r="1771">
          <cell r="A1771" t="str">
            <v>TAHKOLUOTO (PORI) 1</v>
          </cell>
          <cell r="B1771" t="str">
            <v>Finland</v>
          </cell>
          <cell r="G1771">
            <v>235</v>
          </cell>
          <cell r="H1771">
            <v>0</v>
          </cell>
          <cell r="AK1771">
            <v>88.183749999999989</v>
          </cell>
          <cell r="AL1771">
            <v>0</v>
          </cell>
          <cell r="AN1771">
            <v>0</v>
          </cell>
          <cell r="AO1771">
            <v>37.036000000000001</v>
          </cell>
          <cell r="AP1771">
            <v>5839.75</v>
          </cell>
          <cell r="AQ1771">
            <v>44.65</v>
          </cell>
          <cell r="BG1771" t="b">
            <v>0</v>
          </cell>
          <cell r="BO1771" t="b">
            <v>0</v>
          </cell>
          <cell r="CA1771" t="b">
            <v>0</v>
          </cell>
          <cell r="CB1771" t="b">
            <v>0</v>
          </cell>
          <cell r="CD1771" t="b">
            <v>0</v>
          </cell>
          <cell r="CE1771" t="b">
            <v>0</v>
          </cell>
          <cell r="CG1771" t="b">
            <v>0</v>
          </cell>
          <cell r="CH1771" t="b">
            <v>0</v>
          </cell>
          <cell r="CP1771" t="e">
            <v>#N/A</v>
          </cell>
          <cell r="CT1771" t="b">
            <v>0</v>
          </cell>
          <cell r="CV1771" t="b">
            <v>0</v>
          </cell>
          <cell r="CX1771" t="b">
            <v>0</v>
          </cell>
          <cell r="CZ1771" t="b">
            <v>0</v>
          </cell>
          <cell r="DB1771" t="b">
            <v>0</v>
          </cell>
          <cell r="DD1771" t="b">
            <v>0</v>
          </cell>
          <cell r="DF1771" t="b">
            <v>0</v>
          </cell>
          <cell r="DH1771" t="b">
            <v>0</v>
          </cell>
          <cell r="DJ1771" t="b">
            <v>0</v>
          </cell>
          <cell r="DL1771" t="b">
            <v>0</v>
          </cell>
          <cell r="DN1771" t="b">
            <v>0</v>
          </cell>
          <cell r="DP1771" t="b">
            <v>0</v>
          </cell>
          <cell r="DV1771">
            <v>0</v>
          </cell>
          <cell r="DX1771">
            <v>0</v>
          </cell>
          <cell r="DZ1771">
            <v>0</v>
          </cell>
          <cell r="EB1771">
            <v>0</v>
          </cell>
          <cell r="ED1771">
            <v>0</v>
          </cell>
          <cell r="EF1771">
            <v>0</v>
          </cell>
          <cell r="EJ1771">
            <v>0</v>
          </cell>
          <cell r="EL1771">
            <v>0</v>
          </cell>
          <cell r="EN1771">
            <v>0</v>
          </cell>
          <cell r="EP1771">
            <v>0</v>
          </cell>
          <cell r="ER1771">
            <v>0</v>
          </cell>
          <cell r="ET1771">
            <v>0</v>
          </cell>
          <cell r="EX1771">
            <v>0</v>
          </cell>
          <cell r="EZ1771">
            <v>0</v>
          </cell>
          <cell r="FD1771">
            <v>0</v>
          </cell>
          <cell r="FF1771">
            <v>0</v>
          </cell>
        </row>
        <row r="1772">
          <cell r="A1772" t="str">
            <v>TAHKOLUOTO FINGRID GT 1-2</v>
          </cell>
          <cell r="B1772" t="str">
            <v>Finland</v>
          </cell>
          <cell r="G1772">
            <v>64</v>
          </cell>
          <cell r="H1772">
            <v>0</v>
          </cell>
          <cell r="AK1772">
            <v>17.631999999999998</v>
          </cell>
          <cell r="AL1772">
            <v>0</v>
          </cell>
          <cell r="AN1772">
            <v>0</v>
          </cell>
          <cell r="AO1772">
            <v>2.56</v>
          </cell>
          <cell r="AP1772">
            <v>960</v>
          </cell>
          <cell r="AQ1772">
            <v>5.12</v>
          </cell>
          <cell r="BG1772" t="b">
            <v>0</v>
          </cell>
          <cell r="BO1772" t="b">
            <v>0</v>
          </cell>
          <cell r="CA1772" t="b">
            <v>0</v>
          </cell>
          <cell r="CB1772" t="b">
            <v>0</v>
          </cell>
          <cell r="CD1772" t="b">
            <v>0</v>
          </cell>
          <cell r="CE1772" t="b">
            <v>0</v>
          </cell>
          <cell r="CG1772" t="b">
            <v>0</v>
          </cell>
          <cell r="CH1772" t="b">
            <v>0</v>
          </cell>
          <cell r="CP1772" t="e">
            <v>#N/A</v>
          </cell>
          <cell r="CT1772" t="b">
            <v>0</v>
          </cell>
          <cell r="CV1772" t="b">
            <v>0</v>
          </cell>
          <cell r="CX1772" t="b">
            <v>0</v>
          </cell>
          <cell r="CZ1772" t="b">
            <v>0</v>
          </cell>
          <cell r="DB1772" t="b">
            <v>0</v>
          </cell>
          <cell r="DD1772" t="b">
            <v>0</v>
          </cell>
          <cell r="DF1772" t="b">
            <v>0</v>
          </cell>
          <cell r="DH1772" t="b">
            <v>0</v>
          </cell>
          <cell r="DJ1772" t="b">
            <v>0</v>
          </cell>
          <cell r="DL1772" t="b">
            <v>0</v>
          </cell>
          <cell r="DN1772" t="b">
            <v>0</v>
          </cell>
          <cell r="DP1772" t="b">
            <v>0</v>
          </cell>
          <cell r="DV1772">
            <v>0</v>
          </cell>
          <cell r="DX1772">
            <v>0</v>
          </cell>
          <cell r="DZ1772">
            <v>0</v>
          </cell>
          <cell r="EB1772">
            <v>0</v>
          </cell>
          <cell r="ED1772">
            <v>0</v>
          </cell>
          <cell r="EF1772">
            <v>0</v>
          </cell>
          <cell r="EJ1772">
            <v>0</v>
          </cell>
          <cell r="EL1772">
            <v>0</v>
          </cell>
          <cell r="EN1772">
            <v>0</v>
          </cell>
          <cell r="EP1772">
            <v>0</v>
          </cell>
          <cell r="ER1772">
            <v>0</v>
          </cell>
          <cell r="ET1772">
            <v>0</v>
          </cell>
          <cell r="EX1772">
            <v>0</v>
          </cell>
          <cell r="EZ1772">
            <v>0</v>
          </cell>
          <cell r="FD1772">
            <v>0</v>
          </cell>
          <cell r="FF1772">
            <v>0</v>
          </cell>
        </row>
        <row r="1773">
          <cell r="A1773" t="str">
            <v>TAHKOLUOTO FINGRID GT 1-2</v>
          </cell>
          <cell r="B1773" t="str">
            <v>Finland</v>
          </cell>
          <cell r="G1773">
            <v>64</v>
          </cell>
          <cell r="H1773">
            <v>0</v>
          </cell>
          <cell r="AK1773">
            <v>17.631999999999998</v>
          </cell>
          <cell r="AL1773">
            <v>0</v>
          </cell>
          <cell r="AN1773">
            <v>0</v>
          </cell>
          <cell r="AO1773">
            <v>2.56</v>
          </cell>
          <cell r="AP1773">
            <v>960</v>
          </cell>
          <cell r="AQ1773">
            <v>9.6</v>
          </cell>
          <cell r="BG1773" t="b">
            <v>0</v>
          </cell>
          <cell r="BO1773" t="b">
            <v>0</v>
          </cell>
          <cell r="CA1773" t="b">
            <v>0</v>
          </cell>
          <cell r="CB1773" t="b">
            <v>0</v>
          </cell>
          <cell r="CD1773" t="b">
            <v>0</v>
          </cell>
          <cell r="CE1773" t="b">
            <v>0</v>
          </cell>
          <cell r="CG1773" t="b">
            <v>0</v>
          </cell>
          <cell r="CH1773" t="b">
            <v>0</v>
          </cell>
          <cell r="CP1773" t="e">
            <v>#N/A</v>
          </cell>
          <cell r="CT1773" t="b">
            <v>0</v>
          </cell>
          <cell r="CV1773" t="b">
            <v>0</v>
          </cell>
          <cell r="CX1773" t="b">
            <v>0</v>
          </cell>
          <cell r="CZ1773" t="b">
            <v>0</v>
          </cell>
          <cell r="DB1773" t="b">
            <v>0</v>
          </cell>
          <cell r="DD1773" t="b">
            <v>0</v>
          </cell>
          <cell r="DF1773" t="b">
            <v>0</v>
          </cell>
          <cell r="DH1773" t="b">
            <v>0</v>
          </cell>
          <cell r="DJ1773" t="b">
            <v>0</v>
          </cell>
          <cell r="DL1773" t="b">
            <v>0</v>
          </cell>
          <cell r="DN1773" t="b">
            <v>0</v>
          </cell>
          <cell r="DP1773" t="b">
            <v>0</v>
          </cell>
          <cell r="DV1773">
            <v>0</v>
          </cell>
          <cell r="DX1773">
            <v>0</v>
          </cell>
          <cell r="DZ1773">
            <v>0</v>
          </cell>
          <cell r="EB1773">
            <v>0</v>
          </cell>
          <cell r="ED1773">
            <v>0</v>
          </cell>
          <cell r="EF1773">
            <v>0</v>
          </cell>
          <cell r="EJ1773">
            <v>0</v>
          </cell>
          <cell r="EL1773">
            <v>0</v>
          </cell>
          <cell r="EN1773">
            <v>0</v>
          </cell>
          <cell r="EP1773">
            <v>0</v>
          </cell>
          <cell r="ER1773">
            <v>0</v>
          </cell>
          <cell r="ET1773">
            <v>0</v>
          </cell>
          <cell r="EX1773">
            <v>0</v>
          </cell>
          <cell r="EZ1773">
            <v>0</v>
          </cell>
          <cell r="FD1773">
            <v>0</v>
          </cell>
          <cell r="FF1773">
            <v>0</v>
          </cell>
        </row>
        <row r="1774">
          <cell r="A1774" t="str">
            <v>TAPIOLA</v>
          </cell>
          <cell r="B1774" t="str">
            <v>Finland</v>
          </cell>
          <cell r="G1774">
            <v>10</v>
          </cell>
          <cell r="H1774">
            <v>0</v>
          </cell>
          <cell r="AK1774">
            <v>4.18</v>
          </cell>
          <cell r="AL1774">
            <v>0</v>
          </cell>
          <cell r="AN1774">
            <v>0</v>
          </cell>
          <cell r="AO1774">
            <v>0.8</v>
          </cell>
          <cell r="AP1774">
            <v>200</v>
          </cell>
          <cell r="AQ1774">
            <v>1.4000000000000001</v>
          </cell>
          <cell r="BG1774" t="b">
            <v>0</v>
          </cell>
          <cell r="BO1774" t="b">
            <v>0</v>
          </cell>
          <cell r="CA1774" t="b">
            <v>0</v>
          </cell>
          <cell r="CB1774" t="b">
            <v>0</v>
          </cell>
          <cell r="CD1774" t="b">
            <v>0</v>
          </cell>
          <cell r="CE1774" t="b">
            <v>0</v>
          </cell>
          <cell r="CG1774" t="b">
            <v>0</v>
          </cell>
          <cell r="CH1774" t="b">
            <v>0</v>
          </cell>
          <cell r="CP1774" t="e">
            <v>#N/A</v>
          </cell>
          <cell r="CT1774" t="b">
            <v>0</v>
          </cell>
          <cell r="CV1774" t="b">
            <v>0</v>
          </cell>
          <cell r="CX1774" t="b">
            <v>0</v>
          </cell>
          <cell r="CZ1774" t="b">
            <v>0</v>
          </cell>
          <cell r="DB1774" t="b">
            <v>0</v>
          </cell>
          <cell r="DD1774" t="b">
            <v>0</v>
          </cell>
          <cell r="DF1774" t="b">
            <v>0</v>
          </cell>
          <cell r="DH1774" t="b">
            <v>0</v>
          </cell>
          <cell r="DJ1774" t="b">
            <v>0</v>
          </cell>
          <cell r="DL1774" t="b">
            <v>0</v>
          </cell>
          <cell r="DN1774" t="b">
            <v>0</v>
          </cell>
          <cell r="DP1774" t="b">
            <v>0</v>
          </cell>
          <cell r="DV1774">
            <v>0</v>
          </cell>
          <cell r="DX1774">
            <v>0</v>
          </cell>
          <cell r="DZ1774">
            <v>0</v>
          </cell>
          <cell r="EB1774">
            <v>0</v>
          </cell>
          <cell r="ED1774">
            <v>0</v>
          </cell>
          <cell r="EF1774">
            <v>0</v>
          </cell>
          <cell r="EJ1774">
            <v>0</v>
          </cell>
          <cell r="EL1774">
            <v>0</v>
          </cell>
          <cell r="EN1774">
            <v>0</v>
          </cell>
          <cell r="EP1774">
            <v>0</v>
          </cell>
          <cell r="ER1774">
            <v>0</v>
          </cell>
          <cell r="ET1774">
            <v>0</v>
          </cell>
          <cell r="EX1774">
            <v>0</v>
          </cell>
          <cell r="EZ1774">
            <v>0</v>
          </cell>
          <cell r="FD1774">
            <v>0</v>
          </cell>
          <cell r="FF1774">
            <v>0</v>
          </cell>
        </row>
        <row r="1775">
          <cell r="A1775" t="str">
            <v>TAPIOLA</v>
          </cell>
          <cell r="B1775" t="str">
            <v>Finland</v>
          </cell>
          <cell r="G1775">
            <v>10</v>
          </cell>
          <cell r="H1775">
            <v>0</v>
          </cell>
          <cell r="AK1775">
            <v>4.18</v>
          </cell>
          <cell r="AL1775">
            <v>0</v>
          </cell>
          <cell r="AN1775">
            <v>0</v>
          </cell>
          <cell r="AO1775">
            <v>0.8</v>
          </cell>
          <cell r="AP1775">
            <v>200</v>
          </cell>
          <cell r="AQ1775">
            <v>1.4000000000000001</v>
          </cell>
          <cell r="BG1775" t="b">
            <v>0</v>
          </cell>
          <cell r="BO1775" t="b">
            <v>0</v>
          </cell>
          <cell r="CA1775" t="b">
            <v>0</v>
          </cell>
          <cell r="CB1775" t="b">
            <v>0</v>
          </cell>
          <cell r="CD1775" t="b">
            <v>0</v>
          </cell>
          <cell r="CE1775" t="b">
            <v>0</v>
          </cell>
          <cell r="CG1775" t="b">
            <v>0</v>
          </cell>
          <cell r="CH1775" t="b">
            <v>0</v>
          </cell>
          <cell r="CP1775" t="e">
            <v>#N/A</v>
          </cell>
          <cell r="CT1775" t="b">
            <v>0</v>
          </cell>
          <cell r="CV1775" t="b">
            <v>0</v>
          </cell>
          <cell r="CX1775" t="b">
            <v>0</v>
          </cell>
          <cell r="CZ1775" t="b">
            <v>0</v>
          </cell>
          <cell r="DB1775" t="b">
            <v>0</v>
          </cell>
          <cell r="DD1775" t="b">
            <v>0</v>
          </cell>
          <cell r="DF1775" t="b">
            <v>0</v>
          </cell>
          <cell r="DH1775" t="b">
            <v>0</v>
          </cell>
          <cell r="DJ1775" t="b">
            <v>0</v>
          </cell>
          <cell r="DL1775" t="b">
            <v>0</v>
          </cell>
          <cell r="DN1775" t="b">
            <v>0</v>
          </cell>
          <cell r="DP1775" t="b">
            <v>0</v>
          </cell>
          <cell r="DV1775">
            <v>0</v>
          </cell>
          <cell r="DX1775">
            <v>0</v>
          </cell>
          <cell r="DZ1775">
            <v>0</v>
          </cell>
          <cell r="EB1775">
            <v>0</v>
          </cell>
          <cell r="ED1775">
            <v>0</v>
          </cell>
          <cell r="EF1775">
            <v>0</v>
          </cell>
          <cell r="EJ1775">
            <v>0</v>
          </cell>
          <cell r="EL1775">
            <v>0</v>
          </cell>
          <cell r="EN1775">
            <v>0</v>
          </cell>
          <cell r="EP1775">
            <v>0</v>
          </cell>
          <cell r="ER1775">
            <v>0</v>
          </cell>
          <cell r="ET1775">
            <v>0</v>
          </cell>
          <cell r="EX1775">
            <v>0</v>
          </cell>
          <cell r="EZ1775">
            <v>0</v>
          </cell>
          <cell r="FD1775">
            <v>0</v>
          </cell>
          <cell r="FF1775">
            <v>0</v>
          </cell>
        </row>
        <row r="1776">
          <cell r="A1776" t="str">
            <v>TOLKKINEN II GT 1-2</v>
          </cell>
          <cell r="B1776" t="str">
            <v>Finland</v>
          </cell>
          <cell r="G1776">
            <v>40</v>
          </cell>
          <cell r="H1776">
            <v>0</v>
          </cell>
          <cell r="AK1776">
            <v>10.26</v>
          </cell>
          <cell r="AL1776">
            <v>0</v>
          </cell>
          <cell r="AN1776">
            <v>0</v>
          </cell>
          <cell r="AO1776">
            <v>1.6</v>
          </cell>
          <cell r="AP1776">
            <v>600</v>
          </cell>
          <cell r="AQ1776">
            <v>3.2</v>
          </cell>
          <cell r="BG1776" t="b">
            <v>0</v>
          </cell>
          <cell r="BO1776" t="b">
            <v>0</v>
          </cell>
          <cell r="CA1776" t="b">
            <v>0</v>
          </cell>
          <cell r="CB1776" t="b">
            <v>0</v>
          </cell>
          <cell r="CD1776" t="b">
            <v>0</v>
          </cell>
          <cell r="CE1776" t="b">
            <v>0</v>
          </cell>
          <cell r="CG1776" t="b">
            <v>0</v>
          </cell>
          <cell r="CH1776" t="b">
            <v>0</v>
          </cell>
          <cell r="CP1776" t="e">
            <v>#N/A</v>
          </cell>
          <cell r="CT1776" t="b">
            <v>0</v>
          </cell>
          <cell r="CV1776" t="b">
            <v>0</v>
          </cell>
          <cell r="CX1776" t="b">
            <v>0</v>
          </cell>
          <cell r="CZ1776" t="b">
            <v>0</v>
          </cell>
          <cell r="DB1776" t="b">
            <v>0</v>
          </cell>
          <cell r="DD1776" t="b">
            <v>0</v>
          </cell>
          <cell r="DF1776" t="b">
            <v>0</v>
          </cell>
          <cell r="DH1776" t="b">
            <v>0</v>
          </cell>
          <cell r="DJ1776" t="b">
            <v>0</v>
          </cell>
          <cell r="DL1776" t="b">
            <v>0</v>
          </cell>
          <cell r="DN1776" t="b">
            <v>0</v>
          </cell>
          <cell r="DP1776" t="b">
            <v>0</v>
          </cell>
          <cell r="DV1776">
            <v>0</v>
          </cell>
          <cell r="DX1776">
            <v>0</v>
          </cell>
          <cell r="DZ1776">
            <v>0</v>
          </cell>
          <cell r="EB1776">
            <v>0</v>
          </cell>
          <cell r="ED1776">
            <v>0</v>
          </cell>
          <cell r="EF1776">
            <v>0</v>
          </cell>
          <cell r="EJ1776">
            <v>0</v>
          </cell>
          <cell r="EL1776">
            <v>0</v>
          </cell>
          <cell r="EN1776">
            <v>0</v>
          </cell>
          <cell r="EP1776">
            <v>0</v>
          </cell>
          <cell r="ER1776">
            <v>0</v>
          </cell>
          <cell r="ET1776">
            <v>0</v>
          </cell>
          <cell r="EX1776">
            <v>0</v>
          </cell>
          <cell r="EZ1776">
            <v>0</v>
          </cell>
          <cell r="FD1776">
            <v>0</v>
          </cell>
          <cell r="FF1776">
            <v>0</v>
          </cell>
        </row>
        <row r="1777">
          <cell r="A1777" t="str">
            <v>TOLKKINEN II GT 1-2</v>
          </cell>
          <cell r="B1777" t="str">
            <v>Finland</v>
          </cell>
          <cell r="G1777">
            <v>40</v>
          </cell>
          <cell r="H1777">
            <v>0</v>
          </cell>
          <cell r="AK1777">
            <v>10.26</v>
          </cell>
          <cell r="AL1777">
            <v>0</v>
          </cell>
          <cell r="AN1777">
            <v>0</v>
          </cell>
          <cell r="AO1777">
            <v>1.6</v>
          </cell>
          <cell r="AP1777">
            <v>600</v>
          </cell>
          <cell r="AQ1777">
            <v>3.2</v>
          </cell>
          <cell r="BG1777" t="b">
            <v>0</v>
          </cell>
          <cell r="BO1777" t="b">
            <v>0</v>
          </cell>
          <cell r="CA1777" t="b">
            <v>0</v>
          </cell>
          <cell r="CB1777" t="b">
            <v>0</v>
          </cell>
          <cell r="CD1777" t="b">
            <v>0</v>
          </cell>
          <cell r="CE1777" t="b">
            <v>0</v>
          </cell>
          <cell r="CG1777" t="b">
            <v>0</v>
          </cell>
          <cell r="CH1777" t="b">
            <v>0</v>
          </cell>
          <cell r="CP1777" t="e">
            <v>#N/A</v>
          </cell>
          <cell r="CT1777" t="b">
            <v>0</v>
          </cell>
          <cell r="CV1777" t="b">
            <v>0</v>
          </cell>
          <cell r="CX1777" t="b">
            <v>0</v>
          </cell>
          <cell r="CZ1777" t="b">
            <v>0</v>
          </cell>
          <cell r="DB1777" t="b">
            <v>0</v>
          </cell>
          <cell r="DD1777" t="b">
            <v>0</v>
          </cell>
          <cell r="DF1777" t="b">
            <v>0</v>
          </cell>
          <cell r="DH1777" t="b">
            <v>0</v>
          </cell>
          <cell r="DJ1777" t="b">
            <v>0</v>
          </cell>
          <cell r="DL1777" t="b">
            <v>0</v>
          </cell>
          <cell r="DN1777" t="b">
            <v>0</v>
          </cell>
          <cell r="DP1777" t="b">
            <v>0</v>
          </cell>
          <cell r="DV1777">
            <v>0</v>
          </cell>
          <cell r="DX1777">
            <v>0</v>
          </cell>
          <cell r="DZ1777">
            <v>0</v>
          </cell>
          <cell r="EB1777">
            <v>0</v>
          </cell>
          <cell r="ED1777">
            <v>0</v>
          </cell>
          <cell r="EF1777">
            <v>0</v>
          </cell>
          <cell r="EJ1777">
            <v>0</v>
          </cell>
          <cell r="EL1777">
            <v>0</v>
          </cell>
          <cell r="EN1777">
            <v>0</v>
          </cell>
          <cell r="EP1777">
            <v>0</v>
          </cell>
          <cell r="ER1777">
            <v>0</v>
          </cell>
          <cell r="ET1777">
            <v>0</v>
          </cell>
          <cell r="EX1777">
            <v>0</v>
          </cell>
          <cell r="EZ1777">
            <v>0</v>
          </cell>
          <cell r="FD1777">
            <v>0</v>
          </cell>
          <cell r="FF1777">
            <v>0</v>
          </cell>
        </row>
        <row r="1778">
          <cell r="A1778" t="str">
            <v>TOLKKINEN II S1</v>
          </cell>
          <cell r="B1778" t="str">
            <v>Finland</v>
          </cell>
          <cell r="G1778">
            <v>11</v>
          </cell>
          <cell r="H1778">
            <v>0</v>
          </cell>
          <cell r="AK1778">
            <v>4.5979999999999999</v>
          </cell>
          <cell r="AL1778">
            <v>0</v>
          </cell>
          <cell r="AN1778">
            <v>0</v>
          </cell>
          <cell r="AO1778">
            <v>0.88</v>
          </cell>
          <cell r="AP1778">
            <v>220</v>
          </cell>
          <cell r="AQ1778">
            <v>1.54</v>
          </cell>
          <cell r="BG1778" t="b">
            <v>0</v>
          </cell>
          <cell r="BO1778" t="b">
            <v>0</v>
          </cell>
          <cell r="CA1778" t="b">
            <v>0</v>
          </cell>
          <cell r="CB1778" t="b">
            <v>0</v>
          </cell>
          <cell r="CD1778" t="b">
            <v>0</v>
          </cell>
          <cell r="CE1778" t="b">
            <v>0</v>
          </cell>
          <cell r="CG1778" t="b">
            <v>0</v>
          </cell>
          <cell r="CH1778" t="b">
            <v>0</v>
          </cell>
          <cell r="CP1778" t="e">
            <v>#N/A</v>
          </cell>
          <cell r="CT1778" t="b">
            <v>0</v>
          </cell>
          <cell r="CV1778" t="b">
            <v>0</v>
          </cell>
          <cell r="CX1778" t="b">
            <v>0</v>
          </cell>
          <cell r="CZ1778" t="b">
            <v>0</v>
          </cell>
          <cell r="DB1778" t="b">
            <v>0</v>
          </cell>
          <cell r="DD1778" t="b">
            <v>0</v>
          </cell>
          <cell r="DF1778" t="b">
            <v>0</v>
          </cell>
          <cell r="DH1778" t="b">
            <v>0</v>
          </cell>
          <cell r="DJ1778" t="b">
            <v>0</v>
          </cell>
          <cell r="DL1778" t="b">
            <v>0</v>
          </cell>
          <cell r="DN1778" t="b">
            <v>0</v>
          </cell>
          <cell r="DP1778" t="b">
            <v>0</v>
          </cell>
          <cell r="DV1778">
            <v>0</v>
          </cell>
          <cell r="DX1778">
            <v>0</v>
          </cell>
          <cell r="DZ1778">
            <v>0</v>
          </cell>
          <cell r="EB1778">
            <v>0</v>
          </cell>
          <cell r="ED1778">
            <v>0</v>
          </cell>
          <cell r="EF1778">
            <v>0</v>
          </cell>
          <cell r="EJ1778">
            <v>0</v>
          </cell>
          <cell r="EL1778">
            <v>0</v>
          </cell>
          <cell r="EN1778">
            <v>0</v>
          </cell>
          <cell r="EP1778">
            <v>0</v>
          </cell>
          <cell r="ER1778">
            <v>0</v>
          </cell>
          <cell r="ET1778">
            <v>0</v>
          </cell>
          <cell r="EX1778">
            <v>0</v>
          </cell>
          <cell r="EZ1778">
            <v>0</v>
          </cell>
          <cell r="FD1778">
            <v>0</v>
          </cell>
          <cell r="FF1778">
            <v>0</v>
          </cell>
        </row>
        <row r="1779">
          <cell r="A1779" t="str">
            <v>TOLKKINEN II S1</v>
          </cell>
          <cell r="B1779" t="str">
            <v>Finland</v>
          </cell>
          <cell r="G1779">
            <v>11</v>
          </cell>
          <cell r="H1779">
            <v>0</v>
          </cell>
          <cell r="AK1779">
            <v>4.5979999999999999</v>
          </cell>
          <cell r="AL1779">
            <v>0</v>
          </cell>
          <cell r="AN1779">
            <v>0</v>
          </cell>
          <cell r="AO1779">
            <v>0.88</v>
          </cell>
          <cell r="AP1779">
            <v>220</v>
          </cell>
          <cell r="AQ1779">
            <v>1.54</v>
          </cell>
          <cell r="BG1779" t="b">
            <v>0</v>
          </cell>
          <cell r="BO1779" t="b">
            <v>0</v>
          </cell>
          <cell r="CA1779" t="b">
            <v>0</v>
          </cell>
          <cell r="CB1779" t="b">
            <v>0</v>
          </cell>
          <cell r="CD1779" t="b">
            <v>0</v>
          </cell>
          <cell r="CE1779" t="b">
            <v>0</v>
          </cell>
          <cell r="CG1779" t="b">
            <v>0</v>
          </cell>
          <cell r="CH1779" t="b">
            <v>0</v>
          </cell>
          <cell r="CP1779" t="e">
            <v>#N/A</v>
          </cell>
          <cell r="CT1779" t="b">
            <v>0</v>
          </cell>
          <cell r="CV1779" t="b">
            <v>0</v>
          </cell>
          <cell r="CX1779" t="b">
            <v>0</v>
          </cell>
          <cell r="CZ1779" t="b">
            <v>0</v>
          </cell>
          <cell r="DB1779" t="b">
            <v>0</v>
          </cell>
          <cell r="DD1779" t="b">
            <v>0</v>
          </cell>
          <cell r="DF1779" t="b">
            <v>0</v>
          </cell>
          <cell r="DH1779" t="b">
            <v>0</v>
          </cell>
          <cell r="DJ1779" t="b">
            <v>0</v>
          </cell>
          <cell r="DL1779" t="b">
            <v>0</v>
          </cell>
          <cell r="DN1779" t="b">
            <v>0</v>
          </cell>
          <cell r="DP1779" t="b">
            <v>0</v>
          </cell>
          <cell r="DV1779">
            <v>0</v>
          </cell>
          <cell r="DX1779">
            <v>0</v>
          </cell>
          <cell r="DZ1779">
            <v>0</v>
          </cell>
          <cell r="EB1779">
            <v>0</v>
          </cell>
          <cell r="ED1779">
            <v>0</v>
          </cell>
          <cell r="EF1779">
            <v>0</v>
          </cell>
          <cell r="EJ1779">
            <v>0</v>
          </cell>
          <cell r="EL1779">
            <v>0</v>
          </cell>
          <cell r="EN1779">
            <v>0</v>
          </cell>
          <cell r="EP1779">
            <v>0</v>
          </cell>
          <cell r="ER1779">
            <v>0</v>
          </cell>
          <cell r="ET1779">
            <v>0</v>
          </cell>
          <cell r="EX1779">
            <v>0</v>
          </cell>
          <cell r="EZ1779">
            <v>0</v>
          </cell>
          <cell r="FD1779">
            <v>0</v>
          </cell>
          <cell r="FF1779">
            <v>0</v>
          </cell>
        </row>
        <row r="1780">
          <cell r="A1780" t="str">
            <v>Tolkkinen3</v>
          </cell>
          <cell r="B1780" t="str">
            <v>Finland</v>
          </cell>
          <cell r="G1780">
            <v>17.5</v>
          </cell>
          <cell r="H1780">
            <v>35</v>
          </cell>
          <cell r="AK1780">
            <v>4.9874999999999998</v>
          </cell>
          <cell r="AL1780">
            <v>19.95</v>
          </cell>
          <cell r="AN1780">
            <v>0</v>
          </cell>
          <cell r="AO1780">
            <v>1.575</v>
          </cell>
          <cell r="AP1780">
            <v>437.5</v>
          </cell>
          <cell r="AQ1780">
            <v>2.4500000000000002</v>
          </cell>
          <cell r="BG1780" t="b">
            <v>0</v>
          </cell>
          <cell r="BO1780" t="b">
            <v>0</v>
          </cell>
          <cell r="CA1780" t="b">
            <v>0</v>
          </cell>
          <cell r="CB1780" t="b">
            <v>0</v>
          </cell>
          <cell r="CD1780" t="b">
            <v>0</v>
          </cell>
          <cell r="CE1780" t="b">
            <v>0</v>
          </cell>
          <cell r="CG1780" t="b">
            <v>0</v>
          </cell>
          <cell r="CH1780" t="b">
            <v>0</v>
          </cell>
          <cell r="CP1780" t="str">
            <v>ECWCHBPC</v>
          </cell>
          <cell r="CT1780" t="b">
            <v>0</v>
          </cell>
          <cell r="CV1780" t="b">
            <v>0</v>
          </cell>
          <cell r="CX1780" t="b">
            <v>0</v>
          </cell>
          <cell r="CZ1780" t="b">
            <v>0</v>
          </cell>
          <cell r="DB1780" t="b">
            <v>0</v>
          </cell>
          <cell r="DD1780" t="b">
            <v>0</v>
          </cell>
          <cell r="DF1780" t="b">
            <v>0</v>
          </cell>
          <cell r="DH1780" t="b">
            <v>0</v>
          </cell>
          <cell r="DJ1780" t="b">
            <v>0</v>
          </cell>
          <cell r="DL1780" t="b">
            <v>0</v>
          </cell>
          <cell r="DN1780" t="b">
            <v>0</v>
          </cell>
          <cell r="DP1780" t="b">
            <v>0</v>
          </cell>
          <cell r="DV1780">
            <v>0</v>
          </cell>
          <cell r="DX1780">
            <v>0</v>
          </cell>
          <cell r="DZ1780">
            <v>0</v>
          </cell>
          <cell r="EB1780">
            <v>0</v>
          </cell>
          <cell r="ED1780">
            <v>0</v>
          </cell>
          <cell r="EF1780">
            <v>0</v>
          </cell>
          <cell r="EJ1780">
            <v>0</v>
          </cell>
          <cell r="EL1780">
            <v>0</v>
          </cell>
          <cell r="EN1780">
            <v>0</v>
          </cell>
          <cell r="EP1780">
            <v>0</v>
          </cell>
          <cell r="ER1780">
            <v>0</v>
          </cell>
          <cell r="ET1780">
            <v>0</v>
          </cell>
          <cell r="EX1780">
            <v>0</v>
          </cell>
          <cell r="EZ1780">
            <v>0</v>
          </cell>
          <cell r="FD1780">
            <v>0</v>
          </cell>
          <cell r="FF1780">
            <v>0</v>
          </cell>
        </row>
        <row r="1781">
          <cell r="A1781" t="str">
            <v>TOPPILA 1</v>
          </cell>
          <cell r="B1781" t="str">
            <v>Finland</v>
          </cell>
          <cell r="G1781">
            <v>77</v>
          </cell>
          <cell r="H1781">
            <v>192.5</v>
          </cell>
          <cell r="AK1781">
            <v>18.287499999999998</v>
          </cell>
          <cell r="AL1781">
            <v>114.296875</v>
          </cell>
          <cell r="AN1781">
            <v>0</v>
          </cell>
          <cell r="AO1781">
            <v>13.475</v>
          </cell>
          <cell r="AP1781">
            <v>2271.5</v>
          </cell>
          <cell r="AQ1781">
            <v>10.780000000000001</v>
          </cell>
          <cell r="BG1781" t="b">
            <v>0</v>
          </cell>
          <cell r="BO1781" t="b">
            <v>0</v>
          </cell>
          <cell r="CA1781" t="b">
            <v>0</v>
          </cell>
          <cell r="CB1781" t="b">
            <v>0</v>
          </cell>
          <cell r="CD1781" t="b">
            <v>0</v>
          </cell>
          <cell r="CE1781" t="b">
            <v>0</v>
          </cell>
          <cell r="CG1781" t="b">
            <v>0</v>
          </cell>
          <cell r="CH1781" t="b">
            <v>0</v>
          </cell>
          <cell r="CP1781" t="e">
            <v>#N/A</v>
          </cell>
          <cell r="CT1781" t="b">
            <v>0</v>
          </cell>
          <cell r="CV1781" t="b">
            <v>0</v>
          </cell>
          <cell r="CX1781" t="b">
            <v>0</v>
          </cell>
          <cell r="CZ1781" t="b">
            <v>0</v>
          </cell>
          <cell r="DB1781" t="b">
            <v>0</v>
          </cell>
          <cell r="DD1781" t="b">
            <v>0</v>
          </cell>
          <cell r="DF1781" t="b">
            <v>0</v>
          </cell>
          <cell r="DH1781" t="b">
            <v>0</v>
          </cell>
          <cell r="DJ1781" t="b">
            <v>0</v>
          </cell>
          <cell r="DL1781" t="b">
            <v>0</v>
          </cell>
          <cell r="DN1781" t="b">
            <v>0</v>
          </cell>
          <cell r="DP1781" t="b">
            <v>0</v>
          </cell>
          <cell r="DV1781">
            <v>0</v>
          </cell>
          <cell r="DX1781">
            <v>0</v>
          </cell>
          <cell r="DZ1781">
            <v>0</v>
          </cell>
          <cell r="EB1781">
            <v>0</v>
          </cell>
          <cell r="ED1781">
            <v>0</v>
          </cell>
          <cell r="EF1781">
            <v>0</v>
          </cell>
          <cell r="EJ1781">
            <v>0</v>
          </cell>
          <cell r="EL1781">
            <v>0</v>
          </cell>
          <cell r="EN1781">
            <v>0</v>
          </cell>
          <cell r="EP1781">
            <v>0</v>
          </cell>
          <cell r="ER1781">
            <v>0</v>
          </cell>
          <cell r="ET1781">
            <v>0</v>
          </cell>
          <cell r="EX1781">
            <v>0</v>
          </cell>
          <cell r="EZ1781">
            <v>0</v>
          </cell>
          <cell r="FD1781">
            <v>0</v>
          </cell>
          <cell r="FF1781">
            <v>0</v>
          </cell>
        </row>
        <row r="1782">
          <cell r="A1782" t="str">
            <v>TOPPILA 1</v>
          </cell>
          <cell r="B1782" t="str">
            <v>Finland</v>
          </cell>
          <cell r="G1782">
            <v>77</v>
          </cell>
          <cell r="H1782">
            <v>192.5</v>
          </cell>
          <cell r="AK1782">
            <v>18.287499999999998</v>
          </cell>
          <cell r="AL1782">
            <v>114.296875</v>
          </cell>
          <cell r="AN1782">
            <v>0</v>
          </cell>
          <cell r="AO1782">
            <v>13.475</v>
          </cell>
          <cell r="AP1782">
            <v>2271.5</v>
          </cell>
          <cell r="AQ1782">
            <v>10.780000000000001</v>
          </cell>
          <cell r="BG1782" t="b">
            <v>0</v>
          </cell>
          <cell r="BO1782" t="b">
            <v>0</v>
          </cell>
          <cell r="CA1782" t="b">
            <v>0</v>
          </cell>
          <cell r="CB1782" t="b">
            <v>0</v>
          </cell>
          <cell r="CD1782" t="b">
            <v>0</v>
          </cell>
          <cell r="CE1782" t="b">
            <v>0</v>
          </cell>
          <cell r="CG1782" t="b">
            <v>0</v>
          </cell>
          <cell r="CH1782" t="b">
            <v>0</v>
          </cell>
          <cell r="CP1782" t="e">
            <v>#N/A</v>
          </cell>
          <cell r="CT1782" t="b">
            <v>0</v>
          </cell>
          <cell r="CV1782" t="b">
            <v>0</v>
          </cell>
          <cell r="CX1782" t="b">
            <v>0</v>
          </cell>
          <cell r="CZ1782" t="b">
            <v>0</v>
          </cell>
          <cell r="DB1782" t="b">
            <v>0</v>
          </cell>
          <cell r="DD1782" t="b">
            <v>0</v>
          </cell>
          <cell r="DF1782" t="b">
            <v>0</v>
          </cell>
          <cell r="DH1782" t="b">
            <v>0</v>
          </cell>
          <cell r="DJ1782" t="b">
            <v>0</v>
          </cell>
          <cell r="DL1782" t="b">
            <v>0</v>
          </cell>
          <cell r="DN1782" t="b">
            <v>0</v>
          </cell>
          <cell r="DP1782" t="b">
            <v>0</v>
          </cell>
          <cell r="DV1782">
            <v>0</v>
          </cell>
          <cell r="DX1782">
            <v>0</v>
          </cell>
          <cell r="DZ1782">
            <v>0</v>
          </cell>
          <cell r="EB1782">
            <v>0</v>
          </cell>
          <cell r="ED1782">
            <v>0</v>
          </cell>
          <cell r="EF1782">
            <v>0</v>
          </cell>
          <cell r="EJ1782">
            <v>0</v>
          </cell>
          <cell r="EL1782">
            <v>0</v>
          </cell>
          <cell r="EN1782">
            <v>0</v>
          </cell>
          <cell r="EP1782">
            <v>0</v>
          </cell>
          <cell r="ER1782">
            <v>0</v>
          </cell>
          <cell r="ET1782">
            <v>0</v>
          </cell>
          <cell r="EX1782">
            <v>0</v>
          </cell>
          <cell r="EZ1782">
            <v>0</v>
          </cell>
          <cell r="FD1782">
            <v>0</v>
          </cell>
          <cell r="FF1782">
            <v>0</v>
          </cell>
        </row>
        <row r="1783">
          <cell r="A1783" t="str">
            <v>TOPPILA 2</v>
          </cell>
          <cell r="B1783" t="str">
            <v>Finland</v>
          </cell>
          <cell r="G1783">
            <v>113</v>
          </cell>
          <cell r="H1783">
            <v>282.5</v>
          </cell>
          <cell r="AK1783">
            <v>26.837499999999999</v>
          </cell>
          <cell r="AL1783">
            <v>167.734375</v>
          </cell>
          <cell r="AN1783">
            <v>0</v>
          </cell>
          <cell r="AO1783">
            <v>19.774999999999999</v>
          </cell>
          <cell r="AP1783">
            <v>3333.5</v>
          </cell>
          <cell r="AQ1783">
            <v>15.820000000000002</v>
          </cell>
          <cell r="BG1783" t="b">
            <v>0</v>
          </cell>
          <cell r="BO1783" t="b">
            <v>0</v>
          </cell>
          <cell r="CA1783" t="b">
            <v>0</v>
          </cell>
          <cell r="CB1783" t="b">
            <v>0</v>
          </cell>
          <cell r="CD1783" t="b">
            <v>0</v>
          </cell>
          <cell r="CE1783" t="b">
            <v>0</v>
          </cell>
          <cell r="CG1783" t="b">
            <v>0</v>
          </cell>
          <cell r="CH1783" t="b">
            <v>0</v>
          </cell>
          <cell r="CP1783" t="e">
            <v>#N/A</v>
          </cell>
          <cell r="CT1783" t="b">
            <v>0</v>
          </cell>
          <cell r="CV1783" t="b">
            <v>0</v>
          </cell>
          <cell r="CX1783" t="b">
            <v>0</v>
          </cell>
          <cell r="CZ1783" t="b">
            <v>0</v>
          </cell>
          <cell r="DB1783" t="b">
            <v>0</v>
          </cell>
          <cell r="DD1783" t="b">
            <v>0</v>
          </cell>
          <cell r="DF1783" t="b">
            <v>0</v>
          </cell>
          <cell r="DH1783" t="b">
            <v>0</v>
          </cell>
          <cell r="DJ1783" t="b">
            <v>0</v>
          </cell>
          <cell r="DL1783" t="b">
            <v>0</v>
          </cell>
          <cell r="DN1783" t="b">
            <v>0</v>
          </cell>
          <cell r="DP1783" t="b">
            <v>0</v>
          </cell>
          <cell r="DV1783">
            <v>0</v>
          </cell>
          <cell r="DX1783">
            <v>0</v>
          </cell>
          <cell r="DZ1783">
            <v>0</v>
          </cell>
          <cell r="EB1783">
            <v>0</v>
          </cell>
          <cell r="ED1783">
            <v>0</v>
          </cell>
          <cell r="EF1783">
            <v>0</v>
          </cell>
          <cell r="EJ1783">
            <v>0</v>
          </cell>
          <cell r="EL1783">
            <v>0</v>
          </cell>
          <cell r="EN1783">
            <v>0</v>
          </cell>
          <cell r="EP1783">
            <v>0</v>
          </cell>
          <cell r="ER1783">
            <v>0</v>
          </cell>
          <cell r="ET1783">
            <v>0</v>
          </cell>
          <cell r="EX1783">
            <v>0</v>
          </cell>
          <cell r="EZ1783">
            <v>0</v>
          </cell>
          <cell r="FD1783">
            <v>0</v>
          </cell>
          <cell r="FF1783">
            <v>0</v>
          </cell>
        </row>
        <row r="1784">
          <cell r="A1784" t="str">
            <v>TOPPILA 2</v>
          </cell>
          <cell r="B1784" t="str">
            <v>Finland</v>
          </cell>
          <cell r="G1784">
            <v>113</v>
          </cell>
          <cell r="H1784">
            <v>282.5</v>
          </cell>
          <cell r="AK1784">
            <v>26.837499999999999</v>
          </cell>
          <cell r="AL1784">
            <v>167.734375</v>
          </cell>
          <cell r="AN1784">
            <v>0</v>
          </cell>
          <cell r="AO1784">
            <v>19.774999999999999</v>
          </cell>
          <cell r="AP1784">
            <v>3333.5</v>
          </cell>
          <cell r="AQ1784">
            <v>15.820000000000002</v>
          </cell>
          <cell r="BG1784" t="b">
            <v>0</v>
          </cell>
          <cell r="BO1784" t="b">
            <v>0</v>
          </cell>
          <cell r="CA1784" t="b">
            <v>0</v>
          </cell>
          <cell r="CB1784" t="b">
            <v>0</v>
          </cell>
          <cell r="CD1784" t="b">
            <v>0</v>
          </cell>
          <cell r="CE1784" t="b">
            <v>0</v>
          </cell>
          <cell r="CG1784" t="b">
            <v>0</v>
          </cell>
          <cell r="CH1784" t="b">
            <v>0</v>
          </cell>
          <cell r="CP1784" t="e">
            <v>#N/A</v>
          </cell>
          <cell r="CT1784" t="b">
            <v>0</v>
          </cell>
          <cell r="CV1784" t="b">
            <v>0</v>
          </cell>
          <cell r="CX1784" t="b">
            <v>0</v>
          </cell>
          <cell r="CZ1784" t="b">
            <v>0</v>
          </cell>
          <cell r="DB1784" t="b">
            <v>0</v>
          </cell>
          <cell r="DD1784" t="b">
            <v>0</v>
          </cell>
          <cell r="DF1784" t="b">
            <v>0</v>
          </cell>
          <cell r="DH1784" t="b">
            <v>0</v>
          </cell>
          <cell r="DJ1784" t="b">
            <v>0</v>
          </cell>
          <cell r="DL1784" t="b">
            <v>0</v>
          </cell>
          <cell r="DN1784" t="b">
            <v>0</v>
          </cell>
          <cell r="DP1784" t="b">
            <v>0</v>
          </cell>
          <cell r="DV1784">
            <v>0</v>
          </cell>
          <cell r="DX1784">
            <v>0</v>
          </cell>
          <cell r="DZ1784">
            <v>0</v>
          </cell>
          <cell r="EB1784">
            <v>0</v>
          </cell>
          <cell r="ED1784">
            <v>0</v>
          </cell>
          <cell r="EF1784">
            <v>0</v>
          </cell>
          <cell r="EJ1784">
            <v>0</v>
          </cell>
          <cell r="EL1784">
            <v>0</v>
          </cell>
          <cell r="EN1784">
            <v>0</v>
          </cell>
          <cell r="EP1784">
            <v>0</v>
          </cell>
          <cell r="ER1784">
            <v>0</v>
          </cell>
          <cell r="ET1784">
            <v>0</v>
          </cell>
          <cell r="EX1784">
            <v>0</v>
          </cell>
          <cell r="EZ1784">
            <v>0</v>
          </cell>
          <cell r="FD1784">
            <v>0</v>
          </cell>
          <cell r="FF1784">
            <v>0</v>
          </cell>
        </row>
        <row r="1785">
          <cell r="A1785" t="str">
            <v>TORANKI 1</v>
          </cell>
          <cell r="B1785" t="str">
            <v>Finland</v>
          </cell>
          <cell r="G1785">
            <v>6</v>
          </cell>
          <cell r="H1785">
            <v>15</v>
          </cell>
          <cell r="AK1785">
            <v>1.4249999999999998</v>
          </cell>
          <cell r="AL1785">
            <v>8.90625</v>
          </cell>
          <cell r="AN1785">
            <v>0</v>
          </cell>
          <cell r="AO1785">
            <v>1.0499999999999998</v>
          </cell>
          <cell r="AP1785">
            <v>177</v>
          </cell>
          <cell r="AQ1785">
            <v>0.84000000000000008</v>
          </cell>
          <cell r="BG1785" t="b">
            <v>0</v>
          </cell>
          <cell r="BO1785" t="b">
            <v>0</v>
          </cell>
          <cell r="CA1785" t="b">
            <v>0</v>
          </cell>
          <cell r="CB1785" t="b">
            <v>0</v>
          </cell>
          <cell r="CD1785" t="b">
            <v>0</v>
          </cell>
          <cell r="CE1785" t="b">
            <v>0</v>
          </cell>
          <cell r="CG1785" t="b">
            <v>0</v>
          </cell>
          <cell r="CH1785" t="b">
            <v>0</v>
          </cell>
          <cell r="CP1785" t="e">
            <v>#N/A</v>
          </cell>
          <cell r="CT1785" t="b">
            <v>0</v>
          </cell>
          <cell r="CV1785" t="b">
            <v>0</v>
          </cell>
          <cell r="CX1785" t="b">
            <v>0</v>
          </cell>
          <cell r="CZ1785" t="b">
            <v>0</v>
          </cell>
          <cell r="DB1785" t="b">
            <v>0</v>
          </cell>
          <cell r="DD1785" t="b">
            <v>0</v>
          </cell>
          <cell r="DF1785" t="b">
            <v>0</v>
          </cell>
          <cell r="DH1785" t="b">
            <v>0</v>
          </cell>
          <cell r="DJ1785" t="b">
            <v>0</v>
          </cell>
          <cell r="DL1785" t="b">
            <v>0</v>
          </cell>
          <cell r="DN1785" t="b">
            <v>0</v>
          </cell>
          <cell r="DP1785" t="b">
            <v>0</v>
          </cell>
          <cell r="DV1785">
            <v>0</v>
          </cell>
          <cell r="DX1785">
            <v>0</v>
          </cell>
          <cell r="DZ1785">
            <v>0</v>
          </cell>
          <cell r="EB1785">
            <v>0</v>
          </cell>
          <cell r="ED1785">
            <v>0</v>
          </cell>
          <cell r="EF1785">
            <v>0</v>
          </cell>
          <cell r="EJ1785">
            <v>0</v>
          </cell>
          <cell r="EL1785">
            <v>0</v>
          </cell>
          <cell r="EN1785">
            <v>0</v>
          </cell>
          <cell r="EP1785">
            <v>0</v>
          </cell>
          <cell r="ER1785">
            <v>0</v>
          </cell>
          <cell r="ET1785">
            <v>0</v>
          </cell>
          <cell r="EX1785">
            <v>0</v>
          </cell>
          <cell r="EZ1785">
            <v>0</v>
          </cell>
          <cell r="FD1785">
            <v>0</v>
          </cell>
          <cell r="FF1785">
            <v>0</v>
          </cell>
        </row>
        <row r="1786">
          <cell r="A1786" t="str">
            <v>TORANKI 1</v>
          </cell>
          <cell r="B1786" t="str">
            <v>Finland</v>
          </cell>
          <cell r="G1786">
            <v>6</v>
          </cell>
          <cell r="H1786">
            <v>15</v>
          </cell>
          <cell r="AK1786">
            <v>1.4249999999999998</v>
          </cell>
          <cell r="AL1786">
            <v>8.90625</v>
          </cell>
          <cell r="AN1786">
            <v>0</v>
          </cell>
          <cell r="AO1786">
            <v>1.0499999999999998</v>
          </cell>
          <cell r="AP1786">
            <v>177</v>
          </cell>
          <cell r="AQ1786">
            <v>0.84000000000000008</v>
          </cell>
          <cell r="BG1786" t="b">
            <v>0</v>
          </cell>
          <cell r="BO1786" t="b">
            <v>0</v>
          </cell>
          <cell r="CA1786" t="b">
            <v>0</v>
          </cell>
          <cell r="CB1786" t="b">
            <v>0</v>
          </cell>
          <cell r="CD1786" t="b">
            <v>0</v>
          </cell>
          <cell r="CE1786" t="b">
            <v>0</v>
          </cell>
          <cell r="CG1786" t="b">
            <v>0</v>
          </cell>
          <cell r="CH1786" t="b">
            <v>0</v>
          </cell>
          <cell r="CP1786" t="e">
            <v>#N/A</v>
          </cell>
          <cell r="CT1786" t="b">
            <v>0</v>
          </cell>
          <cell r="CV1786" t="b">
            <v>0</v>
          </cell>
          <cell r="CX1786" t="b">
            <v>0</v>
          </cell>
          <cell r="CZ1786" t="b">
            <v>0</v>
          </cell>
          <cell r="DB1786" t="b">
            <v>0</v>
          </cell>
          <cell r="DD1786" t="b">
            <v>0</v>
          </cell>
          <cell r="DF1786" t="b">
            <v>0</v>
          </cell>
          <cell r="DH1786" t="b">
            <v>0</v>
          </cell>
          <cell r="DJ1786" t="b">
            <v>0</v>
          </cell>
          <cell r="DL1786" t="b">
            <v>0</v>
          </cell>
          <cell r="DN1786" t="b">
            <v>0</v>
          </cell>
          <cell r="DP1786" t="b">
            <v>0</v>
          </cell>
          <cell r="DV1786">
            <v>0</v>
          </cell>
          <cell r="DX1786">
            <v>0</v>
          </cell>
          <cell r="DZ1786">
            <v>0</v>
          </cell>
          <cell r="EB1786">
            <v>0</v>
          </cell>
          <cell r="ED1786">
            <v>0</v>
          </cell>
          <cell r="EF1786">
            <v>0</v>
          </cell>
          <cell r="EJ1786">
            <v>0</v>
          </cell>
          <cell r="EL1786">
            <v>0</v>
          </cell>
          <cell r="EN1786">
            <v>0</v>
          </cell>
          <cell r="EP1786">
            <v>0</v>
          </cell>
          <cell r="ER1786">
            <v>0</v>
          </cell>
          <cell r="ET1786">
            <v>0</v>
          </cell>
          <cell r="EX1786">
            <v>0</v>
          </cell>
          <cell r="EZ1786">
            <v>0</v>
          </cell>
          <cell r="FD1786">
            <v>0</v>
          </cell>
          <cell r="FF1786">
            <v>0</v>
          </cell>
        </row>
        <row r="1787">
          <cell r="A1787" t="str">
            <v>TURKU (TE)</v>
          </cell>
          <cell r="B1787" t="str">
            <v>Finland</v>
          </cell>
          <cell r="G1787">
            <v>61.828000000000003</v>
          </cell>
          <cell r="H1787">
            <v>123.65600000000001</v>
          </cell>
          <cell r="AK1787">
            <v>17.620979999999999</v>
          </cell>
          <cell r="AL1787">
            <v>70.483919999999998</v>
          </cell>
          <cell r="AN1787">
            <v>0</v>
          </cell>
          <cell r="AO1787">
            <v>4.9462400000000004</v>
          </cell>
          <cell r="AP1787">
            <v>1236.56</v>
          </cell>
          <cell r="AQ1787">
            <v>8.6559200000000018</v>
          </cell>
          <cell r="BG1787" t="b">
            <v>0</v>
          </cell>
          <cell r="BO1787" t="b">
            <v>0</v>
          </cell>
          <cell r="CA1787" t="b">
            <v>0</v>
          </cell>
          <cell r="CB1787" t="b">
            <v>0</v>
          </cell>
          <cell r="CD1787" t="b">
            <v>0</v>
          </cell>
          <cell r="CE1787" t="b">
            <v>0</v>
          </cell>
          <cell r="CG1787" t="b">
            <v>0</v>
          </cell>
          <cell r="CH1787" t="b">
            <v>0</v>
          </cell>
          <cell r="CP1787" t="e">
            <v>#N/A</v>
          </cell>
          <cell r="CT1787" t="b">
            <v>0</v>
          </cell>
          <cell r="CV1787" t="b">
            <v>0</v>
          </cell>
          <cell r="CX1787" t="b">
            <v>0</v>
          </cell>
          <cell r="CZ1787" t="b">
            <v>0</v>
          </cell>
          <cell r="DB1787" t="b">
            <v>0</v>
          </cell>
          <cell r="DD1787" t="b">
            <v>0</v>
          </cell>
          <cell r="DF1787" t="b">
            <v>0</v>
          </cell>
          <cell r="DH1787" t="b">
            <v>0</v>
          </cell>
          <cell r="DJ1787" t="b">
            <v>0</v>
          </cell>
          <cell r="DL1787" t="b">
            <v>0</v>
          </cell>
          <cell r="DN1787" t="b">
            <v>0</v>
          </cell>
          <cell r="DP1787" t="b">
            <v>0</v>
          </cell>
          <cell r="DV1787">
            <v>0</v>
          </cell>
          <cell r="DX1787">
            <v>0</v>
          </cell>
          <cell r="DZ1787">
            <v>0</v>
          </cell>
          <cell r="EB1787">
            <v>0</v>
          </cell>
          <cell r="ED1787">
            <v>0</v>
          </cell>
          <cell r="EF1787">
            <v>0</v>
          </cell>
          <cell r="EJ1787">
            <v>0</v>
          </cell>
          <cell r="EL1787">
            <v>0</v>
          </cell>
          <cell r="EN1787">
            <v>0</v>
          </cell>
          <cell r="EP1787">
            <v>0</v>
          </cell>
          <cell r="ER1787">
            <v>0</v>
          </cell>
          <cell r="ET1787">
            <v>0</v>
          </cell>
          <cell r="EX1787">
            <v>0</v>
          </cell>
          <cell r="EZ1787">
            <v>0</v>
          </cell>
          <cell r="FD1787">
            <v>0</v>
          </cell>
          <cell r="FF1787">
            <v>0</v>
          </cell>
        </row>
        <row r="1788">
          <cell r="A1788" t="str">
            <v>VANAJA FINGRID GT 1</v>
          </cell>
          <cell r="B1788" t="str">
            <v>Finland</v>
          </cell>
          <cell r="G1788">
            <v>48</v>
          </cell>
          <cell r="H1788">
            <v>0</v>
          </cell>
          <cell r="AK1788">
            <v>12.312000000000001</v>
          </cell>
          <cell r="AL1788">
            <v>0</v>
          </cell>
          <cell r="AN1788">
            <v>0</v>
          </cell>
          <cell r="AO1788">
            <v>1.92</v>
          </cell>
          <cell r="AP1788">
            <v>720</v>
          </cell>
          <cell r="AQ1788">
            <v>3.84</v>
          </cell>
          <cell r="BG1788" t="b">
            <v>0</v>
          </cell>
          <cell r="BO1788" t="b">
            <v>0</v>
          </cell>
          <cell r="CA1788" t="b">
            <v>0</v>
          </cell>
          <cell r="CB1788" t="b">
            <v>0</v>
          </cell>
          <cell r="CD1788" t="b">
            <v>0</v>
          </cell>
          <cell r="CE1788" t="b">
            <v>0</v>
          </cell>
          <cell r="CG1788" t="b">
            <v>0</v>
          </cell>
          <cell r="CH1788" t="b">
            <v>0</v>
          </cell>
          <cell r="CP1788" t="e">
            <v>#N/A</v>
          </cell>
          <cell r="CT1788" t="b">
            <v>0</v>
          </cell>
          <cell r="CV1788" t="b">
            <v>0</v>
          </cell>
          <cell r="CX1788" t="b">
            <v>0</v>
          </cell>
          <cell r="CZ1788" t="b">
            <v>0</v>
          </cell>
          <cell r="DB1788" t="b">
            <v>0</v>
          </cell>
          <cell r="DD1788" t="b">
            <v>0</v>
          </cell>
          <cell r="DF1788" t="b">
            <v>0</v>
          </cell>
          <cell r="DH1788" t="b">
            <v>0</v>
          </cell>
          <cell r="DJ1788" t="b">
            <v>0</v>
          </cell>
          <cell r="DL1788" t="b">
            <v>0</v>
          </cell>
          <cell r="DN1788" t="b">
            <v>0</v>
          </cell>
          <cell r="DP1788" t="b">
            <v>0</v>
          </cell>
          <cell r="DV1788">
            <v>0</v>
          </cell>
          <cell r="DX1788">
            <v>0</v>
          </cell>
          <cell r="DZ1788">
            <v>0</v>
          </cell>
          <cell r="EB1788">
            <v>0</v>
          </cell>
          <cell r="ED1788">
            <v>0</v>
          </cell>
          <cell r="EF1788">
            <v>0</v>
          </cell>
          <cell r="EJ1788">
            <v>0</v>
          </cell>
          <cell r="EL1788">
            <v>0</v>
          </cell>
          <cell r="EN1788">
            <v>0</v>
          </cell>
          <cell r="EP1788">
            <v>0</v>
          </cell>
          <cell r="ER1788">
            <v>0</v>
          </cell>
          <cell r="ET1788">
            <v>0</v>
          </cell>
          <cell r="EX1788">
            <v>0</v>
          </cell>
          <cell r="EZ1788">
            <v>0</v>
          </cell>
          <cell r="FD1788">
            <v>0</v>
          </cell>
          <cell r="FF1788">
            <v>0</v>
          </cell>
        </row>
        <row r="1789">
          <cell r="A1789" t="str">
            <v>VANAJA FINGRID GT 1</v>
          </cell>
          <cell r="B1789" t="str">
            <v>Finland</v>
          </cell>
          <cell r="G1789">
            <v>48</v>
          </cell>
          <cell r="H1789">
            <v>0</v>
          </cell>
          <cell r="AK1789">
            <v>12.312000000000001</v>
          </cell>
          <cell r="AL1789">
            <v>0</v>
          </cell>
          <cell r="AN1789">
            <v>0</v>
          </cell>
          <cell r="AO1789">
            <v>1.92</v>
          </cell>
          <cell r="AP1789">
            <v>720</v>
          </cell>
          <cell r="AQ1789">
            <v>3.84</v>
          </cell>
          <cell r="BG1789" t="b">
            <v>0</v>
          </cell>
          <cell r="BO1789" t="b">
            <v>0</v>
          </cell>
          <cell r="CA1789" t="b">
            <v>0</v>
          </cell>
          <cell r="CB1789" t="b">
            <v>0</v>
          </cell>
          <cell r="CD1789" t="b">
            <v>0</v>
          </cell>
          <cell r="CE1789" t="b">
            <v>0</v>
          </cell>
          <cell r="CG1789" t="b">
            <v>0</v>
          </cell>
          <cell r="CH1789" t="b">
            <v>0</v>
          </cell>
          <cell r="CP1789" t="e">
            <v>#N/A</v>
          </cell>
          <cell r="CT1789" t="b">
            <v>0</v>
          </cell>
          <cell r="CV1789" t="b">
            <v>0</v>
          </cell>
          <cell r="CX1789" t="b">
            <v>0</v>
          </cell>
          <cell r="CZ1789" t="b">
            <v>0</v>
          </cell>
          <cell r="DB1789" t="b">
            <v>0</v>
          </cell>
          <cell r="DD1789" t="b">
            <v>0</v>
          </cell>
          <cell r="DF1789" t="b">
            <v>0</v>
          </cell>
          <cell r="DH1789" t="b">
            <v>0</v>
          </cell>
          <cell r="DJ1789" t="b">
            <v>0</v>
          </cell>
          <cell r="DL1789" t="b">
            <v>0</v>
          </cell>
          <cell r="DN1789" t="b">
            <v>0</v>
          </cell>
          <cell r="DP1789" t="b">
            <v>0</v>
          </cell>
          <cell r="DV1789">
            <v>0</v>
          </cell>
          <cell r="DX1789">
            <v>0</v>
          </cell>
          <cell r="DZ1789">
            <v>0</v>
          </cell>
          <cell r="EB1789">
            <v>0</v>
          </cell>
          <cell r="ED1789">
            <v>0</v>
          </cell>
          <cell r="EF1789">
            <v>0</v>
          </cell>
          <cell r="EJ1789">
            <v>0</v>
          </cell>
          <cell r="EL1789">
            <v>0</v>
          </cell>
          <cell r="EN1789">
            <v>0</v>
          </cell>
          <cell r="EP1789">
            <v>0</v>
          </cell>
          <cell r="ER1789">
            <v>0</v>
          </cell>
          <cell r="ET1789">
            <v>0</v>
          </cell>
          <cell r="EX1789">
            <v>0</v>
          </cell>
          <cell r="EZ1789">
            <v>0</v>
          </cell>
          <cell r="FD1789">
            <v>0</v>
          </cell>
          <cell r="FF1789">
            <v>0</v>
          </cell>
        </row>
        <row r="1790">
          <cell r="A1790" t="str">
            <v>VASKILUOTO 2</v>
          </cell>
          <cell r="B1790" t="str">
            <v>Finland</v>
          </cell>
          <cell r="G1790">
            <v>160</v>
          </cell>
          <cell r="H1790">
            <v>266.66666666666669</v>
          </cell>
          <cell r="AK1790">
            <v>50.16</v>
          </cell>
          <cell r="AL1790">
            <v>139.33333333333334</v>
          </cell>
          <cell r="AN1790">
            <v>0</v>
          </cell>
          <cell r="AO1790">
            <v>25.216000000000001</v>
          </cell>
          <cell r="AP1790">
            <v>3976</v>
          </cell>
          <cell r="AQ1790">
            <v>22.400000000000002</v>
          </cell>
          <cell r="BG1790" t="b">
            <v>0</v>
          </cell>
          <cell r="BO1790" t="b">
            <v>0</v>
          </cell>
          <cell r="CA1790" t="b">
            <v>0</v>
          </cell>
          <cell r="CB1790" t="b">
            <v>0</v>
          </cell>
          <cell r="CD1790" t="b">
            <v>0</v>
          </cell>
          <cell r="CE1790" t="b">
            <v>0</v>
          </cell>
          <cell r="CG1790" t="b">
            <v>0</v>
          </cell>
          <cell r="CH1790" t="b">
            <v>0</v>
          </cell>
          <cell r="CP1790" t="e">
            <v>#N/A</v>
          </cell>
          <cell r="CT1790" t="b">
            <v>0</v>
          </cell>
          <cell r="CV1790" t="b">
            <v>0</v>
          </cell>
          <cell r="CX1790" t="b">
            <v>0</v>
          </cell>
          <cell r="CZ1790" t="b">
            <v>0</v>
          </cell>
          <cell r="DB1790" t="b">
            <v>0</v>
          </cell>
          <cell r="DD1790" t="b">
            <v>0</v>
          </cell>
          <cell r="DF1790" t="b">
            <v>0</v>
          </cell>
          <cell r="DH1790" t="b">
            <v>0</v>
          </cell>
          <cell r="DJ1790" t="b">
            <v>0</v>
          </cell>
          <cell r="DL1790" t="b">
            <v>0</v>
          </cell>
          <cell r="DN1790" t="b">
            <v>0</v>
          </cell>
          <cell r="DP1790" t="b">
            <v>0</v>
          </cell>
          <cell r="DV1790">
            <v>0</v>
          </cell>
          <cell r="DX1790">
            <v>0</v>
          </cell>
          <cell r="DZ1790">
            <v>0</v>
          </cell>
          <cell r="EB1790">
            <v>0</v>
          </cell>
          <cell r="ED1790">
            <v>0</v>
          </cell>
          <cell r="EF1790">
            <v>0</v>
          </cell>
          <cell r="EJ1790">
            <v>0</v>
          </cell>
          <cell r="EL1790">
            <v>0</v>
          </cell>
          <cell r="EN1790">
            <v>0</v>
          </cell>
          <cell r="EP1790">
            <v>0</v>
          </cell>
          <cell r="ER1790">
            <v>0</v>
          </cell>
          <cell r="ET1790">
            <v>0</v>
          </cell>
          <cell r="EX1790">
            <v>0</v>
          </cell>
          <cell r="EZ1790">
            <v>0</v>
          </cell>
          <cell r="FD1790">
            <v>0</v>
          </cell>
          <cell r="FF1790">
            <v>0</v>
          </cell>
        </row>
        <row r="1791">
          <cell r="A1791" t="str">
            <v>VASKILUOTO 2</v>
          </cell>
          <cell r="B1791" t="str">
            <v>Finland</v>
          </cell>
          <cell r="G1791">
            <v>160</v>
          </cell>
          <cell r="H1791">
            <v>266.66666666666669</v>
          </cell>
          <cell r="AK1791">
            <v>50.16</v>
          </cell>
          <cell r="AL1791">
            <v>139.33333333333334</v>
          </cell>
          <cell r="AN1791">
            <v>0</v>
          </cell>
          <cell r="AO1791">
            <v>25.216000000000001</v>
          </cell>
          <cell r="AP1791">
            <v>3976</v>
          </cell>
          <cell r="AQ1791">
            <v>30.4</v>
          </cell>
          <cell r="BG1791" t="b">
            <v>0</v>
          </cell>
          <cell r="BO1791" t="b">
            <v>0</v>
          </cell>
          <cell r="CA1791" t="b">
            <v>0</v>
          </cell>
          <cell r="CB1791" t="b">
            <v>0</v>
          </cell>
          <cell r="CD1791" t="b">
            <v>0</v>
          </cell>
          <cell r="CE1791" t="b">
            <v>0</v>
          </cell>
          <cell r="CG1791" t="b">
            <v>0</v>
          </cell>
          <cell r="CH1791" t="b">
            <v>0</v>
          </cell>
          <cell r="CP1791" t="e">
            <v>#N/A</v>
          </cell>
          <cell r="CT1791" t="b">
            <v>0</v>
          </cell>
          <cell r="CV1791" t="b">
            <v>0</v>
          </cell>
          <cell r="CX1791" t="b">
            <v>0</v>
          </cell>
          <cell r="CZ1791" t="b">
            <v>0</v>
          </cell>
          <cell r="DB1791" t="b">
            <v>0</v>
          </cell>
          <cell r="DD1791" t="b">
            <v>0</v>
          </cell>
          <cell r="DF1791" t="b">
            <v>0</v>
          </cell>
          <cell r="DH1791" t="b">
            <v>0</v>
          </cell>
          <cell r="DJ1791" t="b">
            <v>0</v>
          </cell>
          <cell r="DL1791" t="b">
            <v>0</v>
          </cell>
          <cell r="DN1791" t="b">
            <v>0</v>
          </cell>
          <cell r="DP1791" t="b">
            <v>0</v>
          </cell>
          <cell r="DV1791">
            <v>0</v>
          </cell>
          <cell r="DX1791">
            <v>0</v>
          </cell>
          <cell r="DZ1791">
            <v>0</v>
          </cell>
          <cell r="EB1791">
            <v>0</v>
          </cell>
          <cell r="ED1791">
            <v>0</v>
          </cell>
          <cell r="EF1791">
            <v>0</v>
          </cell>
          <cell r="EJ1791">
            <v>0</v>
          </cell>
          <cell r="EL1791">
            <v>0</v>
          </cell>
          <cell r="EN1791">
            <v>0</v>
          </cell>
          <cell r="EP1791">
            <v>0</v>
          </cell>
          <cell r="ER1791">
            <v>0</v>
          </cell>
          <cell r="ET1791">
            <v>0</v>
          </cell>
          <cell r="EX1791">
            <v>0</v>
          </cell>
          <cell r="EZ1791">
            <v>0</v>
          </cell>
          <cell r="FD1791">
            <v>0</v>
          </cell>
          <cell r="FF1791">
            <v>0</v>
          </cell>
        </row>
        <row r="1792">
          <cell r="A1792" t="str">
            <v>VASKILUOTO 3</v>
          </cell>
          <cell r="B1792" t="str">
            <v>Finland</v>
          </cell>
          <cell r="G1792">
            <v>230</v>
          </cell>
          <cell r="H1792">
            <v>0</v>
          </cell>
          <cell r="AK1792">
            <v>89.584999999999994</v>
          </cell>
          <cell r="AL1792">
            <v>0</v>
          </cell>
          <cell r="AN1792">
            <v>0</v>
          </cell>
          <cell r="AO1792">
            <v>36.248000000000005</v>
          </cell>
          <cell r="AP1792">
            <v>5715.5</v>
          </cell>
          <cell r="AQ1792">
            <v>32.200000000000003</v>
          </cell>
          <cell r="BG1792" t="b">
            <v>0</v>
          </cell>
          <cell r="BO1792" t="b">
            <v>0</v>
          </cell>
          <cell r="CA1792" t="b">
            <v>0</v>
          </cell>
          <cell r="CB1792" t="b">
            <v>0</v>
          </cell>
          <cell r="CD1792" t="b">
            <v>0</v>
          </cell>
          <cell r="CE1792" t="b">
            <v>0</v>
          </cell>
          <cell r="CG1792" t="b">
            <v>0</v>
          </cell>
          <cell r="CH1792" t="b">
            <v>0</v>
          </cell>
          <cell r="CP1792" t="e">
            <v>#N/A</v>
          </cell>
          <cell r="CT1792" t="b">
            <v>0</v>
          </cell>
          <cell r="CV1792" t="b">
            <v>0</v>
          </cell>
          <cell r="CX1792" t="b">
            <v>0</v>
          </cell>
          <cell r="CZ1792" t="b">
            <v>0</v>
          </cell>
          <cell r="DB1792" t="b">
            <v>0</v>
          </cell>
          <cell r="DD1792" t="b">
            <v>0</v>
          </cell>
          <cell r="DF1792" t="b">
            <v>0</v>
          </cell>
          <cell r="DH1792" t="b">
            <v>0</v>
          </cell>
          <cell r="DJ1792" t="b">
            <v>0</v>
          </cell>
          <cell r="DL1792" t="b">
            <v>0</v>
          </cell>
          <cell r="DN1792" t="b">
            <v>0</v>
          </cell>
          <cell r="DP1792" t="b">
            <v>0</v>
          </cell>
          <cell r="DV1792">
            <v>0</v>
          </cell>
          <cell r="DX1792">
            <v>0</v>
          </cell>
          <cell r="DZ1792">
            <v>0</v>
          </cell>
          <cell r="EB1792">
            <v>0</v>
          </cell>
          <cell r="ED1792">
            <v>0</v>
          </cell>
          <cell r="EF1792">
            <v>0</v>
          </cell>
          <cell r="EJ1792">
            <v>0</v>
          </cell>
          <cell r="EL1792">
            <v>0</v>
          </cell>
          <cell r="EN1792">
            <v>0</v>
          </cell>
          <cell r="EP1792">
            <v>0</v>
          </cell>
          <cell r="ER1792">
            <v>0</v>
          </cell>
          <cell r="ET1792">
            <v>0</v>
          </cell>
          <cell r="EX1792">
            <v>0</v>
          </cell>
          <cell r="EZ1792">
            <v>0</v>
          </cell>
          <cell r="FD1792">
            <v>0</v>
          </cell>
          <cell r="FF1792">
            <v>0</v>
          </cell>
        </row>
        <row r="1793">
          <cell r="A1793" t="str">
            <v>VASKILUOTO 3</v>
          </cell>
          <cell r="B1793" t="str">
            <v>Finland</v>
          </cell>
          <cell r="G1793">
            <v>230</v>
          </cell>
          <cell r="H1793">
            <v>0</v>
          </cell>
          <cell r="AK1793">
            <v>89.584999999999994</v>
          </cell>
          <cell r="AL1793">
            <v>0</v>
          </cell>
          <cell r="AN1793">
            <v>0</v>
          </cell>
          <cell r="AO1793">
            <v>36.248000000000005</v>
          </cell>
          <cell r="AP1793">
            <v>5715.5</v>
          </cell>
          <cell r="AQ1793">
            <v>32.200000000000003</v>
          </cell>
          <cell r="BG1793" t="b">
            <v>0</v>
          </cell>
          <cell r="BO1793" t="b">
            <v>0</v>
          </cell>
          <cell r="CA1793" t="b">
            <v>0</v>
          </cell>
          <cell r="CB1793" t="b">
            <v>0</v>
          </cell>
          <cell r="CD1793" t="b">
            <v>0</v>
          </cell>
          <cell r="CE1793" t="b">
            <v>0</v>
          </cell>
          <cell r="CG1793" t="b">
            <v>0</v>
          </cell>
          <cell r="CH1793" t="b">
            <v>0</v>
          </cell>
          <cell r="CP1793" t="e">
            <v>#N/A</v>
          </cell>
          <cell r="CT1793" t="b">
            <v>0</v>
          </cell>
          <cell r="CV1793" t="b">
            <v>0</v>
          </cell>
          <cell r="CX1793" t="b">
            <v>0</v>
          </cell>
          <cell r="CZ1793" t="b">
            <v>0</v>
          </cell>
          <cell r="DB1793" t="b">
            <v>0</v>
          </cell>
          <cell r="DD1793" t="b">
            <v>0</v>
          </cell>
          <cell r="DF1793" t="b">
            <v>0</v>
          </cell>
          <cell r="DH1793" t="b">
            <v>0</v>
          </cell>
          <cell r="DJ1793" t="b">
            <v>0</v>
          </cell>
          <cell r="DL1793" t="b">
            <v>0</v>
          </cell>
          <cell r="DN1793" t="b">
            <v>0</v>
          </cell>
          <cell r="DP1793" t="b">
            <v>0</v>
          </cell>
          <cell r="DV1793">
            <v>0</v>
          </cell>
          <cell r="DX1793">
            <v>0</v>
          </cell>
          <cell r="DZ1793">
            <v>0</v>
          </cell>
          <cell r="EB1793">
            <v>0</v>
          </cell>
          <cell r="ED1793">
            <v>0</v>
          </cell>
          <cell r="EF1793">
            <v>0</v>
          </cell>
          <cell r="EJ1793">
            <v>0</v>
          </cell>
          <cell r="EL1793">
            <v>0</v>
          </cell>
          <cell r="EN1793">
            <v>0</v>
          </cell>
          <cell r="EP1793">
            <v>0</v>
          </cell>
          <cell r="ER1793">
            <v>0</v>
          </cell>
          <cell r="ET1793">
            <v>0</v>
          </cell>
          <cell r="EX1793">
            <v>0</v>
          </cell>
          <cell r="EZ1793">
            <v>0</v>
          </cell>
          <cell r="FD1793">
            <v>0</v>
          </cell>
          <cell r="FF1793">
            <v>0</v>
          </cell>
        </row>
        <row r="1794">
          <cell r="A1794" t="str">
            <v>VASKILUOTO FINGRID GT 1</v>
          </cell>
          <cell r="B1794" t="str">
            <v>Finland</v>
          </cell>
          <cell r="G1794">
            <v>26</v>
          </cell>
          <cell r="H1794">
            <v>0</v>
          </cell>
          <cell r="AK1794">
            <v>6.6690000000000005</v>
          </cell>
          <cell r="AL1794">
            <v>0</v>
          </cell>
          <cell r="AN1794">
            <v>0</v>
          </cell>
          <cell r="AO1794">
            <v>1.04</v>
          </cell>
          <cell r="AP1794">
            <v>390</v>
          </cell>
          <cell r="AQ1794">
            <v>2.08</v>
          </cell>
          <cell r="BG1794" t="b">
            <v>0</v>
          </cell>
          <cell r="BO1794" t="b">
            <v>0</v>
          </cell>
          <cell r="CA1794" t="b">
            <v>0</v>
          </cell>
          <cell r="CB1794" t="b">
            <v>0</v>
          </cell>
          <cell r="CD1794" t="b">
            <v>0</v>
          </cell>
          <cell r="CE1794" t="b">
            <v>0</v>
          </cell>
          <cell r="CG1794" t="b">
            <v>0</v>
          </cell>
          <cell r="CH1794" t="b">
            <v>0</v>
          </cell>
          <cell r="CP1794" t="e">
            <v>#N/A</v>
          </cell>
          <cell r="CT1794" t="b">
            <v>0</v>
          </cell>
          <cell r="CV1794" t="b">
            <v>0</v>
          </cell>
          <cell r="CX1794" t="b">
            <v>0</v>
          </cell>
          <cell r="CZ1794" t="b">
            <v>0</v>
          </cell>
          <cell r="DB1794" t="b">
            <v>0</v>
          </cell>
          <cell r="DD1794" t="b">
            <v>0</v>
          </cell>
          <cell r="DF1794" t="b">
            <v>0</v>
          </cell>
          <cell r="DH1794" t="b">
            <v>0</v>
          </cell>
          <cell r="DJ1794" t="b">
            <v>0</v>
          </cell>
          <cell r="DL1794" t="b">
            <v>0</v>
          </cell>
          <cell r="DN1794" t="b">
            <v>0</v>
          </cell>
          <cell r="DP1794" t="b">
            <v>0</v>
          </cell>
          <cell r="DV1794">
            <v>0</v>
          </cell>
          <cell r="DX1794">
            <v>0</v>
          </cell>
          <cell r="DZ1794">
            <v>0</v>
          </cell>
          <cell r="EB1794">
            <v>0</v>
          </cell>
          <cell r="ED1794">
            <v>0</v>
          </cell>
          <cell r="EF1794">
            <v>0</v>
          </cell>
          <cell r="EJ1794">
            <v>0</v>
          </cell>
          <cell r="EL1794">
            <v>0</v>
          </cell>
          <cell r="EN1794">
            <v>0</v>
          </cell>
          <cell r="EP1794">
            <v>0</v>
          </cell>
          <cell r="ER1794">
            <v>0</v>
          </cell>
          <cell r="ET1794">
            <v>0</v>
          </cell>
          <cell r="EX1794">
            <v>0</v>
          </cell>
          <cell r="EZ1794">
            <v>0</v>
          </cell>
          <cell r="FD1794">
            <v>0</v>
          </cell>
          <cell r="FF1794">
            <v>0</v>
          </cell>
        </row>
        <row r="1795">
          <cell r="A1795" t="str">
            <v>VASKILUOTO FINGRID GT 1</v>
          </cell>
          <cell r="B1795" t="str">
            <v>Finland</v>
          </cell>
          <cell r="G1795">
            <v>26</v>
          </cell>
          <cell r="H1795">
            <v>0</v>
          </cell>
          <cell r="AK1795">
            <v>6.6690000000000005</v>
          </cell>
          <cell r="AL1795">
            <v>0</v>
          </cell>
          <cell r="AN1795">
            <v>0</v>
          </cell>
          <cell r="AO1795">
            <v>1.04</v>
          </cell>
          <cell r="AP1795">
            <v>390</v>
          </cell>
          <cell r="AQ1795">
            <v>2.08</v>
          </cell>
          <cell r="BG1795" t="b">
            <v>0</v>
          </cell>
          <cell r="BO1795" t="b">
            <v>0</v>
          </cell>
          <cell r="CA1795" t="b">
            <v>0</v>
          </cell>
          <cell r="CB1795" t="b">
            <v>0</v>
          </cell>
          <cell r="CD1795" t="b">
            <v>0</v>
          </cell>
          <cell r="CE1795" t="b">
            <v>0</v>
          </cell>
          <cell r="CG1795" t="b">
            <v>0</v>
          </cell>
          <cell r="CH1795" t="b">
            <v>0</v>
          </cell>
          <cell r="CP1795" t="e">
            <v>#N/A</v>
          </cell>
          <cell r="CT1795" t="b">
            <v>0</v>
          </cell>
          <cell r="CV1795" t="b">
            <v>0</v>
          </cell>
          <cell r="CX1795" t="b">
            <v>0</v>
          </cell>
          <cell r="CZ1795" t="b">
            <v>0</v>
          </cell>
          <cell r="DB1795" t="b">
            <v>0</v>
          </cell>
          <cell r="DD1795" t="b">
            <v>0</v>
          </cell>
          <cell r="DF1795" t="b">
            <v>0</v>
          </cell>
          <cell r="DH1795" t="b">
            <v>0</v>
          </cell>
          <cell r="DJ1795" t="b">
            <v>0</v>
          </cell>
          <cell r="DL1795" t="b">
            <v>0</v>
          </cell>
          <cell r="DN1795" t="b">
            <v>0</v>
          </cell>
          <cell r="DP1795" t="b">
            <v>0</v>
          </cell>
          <cell r="DV1795">
            <v>0</v>
          </cell>
          <cell r="DX1795">
            <v>0</v>
          </cell>
          <cell r="DZ1795">
            <v>0</v>
          </cell>
          <cell r="EB1795">
            <v>0</v>
          </cell>
          <cell r="ED1795">
            <v>0</v>
          </cell>
          <cell r="EF1795">
            <v>0</v>
          </cell>
          <cell r="EJ1795">
            <v>0</v>
          </cell>
          <cell r="EL1795">
            <v>0</v>
          </cell>
          <cell r="EN1795">
            <v>0</v>
          </cell>
          <cell r="EP1795">
            <v>0</v>
          </cell>
          <cell r="ER1795">
            <v>0</v>
          </cell>
          <cell r="ET1795">
            <v>0</v>
          </cell>
          <cell r="EX1795">
            <v>0</v>
          </cell>
          <cell r="EZ1795">
            <v>0</v>
          </cell>
          <cell r="FD1795">
            <v>0</v>
          </cell>
          <cell r="FF1795">
            <v>0</v>
          </cell>
        </row>
        <row r="1796">
          <cell r="A1796" t="str">
            <v>VASKILUOTO GT 1</v>
          </cell>
          <cell r="B1796" t="str">
            <v>Finland</v>
          </cell>
          <cell r="G1796">
            <v>11.5</v>
          </cell>
          <cell r="H1796">
            <v>0</v>
          </cell>
          <cell r="AK1796">
            <v>2.7312499999999997</v>
          </cell>
          <cell r="AL1796">
            <v>0</v>
          </cell>
          <cell r="AN1796">
            <v>0</v>
          </cell>
          <cell r="AO1796">
            <v>0.46</v>
          </cell>
          <cell r="AP1796">
            <v>172.5</v>
          </cell>
          <cell r="AQ1796">
            <v>0.92</v>
          </cell>
          <cell r="BG1796" t="b">
            <v>0</v>
          </cell>
          <cell r="BO1796" t="b">
            <v>0</v>
          </cell>
          <cell r="CA1796" t="b">
            <v>0</v>
          </cell>
          <cell r="CB1796" t="b">
            <v>0</v>
          </cell>
          <cell r="CD1796" t="b">
            <v>0</v>
          </cell>
          <cell r="CE1796" t="b">
            <v>0</v>
          </cell>
          <cell r="CG1796" t="b">
            <v>0</v>
          </cell>
          <cell r="CH1796" t="b">
            <v>0</v>
          </cell>
          <cell r="CP1796" t="e">
            <v>#N/A</v>
          </cell>
          <cell r="CT1796" t="b">
            <v>0</v>
          </cell>
          <cell r="CV1796" t="b">
            <v>0</v>
          </cell>
          <cell r="CX1796" t="b">
            <v>0</v>
          </cell>
          <cell r="CZ1796" t="b">
            <v>0</v>
          </cell>
          <cell r="DB1796" t="b">
            <v>0</v>
          </cell>
          <cell r="DD1796" t="b">
            <v>0</v>
          </cell>
          <cell r="DF1796" t="b">
            <v>0</v>
          </cell>
          <cell r="DH1796" t="b">
            <v>0</v>
          </cell>
          <cell r="DJ1796" t="b">
            <v>0</v>
          </cell>
          <cell r="DL1796" t="b">
            <v>0</v>
          </cell>
          <cell r="DN1796" t="b">
            <v>0</v>
          </cell>
          <cell r="DP1796" t="b">
            <v>0</v>
          </cell>
          <cell r="DV1796">
            <v>0</v>
          </cell>
          <cell r="DX1796">
            <v>0</v>
          </cell>
          <cell r="DZ1796">
            <v>0</v>
          </cell>
          <cell r="EB1796">
            <v>0</v>
          </cell>
          <cell r="ED1796">
            <v>0</v>
          </cell>
          <cell r="EF1796">
            <v>0</v>
          </cell>
          <cell r="EJ1796">
            <v>0</v>
          </cell>
          <cell r="EL1796">
            <v>0</v>
          </cell>
          <cell r="EN1796">
            <v>0</v>
          </cell>
          <cell r="EP1796">
            <v>0</v>
          </cell>
          <cell r="ER1796">
            <v>0</v>
          </cell>
          <cell r="ET1796">
            <v>0</v>
          </cell>
          <cell r="EX1796">
            <v>0</v>
          </cell>
          <cell r="EZ1796">
            <v>0</v>
          </cell>
          <cell r="FD1796">
            <v>0</v>
          </cell>
          <cell r="FF1796">
            <v>0</v>
          </cell>
        </row>
        <row r="1797">
          <cell r="A1797" t="str">
            <v>VASKILUOTO GT 1</v>
          </cell>
          <cell r="B1797" t="str">
            <v>Finland</v>
          </cell>
          <cell r="G1797">
            <v>11.5</v>
          </cell>
          <cell r="H1797">
            <v>0</v>
          </cell>
          <cell r="AK1797">
            <v>2.7312499999999997</v>
          </cell>
          <cell r="AL1797">
            <v>0</v>
          </cell>
          <cell r="AN1797">
            <v>0</v>
          </cell>
          <cell r="AO1797">
            <v>0.46</v>
          </cell>
          <cell r="AP1797">
            <v>172.5</v>
          </cell>
          <cell r="AQ1797">
            <v>0.92</v>
          </cell>
          <cell r="BG1797" t="b">
            <v>0</v>
          </cell>
          <cell r="BO1797" t="b">
            <v>0</v>
          </cell>
          <cell r="CA1797" t="b">
            <v>0</v>
          </cell>
          <cell r="CB1797" t="b">
            <v>0</v>
          </cell>
          <cell r="CD1797" t="b">
            <v>0</v>
          </cell>
          <cell r="CE1797" t="b">
            <v>0</v>
          </cell>
          <cell r="CG1797" t="b">
            <v>0</v>
          </cell>
          <cell r="CH1797" t="b">
            <v>0</v>
          </cell>
          <cell r="CP1797" t="e">
            <v>#N/A</v>
          </cell>
          <cell r="CT1797" t="b">
            <v>0</v>
          </cell>
          <cell r="CV1797" t="b">
            <v>0</v>
          </cell>
          <cell r="CX1797" t="b">
            <v>0</v>
          </cell>
          <cell r="CZ1797" t="b">
            <v>0</v>
          </cell>
          <cell r="DB1797" t="b">
            <v>0</v>
          </cell>
          <cell r="DD1797" t="b">
            <v>0</v>
          </cell>
          <cell r="DF1797" t="b">
            <v>0</v>
          </cell>
          <cell r="DH1797" t="b">
            <v>0</v>
          </cell>
          <cell r="DJ1797" t="b">
            <v>0</v>
          </cell>
          <cell r="DL1797" t="b">
            <v>0</v>
          </cell>
          <cell r="DN1797" t="b">
            <v>0</v>
          </cell>
          <cell r="DP1797" t="b">
            <v>0</v>
          </cell>
          <cell r="DV1797">
            <v>0</v>
          </cell>
          <cell r="DX1797">
            <v>0</v>
          </cell>
          <cell r="DZ1797">
            <v>0</v>
          </cell>
          <cell r="EB1797">
            <v>0</v>
          </cell>
          <cell r="ED1797">
            <v>0</v>
          </cell>
          <cell r="EF1797">
            <v>0</v>
          </cell>
          <cell r="EJ1797">
            <v>0</v>
          </cell>
          <cell r="EL1797">
            <v>0</v>
          </cell>
          <cell r="EN1797">
            <v>0</v>
          </cell>
          <cell r="EP1797">
            <v>0</v>
          </cell>
          <cell r="ER1797">
            <v>0</v>
          </cell>
          <cell r="ET1797">
            <v>0</v>
          </cell>
          <cell r="EX1797">
            <v>0</v>
          </cell>
          <cell r="EZ1797">
            <v>0</v>
          </cell>
          <cell r="FD1797">
            <v>0</v>
          </cell>
          <cell r="FF1797">
            <v>0</v>
          </cell>
        </row>
        <row r="1798">
          <cell r="A1798" t="str">
            <v>VOIMAVASU SALO</v>
          </cell>
          <cell r="B1798" t="str">
            <v>Finland</v>
          </cell>
          <cell r="G1798">
            <v>6.7859999999999996</v>
          </cell>
          <cell r="H1798">
            <v>13.571999999999999</v>
          </cell>
          <cell r="AK1798">
            <v>1.9340099999999998</v>
          </cell>
          <cell r="AL1798">
            <v>7.7360399999999991</v>
          </cell>
          <cell r="AN1798">
            <v>0</v>
          </cell>
          <cell r="AO1798">
            <v>0.54288000000000003</v>
          </cell>
          <cell r="AP1798">
            <v>135.72</v>
          </cell>
          <cell r="AQ1798">
            <v>0.95004</v>
          </cell>
          <cell r="BG1798" t="b">
            <v>0</v>
          </cell>
          <cell r="BO1798" t="b">
            <v>0</v>
          </cell>
          <cell r="CA1798" t="b">
            <v>0</v>
          </cell>
          <cell r="CB1798" t="b">
            <v>0</v>
          </cell>
          <cell r="CD1798" t="b">
            <v>0</v>
          </cell>
          <cell r="CE1798" t="b">
            <v>0</v>
          </cell>
          <cell r="CG1798" t="b">
            <v>0</v>
          </cell>
          <cell r="CH1798" t="b">
            <v>0</v>
          </cell>
          <cell r="CP1798" t="e">
            <v>#N/A</v>
          </cell>
          <cell r="CT1798" t="b">
            <v>0</v>
          </cell>
          <cell r="CV1798" t="b">
            <v>0</v>
          </cell>
          <cell r="CX1798" t="b">
            <v>0</v>
          </cell>
          <cell r="CZ1798" t="b">
            <v>0</v>
          </cell>
          <cell r="DB1798" t="b">
            <v>0</v>
          </cell>
          <cell r="DD1798" t="b">
            <v>0</v>
          </cell>
          <cell r="DF1798" t="b">
            <v>0</v>
          </cell>
          <cell r="DH1798" t="b">
            <v>0</v>
          </cell>
          <cell r="DJ1798" t="b">
            <v>0</v>
          </cell>
          <cell r="DL1798" t="b">
            <v>0</v>
          </cell>
          <cell r="DN1798" t="b">
            <v>0</v>
          </cell>
          <cell r="DP1798" t="b">
            <v>0</v>
          </cell>
          <cell r="DV1798">
            <v>0</v>
          </cell>
          <cell r="DX1798">
            <v>0</v>
          </cell>
          <cell r="DZ1798">
            <v>0</v>
          </cell>
          <cell r="EB1798">
            <v>0</v>
          </cell>
          <cell r="ED1798">
            <v>0</v>
          </cell>
          <cell r="EF1798">
            <v>0</v>
          </cell>
          <cell r="EJ1798">
            <v>0</v>
          </cell>
          <cell r="EL1798">
            <v>0</v>
          </cell>
          <cell r="EN1798">
            <v>0</v>
          </cell>
          <cell r="EP1798">
            <v>0</v>
          </cell>
          <cell r="ER1798">
            <v>0</v>
          </cell>
          <cell r="ET1798">
            <v>0</v>
          </cell>
          <cell r="EX1798">
            <v>0</v>
          </cell>
          <cell r="EZ1798">
            <v>0</v>
          </cell>
          <cell r="FD1798">
            <v>0</v>
          </cell>
          <cell r="FF1798">
            <v>0</v>
          </cell>
        </row>
        <row r="1799">
          <cell r="A1799" t="str">
            <v>VOIMAVASU SALO</v>
          </cell>
          <cell r="B1799" t="str">
            <v>Finland</v>
          </cell>
          <cell r="G1799">
            <v>6.7859999999999996</v>
          </cell>
          <cell r="H1799">
            <v>13.571999999999999</v>
          </cell>
          <cell r="AK1799">
            <v>1.9340099999999998</v>
          </cell>
          <cell r="AL1799">
            <v>7.7360399999999991</v>
          </cell>
          <cell r="AN1799">
            <v>0</v>
          </cell>
          <cell r="AO1799">
            <v>0.54288000000000003</v>
          </cell>
          <cell r="AP1799">
            <v>135.72</v>
          </cell>
          <cell r="AQ1799">
            <v>0.95004</v>
          </cell>
          <cell r="BG1799" t="b">
            <v>0</v>
          </cell>
          <cell r="BO1799" t="b">
            <v>0</v>
          </cell>
          <cell r="CA1799" t="b">
            <v>0</v>
          </cell>
          <cell r="CB1799" t="b">
            <v>0</v>
          </cell>
          <cell r="CD1799" t="b">
            <v>0</v>
          </cell>
          <cell r="CE1799" t="b">
            <v>0</v>
          </cell>
          <cell r="CG1799" t="b">
            <v>0</v>
          </cell>
          <cell r="CH1799" t="b">
            <v>0</v>
          </cell>
          <cell r="CP1799" t="e">
            <v>#N/A</v>
          </cell>
          <cell r="CT1799" t="b">
            <v>0</v>
          </cell>
          <cell r="CV1799" t="b">
            <v>0</v>
          </cell>
          <cell r="CX1799" t="b">
            <v>0</v>
          </cell>
          <cell r="CZ1799" t="b">
            <v>0</v>
          </cell>
          <cell r="DB1799" t="b">
            <v>0</v>
          </cell>
          <cell r="DD1799" t="b">
            <v>0</v>
          </cell>
          <cell r="DF1799" t="b">
            <v>0</v>
          </cell>
          <cell r="DH1799" t="b">
            <v>0</v>
          </cell>
          <cell r="DJ1799" t="b">
            <v>0</v>
          </cell>
          <cell r="DL1799" t="b">
            <v>0</v>
          </cell>
          <cell r="DN1799" t="b">
            <v>0</v>
          </cell>
          <cell r="DP1799" t="b">
            <v>0</v>
          </cell>
          <cell r="DV1799">
            <v>0</v>
          </cell>
          <cell r="DX1799">
            <v>0</v>
          </cell>
          <cell r="DZ1799">
            <v>0</v>
          </cell>
          <cell r="EB1799">
            <v>0</v>
          </cell>
          <cell r="ED1799">
            <v>0</v>
          </cell>
          <cell r="EF1799">
            <v>0</v>
          </cell>
          <cell r="EJ1799">
            <v>0</v>
          </cell>
          <cell r="EL1799">
            <v>0</v>
          </cell>
          <cell r="EN1799">
            <v>0</v>
          </cell>
          <cell r="EP1799">
            <v>0</v>
          </cell>
          <cell r="ER1799">
            <v>0</v>
          </cell>
          <cell r="ET1799">
            <v>0</v>
          </cell>
          <cell r="EX1799">
            <v>0</v>
          </cell>
          <cell r="EZ1799">
            <v>0</v>
          </cell>
          <cell r="FD1799">
            <v>0</v>
          </cell>
          <cell r="FF1799">
            <v>0</v>
          </cell>
        </row>
        <row r="1800">
          <cell r="A1800" t="str">
            <v>VOIMAVASU SALO EXT 1</v>
          </cell>
          <cell r="B1800" t="str">
            <v>Finland</v>
          </cell>
          <cell r="G1800">
            <v>11</v>
          </cell>
          <cell r="H1800">
            <v>45</v>
          </cell>
          <cell r="AK1800">
            <v>1.8809999999999998</v>
          </cell>
          <cell r="AL1800">
            <v>31.479545454545452</v>
          </cell>
          <cell r="AN1800">
            <v>0</v>
          </cell>
          <cell r="AO1800">
            <v>1.9249999999999998</v>
          </cell>
          <cell r="AP1800">
            <v>324.5</v>
          </cell>
          <cell r="AQ1800">
            <v>1.54</v>
          </cell>
          <cell r="BG1800" t="b">
            <v>0</v>
          </cell>
          <cell r="BO1800" t="b">
            <v>0</v>
          </cell>
          <cell r="CA1800" t="b">
            <v>0</v>
          </cell>
          <cell r="CB1800" t="b">
            <v>0</v>
          </cell>
          <cell r="CD1800" t="b">
            <v>0</v>
          </cell>
          <cell r="CE1800" t="b">
            <v>0</v>
          </cell>
          <cell r="CG1800" t="b">
            <v>0</v>
          </cell>
          <cell r="CH1800" t="b">
            <v>0</v>
          </cell>
          <cell r="CP1800" t="e">
            <v>#N/A</v>
          </cell>
          <cell r="CT1800" t="b">
            <v>0</v>
          </cell>
          <cell r="CV1800" t="b">
            <v>0</v>
          </cell>
          <cell r="CX1800" t="b">
            <v>0</v>
          </cell>
          <cell r="CZ1800" t="b">
            <v>0</v>
          </cell>
          <cell r="DB1800" t="b">
            <v>0</v>
          </cell>
          <cell r="DD1800" t="b">
            <v>0</v>
          </cell>
          <cell r="DF1800" t="b">
            <v>0</v>
          </cell>
          <cell r="DH1800" t="b">
            <v>0</v>
          </cell>
          <cell r="DJ1800" t="b">
            <v>0</v>
          </cell>
          <cell r="DL1800" t="b">
            <v>0</v>
          </cell>
          <cell r="DN1800" t="b">
            <v>0</v>
          </cell>
          <cell r="DP1800" t="b">
            <v>0</v>
          </cell>
          <cell r="DV1800">
            <v>0</v>
          </cell>
          <cell r="DX1800">
            <v>0</v>
          </cell>
          <cell r="DZ1800">
            <v>0</v>
          </cell>
          <cell r="EB1800">
            <v>0</v>
          </cell>
          <cell r="ED1800">
            <v>0</v>
          </cell>
          <cell r="EF1800">
            <v>0</v>
          </cell>
          <cell r="EJ1800">
            <v>0</v>
          </cell>
          <cell r="EL1800">
            <v>0</v>
          </cell>
          <cell r="EN1800">
            <v>0</v>
          </cell>
          <cell r="EP1800">
            <v>0</v>
          </cell>
          <cell r="ER1800">
            <v>0</v>
          </cell>
          <cell r="ET1800">
            <v>0</v>
          </cell>
          <cell r="EX1800">
            <v>0</v>
          </cell>
          <cell r="EZ1800">
            <v>0</v>
          </cell>
          <cell r="FD1800">
            <v>0</v>
          </cell>
          <cell r="FF1800">
            <v>0</v>
          </cell>
        </row>
        <row r="1801">
          <cell r="A1801" t="str">
            <v>VOIMAVASU SALO EXT 1</v>
          </cell>
          <cell r="B1801" t="str">
            <v>Finland</v>
          </cell>
          <cell r="G1801">
            <v>11</v>
          </cell>
          <cell r="H1801">
            <v>45</v>
          </cell>
          <cell r="AK1801">
            <v>1.8809999999999998</v>
          </cell>
          <cell r="AL1801">
            <v>31.479545454545452</v>
          </cell>
          <cell r="AN1801">
            <v>0</v>
          </cell>
          <cell r="AO1801">
            <v>1.9249999999999998</v>
          </cell>
          <cell r="AP1801">
            <v>324.5</v>
          </cell>
          <cell r="AQ1801">
            <v>1.54</v>
          </cell>
          <cell r="BG1801" t="b">
            <v>0</v>
          </cell>
          <cell r="BO1801" t="b">
            <v>0</v>
          </cell>
          <cell r="CA1801" t="b">
            <v>0</v>
          </cell>
          <cell r="CB1801" t="b">
            <v>0</v>
          </cell>
          <cell r="CD1801" t="b">
            <v>0</v>
          </cell>
          <cell r="CE1801" t="b">
            <v>0</v>
          </cell>
          <cell r="CG1801" t="b">
            <v>0</v>
          </cell>
          <cell r="CH1801" t="b">
            <v>0</v>
          </cell>
          <cell r="CP1801" t="e">
            <v>#N/A</v>
          </cell>
          <cell r="CT1801" t="b">
            <v>0</v>
          </cell>
          <cell r="CV1801" t="b">
            <v>0</v>
          </cell>
          <cell r="CX1801" t="b">
            <v>0</v>
          </cell>
          <cell r="CZ1801" t="b">
            <v>0</v>
          </cell>
          <cell r="DB1801" t="b">
            <v>0</v>
          </cell>
          <cell r="DD1801" t="b">
            <v>0</v>
          </cell>
          <cell r="DF1801" t="b">
            <v>0</v>
          </cell>
          <cell r="DH1801" t="b">
            <v>0</v>
          </cell>
          <cell r="DJ1801" t="b">
            <v>0</v>
          </cell>
          <cell r="DL1801" t="b">
            <v>0</v>
          </cell>
          <cell r="DN1801" t="b">
            <v>0</v>
          </cell>
          <cell r="DP1801" t="b">
            <v>0</v>
          </cell>
          <cell r="DV1801">
            <v>0</v>
          </cell>
          <cell r="DX1801">
            <v>0</v>
          </cell>
          <cell r="DZ1801">
            <v>0</v>
          </cell>
          <cell r="EB1801">
            <v>0</v>
          </cell>
          <cell r="ED1801">
            <v>0</v>
          </cell>
          <cell r="EF1801">
            <v>0</v>
          </cell>
          <cell r="EJ1801">
            <v>0</v>
          </cell>
          <cell r="EL1801">
            <v>0</v>
          </cell>
          <cell r="EN1801">
            <v>0</v>
          </cell>
          <cell r="EP1801">
            <v>0</v>
          </cell>
          <cell r="ER1801">
            <v>0</v>
          </cell>
          <cell r="ET1801">
            <v>0</v>
          </cell>
          <cell r="EX1801">
            <v>0</v>
          </cell>
          <cell r="EZ1801">
            <v>0</v>
          </cell>
          <cell r="FD1801">
            <v>0</v>
          </cell>
          <cell r="FF1801">
            <v>0</v>
          </cell>
        </row>
        <row r="1802">
          <cell r="A1802" t="str">
            <v>VUOSAARI A CC</v>
          </cell>
          <cell r="B1802" t="str">
            <v>Finland</v>
          </cell>
          <cell r="G1802">
            <v>146</v>
          </cell>
          <cell r="H1802">
            <v>0</v>
          </cell>
          <cell r="AK1802">
            <v>69.349999999999994</v>
          </cell>
          <cell r="AL1802">
            <v>0</v>
          </cell>
          <cell r="AN1802">
            <v>0</v>
          </cell>
          <cell r="AO1802">
            <v>11.68</v>
          </cell>
          <cell r="AP1802">
            <v>2190</v>
          </cell>
          <cell r="AQ1802">
            <v>14.600000000000001</v>
          </cell>
          <cell r="BG1802" t="b">
            <v>0</v>
          </cell>
          <cell r="BO1802" t="b">
            <v>0</v>
          </cell>
          <cell r="CA1802" t="b">
            <v>0</v>
          </cell>
          <cell r="CB1802" t="b">
            <v>0</v>
          </cell>
          <cell r="CD1802" t="b">
            <v>0</v>
          </cell>
          <cell r="CE1802" t="b">
            <v>0</v>
          </cell>
          <cell r="CG1802" t="b">
            <v>0</v>
          </cell>
          <cell r="CH1802" t="b">
            <v>0</v>
          </cell>
          <cell r="CP1802" t="e">
            <v>#N/A</v>
          </cell>
          <cell r="CT1802" t="b">
            <v>0</v>
          </cell>
          <cell r="CV1802" t="b">
            <v>0</v>
          </cell>
          <cell r="CX1802" t="b">
            <v>0</v>
          </cell>
          <cell r="CZ1802" t="b">
            <v>0</v>
          </cell>
          <cell r="DB1802" t="b">
            <v>0</v>
          </cell>
          <cell r="DD1802" t="b">
            <v>0</v>
          </cell>
          <cell r="DF1802" t="b">
            <v>0</v>
          </cell>
          <cell r="DH1802" t="b">
            <v>0</v>
          </cell>
          <cell r="DJ1802" t="b">
            <v>0</v>
          </cell>
          <cell r="DL1802" t="b">
            <v>0</v>
          </cell>
          <cell r="DN1802" t="b">
            <v>0</v>
          </cell>
          <cell r="DP1802" t="b">
            <v>0</v>
          </cell>
          <cell r="DV1802">
            <v>0</v>
          </cell>
          <cell r="DX1802">
            <v>0</v>
          </cell>
          <cell r="DZ1802">
            <v>0</v>
          </cell>
          <cell r="EB1802">
            <v>0</v>
          </cell>
          <cell r="ED1802">
            <v>0</v>
          </cell>
          <cell r="EF1802">
            <v>0</v>
          </cell>
          <cell r="EJ1802">
            <v>0</v>
          </cell>
          <cell r="EL1802">
            <v>0</v>
          </cell>
          <cell r="EN1802">
            <v>0</v>
          </cell>
          <cell r="EP1802">
            <v>0</v>
          </cell>
          <cell r="ER1802">
            <v>0</v>
          </cell>
          <cell r="ET1802">
            <v>0</v>
          </cell>
          <cell r="EX1802">
            <v>0</v>
          </cell>
          <cell r="EZ1802">
            <v>0</v>
          </cell>
          <cell r="FD1802">
            <v>0</v>
          </cell>
          <cell r="FF1802">
            <v>0</v>
          </cell>
        </row>
        <row r="1803">
          <cell r="A1803" t="str">
            <v>VUOSAARI A CC</v>
          </cell>
          <cell r="B1803" t="str">
            <v>Finland</v>
          </cell>
          <cell r="G1803">
            <v>146</v>
          </cell>
          <cell r="H1803">
            <v>0</v>
          </cell>
          <cell r="AK1803">
            <v>69.349999999999994</v>
          </cell>
          <cell r="AL1803">
            <v>0</v>
          </cell>
          <cell r="AN1803">
            <v>0</v>
          </cell>
          <cell r="AO1803">
            <v>11.68</v>
          </cell>
          <cell r="AP1803">
            <v>2190</v>
          </cell>
          <cell r="AQ1803">
            <v>14.600000000000001</v>
          </cell>
          <cell r="BG1803" t="b">
            <v>0</v>
          </cell>
          <cell r="BO1803" t="b">
            <v>0</v>
          </cell>
          <cell r="CA1803" t="b">
            <v>0</v>
          </cell>
          <cell r="CB1803" t="b">
            <v>0</v>
          </cell>
          <cell r="CD1803" t="b">
            <v>0</v>
          </cell>
          <cell r="CE1803" t="b">
            <v>0</v>
          </cell>
          <cell r="CG1803" t="b">
            <v>0</v>
          </cell>
          <cell r="CH1803" t="b">
            <v>0</v>
          </cell>
          <cell r="CP1803" t="e">
            <v>#N/A</v>
          </cell>
          <cell r="CT1803" t="b">
            <v>0</v>
          </cell>
          <cell r="CV1803" t="b">
            <v>0</v>
          </cell>
          <cell r="CX1803" t="b">
            <v>0</v>
          </cell>
          <cell r="CZ1803" t="b">
            <v>0</v>
          </cell>
          <cell r="DB1803" t="b">
            <v>0</v>
          </cell>
          <cell r="DD1803" t="b">
            <v>0</v>
          </cell>
          <cell r="DF1803" t="b">
            <v>0</v>
          </cell>
          <cell r="DH1803" t="b">
            <v>0</v>
          </cell>
          <cell r="DJ1803" t="b">
            <v>0</v>
          </cell>
          <cell r="DL1803" t="b">
            <v>0</v>
          </cell>
          <cell r="DN1803" t="b">
            <v>0</v>
          </cell>
          <cell r="DP1803" t="b">
            <v>0</v>
          </cell>
          <cell r="DV1803">
            <v>0</v>
          </cell>
          <cell r="DX1803">
            <v>0</v>
          </cell>
          <cell r="DZ1803">
            <v>0</v>
          </cell>
          <cell r="EB1803">
            <v>0</v>
          </cell>
          <cell r="ED1803">
            <v>0</v>
          </cell>
          <cell r="EF1803">
            <v>0</v>
          </cell>
          <cell r="EJ1803">
            <v>0</v>
          </cell>
          <cell r="EL1803">
            <v>0</v>
          </cell>
          <cell r="EN1803">
            <v>0</v>
          </cell>
          <cell r="EP1803">
            <v>0</v>
          </cell>
          <cell r="ER1803">
            <v>0</v>
          </cell>
          <cell r="ET1803">
            <v>0</v>
          </cell>
          <cell r="EX1803">
            <v>0</v>
          </cell>
          <cell r="EZ1803">
            <v>0</v>
          </cell>
          <cell r="FD1803">
            <v>0</v>
          </cell>
          <cell r="FF1803">
            <v>0</v>
          </cell>
        </row>
        <row r="1804">
          <cell r="A1804" t="str">
            <v>VUOSAARI B</v>
          </cell>
          <cell r="B1804" t="str">
            <v>Finland</v>
          </cell>
          <cell r="G1804">
            <v>484</v>
          </cell>
          <cell r="H1804">
            <v>580</v>
          </cell>
          <cell r="AK1804">
            <v>193.60000000000002</v>
          </cell>
          <cell r="AL1804">
            <v>278.01652892561981</v>
          </cell>
          <cell r="AN1804">
            <v>0</v>
          </cell>
          <cell r="AO1804">
            <v>19.36</v>
          </cell>
          <cell r="AP1804">
            <v>4840</v>
          </cell>
          <cell r="AQ1804">
            <v>38.72</v>
          </cell>
          <cell r="BG1804" t="b">
            <v>0</v>
          </cell>
          <cell r="BO1804" t="b">
            <v>0</v>
          </cell>
          <cell r="CA1804" t="b">
            <v>0</v>
          </cell>
          <cell r="CB1804" t="b">
            <v>0</v>
          </cell>
          <cell r="CD1804" t="b">
            <v>0</v>
          </cell>
          <cell r="CE1804" t="b">
            <v>0</v>
          </cell>
          <cell r="CG1804" t="b">
            <v>0</v>
          </cell>
          <cell r="CH1804" t="b">
            <v>0</v>
          </cell>
          <cell r="CP1804" t="e">
            <v>#N/A</v>
          </cell>
          <cell r="CT1804" t="b">
            <v>0</v>
          </cell>
          <cell r="CV1804" t="b">
            <v>0</v>
          </cell>
          <cell r="CX1804" t="b">
            <v>0</v>
          </cell>
          <cell r="CZ1804" t="b">
            <v>0</v>
          </cell>
          <cell r="DB1804" t="b">
            <v>0</v>
          </cell>
          <cell r="DD1804" t="b">
            <v>0</v>
          </cell>
          <cell r="DF1804" t="b">
            <v>0</v>
          </cell>
          <cell r="DH1804" t="b">
            <v>0</v>
          </cell>
          <cell r="DJ1804" t="b">
            <v>0</v>
          </cell>
          <cell r="DL1804" t="b">
            <v>0</v>
          </cell>
          <cell r="DN1804" t="b">
            <v>0</v>
          </cell>
          <cell r="DP1804" t="b">
            <v>0</v>
          </cell>
          <cell r="DV1804">
            <v>0</v>
          </cell>
          <cell r="DX1804">
            <v>0</v>
          </cell>
          <cell r="DZ1804">
            <v>0</v>
          </cell>
          <cell r="EB1804">
            <v>0</v>
          </cell>
          <cell r="ED1804">
            <v>0</v>
          </cell>
          <cell r="EF1804">
            <v>0</v>
          </cell>
          <cell r="EJ1804">
            <v>0</v>
          </cell>
          <cell r="EL1804">
            <v>0</v>
          </cell>
          <cell r="EN1804">
            <v>0</v>
          </cell>
          <cell r="EP1804">
            <v>0</v>
          </cell>
          <cell r="ER1804">
            <v>0</v>
          </cell>
          <cell r="ET1804">
            <v>0</v>
          </cell>
          <cell r="EX1804">
            <v>0</v>
          </cell>
          <cell r="EZ1804">
            <v>0</v>
          </cell>
          <cell r="FD1804">
            <v>0</v>
          </cell>
          <cell r="FF1804">
            <v>0</v>
          </cell>
        </row>
        <row r="1805">
          <cell r="A1805" t="str">
            <v>VUOSAARI B</v>
          </cell>
          <cell r="B1805" t="str">
            <v>Finland</v>
          </cell>
          <cell r="G1805">
            <v>484</v>
          </cell>
          <cell r="H1805">
            <v>580</v>
          </cell>
          <cell r="AK1805">
            <v>193.60000000000002</v>
          </cell>
          <cell r="AL1805">
            <v>278.01652892561981</v>
          </cell>
          <cell r="AN1805">
            <v>0</v>
          </cell>
          <cell r="AO1805">
            <v>19.36</v>
          </cell>
          <cell r="AP1805">
            <v>4840</v>
          </cell>
          <cell r="AQ1805">
            <v>38.72</v>
          </cell>
          <cell r="BG1805" t="b">
            <v>0</v>
          </cell>
          <cell r="BO1805" t="b">
            <v>0</v>
          </cell>
          <cell r="CA1805" t="b">
            <v>0</v>
          </cell>
          <cell r="CB1805" t="b">
            <v>0</v>
          </cell>
          <cell r="CD1805" t="b">
            <v>0</v>
          </cell>
          <cell r="CE1805" t="b">
            <v>0</v>
          </cell>
          <cell r="CG1805" t="b">
            <v>0</v>
          </cell>
          <cell r="CH1805" t="b">
            <v>0</v>
          </cell>
          <cell r="CP1805" t="e">
            <v>#N/A</v>
          </cell>
          <cell r="CT1805" t="b">
            <v>0</v>
          </cell>
          <cell r="CV1805" t="b">
            <v>0</v>
          </cell>
          <cell r="CX1805" t="b">
            <v>0</v>
          </cell>
          <cell r="CZ1805" t="b">
            <v>0</v>
          </cell>
          <cell r="DB1805" t="b">
            <v>0</v>
          </cell>
          <cell r="DD1805" t="b">
            <v>0</v>
          </cell>
          <cell r="DF1805" t="b">
            <v>0</v>
          </cell>
          <cell r="DH1805" t="b">
            <v>0</v>
          </cell>
          <cell r="DJ1805" t="b">
            <v>0</v>
          </cell>
          <cell r="DL1805" t="b">
            <v>0</v>
          </cell>
          <cell r="DN1805" t="b">
            <v>0</v>
          </cell>
          <cell r="DP1805" t="b">
            <v>0</v>
          </cell>
          <cell r="DV1805">
            <v>0</v>
          </cell>
          <cell r="DX1805">
            <v>0</v>
          </cell>
          <cell r="DZ1805">
            <v>0</v>
          </cell>
          <cell r="EB1805">
            <v>0</v>
          </cell>
          <cell r="ED1805">
            <v>0</v>
          </cell>
          <cell r="EF1805">
            <v>0</v>
          </cell>
          <cell r="EJ1805">
            <v>0</v>
          </cell>
          <cell r="EL1805">
            <v>0</v>
          </cell>
          <cell r="EN1805">
            <v>0</v>
          </cell>
          <cell r="EP1805">
            <v>0</v>
          </cell>
          <cell r="ER1805">
            <v>0</v>
          </cell>
          <cell r="ET1805">
            <v>0</v>
          </cell>
          <cell r="EX1805">
            <v>0</v>
          </cell>
          <cell r="EZ1805">
            <v>0</v>
          </cell>
          <cell r="FD1805">
            <v>0</v>
          </cell>
          <cell r="FF1805">
            <v>0</v>
          </cell>
        </row>
        <row r="1806">
          <cell r="A1806" t="str">
            <v>VAASA PILOT CC</v>
          </cell>
          <cell r="B1806" t="str">
            <v>Finland</v>
          </cell>
          <cell r="G1806">
            <v>33</v>
          </cell>
          <cell r="H1806">
            <v>30</v>
          </cell>
          <cell r="AK1806">
            <v>14.734499999999999</v>
          </cell>
          <cell r="AL1806">
            <v>12.177272727272724</v>
          </cell>
          <cell r="AN1806">
            <v>0</v>
          </cell>
          <cell r="AO1806">
            <v>2.64</v>
          </cell>
          <cell r="AP1806">
            <v>1155</v>
          </cell>
          <cell r="AQ1806">
            <v>3.9600000000000004</v>
          </cell>
          <cell r="BG1806" t="b">
            <v>0</v>
          </cell>
          <cell r="BO1806" t="b">
            <v>0</v>
          </cell>
          <cell r="CA1806" t="b">
            <v>0</v>
          </cell>
          <cell r="CB1806" t="b">
            <v>0</v>
          </cell>
          <cell r="CD1806" t="b">
            <v>0</v>
          </cell>
          <cell r="CE1806" t="b">
            <v>0</v>
          </cell>
          <cell r="CG1806" t="b">
            <v>0</v>
          </cell>
          <cell r="CH1806" t="b">
            <v>0</v>
          </cell>
          <cell r="CP1806" t="e">
            <v>#N/A</v>
          </cell>
          <cell r="CT1806" t="b">
            <v>0</v>
          </cell>
          <cell r="CV1806" t="b">
            <v>0</v>
          </cell>
          <cell r="CX1806" t="b">
            <v>0</v>
          </cell>
          <cell r="CZ1806" t="b">
            <v>0</v>
          </cell>
          <cell r="DB1806" t="b">
            <v>0</v>
          </cell>
          <cell r="DD1806" t="b">
            <v>0</v>
          </cell>
          <cell r="DF1806" t="b">
            <v>0</v>
          </cell>
          <cell r="DH1806" t="b">
            <v>0</v>
          </cell>
          <cell r="DJ1806" t="b">
            <v>0</v>
          </cell>
          <cell r="DL1806" t="b">
            <v>0</v>
          </cell>
          <cell r="DN1806" t="b">
            <v>0</v>
          </cell>
          <cell r="DP1806" t="b">
            <v>0</v>
          </cell>
          <cell r="DV1806">
            <v>0</v>
          </cell>
          <cell r="DX1806">
            <v>0</v>
          </cell>
          <cell r="DZ1806">
            <v>0</v>
          </cell>
          <cell r="EB1806">
            <v>0</v>
          </cell>
          <cell r="ED1806">
            <v>0</v>
          </cell>
          <cell r="EF1806">
            <v>0</v>
          </cell>
          <cell r="EJ1806">
            <v>0</v>
          </cell>
          <cell r="EL1806">
            <v>0</v>
          </cell>
          <cell r="EN1806">
            <v>0</v>
          </cell>
          <cell r="EP1806">
            <v>0</v>
          </cell>
          <cell r="ER1806">
            <v>0</v>
          </cell>
          <cell r="ET1806">
            <v>0</v>
          </cell>
          <cell r="EX1806">
            <v>0</v>
          </cell>
          <cell r="EZ1806">
            <v>0</v>
          </cell>
          <cell r="FD1806">
            <v>0</v>
          </cell>
          <cell r="FF1806">
            <v>0</v>
          </cell>
        </row>
        <row r="1807">
          <cell r="A1807" t="str">
            <v>VAASA PILOT CC</v>
          </cell>
          <cell r="B1807" t="str">
            <v>Finland</v>
          </cell>
          <cell r="G1807">
            <v>33</v>
          </cell>
          <cell r="H1807">
            <v>30</v>
          </cell>
          <cell r="AK1807">
            <v>14.734499999999999</v>
          </cell>
          <cell r="AL1807">
            <v>12.177272727272724</v>
          </cell>
          <cell r="AN1807">
            <v>0</v>
          </cell>
          <cell r="AO1807">
            <v>2.64</v>
          </cell>
          <cell r="AP1807">
            <v>1155</v>
          </cell>
          <cell r="AQ1807">
            <v>3.9600000000000004</v>
          </cell>
          <cell r="BG1807" t="b">
            <v>0</v>
          </cell>
          <cell r="BO1807" t="b">
            <v>0</v>
          </cell>
          <cell r="CA1807" t="b">
            <v>0</v>
          </cell>
          <cell r="CB1807" t="b">
            <v>0</v>
          </cell>
          <cell r="CD1807" t="b">
            <v>0</v>
          </cell>
          <cell r="CE1807" t="b">
            <v>0</v>
          </cell>
          <cell r="CG1807" t="b">
            <v>0</v>
          </cell>
          <cell r="CH1807" t="b">
            <v>0</v>
          </cell>
          <cell r="CP1807" t="e">
            <v>#N/A</v>
          </cell>
          <cell r="CT1807" t="b">
            <v>0</v>
          </cell>
          <cell r="CV1807" t="b">
            <v>0</v>
          </cell>
          <cell r="CX1807" t="b">
            <v>0</v>
          </cell>
          <cell r="CZ1807" t="b">
            <v>0</v>
          </cell>
          <cell r="DB1807" t="b">
            <v>0</v>
          </cell>
          <cell r="DD1807" t="b">
            <v>0</v>
          </cell>
          <cell r="DF1807" t="b">
            <v>0</v>
          </cell>
          <cell r="DH1807" t="b">
            <v>0</v>
          </cell>
          <cell r="DJ1807" t="b">
            <v>0</v>
          </cell>
          <cell r="DL1807" t="b">
            <v>0</v>
          </cell>
          <cell r="DN1807" t="b">
            <v>0</v>
          </cell>
          <cell r="DP1807" t="b">
            <v>0</v>
          </cell>
          <cell r="DV1807">
            <v>0</v>
          </cell>
          <cell r="DX1807">
            <v>0</v>
          </cell>
          <cell r="DZ1807">
            <v>0</v>
          </cell>
          <cell r="EB1807">
            <v>0</v>
          </cell>
          <cell r="ED1807">
            <v>0</v>
          </cell>
          <cell r="EF1807">
            <v>0</v>
          </cell>
          <cell r="EJ1807">
            <v>0</v>
          </cell>
          <cell r="EL1807">
            <v>0</v>
          </cell>
          <cell r="EN1807">
            <v>0</v>
          </cell>
          <cell r="EP1807">
            <v>0</v>
          </cell>
          <cell r="ER1807">
            <v>0</v>
          </cell>
          <cell r="ET1807">
            <v>0</v>
          </cell>
          <cell r="EX1807">
            <v>0</v>
          </cell>
          <cell r="EZ1807">
            <v>0</v>
          </cell>
          <cell r="FD1807">
            <v>0</v>
          </cell>
          <cell r="FF1807">
            <v>0</v>
          </cell>
        </row>
        <row r="1808">
          <cell r="A1808" t="str">
            <v>YLIVIESKA 1</v>
          </cell>
          <cell r="B1808" t="str">
            <v>Finland</v>
          </cell>
          <cell r="G1808">
            <v>6.21</v>
          </cell>
          <cell r="H1808">
            <v>12.42</v>
          </cell>
          <cell r="AK1808">
            <v>1.7108549999999998</v>
          </cell>
          <cell r="AL1808">
            <v>6.8434199999999992</v>
          </cell>
          <cell r="AN1808">
            <v>0</v>
          </cell>
          <cell r="AO1808">
            <v>1.0867499999999999</v>
          </cell>
          <cell r="AP1808">
            <v>183.19499999999999</v>
          </cell>
          <cell r="AQ1808">
            <v>0.86940000000000006</v>
          </cell>
          <cell r="BG1808" t="b">
            <v>0</v>
          </cell>
          <cell r="BO1808" t="b">
            <v>0</v>
          </cell>
          <cell r="CA1808" t="b">
            <v>0</v>
          </cell>
          <cell r="CB1808" t="b">
            <v>0</v>
          </cell>
          <cell r="CD1808" t="b">
            <v>0</v>
          </cell>
          <cell r="CE1808" t="b">
            <v>0</v>
          </cell>
          <cell r="CG1808" t="b">
            <v>0</v>
          </cell>
          <cell r="CH1808" t="b">
            <v>0</v>
          </cell>
          <cell r="CP1808" t="e">
            <v>#N/A</v>
          </cell>
          <cell r="CT1808" t="b">
            <v>0</v>
          </cell>
          <cell r="CV1808" t="b">
            <v>0</v>
          </cell>
          <cell r="CX1808" t="b">
            <v>0</v>
          </cell>
          <cell r="CZ1808" t="b">
            <v>0</v>
          </cell>
          <cell r="DB1808" t="b">
            <v>0</v>
          </cell>
          <cell r="DD1808" t="b">
            <v>0</v>
          </cell>
          <cell r="DF1808" t="b">
            <v>0</v>
          </cell>
          <cell r="DH1808" t="b">
            <v>0</v>
          </cell>
          <cell r="DJ1808" t="b">
            <v>0</v>
          </cell>
          <cell r="DL1808" t="b">
            <v>0</v>
          </cell>
          <cell r="DN1808" t="b">
            <v>0</v>
          </cell>
          <cell r="DP1808" t="b">
            <v>0</v>
          </cell>
          <cell r="DV1808">
            <v>0</v>
          </cell>
          <cell r="DX1808">
            <v>0</v>
          </cell>
          <cell r="DZ1808">
            <v>0</v>
          </cell>
          <cell r="EB1808">
            <v>0</v>
          </cell>
          <cell r="ED1808">
            <v>0</v>
          </cell>
          <cell r="EF1808">
            <v>0</v>
          </cell>
          <cell r="EJ1808">
            <v>0</v>
          </cell>
          <cell r="EL1808">
            <v>0</v>
          </cell>
          <cell r="EN1808">
            <v>0</v>
          </cell>
          <cell r="EP1808">
            <v>0</v>
          </cell>
          <cell r="ER1808">
            <v>0</v>
          </cell>
          <cell r="ET1808">
            <v>0</v>
          </cell>
          <cell r="EX1808">
            <v>0</v>
          </cell>
          <cell r="EZ1808">
            <v>0</v>
          </cell>
          <cell r="FD1808">
            <v>0</v>
          </cell>
          <cell r="FF1808">
            <v>0</v>
          </cell>
        </row>
        <row r="1809">
          <cell r="A1809" t="str">
            <v>YLIVIESKA 1</v>
          </cell>
          <cell r="B1809" t="str">
            <v>Finland</v>
          </cell>
          <cell r="G1809">
            <v>6.21</v>
          </cell>
          <cell r="H1809">
            <v>12.42</v>
          </cell>
          <cell r="AK1809">
            <v>1.7108549999999998</v>
          </cell>
          <cell r="AL1809">
            <v>6.8434199999999992</v>
          </cell>
          <cell r="AN1809">
            <v>0</v>
          </cell>
          <cell r="AO1809">
            <v>1.0867499999999999</v>
          </cell>
          <cell r="AP1809">
            <v>183.19499999999999</v>
          </cell>
          <cell r="AQ1809">
            <v>0.86940000000000006</v>
          </cell>
          <cell r="BG1809" t="b">
            <v>0</v>
          </cell>
          <cell r="BO1809" t="b">
            <v>0</v>
          </cell>
          <cell r="CA1809" t="b">
            <v>0</v>
          </cell>
          <cell r="CB1809" t="b">
            <v>0</v>
          </cell>
          <cell r="CD1809" t="b">
            <v>0</v>
          </cell>
          <cell r="CE1809" t="b">
            <v>0</v>
          </cell>
          <cell r="CG1809" t="b">
            <v>0</v>
          </cell>
          <cell r="CH1809" t="b">
            <v>0</v>
          </cell>
          <cell r="CP1809" t="e">
            <v>#N/A</v>
          </cell>
          <cell r="CT1809" t="b">
            <v>0</v>
          </cell>
          <cell r="CV1809" t="b">
            <v>0</v>
          </cell>
          <cell r="CX1809" t="b">
            <v>0</v>
          </cell>
          <cell r="CZ1809" t="b">
            <v>0</v>
          </cell>
          <cell r="DB1809" t="b">
            <v>0</v>
          </cell>
          <cell r="DD1809" t="b">
            <v>0</v>
          </cell>
          <cell r="DF1809" t="b">
            <v>0</v>
          </cell>
          <cell r="DH1809" t="b">
            <v>0</v>
          </cell>
          <cell r="DJ1809" t="b">
            <v>0</v>
          </cell>
          <cell r="DL1809" t="b">
            <v>0</v>
          </cell>
          <cell r="DN1809" t="b">
            <v>0</v>
          </cell>
          <cell r="DP1809" t="b">
            <v>0</v>
          </cell>
          <cell r="DV1809">
            <v>0</v>
          </cell>
          <cell r="DX1809">
            <v>0</v>
          </cell>
          <cell r="DZ1809">
            <v>0</v>
          </cell>
          <cell r="EB1809">
            <v>0</v>
          </cell>
          <cell r="ED1809">
            <v>0</v>
          </cell>
          <cell r="EF1809">
            <v>0</v>
          </cell>
          <cell r="EJ1809">
            <v>0</v>
          </cell>
          <cell r="EL1809">
            <v>0</v>
          </cell>
          <cell r="EN1809">
            <v>0</v>
          </cell>
          <cell r="EP1809">
            <v>0</v>
          </cell>
          <cell r="ER1809">
            <v>0</v>
          </cell>
          <cell r="ET1809">
            <v>0</v>
          </cell>
          <cell r="EX1809">
            <v>0</v>
          </cell>
          <cell r="EZ1809">
            <v>0</v>
          </cell>
          <cell r="FD1809">
            <v>0</v>
          </cell>
          <cell r="FF1809">
            <v>0</v>
          </cell>
        </row>
        <row r="1810">
          <cell r="A1810" t="str">
            <v>SmallWoodCHPFinland</v>
          </cell>
          <cell r="B1810" t="str">
            <v>Finland</v>
          </cell>
          <cell r="G1810">
            <v>69.570000000000007</v>
          </cell>
          <cell r="H1810">
            <v>170.505</v>
          </cell>
          <cell r="AK1810">
            <v>18.070140000000002</v>
          </cell>
          <cell r="AL1810">
            <v>108.54048271420298</v>
          </cell>
          <cell r="AN1810">
            <v>0</v>
          </cell>
          <cell r="AO1810">
            <v>6.2613000000000003</v>
          </cell>
          <cell r="AP1810">
            <v>1739.2500000000002</v>
          </cell>
          <cell r="AQ1810">
            <v>9.7398000000000025</v>
          </cell>
          <cell r="BG1810" t="b">
            <v>0</v>
          </cell>
          <cell r="BO1810" t="b">
            <v>0</v>
          </cell>
          <cell r="CA1810" t="b">
            <v>0</v>
          </cell>
          <cell r="CB1810" t="b">
            <v>0</v>
          </cell>
          <cell r="CD1810" t="b">
            <v>0</v>
          </cell>
          <cell r="CE1810" t="b">
            <v>0</v>
          </cell>
          <cell r="CG1810" t="b">
            <v>0</v>
          </cell>
          <cell r="CH1810" t="b">
            <v>0</v>
          </cell>
          <cell r="CP1810" t="str">
            <v>ECWCHBPC</v>
          </cell>
          <cell r="CT1810" t="b">
            <v>0</v>
          </cell>
          <cell r="CV1810" t="b">
            <v>0</v>
          </cell>
          <cell r="CX1810" t="b">
            <v>0</v>
          </cell>
          <cell r="CZ1810" t="b">
            <v>0</v>
          </cell>
          <cell r="DB1810" t="b">
            <v>0</v>
          </cell>
          <cell r="DD1810" t="b">
            <v>0</v>
          </cell>
          <cell r="DF1810" t="b">
            <v>0</v>
          </cell>
          <cell r="DH1810" t="b">
            <v>0</v>
          </cell>
          <cell r="DJ1810" t="b">
            <v>0</v>
          </cell>
          <cell r="DL1810" t="b">
            <v>0</v>
          </cell>
          <cell r="DN1810" t="b">
            <v>0</v>
          </cell>
          <cell r="DP1810" t="b">
            <v>0</v>
          </cell>
          <cell r="DV1810">
            <v>0</v>
          </cell>
          <cell r="DX1810">
            <v>0</v>
          </cell>
          <cell r="DZ1810">
            <v>0</v>
          </cell>
          <cell r="EB1810">
            <v>0</v>
          </cell>
          <cell r="ED1810">
            <v>0</v>
          </cell>
          <cell r="EF1810">
            <v>0</v>
          </cell>
          <cell r="EJ1810">
            <v>0</v>
          </cell>
          <cell r="EL1810">
            <v>0</v>
          </cell>
          <cell r="EN1810">
            <v>0</v>
          </cell>
          <cell r="EP1810">
            <v>0</v>
          </cell>
          <cell r="ER1810">
            <v>0</v>
          </cell>
          <cell r="ET1810">
            <v>0</v>
          </cell>
          <cell r="EX1810">
            <v>0</v>
          </cell>
          <cell r="EZ1810">
            <v>0</v>
          </cell>
          <cell r="FD1810">
            <v>0</v>
          </cell>
          <cell r="FF1810">
            <v>0</v>
          </cell>
        </row>
        <row r="1811">
          <cell r="A1811" t="str">
            <v>SmallBiogasFinland</v>
          </cell>
          <cell r="B1811" t="str">
            <v>Finland</v>
          </cell>
          <cell r="G1811">
            <v>0.46500000000000002</v>
          </cell>
          <cell r="H1811">
            <v>0.77500000000000002</v>
          </cell>
          <cell r="AK1811">
            <v>0.149090625</v>
          </cell>
          <cell r="AL1811">
            <v>0.41414062500000004</v>
          </cell>
          <cell r="AN1811">
            <v>0</v>
          </cell>
          <cell r="AO1811">
            <v>4.6500000000000007E-2</v>
          </cell>
          <cell r="AP1811">
            <v>13.950000000000001</v>
          </cell>
          <cell r="AQ1811">
            <v>4.6500000000000007E-2</v>
          </cell>
          <cell r="BG1811" t="b">
            <v>0</v>
          </cell>
          <cell r="BO1811" t="b">
            <v>0</v>
          </cell>
          <cell r="CA1811" t="b">
            <v>0</v>
          </cell>
          <cell r="CB1811" t="b">
            <v>0</v>
          </cell>
          <cell r="CD1811" t="b">
            <v>0</v>
          </cell>
          <cell r="CE1811" t="b">
            <v>0</v>
          </cell>
          <cell r="CG1811" t="b">
            <v>0</v>
          </cell>
          <cell r="CH1811" t="b">
            <v>0</v>
          </cell>
          <cell r="CP1811" t="str">
            <v>ECBGAENC</v>
          </cell>
          <cell r="CT1811" t="b">
            <v>0</v>
          </cell>
          <cell r="CV1811" t="b">
            <v>0</v>
          </cell>
          <cell r="CX1811" t="b">
            <v>0</v>
          </cell>
          <cell r="CZ1811" t="b">
            <v>0</v>
          </cell>
          <cell r="DB1811" t="b">
            <v>0</v>
          </cell>
          <cell r="DD1811" t="b">
            <v>0</v>
          </cell>
          <cell r="DF1811" t="b">
            <v>0</v>
          </cell>
          <cell r="DH1811" t="b">
            <v>0</v>
          </cell>
          <cell r="DJ1811" t="b">
            <v>0</v>
          </cell>
          <cell r="DL1811" t="b">
            <v>0</v>
          </cell>
          <cell r="DN1811" t="b">
            <v>0</v>
          </cell>
          <cell r="DP1811" t="b">
            <v>0</v>
          </cell>
          <cell r="DV1811">
            <v>0</v>
          </cell>
          <cell r="DX1811">
            <v>0</v>
          </cell>
          <cell r="DZ1811">
            <v>0</v>
          </cell>
          <cell r="EB1811">
            <v>0</v>
          </cell>
          <cell r="ED1811">
            <v>0</v>
          </cell>
          <cell r="EF1811">
            <v>0</v>
          </cell>
          <cell r="EJ1811">
            <v>0</v>
          </cell>
          <cell r="EL1811">
            <v>0</v>
          </cell>
          <cell r="EN1811">
            <v>0</v>
          </cell>
          <cell r="EP1811">
            <v>0</v>
          </cell>
          <cell r="ER1811">
            <v>0</v>
          </cell>
          <cell r="ET1811">
            <v>0</v>
          </cell>
          <cell r="EX1811">
            <v>0</v>
          </cell>
          <cell r="EZ1811">
            <v>0</v>
          </cell>
          <cell r="FD1811">
            <v>0</v>
          </cell>
          <cell r="FF1811">
            <v>0</v>
          </cell>
        </row>
        <row r="1812">
          <cell r="A1812" t="str">
            <v>SmallDieselFinland</v>
          </cell>
          <cell r="B1812" t="str">
            <v>Finland</v>
          </cell>
          <cell r="G1812">
            <v>39.753999999999998</v>
          </cell>
          <cell r="H1812">
            <v>46.710949999999997</v>
          </cell>
          <cell r="AK1812">
            <v>15.10652</v>
          </cell>
          <cell r="AL1812">
            <v>20.856439174999998</v>
          </cell>
          <cell r="AN1812">
            <v>0</v>
          </cell>
          <cell r="AO1812">
            <v>3.9754</v>
          </cell>
          <cell r="AP1812">
            <v>1391.3899999999999</v>
          </cell>
          <cell r="AQ1812">
            <v>3.9754</v>
          </cell>
          <cell r="BG1812" t="b">
            <v>0</v>
          </cell>
          <cell r="BO1812" t="b">
            <v>0</v>
          </cell>
          <cell r="CA1812" t="b">
            <v>0</v>
          </cell>
          <cell r="CB1812" t="b">
            <v>0</v>
          </cell>
          <cell r="CD1812" t="b">
            <v>0</v>
          </cell>
          <cell r="CE1812" t="b">
            <v>0</v>
          </cell>
          <cell r="CG1812" t="b">
            <v>0</v>
          </cell>
          <cell r="CH1812" t="b">
            <v>0</v>
          </cell>
          <cell r="CP1812" t="e">
            <v>#N/A</v>
          </cell>
          <cell r="CT1812" t="b">
            <v>0</v>
          </cell>
          <cell r="CV1812" t="b">
            <v>0</v>
          </cell>
          <cell r="CX1812" t="b">
            <v>0</v>
          </cell>
          <cell r="CZ1812" t="b">
            <v>0</v>
          </cell>
          <cell r="DB1812" t="b">
            <v>0</v>
          </cell>
          <cell r="DD1812" t="b">
            <v>0</v>
          </cell>
          <cell r="DF1812" t="b">
            <v>0</v>
          </cell>
          <cell r="DH1812" t="b">
            <v>0</v>
          </cell>
          <cell r="DJ1812" t="b">
            <v>0</v>
          </cell>
          <cell r="DL1812" t="b">
            <v>0</v>
          </cell>
          <cell r="DN1812" t="b">
            <v>0</v>
          </cell>
          <cell r="DP1812" t="b">
            <v>0</v>
          </cell>
          <cell r="DV1812">
            <v>0</v>
          </cell>
          <cell r="DX1812">
            <v>0</v>
          </cell>
          <cell r="DZ1812">
            <v>0</v>
          </cell>
          <cell r="EB1812">
            <v>0</v>
          </cell>
          <cell r="ED1812">
            <v>0</v>
          </cell>
          <cell r="EF1812">
            <v>0</v>
          </cell>
          <cell r="EJ1812">
            <v>0</v>
          </cell>
          <cell r="EL1812">
            <v>0</v>
          </cell>
          <cell r="EN1812">
            <v>0</v>
          </cell>
          <cell r="EP1812">
            <v>0</v>
          </cell>
          <cell r="ER1812">
            <v>0</v>
          </cell>
          <cell r="ET1812">
            <v>0</v>
          </cell>
          <cell r="EX1812">
            <v>0</v>
          </cell>
          <cell r="EZ1812">
            <v>0</v>
          </cell>
          <cell r="FD1812">
            <v>0</v>
          </cell>
          <cell r="FF1812">
            <v>0</v>
          </cell>
        </row>
        <row r="1813">
          <cell r="A1813" t="str">
            <v>SmallDieselFinland</v>
          </cell>
          <cell r="B1813" t="str">
            <v>Finland</v>
          </cell>
          <cell r="G1813">
            <v>39.833999999999996</v>
          </cell>
          <cell r="H1813">
            <v>46.804949999999998</v>
          </cell>
          <cell r="AK1813">
            <v>15.136919999999998</v>
          </cell>
          <cell r="AL1813">
            <v>20.898410175000002</v>
          </cell>
          <cell r="AN1813">
            <v>0</v>
          </cell>
          <cell r="AO1813">
            <v>3.9833999999999996</v>
          </cell>
          <cell r="AP1813">
            <v>1394.1899999999998</v>
          </cell>
          <cell r="AQ1813">
            <v>3.9833999999999996</v>
          </cell>
          <cell r="BG1813" t="b">
            <v>0</v>
          </cell>
          <cell r="BO1813" t="b">
            <v>0</v>
          </cell>
          <cell r="CA1813" t="b">
            <v>0</v>
          </cell>
          <cell r="CB1813" t="b">
            <v>0</v>
          </cell>
          <cell r="CD1813" t="b">
            <v>0</v>
          </cell>
          <cell r="CE1813" t="b">
            <v>0</v>
          </cell>
          <cell r="CG1813" t="b">
            <v>0</v>
          </cell>
          <cell r="CH1813" t="b">
            <v>0</v>
          </cell>
          <cell r="CP1813" t="e">
            <v>#N/A</v>
          </cell>
          <cell r="CT1813" t="b">
            <v>0</v>
          </cell>
          <cell r="CV1813" t="b">
            <v>0</v>
          </cell>
          <cell r="CX1813" t="b">
            <v>0</v>
          </cell>
          <cell r="CZ1813" t="b">
            <v>0</v>
          </cell>
          <cell r="DB1813" t="b">
            <v>0</v>
          </cell>
          <cell r="DD1813" t="b">
            <v>0</v>
          </cell>
          <cell r="DF1813" t="b">
            <v>0</v>
          </cell>
          <cell r="DH1813" t="b">
            <v>0</v>
          </cell>
          <cell r="DJ1813" t="b">
            <v>0</v>
          </cell>
          <cell r="DL1813" t="b">
            <v>0</v>
          </cell>
          <cell r="DN1813" t="b">
            <v>0</v>
          </cell>
          <cell r="DP1813" t="b">
            <v>0</v>
          </cell>
          <cell r="DV1813">
            <v>0</v>
          </cell>
          <cell r="DX1813">
            <v>0</v>
          </cell>
          <cell r="DZ1813">
            <v>0</v>
          </cell>
          <cell r="EB1813">
            <v>0</v>
          </cell>
          <cell r="ED1813">
            <v>0</v>
          </cell>
          <cell r="EF1813">
            <v>0</v>
          </cell>
          <cell r="EJ1813">
            <v>0</v>
          </cell>
          <cell r="EL1813">
            <v>0</v>
          </cell>
          <cell r="EN1813">
            <v>0</v>
          </cell>
          <cell r="EP1813">
            <v>0</v>
          </cell>
          <cell r="ER1813">
            <v>0</v>
          </cell>
          <cell r="ET1813">
            <v>0</v>
          </cell>
          <cell r="EX1813">
            <v>0</v>
          </cell>
          <cell r="EZ1813">
            <v>0</v>
          </cell>
          <cell r="FD1813">
            <v>0</v>
          </cell>
          <cell r="FF1813">
            <v>0</v>
          </cell>
        </row>
        <row r="1814">
          <cell r="A1814" t="str">
            <v>SmallOilCHPFinland</v>
          </cell>
          <cell r="B1814" t="str">
            <v>Finland</v>
          </cell>
          <cell r="G1814">
            <v>100.65</v>
          </cell>
          <cell r="H1814">
            <v>195.66</v>
          </cell>
          <cell r="AK1814">
            <v>28.550159999999998</v>
          </cell>
          <cell r="AL1814">
            <v>107.89096719645165</v>
          </cell>
          <cell r="AN1814">
            <v>0</v>
          </cell>
          <cell r="AO1814">
            <v>8.0520000000000014</v>
          </cell>
          <cell r="AP1814">
            <v>2013</v>
          </cell>
          <cell r="AQ1814">
            <v>14.091000000000003</v>
          </cell>
          <cell r="BG1814" t="b">
            <v>0</v>
          </cell>
          <cell r="BO1814" t="b">
            <v>0</v>
          </cell>
          <cell r="CA1814" t="b">
            <v>0</v>
          </cell>
          <cell r="CB1814" t="b">
            <v>0</v>
          </cell>
          <cell r="CD1814" t="b">
            <v>0</v>
          </cell>
          <cell r="CE1814" t="b">
            <v>0</v>
          </cell>
          <cell r="CG1814" t="b">
            <v>0</v>
          </cell>
          <cell r="CH1814" t="b">
            <v>0</v>
          </cell>
          <cell r="CP1814" t="e">
            <v>#N/A</v>
          </cell>
          <cell r="CT1814" t="b">
            <v>0</v>
          </cell>
          <cell r="CV1814" t="b">
            <v>0</v>
          </cell>
          <cell r="CX1814" t="b">
            <v>0</v>
          </cell>
          <cell r="CZ1814" t="b">
            <v>0</v>
          </cell>
          <cell r="DB1814" t="b">
            <v>0</v>
          </cell>
          <cell r="DD1814" t="b">
            <v>0</v>
          </cell>
          <cell r="DF1814" t="b">
            <v>0</v>
          </cell>
          <cell r="DH1814" t="b">
            <v>0</v>
          </cell>
          <cell r="DJ1814" t="b">
            <v>0</v>
          </cell>
          <cell r="DL1814" t="b">
            <v>0</v>
          </cell>
          <cell r="DN1814" t="b">
            <v>0</v>
          </cell>
          <cell r="DP1814" t="b">
            <v>0</v>
          </cell>
          <cell r="DV1814">
            <v>0</v>
          </cell>
          <cell r="DX1814">
            <v>0</v>
          </cell>
          <cell r="DZ1814">
            <v>0</v>
          </cell>
          <cell r="EB1814">
            <v>0</v>
          </cell>
          <cell r="ED1814">
            <v>0</v>
          </cell>
          <cell r="EF1814">
            <v>0</v>
          </cell>
          <cell r="EJ1814">
            <v>0</v>
          </cell>
          <cell r="EL1814">
            <v>0</v>
          </cell>
          <cell r="EN1814">
            <v>0</v>
          </cell>
          <cell r="EP1814">
            <v>0</v>
          </cell>
          <cell r="ER1814">
            <v>0</v>
          </cell>
          <cell r="ET1814">
            <v>0</v>
          </cell>
          <cell r="EX1814">
            <v>0</v>
          </cell>
          <cell r="EZ1814">
            <v>0</v>
          </cell>
          <cell r="FD1814">
            <v>0</v>
          </cell>
          <cell r="FF1814">
            <v>0</v>
          </cell>
        </row>
        <row r="1815">
          <cell r="A1815" t="str">
            <v>SmallOilCHPFinland</v>
          </cell>
          <cell r="B1815" t="str">
            <v>Finland</v>
          </cell>
          <cell r="G1815">
            <v>99.449999999999989</v>
          </cell>
          <cell r="H1815">
            <v>195.66</v>
          </cell>
          <cell r="AK1815">
            <v>28.151159999999997</v>
          </cell>
          <cell r="AL1815">
            <v>108.96595227793044</v>
          </cell>
          <cell r="AN1815">
            <v>0</v>
          </cell>
          <cell r="AO1815">
            <v>7.9559999999999995</v>
          </cell>
          <cell r="AP1815">
            <v>1988.9999999999998</v>
          </cell>
          <cell r="AQ1815">
            <v>13.923</v>
          </cell>
          <cell r="BG1815" t="b">
            <v>0</v>
          </cell>
          <cell r="BO1815" t="b">
            <v>0</v>
          </cell>
          <cell r="CA1815" t="b">
            <v>0</v>
          </cell>
          <cell r="CB1815" t="b">
            <v>0</v>
          </cell>
          <cell r="CD1815" t="b">
            <v>0</v>
          </cell>
          <cell r="CE1815" t="b">
            <v>0</v>
          </cell>
          <cell r="CG1815" t="b">
            <v>0</v>
          </cell>
          <cell r="CH1815" t="b">
            <v>0</v>
          </cell>
          <cell r="CP1815" t="e">
            <v>#N/A</v>
          </cell>
          <cell r="CT1815" t="b">
            <v>0</v>
          </cell>
          <cell r="CV1815" t="b">
            <v>0</v>
          </cell>
          <cell r="CX1815" t="b">
            <v>0</v>
          </cell>
          <cell r="CZ1815" t="b">
            <v>0</v>
          </cell>
          <cell r="DB1815" t="b">
            <v>0</v>
          </cell>
          <cell r="DD1815" t="b">
            <v>0</v>
          </cell>
          <cell r="DF1815" t="b">
            <v>0</v>
          </cell>
          <cell r="DH1815" t="b">
            <v>0</v>
          </cell>
          <cell r="DJ1815" t="b">
            <v>0</v>
          </cell>
          <cell r="DL1815" t="b">
            <v>0</v>
          </cell>
          <cell r="DN1815" t="b">
            <v>0</v>
          </cell>
          <cell r="DP1815" t="b">
            <v>0</v>
          </cell>
          <cell r="DV1815">
            <v>0</v>
          </cell>
          <cell r="DX1815">
            <v>0</v>
          </cell>
          <cell r="DZ1815">
            <v>0</v>
          </cell>
          <cell r="EB1815">
            <v>0</v>
          </cell>
          <cell r="ED1815">
            <v>0</v>
          </cell>
          <cell r="EF1815">
            <v>0</v>
          </cell>
          <cell r="EJ1815">
            <v>0</v>
          </cell>
          <cell r="EL1815">
            <v>0</v>
          </cell>
          <cell r="EN1815">
            <v>0</v>
          </cell>
          <cell r="EP1815">
            <v>0</v>
          </cell>
          <cell r="ER1815">
            <v>0</v>
          </cell>
          <cell r="ET1815">
            <v>0</v>
          </cell>
          <cell r="EX1815">
            <v>0</v>
          </cell>
          <cell r="EZ1815">
            <v>0</v>
          </cell>
          <cell r="FD1815">
            <v>0</v>
          </cell>
          <cell r="FF1815">
            <v>0</v>
          </cell>
        </row>
        <row r="1816">
          <cell r="A1816" t="str">
            <v>SmallNGGMFinland</v>
          </cell>
          <cell r="B1816" t="str">
            <v>Finland</v>
          </cell>
          <cell r="G1816">
            <v>27.83</v>
          </cell>
          <cell r="H1816">
            <v>34.091749999999998</v>
          </cell>
          <cell r="AK1816">
            <v>10.5754</v>
          </cell>
          <cell r="AL1816">
            <v>15.869709624999999</v>
          </cell>
          <cell r="AN1816">
            <v>0</v>
          </cell>
          <cell r="AO1816">
            <v>2.7829999999999999</v>
          </cell>
          <cell r="AP1816">
            <v>834.9</v>
          </cell>
          <cell r="AQ1816">
            <v>2.7829999999999999</v>
          </cell>
          <cell r="BG1816" t="b">
            <v>0</v>
          </cell>
          <cell r="BO1816" t="b">
            <v>0</v>
          </cell>
          <cell r="CA1816" t="b">
            <v>0</v>
          </cell>
          <cell r="CB1816" t="b">
            <v>0</v>
          </cell>
          <cell r="CD1816" t="b">
            <v>0</v>
          </cell>
          <cell r="CE1816" t="b">
            <v>0</v>
          </cell>
          <cell r="CG1816" t="b">
            <v>0</v>
          </cell>
          <cell r="CH1816" t="b">
            <v>0</v>
          </cell>
          <cell r="CP1816" t="e">
            <v>#N/A</v>
          </cell>
          <cell r="CT1816" t="b">
            <v>0</v>
          </cell>
          <cell r="CV1816" t="b">
            <v>0</v>
          </cell>
          <cell r="CX1816" t="b">
            <v>0</v>
          </cell>
          <cell r="CZ1816" t="b">
            <v>0</v>
          </cell>
          <cell r="DB1816" t="b">
            <v>0</v>
          </cell>
          <cell r="DD1816" t="b">
            <v>0</v>
          </cell>
          <cell r="DF1816" t="b">
            <v>0</v>
          </cell>
          <cell r="DH1816" t="b">
            <v>0</v>
          </cell>
          <cell r="DJ1816" t="b">
            <v>0</v>
          </cell>
          <cell r="DL1816" t="b">
            <v>0</v>
          </cell>
          <cell r="DN1816" t="b">
            <v>0</v>
          </cell>
          <cell r="DP1816" t="b">
            <v>0</v>
          </cell>
          <cell r="DV1816">
            <v>0</v>
          </cell>
          <cell r="DX1816">
            <v>0</v>
          </cell>
          <cell r="DZ1816">
            <v>0</v>
          </cell>
          <cell r="EB1816">
            <v>0</v>
          </cell>
          <cell r="ED1816">
            <v>0</v>
          </cell>
          <cell r="EF1816">
            <v>0</v>
          </cell>
          <cell r="EJ1816">
            <v>0</v>
          </cell>
          <cell r="EL1816">
            <v>0</v>
          </cell>
          <cell r="EN1816">
            <v>0</v>
          </cell>
          <cell r="EP1816">
            <v>0</v>
          </cell>
          <cell r="ER1816">
            <v>0</v>
          </cell>
          <cell r="ET1816">
            <v>0</v>
          </cell>
          <cell r="EX1816">
            <v>0</v>
          </cell>
          <cell r="EZ1816">
            <v>0</v>
          </cell>
          <cell r="FD1816">
            <v>0</v>
          </cell>
          <cell r="FF1816">
            <v>0</v>
          </cell>
        </row>
        <row r="1817">
          <cell r="A1817" t="str">
            <v>SmallNGGMFinland</v>
          </cell>
          <cell r="B1817" t="str">
            <v>Finland</v>
          </cell>
          <cell r="G1817">
            <v>20.73</v>
          </cell>
          <cell r="H1817">
            <v>25.39425</v>
          </cell>
          <cell r="AK1817">
            <v>7.8774000000000006</v>
          </cell>
          <cell r="AL1817">
            <v>11.821023374999999</v>
          </cell>
          <cell r="AN1817">
            <v>0</v>
          </cell>
          <cell r="AO1817">
            <v>2.073</v>
          </cell>
          <cell r="AP1817">
            <v>621.9</v>
          </cell>
          <cell r="AQ1817">
            <v>2.073</v>
          </cell>
          <cell r="BG1817" t="b">
            <v>0</v>
          </cell>
          <cell r="BO1817" t="b">
            <v>0</v>
          </cell>
          <cell r="CA1817" t="b">
            <v>0</v>
          </cell>
          <cell r="CB1817" t="b">
            <v>0</v>
          </cell>
          <cell r="CD1817" t="b">
            <v>0</v>
          </cell>
          <cell r="CE1817" t="b">
            <v>0</v>
          </cell>
          <cell r="CG1817" t="b">
            <v>0</v>
          </cell>
          <cell r="CH1817" t="b">
            <v>0</v>
          </cell>
          <cell r="CP1817" t="e">
            <v>#N/A</v>
          </cell>
          <cell r="CT1817" t="b">
            <v>0</v>
          </cell>
          <cell r="CV1817" t="b">
            <v>0</v>
          </cell>
          <cell r="CX1817" t="b">
            <v>0</v>
          </cell>
          <cell r="CZ1817" t="b">
            <v>0</v>
          </cell>
          <cell r="DB1817" t="b">
            <v>0</v>
          </cell>
          <cell r="DD1817" t="b">
            <v>0</v>
          </cell>
          <cell r="DF1817" t="b">
            <v>0</v>
          </cell>
          <cell r="DH1817" t="b">
            <v>0</v>
          </cell>
          <cell r="DJ1817" t="b">
            <v>0</v>
          </cell>
          <cell r="DL1817" t="b">
            <v>0</v>
          </cell>
          <cell r="DN1817" t="b">
            <v>0</v>
          </cell>
          <cell r="DP1817" t="b">
            <v>0</v>
          </cell>
          <cell r="DV1817">
            <v>0</v>
          </cell>
          <cell r="DX1817">
            <v>0</v>
          </cell>
          <cell r="DZ1817">
            <v>0</v>
          </cell>
          <cell r="EB1817">
            <v>0</v>
          </cell>
          <cell r="ED1817">
            <v>0</v>
          </cell>
          <cell r="EF1817">
            <v>0</v>
          </cell>
          <cell r="EJ1817">
            <v>0</v>
          </cell>
          <cell r="EL1817">
            <v>0</v>
          </cell>
          <cell r="EN1817">
            <v>0</v>
          </cell>
          <cell r="EP1817">
            <v>0</v>
          </cell>
          <cell r="ER1817">
            <v>0</v>
          </cell>
          <cell r="ET1817">
            <v>0</v>
          </cell>
          <cell r="EX1817">
            <v>0</v>
          </cell>
          <cell r="EZ1817">
            <v>0</v>
          </cell>
          <cell r="FD1817">
            <v>0</v>
          </cell>
          <cell r="FF1817">
            <v>0</v>
          </cell>
        </row>
        <row r="1818">
          <cell r="A1818" t="str">
            <v>WasteHeatFinland</v>
          </cell>
          <cell r="B1818" t="str">
            <v>Finland</v>
          </cell>
          <cell r="G1818">
            <v>0</v>
          </cell>
          <cell r="H1818">
            <v>13.75</v>
          </cell>
          <cell r="AK1818">
            <v>0</v>
          </cell>
          <cell r="AL1818">
            <v>10.45</v>
          </cell>
          <cell r="AN1818">
            <v>0</v>
          </cell>
          <cell r="AO1818">
            <v>2.7225000000000001</v>
          </cell>
          <cell r="AP1818">
            <v>1373.6249999999998</v>
          </cell>
          <cell r="AQ1818">
            <v>0</v>
          </cell>
          <cell r="BG1818" t="b">
            <v>0</v>
          </cell>
          <cell r="BO1818" t="b">
            <v>0</v>
          </cell>
          <cell r="CA1818" t="b">
            <v>0</v>
          </cell>
          <cell r="CB1818" t="b">
            <v>0</v>
          </cell>
          <cell r="CD1818" t="b">
            <v>0</v>
          </cell>
          <cell r="CE1818" t="b">
            <v>0</v>
          </cell>
          <cell r="CG1818" t="b">
            <v>0</v>
          </cell>
          <cell r="CH1818" t="b">
            <v>0</v>
          </cell>
          <cell r="CP1818" t="str">
            <v>EHWSTBOC</v>
          </cell>
          <cell r="CT1818" t="b">
            <v>0</v>
          </cell>
          <cell r="CV1818" t="b">
            <v>0</v>
          </cell>
          <cell r="CX1818" t="b">
            <v>0</v>
          </cell>
          <cell r="CZ1818" t="b">
            <v>0</v>
          </cell>
          <cell r="DB1818" t="b">
            <v>0</v>
          </cell>
          <cell r="DD1818" t="b">
            <v>0</v>
          </cell>
          <cell r="DF1818" t="b">
            <v>0</v>
          </cell>
          <cell r="DH1818" t="b">
            <v>0</v>
          </cell>
          <cell r="DJ1818" t="b">
            <v>0</v>
          </cell>
          <cell r="DL1818" t="b">
            <v>0</v>
          </cell>
          <cell r="DN1818" t="b">
            <v>0</v>
          </cell>
          <cell r="DP1818" t="b">
            <v>0</v>
          </cell>
          <cell r="DV1818">
            <v>0</v>
          </cell>
          <cell r="DX1818">
            <v>0</v>
          </cell>
          <cell r="DZ1818">
            <v>0</v>
          </cell>
          <cell r="EB1818">
            <v>0</v>
          </cell>
          <cell r="ED1818">
            <v>0</v>
          </cell>
          <cell r="EF1818">
            <v>0</v>
          </cell>
          <cell r="EJ1818">
            <v>0</v>
          </cell>
          <cell r="EL1818">
            <v>0</v>
          </cell>
          <cell r="EN1818">
            <v>0</v>
          </cell>
          <cell r="EP1818">
            <v>0</v>
          </cell>
          <cell r="ER1818">
            <v>0</v>
          </cell>
          <cell r="ET1818">
            <v>0</v>
          </cell>
          <cell r="EX1818">
            <v>0</v>
          </cell>
          <cell r="EZ1818">
            <v>0</v>
          </cell>
          <cell r="FD1818">
            <v>0</v>
          </cell>
          <cell r="FF1818">
            <v>0</v>
          </cell>
        </row>
        <row r="1819">
          <cell r="A1819" t="str">
            <v>ICHPFinland</v>
          </cell>
          <cell r="B1819" t="str">
            <v>Finland</v>
          </cell>
          <cell r="G1819">
            <v>2820</v>
          </cell>
          <cell r="H1819">
            <v>0</v>
          </cell>
          <cell r="N1819">
            <v>12268</v>
          </cell>
          <cell r="AK1819">
            <v>2820</v>
          </cell>
          <cell r="AL1819">
            <v>0</v>
          </cell>
          <cell r="AN1819">
            <v>0</v>
          </cell>
          <cell r="AO1819">
            <v>0</v>
          </cell>
          <cell r="AP1819">
            <v>0</v>
          </cell>
          <cell r="AQ1819">
            <v>0</v>
          </cell>
          <cell r="BG1819" t="b">
            <v>0</v>
          </cell>
          <cell r="BO1819" t="b">
            <v>0</v>
          </cell>
          <cell r="CA1819" t="b">
            <v>0</v>
          </cell>
          <cell r="CB1819" t="b">
            <v>0</v>
          </cell>
          <cell r="CD1819" t="b">
            <v>0</v>
          </cell>
          <cell r="CE1819" t="b">
            <v>0</v>
          </cell>
          <cell r="CG1819" t="b">
            <v>0</v>
          </cell>
          <cell r="CH1819" t="b">
            <v>0</v>
          </cell>
          <cell r="CP1819">
            <v>0</v>
          </cell>
          <cell r="CT1819" t="b">
            <v>0</v>
          </cell>
          <cell r="CV1819" t="b">
            <v>0</v>
          </cell>
          <cell r="CX1819" t="b">
            <v>0</v>
          </cell>
          <cell r="CZ1819" t="b">
            <v>0</v>
          </cell>
          <cell r="DB1819" t="b">
            <v>0</v>
          </cell>
          <cell r="DD1819" t="b">
            <v>0</v>
          </cell>
          <cell r="DF1819" t="b">
            <v>0</v>
          </cell>
          <cell r="DH1819" t="b">
            <v>0</v>
          </cell>
          <cell r="DJ1819" t="b">
            <v>0</v>
          </cell>
          <cell r="DL1819" t="b">
            <v>0</v>
          </cell>
          <cell r="DN1819" t="b">
            <v>0</v>
          </cell>
          <cell r="DP1819" t="b">
            <v>0</v>
          </cell>
          <cell r="DV1819">
            <v>0</v>
          </cell>
          <cell r="DX1819">
            <v>0</v>
          </cell>
          <cell r="DZ1819">
            <v>0</v>
          </cell>
          <cell r="EB1819">
            <v>0</v>
          </cell>
          <cell r="ED1819">
            <v>0</v>
          </cell>
          <cell r="EF1819">
            <v>0</v>
          </cell>
          <cell r="EJ1819">
            <v>0</v>
          </cell>
          <cell r="EL1819">
            <v>0</v>
          </cell>
          <cell r="EN1819">
            <v>0</v>
          </cell>
          <cell r="EP1819">
            <v>0</v>
          </cell>
          <cell r="ER1819">
            <v>0</v>
          </cell>
          <cell r="ET1819">
            <v>0</v>
          </cell>
          <cell r="EX1819">
            <v>0</v>
          </cell>
          <cell r="EZ1819">
            <v>0</v>
          </cell>
          <cell r="FD1819">
            <v>0</v>
          </cell>
          <cell r="FF1819">
            <v>0</v>
          </cell>
        </row>
        <row r="1820">
          <cell r="A1820" t="str">
            <v>ICHPFinland</v>
          </cell>
          <cell r="B1820" t="str">
            <v>Finland</v>
          </cell>
          <cell r="G1820">
            <v>3000</v>
          </cell>
          <cell r="H1820">
            <v>0</v>
          </cell>
          <cell r="N1820">
            <v>12972</v>
          </cell>
          <cell r="AK1820">
            <v>3000</v>
          </cell>
          <cell r="AL1820">
            <v>0</v>
          </cell>
          <cell r="AN1820">
            <v>0</v>
          </cell>
          <cell r="AO1820">
            <v>0</v>
          </cell>
          <cell r="AP1820">
            <v>0</v>
          </cell>
          <cell r="AQ1820">
            <v>0</v>
          </cell>
          <cell r="BG1820" t="b">
            <v>0</v>
          </cell>
          <cell r="BO1820" t="b">
            <v>0</v>
          </cell>
          <cell r="CA1820" t="b">
            <v>0</v>
          </cell>
          <cell r="CB1820" t="b">
            <v>0</v>
          </cell>
          <cell r="CD1820" t="b">
            <v>0</v>
          </cell>
          <cell r="CE1820" t="b">
            <v>0</v>
          </cell>
          <cell r="CG1820" t="b">
            <v>0</v>
          </cell>
          <cell r="CH1820" t="b">
            <v>0</v>
          </cell>
          <cell r="CP1820">
            <v>0</v>
          </cell>
          <cell r="CT1820" t="b">
            <v>0</v>
          </cell>
          <cell r="CV1820" t="b">
            <v>0</v>
          </cell>
          <cell r="CX1820" t="b">
            <v>0</v>
          </cell>
          <cell r="CZ1820" t="b">
            <v>0</v>
          </cell>
          <cell r="DB1820" t="b">
            <v>0</v>
          </cell>
          <cell r="DD1820" t="b">
            <v>0</v>
          </cell>
          <cell r="DF1820" t="b">
            <v>0</v>
          </cell>
          <cell r="DH1820" t="b">
            <v>0</v>
          </cell>
          <cell r="DJ1820" t="b">
            <v>0</v>
          </cell>
          <cell r="DL1820" t="b">
            <v>0</v>
          </cell>
          <cell r="DN1820" t="b">
            <v>0</v>
          </cell>
          <cell r="DP1820" t="b">
            <v>0</v>
          </cell>
          <cell r="DV1820">
            <v>0</v>
          </cell>
          <cell r="DX1820">
            <v>0</v>
          </cell>
          <cell r="DZ1820">
            <v>0</v>
          </cell>
          <cell r="EB1820">
            <v>0</v>
          </cell>
          <cell r="ED1820">
            <v>0</v>
          </cell>
          <cell r="EF1820">
            <v>0</v>
          </cell>
          <cell r="EJ1820">
            <v>0</v>
          </cell>
          <cell r="EL1820">
            <v>0</v>
          </cell>
          <cell r="EN1820">
            <v>0</v>
          </cell>
          <cell r="EP1820">
            <v>0</v>
          </cell>
          <cell r="ER1820">
            <v>0</v>
          </cell>
          <cell r="ET1820">
            <v>0</v>
          </cell>
          <cell r="EX1820">
            <v>0</v>
          </cell>
          <cell r="EZ1820">
            <v>0</v>
          </cell>
          <cell r="FD1820">
            <v>0</v>
          </cell>
          <cell r="FF1820">
            <v>0</v>
          </cell>
        </row>
        <row r="1821">
          <cell r="A1821" t="str">
            <v>ProcessHeatFinland</v>
          </cell>
          <cell r="B1821" t="str">
            <v>Finland</v>
          </cell>
          <cell r="G1821">
            <v>0</v>
          </cell>
          <cell r="H1821">
            <v>2117.5333333333333</v>
          </cell>
          <cell r="N1821">
            <v>12705.199999999999</v>
          </cell>
          <cell r="AK1821">
            <v>0</v>
          </cell>
          <cell r="AL1821">
            <v>0</v>
          </cell>
          <cell r="AN1821">
            <v>0</v>
          </cell>
          <cell r="AO1821">
            <v>0</v>
          </cell>
          <cell r="AP1821">
            <v>0</v>
          </cell>
          <cell r="AQ1821">
            <v>0</v>
          </cell>
          <cell r="BG1821" t="b">
            <v>0</v>
          </cell>
          <cell r="BO1821" t="b">
            <v>0</v>
          </cell>
          <cell r="CA1821" t="b">
            <v>0</v>
          </cell>
          <cell r="CB1821" t="b">
            <v>0</v>
          </cell>
          <cell r="CD1821" t="b">
            <v>0</v>
          </cell>
          <cell r="CE1821" t="b">
            <v>0</v>
          </cell>
          <cell r="CG1821" t="b">
            <v>0</v>
          </cell>
          <cell r="CH1821" t="b">
            <v>0</v>
          </cell>
          <cell r="CP1821">
            <v>0</v>
          </cell>
          <cell r="CT1821" t="b">
            <v>0</v>
          </cell>
          <cell r="CV1821" t="b">
            <v>0</v>
          </cell>
          <cell r="CX1821" t="b">
            <v>0</v>
          </cell>
          <cell r="CZ1821" t="b">
            <v>0</v>
          </cell>
          <cell r="DB1821" t="b">
            <v>0</v>
          </cell>
          <cell r="DD1821" t="b">
            <v>0</v>
          </cell>
          <cell r="DF1821" t="b">
            <v>0</v>
          </cell>
          <cell r="DH1821" t="b">
            <v>0</v>
          </cell>
          <cell r="DJ1821" t="b">
            <v>0</v>
          </cell>
          <cell r="DL1821" t="b">
            <v>0</v>
          </cell>
          <cell r="DN1821" t="b">
            <v>0</v>
          </cell>
          <cell r="DP1821" t="b">
            <v>0</v>
          </cell>
          <cell r="DV1821">
            <v>0</v>
          </cell>
          <cell r="DX1821">
            <v>0</v>
          </cell>
          <cell r="DZ1821">
            <v>0</v>
          </cell>
          <cell r="EB1821">
            <v>0</v>
          </cell>
          <cell r="ED1821">
            <v>0</v>
          </cell>
          <cell r="EF1821">
            <v>0</v>
          </cell>
          <cell r="EJ1821">
            <v>0</v>
          </cell>
          <cell r="EL1821">
            <v>0</v>
          </cell>
          <cell r="EN1821">
            <v>0</v>
          </cell>
          <cell r="EP1821">
            <v>0</v>
          </cell>
          <cell r="ER1821">
            <v>0</v>
          </cell>
          <cell r="ET1821">
            <v>0</v>
          </cell>
          <cell r="EX1821">
            <v>0</v>
          </cell>
          <cell r="EZ1821">
            <v>0</v>
          </cell>
          <cell r="FD1821">
            <v>0</v>
          </cell>
          <cell r="FF1821">
            <v>0</v>
          </cell>
        </row>
        <row r="1822">
          <cell r="A1822" t="str">
            <v>ProcessHeatFinland</v>
          </cell>
          <cell r="B1822" t="str">
            <v>Finland</v>
          </cell>
          <cell r="G1822">
            <v>0</v>
          </cell>
          <cell r="H1822">
            <v>2117.5333333333333</v>
          </cell>
          <cell r="N1822">
            <v>12705.199999999999</v>
          </cell>
          <cell r="AK1822">
            <v>0</v>
          </cell>
          <cell r="AL1822">
            <v>0</v>
          </cell>
          <cell r="AN1822">
            <v>0</v>
          </cell>
          <cell r="AO1822">
            <v>0</v>
          </cell>
          <cell r="AP1822">
            <v>0</v>
          </cell>
          <cell r="AQ1822">
            <v>0</v>
          </cell>
          <cell r="BG1822" t="b">
            <v>0</v>
          </cell>
          <cell r="BO1822" t="b">
            <v>0</v>
          </cell>
          <cell r="CA1822" t="b">
            <v>0</v>
          </cell>
          <cell r="CB1822" t="b">
            <v>0</v>
          </cell>
          <cell r="CD1822" t="b">
            <v>0</v>
          </cell>
          <cell r="CE1822" t="b">
            <v>0</v>
          </cell>
          <cell r="CG1822" t="b">
            <v>0</v>
          </cell>
          <cell r="CH1822" t="b">
            <v>0</v>
          </cell>
          <cell r="CP1822">
            <v>0</v>
          </cell>
          <cell r="CT1822" t="b">
            <v>0</v>
          </cell>
          <cell r="CV1822" t="b">
            <v>0</v>
          </cell>
          <cell r="CX1822" t="b">
            <v>0</v>
          </cell>
          <cell r="CZ1822" t="b">
            <v>0</v>
          </cell>
          <cell r="DB1822" t="b">
            <v>0</v>
          </cell>
          <cell r="DD1822" t="b">
            <v>0</v>
          </cell>
          <cell r="DF1822" t="b">
            <v>0</v>
          </cell>
          <cell r="DH1822" t="b">
            <v>0</v>
          </cell>
          <cell r="DJ1822" t="b">
            <v>0</v>
          </cell>
          <cell r="DL1822" t="b">
            <v>0</v>
          </cell>
          <cell r="DN1822" t="b">
            <v>0</v>
          </cell>
          <cell r="DP1822" t="b">
            <v>0</v>
          </cell>
          <cell r="DV1822">
            <v>0</v>
          </cell>
          <cell r="DX1822">
            <v>0</v>
          </cell>
          <cell r="DZ1822">
            <v>0</v>
          </cell>
          <cell r="EB1822">
            <v>0</v>
          </cell>
          <cell r="ED1822">
            <v>0</v>
          </cell>
          <cell r="EF1822">
            <v>0</v>
          </cell>
          <cell r="EJ1822">
            <v>0</v>
          </cell>
          <cell r="EL1822">
            <v>0</v>
          </cell>
          <cell r="EN1822">
            <v>0</v>
          </cell>
          <cell r="EP1822">
            <v>0</v>
          </cell>
          <cell r="ER1822">
            <v>0</v>
          </cell>
          <cell r="ET1822">
            <v>0</v>
          </cell>
          <cell r="EX1822">
            <v>0</v>
          </cell>
          <cell r="EZ1822">
            <v>0</v>
          </cell>
          <cell r="FD1822">
            <v>0</v>
          </cell>
          <cell r="FF1822">
            <v>0</v>
          </cell>
        </row>
        <row r="1823">
          <cell r="A1823" t="str">
            <v>HydroFinlandR</v>
          </cell>
          <cell r="B1823" t="str">
            <v>Finland</v>
          </cell>
          <cell r="G1823">
            <v>2978</v>
          </cell>
          <cell r="H1823">
            <v>0</v>
          </cell>
          <cell r="N1823">
            <v>13045</v>
          </cell>
          <cell r="AK1823">
            <v>2978</v>
          </cell>
          <cell r="AL1823">
            <v>0</v>
          </cell>
          <cell r="AN1823">
            <v>0</v>
          </cell>
          <cell r="AO1823">
            <v>148.9</v>
          </cell>
          <cell r="AP1823">
            <v>104230</v>
          </cell>
          <cell r="AQ1823">
            <v>178.68</v>
          </cell>
          <cell r="BG1823" t="b">
            <v>0</v>
          </cell>
          <cell r="BO1823" t="b">
            <v>0</v>
          </cell>
          <cell r="CA1823" t="b">
            <v>0</v>
          </cell>
          <cell r="CB1823" t="b">
            <v>0</v>
          </cell>
          <cell r="CD1823" t="b">
            <v>0</v>
          </cell>
          <cell r="CE1823" t="b">
            <v>0</v>
          </cell>
          <cell r="CG1823" t="b">
            <v>0</v>
          </cell>
          <cell r="CH1823" t="b">
            <v>0</v>
          </cell>
          <cell r="CP1823" t="str">
            <v>ERHYDDAM</v>
          </cell>
          <cell r="CT1823" t="b">
            <v>0</v>
          </cell>
          <cell r="CV1823" t="b">
            <v>0</v>
          </cell>
          <cell r="CX1823" t="b">
            <v>0</v>
          </cell>
          <cell r="CZ1823" t="b">
            <v>0</v>
          </cell>
          <cell r="DB1823" t="b">
            <v>0</v>
          </cell>
          <cell r="DD1823" t="b">
            <v>0</v>
          </cell>
          <cell r="DF1823" t="b">
            <v>0</v>
          </cell>
          <cell r="DH1823" t="b">
            <v>0</v>
          </cell>
          <cell r="DJ1823" t="b">
            <v>0</v>
          </cell>
          <cell r="DL1823" t="b">
            <v>0</v>
          </cell>
          <cell r="DN1823" t="b">
            <v>0</v>
          </cell>
          <cell r="DP1823" t="b">
            <v>0</v>
          </cell>
          <cell r="DV1823">
            <v>0</v>
          </cell>
          <cell r="DX1823">
            <v>0</v>
          </cell>
          <cell r="DZ1823">
            <v>0</v>
          </cell>
          <cell r="EB1823">
            <v>0</v>
          </cell>
          <cell r="ED1823">
            <v>0</v>
          </cell>
          <cell r="EF1823">
            <v>0</v>
          </cell>
          <cell r="EJ1823">
            <v>0</v>
          </cell>
          <cell r="EL1823">
            <v>0</v>
          </cell>
          <cell r="EN1823">
            <v>0</v>
          </cell>
          <cell r="EP1823">
            <v>0</v>
          </cell>
          <cell r="ER1823">
            <v>0</v>
          </cell>
          <cell r="ET1823">
            <v>0</v>
          </cell>
          <cell r="EX1823">
            <v>0</v>
          </cell>
          <cell r="EZ1823">
            <v>0</v>
          </cell>
          <cell r="FD1823">
            <v>0</v>
          </cell>
          <cell r="FF1823">
            <v>0</v>
          </cell>
        </row>
        <row r="1824">
          <cell r="A1824" t="str">
            <v>HydroFinlandR</v>
          </cell>
          <cell r="B1824" t="str">
            <v>Finland</v>
          </cell>
          <cell r="G1824">
            <v>3097</v>
          </cell>
          <cell r="H1824">
            <v>0</v>
          </cell>
          <cell r="N1824">
            <v>13400</v>
          </cell>
          <cell r="AK1824">
            <v>3097</v>
          </cell>
          <cell r="AL1824">
            <v>0</v>
          </cell>
          <cell r="AN1824">
            <v>0</v>
          </cell>
          <cell r="AO1824">
            <v>154.85000000000002</v>
          </cell>
          <cell r="AP1824">
            <v>108395</v>
          </cell>
          <cell r="AQ1824">
            <v>185.82</v>
          </cell>
          <cell r="BG1824" t="b">
            <v>0</v>
          </cell>
          <cell r="BO1824" t="b">
            <v>0</v>
          </cell>
          <cell r="CA1824" t="b">
            <v>0</v>
          </cell>
          <cell r="CB1824" t="b">
            <v>0</v>
          </cell>
          <cell r="CD1824" t="b">
            <v>0</v>
          </cell>
          <cell r="CE1824" t="b">
            <v>0</v>
          </cell>
          <cell r="CG1824" t="b">
            <v>0</v>
          </cell>
          <cell r="CH1824" t="b">
            <v>0</v>
          </cell>
          <cell r="CP1824" t="str">
            <v>ERHYDDAM</v>
          </cell>
          <cell r="CT1824" t="b">
            <v>0</v>
          </cell>
          <cell r="CV1824" t="b">
            <v>0</v>
          </cell>
          <cell r="CX1824" t="b">
            <v>0</v>
          </cell>
          <cell r="CZ1824" t="b">
            <v>0</v>
          </cell>
          <cell r="DB1824" t="b">
            <v>0</v>
          </cell>
          <cell r="DD1824" t="b">
            <v>0</v>
          </cell>
          <cell r="DF1824" t="b">
            <v>0</v>
          </cell>
          <cell r="DH1824" t="b">
            <v>0</v>
          </cell>
          <cell r="DJ1824" t="b">
            <v>0</v>
          </cell>
          <cell r="DL1824" t="b">
            <v>0</v>
          </cell>
          <cell r="DN1824" t="b">
            <v>0</v>
          </cell>
          <cell r="DP1824" t="b">
            <v>0</v>
          </cell>
          <cell r="DV1824">
            <v>0</v>
          </cell>
          <cell r="DX1824">
            <v>0</v>
          </cell>
          <cell r="DZ1824">
            <v>0</v>
          </cell>
          <cell r="EB1824">
            <v>0</v>
          </cell>
          <cell r="ED1824">
            <v>0</v>
          </cell>
          <cell r="EF1824">
            <v>0</v>
          </cell>
          <cell r="EJ1824">
            <v>0</v>
          </cell>
          <cell r="EL1824">
            <v>0</v>
          </cell>
          <cell r="EN1824">
            <v>0</v>
          </cell>
          <cell r="EP1824">
            <v>0</v>
          </cell>
          <cell r="ER1824">
            <v>0</v>
          </cell>
          <cell r="ET1824">
            <v>0</v>
          </cell>
          <cell r="EX1824">
            <v>0</v>
          </cell>
          <cell r="EZ1824">
            <v>0</v>
          </cell>
          <cell r="FD1824">
            <v>0</v>
          </cell>
          <cell r="FF1824">
            <v>0</v>
          </cell>
        </row>
        <row r="1825">
          <cell r="A1825" t="str">
            <v>HydroFinlandR</v>
          </cell>
          <cell r="B1825" t="str">
            <v>Finland</v>
          </cell>
          <cell r="G1825">
            <v>3097</v>
          </cell>
          <cell r="H1825">
            <v>0</v>
          </cell>
          <cell r="N1825">
            <v>13400</v>
          </cell>
          <cell r="AK1825">
            <v>3097</v>
          </cell>
          <cell r="AL1825">
            <v>0</v>
          </cell>
          <cell r="AN1825">
            <v>0</v>
          </cell>
          <cell r="AO1825">
            <v>154.85000000000002</v>
          </cell>
          <cell r="AP1825">
            <v>108395</v>
          </cell>
          <cell r="AQ1825">
            <v>185.82</v>
          </cell>
          <cell r="BG1825" t="b">
            <v>0</v>
          </cell>
          <cell r="BO1825" t="b">
            <v>0</v>
          </cell>
          <cell r="CA1825" t="b">
            <v>0</v>
          </cell>
          <cell r="CB1825" t="b">
            <v>0</v>
          </cell>
          <cell r="CD1825" t="b">
            <v>0</v>
          </cell>
          <cell r="CE1825" t="b">
            <v>0</v>
          </cell>
          <cell r="CG1825" t="b">
            <v>0</v>
          </cell>
          <cell r="CH1825" t="b">
            <v>0</v>
          </cell>
          <cell r="CP1825" t="str">
            <v>ERHYDDAM</v>
          </cell>
          <cell r="CT1825" t="b">
            <v>0</v>
          </cell>
          <cell r="CV1825" t="b">
            <v>0</v>
          </cell>
          <cell r="CX1825" t="b">
            <v>0</v>
          </cell>
          <cell r="CZ1825" t="b">
            <v>0</v>
          </cell>
          <cell r="DB1825" t="b">
            <v>0</v>
          </cell>
          <cell r="DD1825" t="b">
            <v>0</v>
          </cell>
          <cell r="DF1825" t="b">
            <v>0</v>
          </cell>
          <cell r="DH1825" t="b">
            <v>0</v>
          </cell>
          <cell r="DJ1825" t="b">
            <v>0</v>
          </cell>
          <cell r="DL1825" t="b">
            <v>0</v>
          </cell>
          <cell r="DN1825" t="b">
            <v>0</v>
          </cell>
          <cell r="DP1825" t="b">
            <v>0</v>
          </cell>
          <cell r="DV1825">
            <v>0</v>
          </cell>
          <cell r="DX1825">
            <v>0</v>
          </cell>
          <cell r="DZ1825">
            <v>0</v>
          </cell>
          <cell r="EB1825">
            <v>0</v>
          </cell>
          <cell r="ED1825">
            <v>0</v>
          </cell>
          <cell r="EF1825">
            <v>0</v>
          </cell>
          <cell r="EJ1825">
            <v>0</v>
          </cell>
          <cell r="EL1825">
            <v>0</v>
          </cell>
          <cell r="EN1825">
            <v>0</v>
          </cell>
          <cell r="EP1825">
            <v>0</v>
          </cell>
          <cell r="ER1825">
            <v>0</v>
          </cell>
          <cell r="ET1825">
            <v>0</v>
          </cell>
          <cell r="EX1825">
            <v>0</v>
          </cell>
          <cell r="EZ1825">
            <v>0</v>
          </cell>
          <cell r="FD1825">
            <v>0</v>
          </cell>
          <cell r="FF1825">
            <v>0</v>
          </cell>
        </row>
        <row r="1826">
          <cell r="A1826" t="str">
            <v>HydroFinlandR</v>
          </cell>
          <cell r="B1826" t="str">
            <v>Finland</v>
          </cell>
          <cell r="G1826">
            <v>3281.8955223880598</v>
          </cell>
          <cell r="H1826">
            <v>0</v>
          </cell>
          <cell r="N1826">
            <v>14200</v>
          </cell>
          <cell r="AK1826">
            <v>3281.8955223880598</v>
          </cell>
          <cell r="AL1826">
            <v>0</v>
          </cell>
          <cell r="AN1826">
            <v>0</v>
          </cell>
          <cell r="AO1826">
            <v>164.09477611940301</v>
          </cell>
          <cell r="AP1826">
            <v>114866.3432835821</v>
          </cell>
          <cell r="AQ1826">
            <v>196.91373134328359</v>
          </cell>
          <cell r="BG1826" t="b">
            <v>0</v>
          </cell>
          <cell r="BO1826" t="b">
            <v>0</v>
          </cell>
          <cell r="CA1826" t="b">
            <v>0</v>
          </cell>
          <cell r="CB1826" t="b">
            <v>0</v>
          </cell>
          <cell r="CD1826" t="b">
            <v>0</v>
          </cell>
          <cell r="CE1826" t="b">
            <v>0</v>
          </cell>
          <cell r="CG1826" t="b">
            <v>0</v>
          </cell>
          <cell r="CH1826" t="b">
            <v>0</v>
          </cell>
          <cell r="CP1826" t="str">
            <v>ERHYDDAM</v>
          </cell>
          <cell r="CT1826" t="b">
            <v>0</v>
          </cell>
          <cell r="CV1826" t="b">
            <v>0</v>
          </cell>
          <cell r="CX1826" t="b">
            <v>0</v>
          </cell>
          <cell r="CZ1826" t="b">
            <v>0</v>
          </cell>
          <cell r="DB1826" t="b">
            <v>0</v>
          </cell>
          <cell r="DD1826" t="b">
            <v>0</v>
          </cell>
          <cell r="DF1826" t="b">
            <v>0</v>
          </cell>
          <cell r="DH1826" t="b">
            <v>0</v>
          </cell>
          <cell r="DJ1826" t="b">
            <v>0</v>
          </cell>
          <cell r="DL1826" t="b">
            <v>0</v>
          </cell>
          <cell r="DN1826" t="b">
            <v>0</v>
          </cell>
          <cell r="DP1826" t="b">
            <v>0</v>
          </cell>
          <cell r="DV1826">
            <v>0</v>
          </cell>
          <cell r="DX1826">
            <v>0</v>
          </cell>
          <cell r="DZ1826">
            <v>0</v>
          </cell>
          <cell r="EB1826">
            <v>0</v>
          </cell>
          <cell r="ED1826">
            <v>0</v>
          </cell>
          <cell r="EF1826">
            <v>0</v>
          </cell>
          <cell r="EJ1826">
            <v>0</v>
          </cell>
          <cell r="EL1826">
            <v>0</v>
          </cell>
          <cell r="EN1826">
            <v>0</v>
          </cell>
          <cell r="EP1826">
            <v>0</v>
          </cell>
          <cell r="ER1826">
            <v>0</v>
          </cell>
          <cell r="ET1826">
            <v>0</v>
          </cell>
          <cell r="EX1826">
            <v>0</v>
          </cell>
          <cell r="EZ1826">
            <v>0</v>
          </cell>
          <cell r="FD1826">
            <v>0</v>
          </cell>
          <cell r="FF1826">
            <v>0</v>
          </cell>
        </row>
        <row r="1827">
          <cell r="A1827" t="str">
            <v>HydroFinlandR</v>
          </cell>
          <cell r="B1827" t="str">
            <v>Finland</v>
          </cell>
          <cell r="G1827">
            <v>3420.5671641791046</v>
          </cell>
          <cell r="H1827">
            <v>0</v>
          </cell>
          <cell r="N1827">
            <v>14800</v>
          </cell>
          <cell r="AK1827">
            <v>3420.5671641791046</v>
          </cell>
          <cell r="AL1827">
            <v>0</v>
          </cell>
          <cell r="AN1827">
            <v>0</v>
          </cell>
          <cell r="AO1827">
            <v>171.02835820895524</v>
          </cell>
          <cell r="AP1827">
            <v>119719.85074626865</v>
          </cell>
          <cell r="AQ1827">
            <v>205.23402985074625</v>
          </cell>
          <cell r="BG1827" t="b">
            <v>0</v>
          </cell>
          <cell r="BO1827" t="b">
            <v>0</v>
          </cell>
          <cell r="CA1827" t="b">
            <v>0</v>
          </cell>
          <cell r="CB1827" t="b">
            <v>0</v>
          </cell>
          <cell r="CD1827" t="b">
            <v>0</v>
          </cell>
          <cell r="CE1827" t="b">
            <v>0</v>
          </cell>
          <cell r="CG1827" t="b">
            <v>0</v>
          </cell>
          <cell r="CH1827" t="b">
            <v>0</v>
          </cell>
          <cell r="CP1827" t="str">
            <v>ERHYDDAM</v>
          </cell>
          <cell r="CT1827" t="b">
            <v>0</v>
          </cell>
          <cell r="CV1827" t="b">
            <v>0</v>
          </cell>
          <cell r="CX1827" t="b">
            <v>0</v>
          </cell>
          <cell r="CZ1827" t="b">
            <v>0</v>
          </cell>
          <cell r="DB1827" t="b">
            <v>0</v>
          </cell>
          <cell r="DD1827" t="b">
            <v>0</v>
          </cell>
          <cell r="DF1827" t="b">
            <v>0</v>
          </cell>
          <cell r="DH1827" t="b">
            <v>0</v>
          </cell>
          <cell r="DJ1827" t="b">
            <v>0</v>
          </cell>
          <cell r="DL1827" t="b">
            <v>0</v>
          </cell>
          <cell r="DN1827" t="b">
            <v>0</v>
          </cell>
          <cell r="DP1827" t="b">
            <v>0</v>
          </cell>
          <cell r="DV1827">
            <v>0</v>
          </cell>
          <cell r="DX1827">
            <v>0</v>
          </cell>
          <cell r="DZ1827">
            <v>0</v>
          </cell>
          <cell r="EB1827">
            <v>0</v>
          </cell>
          <cell r="ED1827">
            <v>0</v>
          </cell>
          <cell r="EF1827">
            <v>0</v>
          </cell>
          <cell r="EJ1827">
            <v>0</v>
          </cell>
          <cell r="EL1827">
            <v>0</v>
          </cell>
          <cell r="EN1827">
            <v>0</v>
          </cell>
          <cell r="EP1827">
            <v>0</v>
          </cell>
          <cell r="ER1827">
            <v>0</v>
          </cell>
          <cell r="ET1827">
            <v>0</v>
          </cell>
          <cell r="EX1827">
            <v>0</v>
          </cell>
          <cell r="EZ1827">
            <v>0</v>
          </cell>
          <cell r="FD1827">
            <v>0</v>
          </cell>
          <cell r="FF1827">
            <v>0</v>
          </cell>
        </row>
        <row r="1828">
          <cell r="A1828" t="str">
            <v>WindF</v>
          </cell>
          <cell r="B1828" t="str">
            <v>Finland</v>
          </cell>
          <cell r="G1828">
            <v>17</v>
          </cell>
          <cell r="H1828">
            <v>0</v>
          </cell>
          <cell r="N1828">
            <v>23</v>
          </cell>
          <cell r="AK1828">
            <v>17</v>
          </cell>
          <cell r="AL1828">
            <v>0</v>
          </cell>
          <cell r="AN1828">
            <v>0</v>
          </cell>
          <cell r="AO1828">
            <v>2.6596500000000001</v>
          </cell>
          <cell r="AP1828">
            <v>886.55</v>
          </cell>
          <cell r="AQ1828">
            <v>0</v>
          </cell>
          <cell r="BG1828" t="b">
            <v>0</v>
          </cell>
          <cell r="BO1828" t="b">
            <v>0</v>
          </cell>
          <cell r="CA1828" t="b">
            <v>0</v>
          </cell>
          <cell r="CB1828" t="b">
            <v>0</v>
          </cell>
          <cell r="CD1828" t="b">
            <v>0</v>
          </cell>
          <cell r="CE1828" t="b">
            <v>0</v>
          </cell>
          <cell r="CG1828" t="b">
            <v>0</v>
          </cell>
          <cell r="CH1828" t="b">
            <v>0</v>
          </cell>
          <cell r="CP1828" t="str">
            <v>ERWINWON</v>
          </cell>
          <cell r="CT1828" t="b">
            <v>0</v>
          </cell>
          <cell r="CV1828" t="b">
            <v>0</v>
          </cell>
          <cell r="CX1828" t="b">
            <v>0</v>
          </cell>
          <cell r="CZ1828" t="b">
            <v>0</v>
          </cell>
          <cell r="DB1828" t="b">
            <v>0</v>
          </cell>
          <cell r="DD1828" t="b">
            <v>0</v>
          </cell>
          <cell r="DF1828" t="b">
            <v>0</v>
          </cell>
          <cell r="DH1828" t="b">
            <v>0</v>
          </cell>
          <cell r="DJ1828" t="b">
            <v>0</v>
          </cell>
          <cell r="DL1828" t="b">
            <v>0</v>
          </cell>
          <cell r="DN1828" t="b">
            <v>0</v>
          </cell>
          <cell r="DP1828" t="b">
            <v>0</v>
          </cell>
          <cell r="DV1828">
            <v>0</v>
          </cell>
          <cell r="DX1828">
            <v>0</v>
          </cell>
          <cell r="DZ1828">
            <v>0</v>
          </cell>
          <cell r="EB1828">
            <v>0</v>
          </cell>
          <cell r="ED1828">
            <v>0</v>
          </cell>
          <cell r="EF1828">
            <v>0</v>
          </cell>
          <cell r="EJ1828">
            <v>0</v>
          </cell>
          <cell r="EL1828">
            <v>0</v>
          </cell>
          <cell r="EN1828">
            <v>0</v>
          </cell>
          <cell r="EP1828">
            <v>0</v>
          </cell>
          <cell r="ER1828">
            <v>0</v>
          </cell>
          <cell r="ET1828">
            <v>0</v>
          </cell>
          <cell r="EX1828">
            <v>0</v>
          </cell>
          <cell r="EZ1828">
            <v>0</v>
          </cell>
          <cell r="FD1828">
            <v>0</v>
          </cell>
          <cell r="FF1828">
            <v>0</v>
          </cell>
        </row>
        <row r="1829">
          <cell r="A1829" t="str">
            <v>WindF</v>
          </cell>
          <cell r="B1829" t="str">
            <v>Finland</v>
          </cell>
          <cell r="G1829">
            <v>38</v>
          </cell>
          <cell r="H1829">
            <v>0</v>
          </cell>
          <cell r="N1829">
            <v>49</v>
          </cell>
          <cell r="AK1829">
            <v>38</v>
          </cell>
          <cell r="AL1829">
            <v>0</v>
          </cell>
          <cell r="AN1829">
            <v>0</v>
          </cell>
          <cell r="AO1829">
            <v>5.9451000000000001</v>
          </cell>
          <cell r="AP1829">
            <v>1981.7</v>
          </cell>
          <cell r="AQ1829">
            <v>0</v>
          </cell>
          <cell r="BG1829" t="b">
            <v>0</v>
          </cell>
          <cell r="BO1829" t="b">
            <v>0</v>
          </cell>
          <cell r="CA1829" t="b">
            <v>0</v>
          </cell>
          <cell r="CB1829" t="b">
            <v>0</v>
          </cell>
          <cell r="CD1829" t="b">
            <v>0</v>
          </cell>
          <cell r="CE1829" t="b">
            <v>0</v>
          </cell>
          <cell r="CG1829" t="b">
            <v>0</v>
          </cell>
          <cell r="CH1829" t="b">
            <v>0</v>
          </cell>
          <cell r="CP1829" t="str">
            <v>ERWINWON</v>
          </cell>
          <cell r="CT1829" t="b">
            <v>0</v>
          </cell>
          <cell r="CV1829" t="b">
            <v>0</v>
          </cell>
          <cell r="CX1829" t="b">
            <v>0</v>
          </cell>
          <cell r="CZ1829" t="b">
            <v>0</v>
          </cell>
          <cell r="DB1829" t="b">
            <v>0</v>
          </cell>
          <cell r="DD1829" t="b">
            <v>0</v>
          </cell>
          <cell r="DF1829" t="b">
            <v>0</v>
          </cell>
          <cell r="DH1829" t="b">
            <v>0</v>
          </cell>
          <cell r="DJ1829" t="b">
            <v>0</v>
          </cell>
          <cell r="DL1829" t="b">
            <v>0</v>
          </cell>
          <cell r="DN1829" t="b">
            <v>0</v>
          </cell>
          <cell r="DP1829" t="b">
            <v>0</v>
          </cell>
          <cell r="DV1829">
            <v>0</v>
          </cell>
          <cell r="DX1829">
            <v>0</v>
          </cell>
          <cell r="DZ1829">
            <v>0</v>
          </cell>
          <cell r="EB1829">
            <v>0</v>
          </cell>
          <cell r="ED1829">
            <v>0</v>
          </cell>
          <cell r="EF1829">
            <v>0</v>
          </cell>
          <cell r="EJ1829">
            <v>0</v>
          </cell>
          <cell r="EL1829">
            <v>0</v>
          </cell>
          <cell r="EN1829">
            <v>0</v>
          </cell>
          <cell r="EP1829">
            <v>0</v>
          </cell>
          <cell r="ER1829">
            <v>0</v>
          </cell>
          <cell r="ET1829">
            <v>0</v>
          </cell>
          <cell r="EX1829">
            <v>0</v>
          </cell>
          <cell r="EZ1829">
            <v>0</v>
          </cell>
          <cell r="FD1829">
            <v>0</v>
          </cell>
          <cell r="FF1829">
            <v>0</v>
          </cell>
        </row>
        <row r="1830">
          <cell r="A1830" t="str">
            <v>WindF</v>
          </cell>
          <cell r="B1830" t="str">
            <v>Finland</v>
          </cell>
          <cell r="G1830">
            <v>38</v>
          </cell>
          <cell r="H1830">
            <v>0</v>
          </cell>
          <cell r="N1830">
            <v>78</v>
          </cell>
          <cell r="AK1830">
            <v>38</v>
          </cell>
          <cell r="AL1830">
            <v>0</v>
          </cell>
          <cell r="AN1830">
            <v>0</v>
          </cell>
          <cell r="AO1830">
            <v>5.9451000000000001</v>
          </cell>
          <cell r="AP1830">
            <v>1981.7</v>
          </cell>
          <cell r="AQ1830">
            <v>0</v>
          </cell>
          <cell r="BG1830" t="b">
            <v>0</v>
          </cell>
          <cell r="BO1830" t="b">
            <v>0</v>
          </cell>
          <cell r="CA1830" t="b">
            <v>0</v>
          </cell>
          <cell r="CB1830" t="b">
            <v>0</v>
          </cell>
          <cell r="CD1830" t="b">
            <v>0</v>
          </cell>
          <cell r="CE1830" t="b">
            <v>0</v>
          </cell>
          <cell r="CG1830" t="b">
            <v>0</v>
          </cell>
          <cell r="CH1830" t="b">
            <v>0</v>
          </cell>
          <cell r="CP1830" t="str">
            <v>ERWINWON</v>
          </cell>
          <cell r="CT1830" t="b">
            <v>0</v>
          </cell>
          <cell r="CV1830" t="b">
            <v>0</v>
          </cell>
          <cell r="CX1830" t="b">
            <v>0</v>
          </cell>
          <cell r="CZ1830" t="b">
            <v>0</v>
          </cell>
          <cell r="DB1830" t="b">
            <v>0</v>
          </cell>
          <cell r="DD1830" t="b">
            <v>0</v>
          </cell>
          <cell r="DF1830" t="b">
            <v>0</v>
          </cell>
          <cell r="DH1830" t="b">
            <v>0</v>
          </cell>
          <cell r="DJ1830" t="b">
            <v>0</v>
          </cell>
          <cell r="DL1830" t="b">
            <v>0</v>
          </cell>
          <cell r="DN1830" t="b">
            <v>0</v>
          </cell>
          <cell r="DP1830" t="b">
            <v>0</v>
          </cell>
          <cell r="DV1830">
            <v>0</v>
          </cell>
          <cell r="DX1830">
            <v>0</v>
          </cell>
          <cell r="DZ1830">
            <v>0</v>
          </cell>
          <cell r="EB1830">
            <v>0</v>
          </cell>
          <cell r="ED1830">
            <v>0</v>
          </cell>
          <cell r="EF1830">
            <v>0</v>
          </cell>
          <cell r="EJ1830">
            <v>0</v>
          </cell>
          <cell r="EL1830">
            <v>0</v>
          </cell>
          <cell r="EN1830">
            <v>0</v>
          </cell>
          <cell r="EP1830">
            <v>0</v>
          </cell>
          <cell r="ER1830">
            <v>0</v>
          </cell>
          <cell r="ET1830">
            <v>0</v>
          </cell>
          <cell r="EX1830">
            <v>0</v>
          </cell>
          <cell r="EZ1830">
            <v>0</v>
          </cell>
          <cell r="FD1830">
            <v>0</v>
          </cell>
          <cell r="FF1830">
            <v>0</v>
          </cell>
        </row>
        <row r="1831">
          <cell r="A1831" t="str">
            <v>WindF</v>
          </cell>
          <cell r="B1831" t="str">
            <v>Finland</v>
          </cell>
          <cell r="G1831">
            <v>39</v>
          </cell>
          <cell r="H1831">
            <v>0</v>
          </cell>
          <cell r="N1831">
            <v>71</v>
          </cell>
          <cell r="AK1831">
            <v>39</v>
          </cell>
          <cell r="AL1831">
            <v>0</v>
          </cell>
          <cell r="AN1831">
            <v>0</v>
          </cell>
          <cell r="AO1831">
            <v>6.1015500000000005</v>
          </cell>
          <cell r="AP1831">
            <v>2033.85</v>
          </cell>
          <cell r="AQ1831">
            <v>0</v>
          </cell>
          <cell r="BG1831" t="b">
            <v>0</v>
          </cell>
          <cell r="BO1831" t="b">
            <v>0</v>
          </cell>
          <cell r="CA1831" t="b">
            <v>0</v>
          </cell>
          <cell r="CB1831" t="b">
            <v>0</v>
          </cell>
          <cell r="CD1831" t="b">
            <v>0</v>
          </cell>
          <cell r="CE1831" t="b">
            <v>0</v>
          </cell>
          <cell r="CG1831" t="b">
            <v>0</v>
          </cell>
          <cell r="CH1831" t="b">
            <v>0</v>
          </cell>
          <cell r="CP1831" t="str">
            <v>ERWINWON</v>
          </cell>
          <cell r="CT1831" t="b">
            <v>0</v>
          </cell>
          <cell r="CV1831" t="b">
            <v>0</v>
          </cell>
          <cell r="CX1831" t="b">
            <v>0</v>
          </cell>
          <cell r="CZ1831" t="b">
            <v>0</v>
          </cell>
          <cell r="DB1831" t="b">
            <v>0</v>
          </cell>
          <cell r="DD1831" t="b">
            <v>0</v>
          </cell>
          <cell r="DF1831" t="b">
            <v>0</v>
          </cell>
          <cell r="DH1831" t="b">
            <v>0</v>
          </cell>
          <cell r="DJ1831" t="b">
            <v>0</v>
          </cell>
          <cell r="DL1831" t="b">
            <v>0</v>
          </cell>
          <cell r="DN1831" t="b">
            <v>0</v>
          </cell>
          <cell r="DP1831" t="b">
            <v>0</v>
          </cell>
          <cell r="DV1831">
            <v>0</v>
          </cell>
          <cell r="DX1831">
            <v>0</v>
          </cell>
          <cell r="DZ1831">
            <v>0</v>
          </cell>
          <cell r="EB1831">
            <v>0</v>
          </cell>
          <cell r="ED1831">
            <v>0</v>
          </cell>
          <cell r="EF1831">
            <v>0</v>
          </cell>
          <cell r="EJ1831">
            <v>0</v>
          </cell>
          <cell r="EL1831">
            <v>0</v>
          </cell>
          <cell r="EN1831">
            <v>0</v>
          </cell>
          <cell r="EP1831">
            <v>0</v>
          </cell>
          <cell r="ER1831">
            <v>0</v>
          </cell>
          <cell r="ET1831">
            <v>0</v>
          </cell>
          <cell r="EX1831">
            <v>0</v>
          </cell>
          <cell r="EZ1831">
            <v>0</v>
          </cell>
          <cell r="FD1831">
            <v>0</v>
          </cell>
          <cell r="FF1831">
            <v>0</v>
          </cell>
        </row>
        <row r="1832">
          <cell r="A1832" t="str">
            <v>WindF</v>
          </cell>
          <cell r="B1832" t="str">
            <v>Finland</v>
          </cell>
          <cell r="G1832">
            <v>43</v>
          </cell>
          <cell r="H1832">
            <v>0</v>
          </cell>
          <cell r="N1832">
            <v>66</v>
          </cell>
          <cell r="AK1832">
            <v>43</v>
          </cell>
          <cell r="AL1832">
            <v>0</v>
          </cell>
          <cell r="AN1832">
            <v>0</v>
          </cell>
          <cell r="AO1832">
            <v>6.7273500000000004</v>
          </cell>
          <cell r="AP1832">
            <v>2242.4499999999998</v>
          </cell>
          <cell r="AQ1832">
            <v>0</v>
          </cell>
          <cell r="BG1832" t="b">
            <v>0</v>
          </cell>
          <cell r="BO1832" t="b">
            <v>0</v>
          </cell>
          <cell r="CA1832" t="b">
            <v>0</v>
          </cell>
          <cell r="CB1832" t="b">
            <v>0</v>
          </cell>
          <cell r="CD1832" t="b">
            <v>0</v>
          </cell>
          <cell r="CE1832" t="b">
            <v>0</v>
          </cell>
          <cell r="CG1832" t="b">
            <v>0</v>
          </cell>
          <cell r="CH1832" t="b">
            <v>0</v>
          </cell>
          <cell r="CP1832" t="str">
            <v>ERWINWON</v>
          </cell>
          <cell r="CT1832" t="b">
            <v>0</v>
          </cell>
          <cell r="CV1832" t="b">
            <v>0</v>
          </cell>
          <cell r="CX1832" t="b">
            <v>0</v>
          </cell>
          <cell r="CZ1832" t="b">
            <v>0</v>
          </cell>
          <cell r="DB1832" t="b">
            <v>0</v>
          </cell>
          <cell r="DD1832" t="b">
            <v>0</v>
          </cell>
          <cell r="DF1832" t="b">
            <v>0</v>
          </cell>
          <cell r="DH1832" t="b">
            <v>0</v>
          </cell>
          <cell r="DJ1832" t="b">
            <v>0</v>
          </cell>
          <cell r="DL1832" t="b">
            <v>0</v>
          </cell>
          <cell r="DN1832" t="b">
            <v>0</v>
          </cell>
          <cell r="DP1832" t="b">
            <v>0</v>
          </cell>
          <cell r="DV1832">
            <v>0</v>
          </cell>
          <cell r="DX1832">
            <v>0</v>
          </cell>
          <cell r="DZ1832">
            <v>0</v>
          </cell>
          <cell r="EB1832">
            <v>0</v>
          </cell>
          <cell r="ED1832">
            <v>0</v>
          </cell>
          <cell r="EF1832">
            <v>0</v>
          </cell>
          <cell r="EJ1832">
            <v>0</v>
          </cell>
          <cell r="EL1832">
            <v>0</v>
          </cell>
          <cell r="EN1832">
            <v>0</v>
          </cell>
          <cell r="EP1832">
            <v>0</v>
          </cell>
          <cell r="ER1832">
            <v>0</v>
          </cell>
          <cell r="ET1832">
            <v>0</v>
          </cell>
          <cell r="EX1832">
            <v>0</v>
          </cell>
          <cell r="EZ1832">
            <v>0</v>
          </cell>
          <cell r="FD1832">
            <v>0</v>
          </cell>
          <cell r="FF1832">
            <v>0</v>
          </cell>
        </row>
        <row r="1833">
          <cell r="A1833" t="str">
            <v>WindF</v>
          </cell>
          <cell r="B1833" t="str">
            <v>Finland</v>
          </cell>
          <cell r="G1833">
            <v>52</v>
          </cell>
          <cell r="H1833">
            <v>0</v>
          </cell>
          <cell r="N1833">
            <v>92</v>
          </cell>
          <cell r="AK1833">
            <v>52</v>
          </cell>
          <cell r="AL1833">
            <v>0</v>
          </cell>
          <cell r="AN1833">
            <v>0</v>
          </cell>
          <cell r="AO1833">
            <v>8.1354000000000006</v>
          </cell>
          <cell r="AP1833">
            <v>2711.7999999999997</v>
          </cell>
          <cell r="AQ1833">
            <v>0</v>
          </cell>
          <cell r="BG1833" t="b">
            <v>0</v>
          </cell>
          <cell r="BO1833" t="b">
            <v>0</v>
          </cell>
          <cell r="CA1833" t="b">
            <v>0</v>
          </cell>
          <cell r="CB1833" t="b">
            <v>0</v>
          </cell>
          <cell r="CD1833" t="b">
            <v>0</v>
          </cell>
          <cell r="CE1833" t="b">
            <v>0</v>
          </cell>
          <cell r="CG1833" t="b">
            <v>0</v>
          </cell>
          <cell r="CH1833" t="b">
            <v>0</v>
          </cell>
          <cell r="CP1833" t="str">
            <v>ERWINWON</v>
          </cell>
          <cell r="CT1833" t="b">
            <v>0</v>
          </cell>
          <cell r="CV1833" t="b">
            <v>0</v>
          </cell>
          <cell r="CX1833" t="b">
            <v>0</v>
          </cell>
          <cell r="CZ1833" t="b">
            <v>0</v>
          </cell>
          <cell r="DB1833" t="b">
            <v>0</v>
          </cell>
          <cell r="DD1833" t="b">
            <v>0</v>
          </cell>
          <cell r="DF1833" t="b">
            <v>0</v>
          </cell>
          <cell r="DH1833" t="b">
            <v>0</v>
          </cell>
          <cell r="DJ1833" t="b">
            <v>0</v>
          </cell>
          <cell r="DL1833" t="b">
            <v>0</v>
          </cell>
          <cell r="DN1833" t="b">
            <v>0</v>
          </cell>
          <cell r="DP1833" t="b">
            <v>0</v>
          </cell>
          <cell r="DV1833">
            <v>0</v>
          </cell>
          <cell r="DX1833">
            <v>0</v>
          </cell>
          <cell r="DZ1833">
            <v>0</v>
          </cell>
          <cell r="EB1833">
            <v>0</v>
          </cell>
          <cell r="ED1833">
            <v>0</v>
          </cell>
          <cell r="EF1833">
            <v>0</v>
          </cell>
          <cell r="EJ1833">
            <v>0</v>
          </cell>
          <cell r="EL1833">
            <v>0</v>
          </cell>
          <cell r="EN1833">
            <v>0</v>
          </cell>
          <cell r="EP1833">
            <v>0</v>
          </cell>
          <cell r="ER1833">
            <v>0</v>
          </cell>
          <cell r="ET1833">
            <v>0</v>
          </cell>
          <cell r="EX1833">
            <v>0</v>
          </cell>
          <cell r="EZ1833">
            <v>0</v>
          </cell>
          <cell r="FD1833">
            <v>0</v>
          </cell>
          <cell r="FF1833">
            <v>0</v>
          </cell>
        </row>
        <row r="1834">
          <cell r="A1834" t="str">
            <v>WindF</v>
          </cell>
          <cell r="B1834" t="str">
            <v>Finland</v>
          </cell>
          <cell r="G1834">
            <v>82</v>
          </cell>
          <cell r="H1834">
            <v>0</v>
          </cell>
          <cell r="N1834">
            <v>120</v>
          </cell>
          <cell r="AK1834">
            <v>82</v>
          </cell>
          <cell r="AL1834">
            <v>0</v>
          </cell>
          <cell r="AN1834">
            <v>0</v>
          </cell>
          <cell r="AO1834">
            <v>12.828900000000001</v>
          </cell>
          <cell r="AP1834">
            <v>4276.3</v>
          </cell>
          <cell r="AQ1834">
            <v>0</v>
          </cell>
          <cell r="BG1834" t="b">
            <v>0</v>
          </cell>
          <cell r="BO1834" t="b">
            <v>0</v>
          </cell>
          <cell r="CA1834" t="b">
            <v>0</v>
          </cell>
          <cell r="CB1834" t="b">
            <v>0</v>
          </cell>
          <cell r="CD1834" t="b">
            <v>0</v>
          </cell>
          <cell r="CE1834" t="b">
            <v>0</v>
          </cell>
          <cell r="CG1834" t="b">
            <v>0</v>
          </cell>
          <cell r="CH1834" t="b">
            <v>0</v>
          </cell>
          <cell r="CP1834" t="str">
            <v>ERWINWON</v>
          </cell>
          <cell r="CT1834" t="b">
            <v>0</v>
          </cell>
          <cell r="CV1834" t="b">
            <v>0</v>
          </cell>
          <cell r="CX1834" t="b">
            <v>0</v>
          </cell>
          <cell r="CZ1834" t="b">
            <v>0</v>
          </cell>
          <cell r="DB1834" t="b">
            <v>0</v>
          </cell>
          <cell r="DD1834" t="b">
            <v>0</v>
          </cell>
          <cell r="DF1834" t="b">
            <v>0</v>
          </cell>
          <cell r="DH1834" t="b">
            <v>0</v>
          </cell>
          <cell r="DJ1834" t="b">
            <v>0</v>
          </cell>
          <cell r="DL1834" t="b">
            <v>0</v>
          </cell>
          <cell r="DN1834" t="b">
            <v>0</v>
          </cell>
          <cell r="DP1834" t="b">
            <v>0</v>
          </cell>
          <cell r="DV1834">
            <v>0</v>
          </cell>
          <cell r="DX1834">
            <v>0</v>
          </cell>
          <cell r="DZ1834">
            <v>0</v>
          </cell>
          <cell r="EB1834">
            <v>0</v>
          </cell>
          <cell r="ED1834">
            <v>0</v>
          </cell>
          <cell r="EF1834">
            <v>0</v>
          </cell>
          <cell r="EJ1834">
            <v>0</v>
          </cell>
          <cell r="EL1834">
            <v>0</v>
          </cell>
          <cell r="EN1834">
            <v>0</v>
          </cell>
          <cell r="EP1834">
            <v>0</v>
          </cell>
          <cell r="ER1834">
            <v>0</v>
          </cell>
          <cell r="ET1834">
            <v>0</v>
          </cell>
          <cell r="EX1834">
            <v>0</v>
          </cell>
          <cell r="EZ1834">
            <v>0</v>
          </cell>
          <cell r="FD1834">
            <v>0</v>
          </cell>
          <cell r="FF1834">
            <v>0</v>
          </cell>
        </row>
        <row r="1835">
          <cell r="A1835" t="str">
            <v>WindF</v>
          </cell>
          <cell r="B1835" t="str">
            <v>Finland</v>
          </cell>
          <cell r="G1835">
            <v>82</v>
          </cell>
          <cell r="H1835">
            <v>0</v>
          </cell>
          <cell r="N1835">
            <v>172</v>
          </cell>
          <cell r="AK1835">
            <v>82</v>
          </cell>
          <cell r="AL1835">
            <v>0</v>
          </cell>
          <cell r="AN1835">
            <v>0</v>
          </cell>
          <cell r="AO1835">
            <v>12.828900000000001</v>
          </cell>
          <cell r="AP1835">
            <v>4276.3</v>
          </cell>
          <cell r="AQ1835">
            <v>0</v>
          </cell>
          <cell r="BG1835" t="b">
            <v>0</v>
          </cell>
          <cell r="BO1835" t="b">
            <v>0</v>
          </cell>
          <cell r="CA1835" t="b">
            <v>0</v>
          </cell>
          <cell r="CB1835" t="b">
            <v>0</v>
          </cell>
          <cell r="CD1835" t="b">
            <v>0</v>
          </cell>
          <cell r="CE1835" t="b">
            <v>0</v>
          </cell>
          <cell r="CG1835" t="b">
            <v>0</v>
          </cell>
          <cell r="CH1835" t="b">
            <v>0</v>
          </cell>
          <cell r="CP1835" t="str">
            <v>ERWINWON</v>
          </cell>
          <cell r="CT1835" t="b">
            <v>0</v>
          </cell>
          <cell r="CV1835" t="b">
            <v>0</v>
          </cell>
          <cell r="CX1835" t="b">
            <v>0</v>
          </cell>
          <cell r="CZ1835" t="b">
            <v>0</v>
          </cell>
          <cell r="DB1835" t="b">
            <v>0</v>
          </cell>
          <cell r="DD1835" t="b">
            <v>0</v>
          </cell>
          <cell r="DF1835" t="b">
            <v>0</v>
          </cell>
          <cell r="DH1835" t="b">
            <v>0</v>
          </cell>
          <cell r="DJ1835" t="b">
            <v>0</v>
          </cell>
          <cell r="DL1835" t="b">
            <v>0</v>
          </cell>
          <cell r="DN1835" t="b">
            <v>0</v>
          </cell>
          <cell r="DP1835" t="b">
            <v>0</v>
          </cell>
          <cell r="DV1835">
            <v>0</v>
          </cell>
          <cell r="DX1835">
            <v>0</v>
          </cell>
          <cell r="DZ1835">
            <v>0</v>
          </cell>
          <cell r="EB1835">
            <v>0</v>
          </cell>
          <cell r="ED1835">
            <v>0</v>
          </cell>
          <cell r="EF1835">
            <v>0</v>
          </cell>
          <cell r="EJ1835">
            <v>0</v>
          </cell>
          <cell r="EL1835">
            <v>0</v>
          </cell>
          <cell r="EN1835">
            <v>0</v>
          </cell>
          <cell r="EP1835">
            <v>0</v>
          </cell>
          <cell r="ER1835">
            <v>0</v>
          </cell>
          <cell r="ET1835">
            <v>0</v>
          </cell>
          <cell r="EX1835">
            <v>0</v>
          </cell>
          <cell r="EZ1835">
            <v>0</v>
          </cell>
          <cell r="FD1835">
            <v>0</v>
          </cell>
          <cell r="FF1835">
            <v>0</v>
          </cell>
        </row>
        <row r="1836">
          <cell r="A1836" t="str">
            <v>WindF</v>
          </cell>
          <cell r="B1836" t="str">
            <v>Finland</v>
          </cell>
          <cell r="G1836">
            <v>86</v>
          </cell>
          <cell r="H1836">
            <v>0</v>
          </cell>
          <cell r="N1836">
            <v>163</v>
          </cell>
          <cell r="AK1836">
            <v>86</v>
          </cell>
          <cell r="AL1836">
            <v>0</v>
          </cell>
          <cell r="AN1836">
            <v>0</v>
          </cell>
          <cell r="AO1836">
            <v>13.454700000000001</v>
          </cell>
          <cell r="AP1836">
            <v>4484.8999999999996</v>
          </cell>
          <cell r="AQ1836">
            <v>0</v>
          </cell>
          <cell r="BG1836" t="b">
            <v>0</v>
          </cell>
          <cell r="BO1836" t="b">
            <v>0</v>
          </cell>
          <cell r="CA1836" t="b">
            <v>0</v>
          </cell>
          <cell r="CB1836" t="b">
            <v>0</v>
          </cell>
          <cell r="CD1836" t="b">
            <v>0</v>
          </cell>
          <cell r="CE1836" t="b">
            <v>0</v>
          </cell>
          <cell r="CG1836" t="b">
            <v>0</v>
          </cell>
          <cell r="CH1836" t="b">
            <v>0</v>
          </cell>
          <cell r="CP1836" t="str">
            <v>ERWINWON</v>
          </cell>
          <cell r="CT1836" t="b">
            <v>0</v>
          </cell>
          <cell r="CV1836" t="b">
            <v>0</v>
          </cell>
          <cell r="CX1836" t="b">
            <v>0</v>
          </cell>
          <cell r="CZ1836" t="b">
            <v>0</v>
          </cell>
          <cell r="DB1836" t="b">
            <v>0</v>
          </cell>
          <cell r="DD1836" t="b">
            <v>0</v>
          </cell>
          <cell r="DF1836" t="b">
            <v>0</v>
          </cell>
          <cell r="DH1836" t="b">
            <v>0</v>
          </cell>
          <cell r="DJ1836" t="b">
            <v>0</v>
          </cell>
          <cell r="DL1836" t="b">
            <v>0</v>
          </cell>
          <cell r="DN1836" t="b">
            <v>0</v>
          </cell>
          <cell r="DP1836" t="b">
            <v>0</v>
          </cell>
          <cell r="DV1836">
            <v>0</v>
          </cell>
          <cell r="DX1836">
            <v>0</v>
          </cell>
          <cell r="DZ1836">
            <v>0</v>
          </cell>
          <cell r="EB1836">
            <v>0</v>
          </cell>
          <cell r="ED1836">
            <v>0</v>
          </cell>
          <cell r="EF1836">
            <v>0</v>
          </cell>
          <cell r="EJ1836">
            <v>0</v>
          </cell>
          <cell r="EL1836">
            <v>0</v>
          </cell>
          <cell r="EN1836">
            <v>0</v>
          </cell>
          <cell r="EP1836">
            <v>0</v>
          </cell>
          <cell r="ER1836">
            <v>0</v>
          </cell>
          <cell r="ET1836">
            <v>0</v>
          </cell>
          <cell r="EX1836">
            <v>0</v>
          </cell>
          <cell r="EZ1836">
            <v>0</v>
          </cell>
          <cell r="FD1836">
            <v>0</v>
          </cell>
          <cell r="FF1836">
            <v>0</v>
          </cell>
        </row>
        <row r="1837">
          <cell r="A1837" t="str">
            <v>WindF</v>
          </cell>
          <cell r="B1837" t="str">
            <v>Finland</v>
          </cell>
          <cell r="G1837">
            <v>83.5</v>
          </cell>
          <cell r="H1837">
            <v>0</v>
          </cell>
          <cell r="N1837">
            <v>191</v>
          </cell>
          <cell r="AK1837">
            <v>167</v>
          </cell>
          <cell r="AL1837">
            <v>0</v>
          </cell>
          <cell r="AN1837">
            <v>0</v>
          </cell>
          <cell r="AO1837">
            <v>13.063575</v>
          </cell>
          <cell r="AP1837">
            <v>4354.5249999999996</v>
          </cell>
          <cell r="AQ1837">
            <v>0</v>
          </cell>
          <cell r="BG1837" t="b">
            <v>0</v>
          </cell>
          <cell r="BO1837" t="b">
            <v>0</v>
          </cell>
          <cell r="CA1837" t="b">
            <v>0</v>
          </cell>
          <cell r="CB1837" t="b">
            <v>0</v>
          </cell>
          <cell r="CD1837" t="b">
            <v>0</v>
          </cell>
          <cell r="CE1837" t="b">
            <v>0</v>
          </cell>
          <cell r="CG1837" t="b">
            <v>0</v>
          </cell>
          <cell r="CH1837" t="b">
            <v>0</v>
          </cell>
          <cell r="CP1837" t="str">
            <v>ERWINWON</v>
          </cell>
          <cell r="CT1837" t="b">
            <v>0</v>
          </cell>
          <cell r="CV1837" t="b">
            <v>0</v>
          </cell>
          <cell r="CX1837" t="b">
            <v>0</v>
          </cell>
          <cell r="CZ1837" t="b">
            <v>0</v>
          </cell>
          <cell r="DB1837" t="b">
            <v>0</v>
          </cell>
          <cell r="DD1837" t="b">
            <v>0</v>
          </cell>
          <cell r="DF1837" t="b">
            <v>0</v>
          </cell>
          <cell r="DH1837" t="b">
            <v>0</v>
          </cell>
          <cell r="DJ1837" t="b">
            <v>0</v>
          </cell>
          <cell r="DL1837" t="b">
            <v>0</v>
          </cell>
          <cell r="DN1837" t="b">
            <v>0</v>
          </cell>
          <cell r="DP1837" t="b">
            <v>0</v>
          </cell>
          <cell r="DV1837">
            <v>0</v>
          </cell>
          <cell r="DX1837">
            <v>0</v>
          </cell>
          <cell r="DZ1837">
            <v>0</v>
          </cell>
          <cell r="EB1837">
            <v>0</v>
          </cell>
          <cell r="ED1837">
            <v>0</v>
          </cell>
          <cell r="EF1837">
            <v>0</v>
          </cell>
          <cell r="EJ1837">
            <v>0</v>
          </cell>
          <cell r="EL1837">
            <v>0</v>
          </cell>
          <cell r="EN1837">
            <v>0</v>
          </cell>
          <cell r="EP1837">
            <v>0</v>
          </cell>
          <cell r="ER1837">
            <v>0</v>
          </cell>
          <cell r="ET1837">
            <v>0</v>
          </cell>
          <cell r="EX1837">
            <v>0</v>
          </cell>
          <cell r="EZ1837">
            <v>0</v>
          </cell>
          <cell r="FD1837">
            <v>0</v>
          </cell>
          <cell r="FF1837">
            <v>0</v>
          </cell>
        </row>
        <row r="1838">
          <cell r="A1838" t="str">
            <v>WindF</v>
          </cell>
          <cell r="B1838" t="str">
            <v>Finland</v>
          </cell>
          <cell r="G1838">
            <v>112</v>
          </cell>
          <cell r="H1838">
            <v>0</v>
          </cell>
          <cell r="N1838">
            <v>262</v>
          </cell>
          <cell r="AK1838">
            <v>336</v>
          </cell>
          <cell r="AL1838">
            <v>0</v>
          </cell>
          <cell r="AN1838">
            <v>0</v>
          </cell>
          <cell r="AO1838">
            <v>17.522400000000001</v>
          </cell>
          <cell r="AP1838">
            <v>5840.8</v>
          </cell>
          <cell r="AQ1838">
            <v>0</v>
          </cell>
          <cell r="BG1838" t="b">
            <v>0</v>
          </cell>
          <cell r="BO1838" t="b">
            <v>0</v>
          </cell>
          <cell r="CA1838" t="b">
            <v>0</v>
          </cell>
          <cell r="CB1838" t="b">
            <v>0</v>
          </cell>
          <cell r="CD1838" t="b">
            <v>0</v>
          </cell>
          <cell r="CE1838" t="b">
            <v>0</v>
          </cell>
          <cell r="CG1838" t="b">
            <v>0</v>
          </cell>
          <cell r="CH1838" t="b">
            <v>0</v>
          </cell>
          <cell r="CP1838" t="str">
            <v>ERWINWON</v>
          </cell>
          <cell r="CT1838" t="b">
            <v>0</v>
          </cell>
          <cell r="CV1838" t="b">
            <v>0</v>
          </cell>
          <cell r="CX1838" t="b">
            <v>0</v>
          </cell>
          <cell r="CZ1838" t="b">
            <v>0</v>
          </cell>
          <cell r="DB1838" t="b">
            <v>0</v>
          </cell>
          <cell r="DD1838" t="b">
            <v>0</v>
          </cell>
          <cell r="DF1838" t="b">
            <v>0</v>
          </cell>
          <cell r="DH1838" t="b">
            <v>0</v>
          </cell>
          <cell r="DJ1838" t="b">
            <v>0</v>
          </cell>
          <cell r="DL1838" t="b">
            <v>0</v>
          </cell>
          <cell r="DN1838" t="b">
            <v>0</v>
          </cell>
          <cell r="DP1838" t="b">
            <v>0</v>
          </cell>
          <cell r="DV1838">
            <v>0</v>
          </cell>
          <cell r="DX1838">
            <v>0</v>
          </cell>
          <cell r="DZ1838">
            <v>0</v>
          </cell>
          <cell r="EB1838">
            <v>0</v>
          </cell>
          <cell r="ED1838">
            <v>0</v>
          </cell>
          <cell r="EF1838">
            <v>0</v>
          </cell>
          <cell r="EJ1838">
            <v>0</v>
          </cell>
          <cell r="EL1838">
            <v>0</v>
          </cell>
          <cell r="EN1838">
            <v>0</v>
          </cell>
          <cell r="EP1838">
            <v>0</v>
          </cell>
          <cell r="ER1838">
            <v>0</v>
          </cell>
          <cell r="ET1838">
            <v>0</v>
          </cell>
          <cell r="EX1838">
            <v>0</v>
          </cell>
          <cell r="EZ1838">
            <v>0</v>
          </cell>
          <cell r="FD1838">
            <v>0</v>
          </cell>
          <cell r="FF1838">
            <v>0</v>
          </cell>
        </row>
        <row r="1839">
          <cell r="A1839" t="str">
            <v>WindF</v>
          </cell>
          <cell r="B1839" t="str">
            <v>Finland</v>
          </cell>
          <cell r="G1839">
            <v>110.8</v>
          </cell>
          <cell r="H1839">
            <v>0</v>
          </cell>
          <cell r="N1839">
            <v>277</v>
          </cell>
          <cell r="AK1839">
            <v>110.8</v>
          </cell>
          <cell r="AL1839">
            <v>0</v>
          </cell>
          <cell r="AN1839">
            <v>0</v>
          </cell>
          <cell r="AO1839">
            <v>17.33466</v>
          </cell>
          <cell r="AP1839">
            <v>5778.2199999999993</v>
          </cell>
          <cell r="AQ1839">
            <v>0</v>
          </cell>
          <cell r="BG1839" t="b">
            <v>0</v>
          </cell>
          <cell r="BO1839" t="b">
            <v>0</v>
          </cell>
          <cell r="CA1839" t="b">
            <v>0</v>
          </cell>
          <cell r="CB1839" t="b">
            <v>0</v>
          </cell>
          <cell r="CD1839" t="b">
            <v>0</v>
          </cell>
          <cell r="CE1839" t="b">
            <v>0</v>
          </cell>
          <cell r="CG1839" t="b">
            <v>0</v>
          </cell>
          <cell r="CH1839" t="b">
            <v>0</v>
          </cell>
          <cell r="CP1839" t="str">
            <v>ERWINWON</v>
          </cell>
          <cell r="CT1839" t="b">
            <v>0</v>
          </cell>
          <cell r="CV1839" t="b">
            <v>0</v>
          </cell>
          <cell r="CX1839" t="b">
            <v>0</v>
          </cell>
          <cell r="CZ1839" t="b">
            <v>0</v>
          </cell>
          <cell r="DB1839" t="b">
            <v>0</v>
          </cell>
          <cell r="DD1839" t="b">
            <v>0</v>
          </cell>
          <cell r="DF1839" t="b">
            <v>0</v>
          </cell>
          <cell r="DH1839" t="b">
            <v>0</v>
          </cell>
          <cell r="DJ1839" t="b">
            <v>0</v>
          </cell>
          <cell r="DL1839" t="b">
            <v>0</v>
          </cell>
          <cell r="DN1839" t="b">
            <v>0</v>
          </cell>
          <cell r="DP1839" t="b">
            <v>0</v>
          </cell>
          <cell r="DV1839">
            <v>0</v>
          </cell>
          <cell r="DX1839">
            <v>0</v>
          </cell>
          <cell r="DZ1839">
            <v>0</v>
          </cell>
          <cell r="EB1839">
            <v>0</v>
          </cell>
          <cell r="ED1839">
            <v>0</v>
          </cell>
          <cell r="EF1839">
            <v>0</v>
          </cell>
          <cell r="EJ1839">
            <v>0</v>
          </cell>
          <cell r="EL1839">
            <v>0</v>
          </cell>
          <cell r="EN1839">
            <v>0</v>
          </cell>
          <cell r="EP1839">
            <v>0</v>
          </cell>
          <cell r="ER1839">
            <v>0</v>
          </cell>
          <cell r="ET1839">
            <v>0</v>
          </cell>
          <cell r="EX1839">
            <v>0</v>
          </cell>
          <cell r="EZ1839">
            <v>0</v>
          </cell>
          <cell r="FD1839">
            <v>0</v>
          </cell>
          <cell r="FF1839">
            <v>0</v>
          </cell>
        </row>
        <row r="1840">
          <cell r="A1840" t="str">
            <v>WindF</v>
          </cell>
          <cell r="B1840" t="str">
            <v>Finland</v>
          </cell>
          <cell r="G1840">
            <v>116.8</v>
          </cell>
          <cell r="H1840">
            <v>0</v>
          </cell>
          <cell r="N1840">
            <v>292</v>
          </cell>
          <cell r="AK1840">
            <v>116.8</v>
          </cell>
          <cell r="AL1840">
            <v>0</v>
          </cell>
          <cell r="AN1840">
            <v>0</v>
          </cell>
          <cell r="AO1840">
            <v>18.27336</v>
          </cell>
          <cell r="AP1840">
            <v>6091.12</v>
          </cell>
          <cell r="AQ1840">
            <v>0</v>
          </cell>
          <cell r="BG1840" t="b">
            <v>0</v>
          </cell>
          <cell r="BO1840" t="b">
            <v>0</v>
          </cell>
          <cell r="CA1840" t="b">
            <v>0</v>
          </cell>
          <cell r="CB1840" t="b">
            <v>0</v>
          </cell>
          <cell r="CD1840" t="b">
            <v>0</v>
          </cell>
          <cell r="CE1840" t="b">
            <v>0</v>
          </cell>
          <cell r="CG1840" t="b">
            <v>0</v>
          </cell>
          <cell r="CH1840" t="b">
            <v>0</v>
          </cell>
          <cell r="CP1840" t="str">
            <v>ERWINWON</v>
          </cell>
          <cell r="CT1840" t="b">
            <v>0</v>
          </cell>
          <cell r="CV1840" t="b">
            <v>0</v>
          </cell>
          <cell r="CX1840" t="b">
            <v>0</v>
          </cell>
          <cell r="CZ1840" t="b">
            <v>0</v>
          </cell>
          <cell r="DB1840" t="b">
            <v>0</v>
          </cell>
          <cell r="DD1840" t="b">
            <v>0</v>
          </cell>
          <cell r="DF1840" t="b">
            <v>0</v>
          </cell>
          <cell r="DH1840" t="b">
            <v>0</v>
          </cell>
          <cell r="DJ1840" t="b">
            <v>0</v>
          </cell>
          <cell r="DL1840" t="b">
            <v>0</v>
          </cell>
          <cell r="DN1840" t="b">
            <v>0</v>
          </cell>
          <cell r="DP1840" t="b">
            <v>0</v>
          </cell>
          <cell r="DV1840">
            <v>0</v>
          </cell>
          <cell r="DX1840">
            <v>0</v>
          </cell>
          <cell r="DZ1840">
            <v>0</v>
          </cell>
          <cell r="EB1840">
            <v>0</v>
          </cell>
          <cell r="ED1840">
            <v>0</v>
          </cell>
          <cell r="EF1840">
            <v>0</v>
          </cell>
          <cell r="EJ1840">
            <v>0</v>
          </cell>
          <cell r="EL1840">
            <v>0</v>
          </cell>
          <cell r="EN1840">
            <v>0</v>
          </cell>
          <cell r="EP1840">
            <v>0</v>
          </cell>
          <cell r="ER1840">
            <v>0</v>
          </cell>
          <cell r="ET1840">
            <v>0</v>
          </cell>
          <cell r="EX1840">
            <v>0</v>
          </cell>
          <cell r="EZ1840">
            <v>0</v>
          </cell>
          <cell r="FD1840">
            <v>0</v>
          </cell>
          <cell r="FF1840">
            <v>0</v>
          </cell>
        </row>
        <row r="1841">
          <cell r="A1841" t="str">
            <v>WindF</v>
          </cell>
          <cell r="B1841" t="str">
            <v>Finland</v>
          </cell>
          <cell r="G1841">
            <v>155.6</v>
          </cell>
          <cell r="H1841">
            <v>0</v>
          </cell>
          <cell r="N1841">
            <v>389</v>
          </cell>
          <cell r="AK1841">
            <v>155.6</v>
          </cell>
          <cell r="AL1841">
            <v>0</v>
          </cell>
          <cell r="AN1841">
            <v>0</v>
          </cell>
          <cell r="AO1841">
            <v>24.343620000000001</v>
          </cell>
          <cell r="AP1841">
            <v>8114.5399999999991</v>
          </cell>
          <cell r="AQ1841">
            <v>0</v>
          </cell>
          <cell r="BG1841" t="b">
            <v>0</v>
          </cell>
          <cell r="BO1841" t="b">
            <v>0</v>
          </cell>
          <cell r="CA1841" t="b">
            <v>0</v>
          </cell>
          <cell r="CB1841" t="b">
            <v>0</v>
          </cell>
          <cell r="CD1841" t="b">
            <v>0</v>
          </cell>
          <cell r="CE1841" t="b">
            <v>0</v>
          </cell>
          <cell r="CG1841" t="b">
            <v>0</v>
          </cell>
          <cell r="CH1841" t="b">
            <v>0</v>
          </cell>
          <cell r="CP1841" t="str">
            <v>ERWINWON</v>
          </cell>
          <cell r="CT1841" t="b">
            <v>0</v>
          </cell>
          <cell r="CV1841" t="b">
            <v>0</v>
          </cell>
          <cell r="CX1841" t="b">
            <v>0</v>
          </cell>
          <cell r="CZ1841" t="b">
            <v>0</v>
          </cell>
          <cell r="DB1841" t="b">
            <v>0</v>
          </cell>
          <cell r="DD1841" t="b">
            <v>0</v>
          </cell>
          <cell r="DF1841" t="b">
            <v>0</v>
          </cell>
          <cell r="DH1841" t="b">
            <v>0</v>
          </cell>
          <cell r="DJ1841" t="b">
            <v>0</v>
          </cell>
          <cell r="DL1841" t="b">
            <v>0</v>
          </cell>
          <cell r="DN1841" t="b">
            <v>0</v>
          </cell>
          <cell r="DP1841" t="b">
            <v>0</v>
          </cell>
          <cell r="DV1841">
            <v>0</v>
          </cell>
          <cell r="DX1841">
            <v>0</v>
          </cell>
          <cell r="DZ1841">
            <v>0</v>
          </cell>
          <cell r="EB1841">
            <v>0</v>
          </cell>
          <cell r="ED1841">
            <v>0</v>
          </cell>
          <cell r="EF1841">
            <v>0</v>
          </cell>
          <cell r="EJ1841">
            <v>0</v>
          </cell>
          <cell r="EL1841">
            <v>0</v>
          </cell>
          <cell r="EN1841">
            <v>0</v>
          </cell>
          <cell r="EP1841">
            <v>0</v>
          </cell>
          <cell r="ER1841">
            <v>0</v>
          </cell>
          <cell r="ET1841">
            <v>0</v>
          </cell>
          <cell r="EX1841">
            <v>0</v>
          </cell>
          <cell r="EZ1841">
            <v>0</v>
          </cell>
          <cell r="FD1841">
            <v>0</v>
          </cell>
          <cell r="FF1841">
            <v>0</v>
          </cell>
        </row>
        <row r="1842">
          <cell r="A1842" t="str">
            <v>WindF</v>
          </cell>
          <cell r="B1842" t="str">
            <v>Finland</v>
          </cell>
          <cell r="G1842">
            <v>404.97777777777776</v>
          </cell>
          <cell r="H1842">
            <v>0</v>
          </cell>
          <cell r="N1842">
            <v>1012.4444444444445</v>
          </cell>
          <cell r="AK1842">
            <v>404.97777777777776</v>
          </cell>
          <cell r="AL1842">
            <v>0</v>
          </cell>
          <cell r="AN1842">
            <v>0</v>
          </cell>
          <cell r="AO1842">
            <v>63.358773333333332</v>
          </cell>
          <cell r="AP1842">
            <v>21119.591111111109</v>
          </cell>
          <cell r="AQ1842">
            <v>0</v>
          </cell>
          <cell r="BG1842" t="b">
            <v>0</v>
          </cell>
          <cell r="BO1842" t="b">
            <v>0</v>
          </cell>
          <cell r="CA1842" t="b">
            <v>0</v>
          </cell>
          <cell r="CB1842" t="b">
            <v>0</v>
          </cell>
          <cell r="CD1842" t="b">
            <v>0</v>
          </cell>
          <cell r="CE1842" t="b">
            <v>0</v>
          </cell>
          <cell r="CG1842" t="b">
            <v>0</v>
          </cell>
          <cell r="CH1842" t="b">
            <v>0</v>
          </cell>
          <cell r="CP1842" t="str">
            <v>ERWINWON</v>
          </cell>
          <cell r="CT1842" t="b">
            <v>0</v>
          </cell>
          <cell r="CV1842" t="b">
            <v>0</v>
          </cell>
          <cell r="CX1842" t="b">
            <v>0</v>
          </cell>
          <cell r="CZ1842" t="b">
            <v>0</v>
          </cell>
          <cell r="DB1842" t="b">
            <v>0</v>
          </cell>
          <cell r="DD1842" t="b">
            <v>0</v>
          </cell>
          <cell r="DF1842" t="b">
            <v>0</v>
          </cell>
          <cell r="DH1842" t="b">
            <v>0</v>
          </cell>
          <cell r="DJ1842" t="b">
            <v>0</v>
          </cell>
          <cell r="DL1842" t="b">
            <v>0</v>
          </cell>
          <cell r="DN1842" t="b">
            <v>0</v>
          </cell>
          <cell r="DP1842" t="b">
            <v>0</v>
          </cell>
          <cell r="DV1842">
            <v>0</v>
          </cell>
          <cell r="DX1842">
            <v>0</v>
          </cell>
          <cell r="DZ1842">
            <v>0</v>
          </cell>
          <cell r="EB1842">
            <v>0</v>
          </cell>
          <cell r="ED1842">
            <v>0</v>
          </cell>
          <cell r="EF1842">
            <v>0</v>
          </cell>
          <cell r="EJ1842">
            <v>0</v>
          </cell>
          <cell r="EL1842">
            <v>0</v>
          </cell>
          <cell r="EN1842">
            <v>0</v>
          </cell>
          <cell r="EP1842">
            <v>0</v>
          </cell>
          <cell r="ER1842">
            <v>0</v>
          </cell>
          <cell r="ET1842">
            <v>0</v>
          </cell>
          <cell r="EX1842">
            <v>0</v>
          </cell>
          <cell r="EZ1842">
            <v>0</v>
          </cell>
          <cell r="FD1842">
            <v>0</v>
          </cell>
          <cell r="FF1842">
            <v>0</v>
          </cell>
        </row>
        <row r="1843">
          <cell r="A1843" t="str">
            <v>WindF</v>
          </cell>
          <cell r="B1843" t="str">
            <v>Finland</v>
          </cell>
          <cell r="G1843">
            <v>654.35555555555561</v>
          </cell>
          <cell r="H1843">
            <v>0</v>
          </cell>
          <cell r="N1843">
            <v>1635.8888888888889</v>
          </cell>
          <cell r="AK1843">
            <v>654.35555555555561</v>
          </cell>
          <cell r="AL1843">
            <v>0</v>
          </cell>
          <cell r="AN1843">
            <v>0</v>
          </cell>
          <cell r="AO1843">
            <v>102.37392666666668</v>
          </cell>
          <cell r="AP1843">
            <v>34124.642222222225</v>
          </cell>
          <cell r="AQ1843">
            <v>0</v>
          </cell>
          <cell r="BG1843" t="b">
            <v>0</v>
          </cell>
          <cell r="BO1843" t="b">
            <v>0</v>
          </cell>
          <cell r="CA1843" t="b">
            <v>0</v>
          </cell>
          <cell r="CB1843" t="b">
            <v>0</v>
          </cell>
          <cell r="CD1843" t="b">
            <v>0</v>
          </cell>
          <cell r="CE1843" t="b">
            <v>0</v>
          </cell>
          <cell r="CG1843" t="b">
            <v>0</v>
          </cell>
          <cell r="CH1843" t="b">
            <v>0</v>
          </cell>
          <cell r="CP1843" t="str">
            <v>ERWINWON</v>
          </cell>
          <cell r="CT1843" t="b">
            <v>0</v>
          </cell>
          <cell r="CV1843" t="b">
            <v>0</v>
          </cell>
          <cell r="CX1843" t="b">
            <v>0</v>
          </cell>
          <cell r="CZ1843" t="b">
            <v>0</v>
          </cell>
          <cell r="DB1843" t="b">
            <v>0</v>
          </cell>
          <cell r="DD1843" t="b">
            <v>0</v>
          </cell>
          <cell r="DF1843" t="b">
            <v>0</v>
          </cell>
          <cell r="DH1843" t="b">
            <v>0</v>
          </cell>
          <cell r="DJ1843" t="b">
            <v>0</v>
          </cell>
          <cell r="DL1843" t="b">
            <v>0</v>
          </cell>
          <cell r="DN1843" t="b">
            <v>0</v>
          </cell>
          <cell r="DP1843" t="b">
            <v>0</v>
          </cell>
          <cell r="DV1843">
            <v>0</v>
          </cell>
          <cell r="DX1843">
            <v>0</v>
          </cell>
          <cell r="DZ1843">
            <v>0</v>
          </cell>
          <cell r="EB1843">
            <v>0</v>
          </cell>
          <cell r="ED1843">
            <v>0</v>
          </cell>
          <cell r="EF1843">
            <v>0</v>
          </cell>
          <cell r="EJ1843">
            <v>0</v>
          </cell>
          <cell r="EL1843">
            <v>0</v>
          </cell>
          <cell r="EN1843">
            <v>0</v>
          </cell>
          <cell r="EP1843">
            <v>0</v>
          </cell>
          <cell r="ER1843">
            <v>0</v>
          </cell>
          <cell r="ET1843">
            <v>0</v>
          </cell>
          <cell r="EX1843">
            <v>0</v>
          </cell>
          <cell r="EZ1843">
            <v>0</v>
          </cell>
          <cell r="FD1843">
            <v>0</v>
          </cell>
          <cell r="FF1843">
            <v>0</v>
          </cell>
        </row>
        <row r="1844">
          <cell r="A1844" t="str">
            <v>WindF</v>
          </cell>
          <cell r="B1844" t="str">
            <v>Finland</v>
          </cell>
          <cell r="G1844">
            <v>903.73333333333335</v>
          </cell>
          <cell r="H1844">
            <v>0</v>
          </cell>
          <cell r="N1844">
            <v>2259.3333333333335</v>
          </cell>
          <cell r="AK1844">
            <v>903.73333333333335</v>
          </cell>
          <cell r="AL1844">
            <v>0</v>
          </cell>
          <cell r="AN1844">
            <v>0</v>
          </cell>
          <cell r="AO1844">
            <v>141.38908000000001</v>
          </cell>
          <cell r="AP1844">
            <v>47129.693333333336</v>
          </cell>
          <cell r="AQ1844">
            <v>0</v>
          </cell>
          <cell r="BG1844" t="b">
            <v>0</v>
          </cell>
          <cell r="BO1844" t="b">
            <v>0</v>
          </cell>
          <cell r="CA1844" t="b">
            <v>0</v>
          </cell>
          <cell r="CB1844" t="b">
            <v>0</v>
          </cell>
          <cell r="CD1844" t="b">
            <v>0</v>
          </cell>
          <cell r="CE1844" t="b">
            <v>0</v>
          </cell>
          <cell r="CG1844" t="b">
            <v>0</v>
          </cell>
          <cell r="CH1844" t="b">
            <v>0</v>
          </cell>
          <cell r="CP1844" t="str">
            <v>ERWINWON</v>
          </cell>
          <cell r="CT1844" t="b">
            <v>0</v>
          </cell>
          <cell r="CV1844" t="b">
            <v>0</v>
          </cell>
          <cell r="CX1844" t="b">
            <v>0</v>
          </cell>
          <cell r="CZ1844" t="b">
            <v>0</v>
          </cell>
          <cell r="DB1844" t="b">
            <v>0</v>
          </cell>
          <cell r="DD1844" t="b">
            <v>0</v>
          </cell>
          <cell r="DF1844" t="b">
            <v>0</v>
          </cell>
          <cell r="DH1844" t="b">
            <v>0</v>
          </cell>
          <cell r="DJ1844" t="b">
            <v>0</v>
          </cell>
          <cell r="DL1844" t="b">
            <v>0</v>
          </cell>
          <cell r="DN1844" t="b">
            <v>0</v>
          </cell>
          <cell r="DP1844" t="b">
            <v>0</v>
          </cell>
          <cell r="DV1844">
            <v>0</v>
          </cell>
          <cell r="DX1844">
            <v>0</v>
          </cell>
          <cell r="DZ1844">
            <v>0</v>
          </cell>
          <cell r="EB1844">
            <v>0</v>
          </cell>
          <cell r="ED1844">
            <v>0</v>
          </cell>
          <cell r="EF1844">
            <v>0</v>
          </cell>
          <cell r="EJ1844">
            <v>0</v>
          </cell>
          <cell r="EL1844">
            <v>0</v>
          </cell>
          <cell r="EN1844">
            <v>0</v>
          </cell>
          <cell r="EP1844">
            <v>0</v>
          </cell>
          <cell r="ER1844">
            <v>0</v>
          </cell>
          <cell r="ET1844">
            <v>0</v>
          </cell>
          <cell r="EX1844">
            <v>0</v>
          </cell>
          <cell r="EZ1844">
            <v>0</v>
          </cell>
          <cell r="FD1844">
            <v>0</v>
          </cell>
          <cell r="FF1844">
            <v>0</v>
          </cell>
        </row>
        <row r="1845">
          <cell r="A1845" t="str">
            <v>WindF</v>
          </cell>
          <cell r="B1845" t="str">
            <v>Finland</v>
          </cell>
          <cell r="G1845">
            <v>1153.1111111111111</v>
          </cell>
          <cell r="H1845">
            <v>0</v>
          </cell>
          <cell r="N1845">
            <v>2882.7777777777778</v>
          </cell>
          <cell r="AK1845">
            <v>1153.1111111111111</v>
          </cell>
          <cell r="AL1845">
            <v>0</v>
          </cell>
          <cell r="AN1845">
            <v>0</v>
          </cell>
          <cell r="AO1845">
            <v>180.40423333333334</v>
          </cell>
          <cell r="AP1845">
            <v>60134.744444444441</v>
          </cell>
          <cell r="AQ1845">
            <v>0</v>
          </cell>
          <cell r="BG1845" t="b">
            <v>0</v>
          </cell>
          <cell r="BO1845" t="b">
            <v>0</v>
          </cell>
          <cell r="CA1845" t="b">
            <v>0</v>
          </cell>
          <cell r="CB1845" t="b">
            <v>0</v>
          </cell>
          <cell r="CD1845" t="b">
            <v>0</v>
          </cell>
          <cell r="CE1845" t="b">
            <v>0</v>
          </cell>
          <cell r="CG1845" t="b">
            <v>0</v>
          </cell>
          <cell r="CH1845" t="b">
            <v>0</v>
          </cell>
          <cell r="CP1845" t="str">
            <v>ERWINWON</v>
          </cell>
          <cell r="CT1845" t="b">
            <v>0</v>
          </cell>
          <cell r="CV1845" t="b">
            <v>0</v>
          </cell>
          <cell r="CX1845" t="b">
            <v>0</v>
          </cell>
          <cell r="CZ1845" t="b">
            <v>0</v>
          </cell>
          <cell r="DB1845" t="b">
            <v>0</v>
          </cell>
          <cell r="DD1845" t="b">
            <v>0</v>
          </cell>
          <cell r="DF1845" t="b">
            <v>0</v>
          </cell>
          <cell r="DH1845" t="b">
            <v>0</v>
          </cell>
          <cell r="DJ1845" t="b">
            <v>0</v>
          </cell>
          <cell r="DL1845" t="b">
            <v>0</v>
          </cell>
          <cell r="DN1845" t="b">
            <v>0</v>
          </cell>
          <cell r="DP1845" t="b">
            <v>0</v>
          </cell>
          <cell r="DV1845">
            <v>0</v>
          </cell>
          <cell r="DX1845">
            <v>0</v>
          </cell>
          <cell r="DZ1845">
            <v>0</v>
          </cell>
          <cell r="EB1845">
            <v>0</v>
          </cell>
          <cell r="ED1845">
            <v>0</v>
          </cell>
          <cell r="EF1845">
            <v>0</v>
          </cell>
          <cell r="EJ1845">
            <v>0</v>
          </cell>
          <cell r="EL1845">
            <v>0</v>
          </cell>
          <cell r="EN1845">
            <v>0</v>
          </cell>
          <cell r="EP1845">
            <v>0</v>
          </cell>
          <cell r="ER1845">
            <v>0</v>
          </cell>
          <cell r="ET1845">
            <v>0</v>
          </cell>
          <cell r="EX1845">
            <v>0</v>
          </cell>
          <cell r="EZ1845">
            <v>0</v>
          </cell>
          <cell r="FD1845">
            <v>0</v>
          </cell>
          <cell r="FF1845">
            <v>0</v>
          </cell>
        </row>
        <row r="1846">
          <cell r="A1846" t="str">
            <v>WindF</v>
          </cell>
          <cell r="B1846" t="str">
            <v>Finland</v>
          </cell>
          <cell r="G1846">
            <v>1402.4888888888888</v>
          </cell>
          <cell r="H1846">
            <v>0</v>
          </cell>
          <cell r="N1846">
            <v>3506.2222222222222</v>
          </cell>
          <cell r="AK1846">
            <v>1402.4888888888888</v>
          </cell>
          <cell r="AL1846">
            <v>0</v>
          </cell>
          <cell r="AN1846">
            <v>0</v>
          </cell>
          <cell r="AO1846">
            <v>219.41938666666667</v>
          </cell>
          <cell r="AP1846">
            <v>73139.795555555553</v>
          </cell>
          <cell r="AQ1846">
            <v>0</v>
          </cell>
          <cell r="BG1846" t="b">
            <v>0</v>
          </cell>
          <cell r="BO1846" t="b">
            <v>0</v>
          </cell>
          <cell r="CA1846" t="b">
            <v>0</v>
          </cell>
          <cell r="CB1846" t="b">
            <v>0</v>
          </cell>
          <cell r="CD1846" t="b">
            <v>0</v>
          </cell>
          <cell r="CE1846" t="b">
            <v>0</v>
          </cell>
          <cell r="CG1846" t="b">
            <v>0</v>
          </cell>
          <cell r="CH1846" t="b">
            <v>0</v>
          </cell>
          <cell r="CP1846" t="str">
            <v>ERWINWON</v>
          </cell>
          <cell r="CT1846" t="b">
            <v>0</v>
          </cell>
          <cell r="CV1846" t="b">
            <v>0</v>
          </cell>
          <cell r="CX1846" t="b">
            <v>0</v>
          </cell>
          <cell r="CZ1846" t="b">
            <v>0</v>
          </cell>
          <cell r="DB1846" t="b">
            <v>0</v>
          </cell>
          <cell r="DD1846" t="b">
            <v>0</v>
          </cell>
          <cell r="DF1846" t="b">
            <v>0</v>
          </cell>
          <cell r="DH1846" t="b">
            <v>0</v>
          </cell>
          <cell r="DJ1846" t="b">
            <v>0</v>
          </cell>
          <cell r="DL1846" t="b">
            <v>0</v>
          </cell>
          <cell r="DN1846" t="b">
            <v>0</v>
          </cell>
          <cell r="DP1846" t="b">
            <v>0</v>
          </cell>
          <cell r="DV1846">
            <v>0</v>
          </cell>
          <cell r="DX1846">
            <v>0</v>
          </cell>
          <cell r="DZ1846">
            <v>0</v>
          </cell>
          <cell r="EB1846">
            <v>0</v>
          </cell>
          <cell r="ED1846">
            <v>0</v>
          </cell>
          <cell r="EF1846">
            <v>0</v>
          </cell>
          <cell r="EJ1846">
            <v>0</v>
          </cell>
          <cell r="EL1846">
            <v>0</v>
          </cell>
          <cell r="EN1846">
            <v>0</v>
          </cell>
          <cell r="EP1846">
            <v>0</v>
          </cell>
          <cell r="ER1846">
            <v>0</v>
          </cell>
          <cell r="ET1846">
            <v>0</v>
          </cell>
          <cell r="EX1846">
            <v>0</v>
          </cell>
          <cell r="EZ1846">
            <v>0</v>
          </cell>
          <cell r="FD1846">
            <v>0</v>
          </cell>
          <cell r="FF1846">
            <v>0</v>
          </cell>
        </row>
        <row r="1847">
          <cell r="A1847" t="str">
            <v>WindF</v>
          </cell>
          <cell r="B1847" t="str">
            <v>Finland</v>
          </cell>
          <cell r="G1847">
            <v>1651.8666666666668</v>
          </cell>
          <cell r="H1847">
            <v>0</v>
          </cell>
          <cell r="N1847">
            <v>4129.666666666667</v>
          </cell>
          <cell r="AK1847">
            <v>1651.8666666666668</v>
          </cell>
          <cell r="AL1847">
            <v>0</v>
          </cell>
          <cell r="AN1847">
            <v>0</v>
          </cell>
          <cell r="AO1847">
            <v>258.43454000000003</v>
          </cell>
          <cell r="AP1847">
            <v>86144.846666666665</v>
          </cell>
          <cell r="AQ1847">
            <v>0</v>
          </cell>
          <cell r="BG1847" t="b">
            <v>0</v>
          </cell>
          <cell r="BO1847" t="b">
            <v>0</v>
          </cell>
          <cell r="CA1847" t="b">
            <v>0</v>
          </cell>
          <cell r="CB1847" t="b">
            <v>0</v>
          </cell>
          <cell r="CD1847" t="b">
            <v>0</v>
          </cell>
          <cell r="CE1847" t="b">
            <v>0</v>
          </cell>
          <cell r="CG1847" t="b">
            <v>0</v>
          </cell>
          <cell r="CH1847" t="b">
            <v>0</v>
          </cell>
          <cell r="CP1847" t="str">
            <v>ERWINWON</v>
          </cell>
          <cell r="CT1847" t="b">
            <v>0</v>
          </cell>
          <cell r="CV1847" t="b">
            <v>0</v>
          </cell>
          <cell r="CX1847" t="b">
            <v>0</v>
          </cell>
          <cell r="CZ1847" t="b">
            <v>0</v>
          </cell>
          <cell r="DB1847" t="b">
            <v>0</v>
          </cell>
          <cell r="DD1847" t="b">
            <v>0</v>
          </cell>
          <cell r="DF1847" t="b">
            <v>0</v>
          </cell>
          <cell r="DH1847" t="b">
            <v>0</v>
          </cell>
          <cell r="DJ1847" t="b">
            <v>0</v>
          </cell>
          <cell r="DL1847" t="b">
            <v>0</v>
          </cell>
          <cell r="DN1847" t="b">
            <v>0</v>
          </cell>
          <cell r="DP1847" t="b">
            <v>0</v>
          </cell>
          <cell r="DV1847">
            <v>0</v>
          </cell>
          <cell r="DX1847">
            <v>0</v>
          </cell>
          <cell r="DZ1847">
            <v>0</v>
          </cell>
          <cell r="EB1847">
            <v>0</v>
          </cell>
          <cell r="ED1847">
            <v>0</v>
          </cell>
          <cell r="EF1847">
            <v>0</v>
          </cell>
          <cell r="EJ1847">
            <v>0</v>
          </cell>
          <cell r="EL1847">
            <v>0</v>
          </cell>
          <cell r="EN1847">
            <v>0</v>
          </cell>
          <cell r="EP1847">
            <v>0</v>
          </cell>
          <cell r="ER1847">
            <v>0</v>
          </cell>
          <cell r="ET1847">
            <v>0</v>
          </cell>
          <cell r="EX1847">
            <v>0</v>
          </cell>
          <cell r="EZ1847">
            <v>0</v>
          </cell>
          <cell r="FD1847">
            <v>0</v>
          </cell>
          <cell r="FF1847">
            <v>0</v>
          </cell>
        </row>
        <row r="1848">
          <cell r="A1848" t="str">
            <v>WindF</v>
          </cell>
          <cell r="B1848" t="str">
            <v>Finland</v>
          </cell>
          <cell r="G1848">
            <v>1901.2444444444445</v>
          </cell>
          <cell r="H1848">
            <v>0</v>
          </cell>
          <cell r="N1848">
            <v>4753.1111111111113</v>
          </cell>
          <cell r="AK1848">
            <v>1901.2444444444445</v>
          </cell>
          <cell r="AL1848">
            <v>0</v>
          </cell>
          <cell r="AN1848">
            <v>0</v>
          </cell>
          <cell r="AO1848">
            <v>297.44969333333336</v>
          </cell>
          <cell r="AP1848">
            <v>99149.897777777776</v>
          </cell>
          <cell r="AQ1848">
            <v>0</v>
          </cell>
          <cell r="BG1848" t="b">
            <v>0</v>
          </cell>
          <cell r="BO1848" t="b">
            <v>0</v>
          </cell>
          <cell r="CA1848" t="b">
            <v>0</v>
          </cell>
          <cell r="CB1848" t="b">
            <v>0</v>
          </cell>
          <cell r="CD1848" t="b">
            <v>0</v>
          </cell>
          <cell r="CE1848" t="b">
            <v>0</v>
          </cell>
          <cell r="CG1848" t="b">
            <v>0</v>
          </cell>
          <cell r="CH1848" t="b">
            <v>0</v>
          </cell>
          <cell r="CP1848" t="str">
            <v>ERWINWON</v>
          </cell>
          <cell r="CT1848" t="b">
            <v>0</v>
          </cell>
          <cell r="CV1848" t="b">
            <v>0</v>
          </cell>
          <cell r="CX1848" t="b">
            <v>0</v>
          </cell>
          <cell r="CZ1848" t="b">
            <v>0</v>
          </cell>
          <cell r="DB1848" t="b">
            <v>0</v>
          </cell>
          <cell r="DD1848" t="b">
            <v>0</v>
          </cell>
          <cell r="DF1848" t="b">
            <v>0</v>
          </cell>
          <cell r="DH1848" t="b">
            <v>0</v>
          </cell>
          <cell r="DJ1848" t="b">
            <v>0</v>
          </cell>
          <cell r="DL1848" t="b">
            <v>0</v>
          </cell>
          <cell r="DN1848" t="b">
            <v>0</v>
          </cell>
          <cell r="DP1848" t="b">
            <v>0</v>
          </cell>
          <cell r="DV1848">
            <v>0</v>
          </cell>
          <cell r="DX1848">
            <v>0</v>
          </cell>
          <cell r="DZ1848">
            <v>0</v>
          </cell>
          <cell r="EB1848">
            <v>0</v>
          </cell>
          <cell r="ED1848">
            <v>0</v>
          </cell>
          <cell r="EF1848">
            <v>0</v>
          </cell>
          <cell r="EJ1848">
            <v>0</v>
          </cell>
          <cell r="EL1848">
            <v>0</v>
          </cell>
          <cell r="EN1848">
            <v>0</v>
          </cell>
          <cell r="EP1848">
            <v>0</v>
          </cell>
          <cell r="ER1848">
            <v>0</v>
          </cell>
          <cell r="ET1848">
            <v>0</v>
          </cell>
          <cell r="EX1848">
            <v>0</v>
          </cell>
          <cell r="EZ1848">
            <v>0</v>
          </cell>
          <cell r="FD1848">
            <v>0</v>
          </cell>
          <cell r="FF1848">
            <v>0</v>
          </cell>
        </row>
        <row r="1849">
          <cell r="A1849" t="str">
            <v>WindF</v>
          </cell>
          <cell r="B1849" t="str">
            <v>Finland</v>
          </cell>
          <cell r="G1849">
            <v>2150.6222222222223</v>
          </cell>
          <cell r="H1849">
            <v>0</v>
          </cell>
          <cell r="N1849">
            <v>5376.5555555555557</v>
          </cell>
          <cell r="AK1849">
            <v>2150.6222222222223</v>
          </cell>
          <cell r="AL1849">
            <v>0</v>
          </cell>
          <cell r="AN1849">
            <v>0</v>
          </cell>
          <cell r="AO1849">
            <v>336.46484666666669</v>
          </cell>
          <cell r="AP1849">
            <v>112154.94888888889</v>
          </cell>
          <cell r="AQ1849">
            <v>0</v>
          </cell>
          <cell r="BG1849" t="b">
            <v>0</v>
          </cell>
          <cell r="BO1849" t="b">
            <v>0</v>
          </cell>
          <cell r="CA1849" t="b">
            <v>0</v>
          </cell>
          <cell r="CB1849" t="b">
            <v>0</v>
          </cell>
          <cell r="CD1849" t="b">
            <v>0</v>
          </cell>
          <cell r="CE1849" t="b">
            <v>0</v>
          </cell>
          <cell r="CG1849" t="b">
            <v>0</v>
          </cell>
          <cell r="CH1849" t="b">
            <v>0</v>
          </cell>
          <cell r="CP1849" t="str">
            <v>ERWINWON</v>
          </cell>
          <cell r="CT1849" t="b">
            <v>0</v>
          </cell>
          <cell r="CV1849" t="b">
            <v>0</v>
          </cell>
          <cell r="CX1849" t="b">
            <v>0</v>
          </cell>
          <cell r="CZ1849" t="b">
            <v>0</v>
          </cell>
          <cell r="DB1849" t="b">
            <v>0</v>
          </cell>
          <cell r="DD1849" t="b">
            <v>0</v>
          </cell>
          <cell r="DF1849" t="b">
            <v>0</v>
          </cell>
          <cell r="DH1849" t="b">
            <v>0</v>
          </cell>
          <cell r="DJ1849" t="b">
            <v>0</v>
          </cell>
          <cell r="DL1849" t="b">
            <v>0</v>
          </cell>
          <cell r="DN1849" t="b">
            <v>0</v>
          </cell>
          <cell r="DP1849" t="b">
            <v>0</v>
          </cell>
          <cell r="DV1849">
            <v>0</v>
          </cell>
          <cell r="DX1849">
            <v>0</v>
          </cell>
          <cell r="DZ1849">
            <v>0</v>
          </cell>
          <cell r="EB1849">
            <v>0</v>
          </cell>
          <cell r="ED1849">
            <v>0</v>
          </cell>
          <cell r="EF1849">
            <v>0</v>
          </cell>
          <cell r="EJ1849">
            <v>0</v>
          </cell>
          <cell r="EL1849">
            <v>0</v>
          </cell>
          <cell r="EN1849">
            <v>0</v>
          </cell>
          <cell r="EP1849">
            <v>0</v>
          </cell>
          <cell r="ER1849">
            <v>0</v>
          </cell>
          <cell r="ET1849">
            <v>0</v>
          </cell>
          <cell r="EX1849">
            <v>0</v>
          </cell>
          <cell r="EZ1849">
            <v>0</v>
          </cell>
          <cell r="FD1849">
            <v>0</v>
          </cell>
          <cell r="FF1849">
            <v>0</v>
          </cell>
        </row>
        <row r="1850">
          <cell r="A1850" t="str">
            <v>WindF</v>
          </cell>
          <cell r="B1850" t="str">
            <v>Finland</v>
          </cell>
          <cell r="G1850">
            <v>2400</v>
          </cell>
          <cell r="H1850">
            <v>0</v>
          </cell>
          <cell r="N1850">
            <v>6000</v>
          </cell>
          <cell r="AK1850">
            <v>2400</v>
          </cell>
          <cell r="AL1850">
            <v>0</v>
          </cell>
          <cell r="AN1850">
            <v>0</v>
          </cell>
          <cell r="AO1850">
            <v>375.48</v>
          </cell>
          <cell r="AP1850">
            <v>125160</v>
          </cell>
          <cell r="AQ1850">
            <v>0</v>
          </cell>
          <cell r="BG1850" t="b">
            <v>0</v>
          </cell>
          <cell r="BO1850" t="b">
            <v>0</v>
          </cell>
          <cell r="CA1850" t="b">
            <v>0</v>
          </cell>
          <cell r="CB1850" t="b">
            <v>0</v>
          </cell>
          <cell r="CD1850" t="b">
            <v>0</v>
          </cell>
          <cell r="CE1850" t="b">
            <v>0</v>
          </cell>
          <cell r="CG1850" t="b">
            <v>0</v>
          </cell>
          <cell r="CH1850" t="b">
            <v>0</v>
          </cell>
          <cell r="CP1850" t="str">
            <v>ERWINWON</v>
          </cell>
          <cell r="CT1850" t="b">
            <v>0</v>
          </cell>
          <cell r="CV1850" t="b">
            <v>0</v>
          </cell>
          <cell r="CX1850" t="b">
            <v>0</v>
          </cell>
          <cell r="CZ1850" t="b">
            <v>0</v>
          </cell>
          <cell r="DB1850" t="b">
            <v>0</v>
          </cell>
          <cell r="DD1850" t="b">
            <v>0</v>
          </cell>
          <cell r="DF1850" t="b">
            <v>0</v>
          </cell>
          <cell r="DH1850" t="b">
            <v>0</v>
          </cell>
          <cell r="DJ1850" t="b">
            <v>0</v>
          </cell>
          <cell r="DL1850" t="b">
            <v>0</v>
          </cell>
          <cell r="DN1850" t="b">
            <v>0</v>
          </cell>
          <cell r="DP1850" t="b">
            <v>0</v>
          </cell>
          <cell r="DV1850">
            <v>0</v>
          </cell>
          <cell r="DX1850">
            <v>0</v>
          </cell>
          <cell r="DZ1850">
            <v>0</v>
          </cell>
          <cell r="EB1850">
            <v>0</v>
          </cell>
          <cell r="ED1850">
            <v>0</v>
          </cell>
          <cell r="EF1850">
            <v>0</v>
          </cell>
          <cell r="EJ1850">
            <v>0</v>
          </cell>
          <cell r="EL1850">
            <v>0</v>
          </cell>
          <cell r="EN1850">
            <v>0</v>
          </cell>
          <cell r="EP1850">
            <v>0</v>
          </cell>
          <cell r="ER1850">
            <v>0</v>
          </cell>
          <cell r="ET1850">
            <v>0</v>
          </cell>
          <cell r="EX1850">
            <v>0</v>
          </cell>
          <cell r="EZ1850">
            <v>0</v>
          </cell>
          <cell r="FD1850">
            <v>0</v>
          </cell>
          <cell r="FF1850">
            <v>0</v>
          </cell>
        </row>
        <row r="1851">
          <cell r="A1851" t="str">
            <v>WindF</v>
          </cell>
          <cell r="B1851" t="str">
            <v>Finland</v>
          </cell>
          <cell r="G1851">
            <v>2480</v>
          </cell>
          <cell r="H1851">
            <v>0</v>
          </cell>
          <cell r="N1851">
            <v>6200</v>
          </cell>
          <cell r="AK1851">
            <v>2480</v>
          </cell>
          <cell r="AL1851">
            <v>0</v>
          </cell>
          <cell r="AN1851">
            <v>0</v>
          </cell>
          <cell r="AO1851">
            <v>387.99600000000004</v>
          </cell>
          <cell r="AP1851">
            <v>129332</v>
          </cell>
          <cell r="AQ1851">
            <v>0</v>
          </cell>
          <cell r="BG1851" t="b">
            <v>0</v>
          </cell>
          <cell r="BO1851" t="b">
            <v>0</v>
          </cell>
          <cell r="CA1851" t="b">
            <v>0</v>
          </cell>
          <cell r="CB1851" t="b">
            <v>0</v>
          </cell>
          <cell r="CD1851" t="b">
            <v>0</v>
          </cell>
          <cell r="CE1851" t="b">
            <v>0</v>
          </cell>
          <cell r="CG1851" t="b">
            <v>0</v>
          </cell>
          <cell r="CH1851" t="b">
            <v>0</v>
          </cell>
          <cell r="CP1851" t="str">
            <v>ERWINWON</v>
          </cell>
          <cell r="CT1851" t="b">
            <v>0</v>
          </cell>
          <cell r="CV1851" t="b">
            <v>0</v>
          </cell>
          <cell r="CX1851" t="b">
            <v>0</v>
          </cell>
          <cell r="CZ1851" t="b">
            <v>0</v>
          </cell>
          <cell r="DB1851" t="b">
            <v>0</v>
          </cell>
          <cell r="DD1851" t="b">
            <v>0</v>
          </cell>
          <cell r="DF1851" t="b">
            <v>0</v>
          </cell>
          <cell r="DH1851" t="b">
            <v>0</v>
          </cell>
          <cell r="DJ1851" t="b">
            <v>0</v>
          </cell>
          <cell r="DL1851" t="b">
            <v>0</v>
          </cell>
          <cell r="DN1851" t="b">
            <v>0</v>
          </cell>
          <cell r="DP1851" t="b">
            <v>0</v>
          </cell>
          <cell r="DV1851">
            <v>0</v>
          </cell>
          <cell r="DX1851">
            <v>0</v>
          </cell>
          <cell r="DZ1851">
            <v>0</v>
          </cell>
          <cell r="EB1851">
            <v>0</v>
          </cell>
          <cell r="ED1851">
            <v>0</v>
          </cell>
          <cell r="EF1851">
            <v>0</v>
          </cell>
          <cell r="EJ1851">
            <v>0</v>
          </cell>
          <cell r="EL1851">
            <v>0</v>
          </cell>
          <cell r="EN1851">
            <v>0</v>
          </cell>
          <cell r="EP1851">
            <v>0</v>
          </cell>
          <cell r="ER1851">
            <v>0</v>
          </cell>
          <cell r="ET1851">
            <v>0</v>
          </cell>
          <cell r="EX1851">
            <v>0</v>
          </cell>
          <cell r="EZ1851">
            <v>0</v>
          </cell>
          <cell r="FD1851">
            <v>0</v>
          </cell>
          <cell r="FF1851">
            <v>0</v>
          </cell>
        </row>
        <row r="1852">
          <cell r="A1852" t="str">
            <v>WindF</v>
          </cell>
          <cell r="B1852" t="str">
            <v>Finland</v>
          </cell>
          <cell r="G1852">
            <v>2560</v>
          </cell>
          <cell r="H1852">
            <v>0</v>
          </cell>
          <cell r="N1852">
            <v>6400</v>
          </cell>
          <cell r="AK1852">
            <v>2560</v>
          </cell>
          <cell r="AL1852">
            <v>0</v>
          </cell>
          <cell r="AN1852">
            <v>0</v>
          </cell>
          <cell r="AO1852">
            <v>400.512</v>
          </cell>
          <cell r="AP1852">
            <v>133504</v>
          </cell>
          <cell r="AQ1852">
            <v>0</v>
          </cell>
          <cell r="BG1852" t="b">
            <v>0</v>
          </cell>
          <cell r="BO1852" t="b">
            <v>0</v>
          </cell>
          <cell r="CA1852" t="b">
            <v>0</v>
          </cell>
          <cell r="CB1852" t="b">
            <v>0</v>
          </cell>
          <cell r="CD1852" t="b">
            <v>0</v>
          </cell>
          <cell r="CE1852" t="b">
            <v>0</v>
          </cell>
          <cell r="CG1852" t="b">
            <v>0</v>
          </cell>
          <cell r="CH1852" t="b">
            <v>0</v>
          </cell>
          <cell r="CP1852" t="str">
            <v>ERWINWON</v>
          </cell>
          <cell r="CT1852" t="b">
            <v>0</v>
          </cell>
          <cell r="CV1852" t="b">
            <v>0</v>
          </cell>
          <cell r="CX1852" t="b">
            <v>0</v>
          </cell>
          <cell r="CZ1852" t="b">
            <v>0</v>
          </cell>
          <cell r="DB1852" t="b">
            <v>0</v>
          </cell>
          <cell r="DD1852" t="b">
            <v>0</v>
          </cell>
          <cell r="DF1852" t="b">
            <v>0</v>
          </cell>
          <cell r="DH1852" t="b">
            <v>0</v>
          </cell>
          <cell r="DJ1852" t="b">
            <v>0</v>
          </cell>
          <cell r="DL1852" t="b">
            <v>0</v>
          </cell>
          <cell r="DN1852" t="b">
            <v>0</v>
          </cell>
          <cell r="DP1852" t="b">
            <v>0</v>
          </cell>
          <cell r="DV1852">
            <v>0</v>
          </cell>
          <cell r="DX1852">
            <v>0</v>
          </cell>
          <cell r="DZ1852">
            <v>0</v>
          </cell>
          <cell r="EB1852">
            <v>0</v>
          </cell>
          <cell r="ED1852">
            <v>0</v>
          </cell>
          <cell r="EF1852">
            <v>0</v>
          </cell>
          <cell r="EJ1852">
            <v>0</v>
          </cell>
          <cell r="EL1852">
            <v>0</v>
          </cell>
          <cell r="EN1852">
            <v>0</v>
          </cell>
          <cell r="EP1852">
            <v>0</v>
          </cell>
          <cell r="ER1852">
            <v>0</v>
          </cell>
          <cell r="ET1852">
            <v>0</v>
          </cell>
          <cell r="EX1852">
            <v>0</v>
          </cell>
          <cell r="EZ1852">
            <v>0</v>
          </cell>
          <cell r="FD1852">
            <v>0</v>
          </cell>
          <cell r="FF1852">
            <v>0</v>
          </cell>
        </row>
        <row r="1853">
          <cell r="A1853" t="str">
            <v>WindF</v>
          </cell>
          <cell r="B1853" t="str">
            <v>Finland</v>
          </cell>
          <cell r="G1853">
            <v>2640</v>
          </cell>
          <cell r="H1853">
            <v>0</v>
          </cell>
          <cell r="N1853">
            <v>6600</v>
          </cell>
          <cell r="AK1853">
            <v>2640</v>
          </cell>
          <cell r="AL1853">
            <v>0</v>
          </cell>
          <cell r="AN1853">
            <v>0</v>
          </cell>
          <cell r="AO1853">
            <v>413.02800000000002</v>
          </cell>
          <cell r="AP1853">
            <v>137676</v>
          </cell>
          <cell r="AQ1853">
            <v>0</v>
          </cell>
          <cell r="BG1853" t="b">
            <v>0</v>
          </cell>
          <cell r="BO1853" t="b">
            <v>0</v>
          </cell>
          <cell r="CA1853" t="b">
            <v>0</v>
          </cell>
          <cell r="CB1853" t="b">
            <v>0</v>
          </cell>
          <cell r="CD1853" t="b">
            <v>0</v>
          </cell>
          <cell r="CE1853" t="b">
            <v>0</v>
          </cell>
          <cell r="CG1853" t="b">
            <v>0</v>
          </cell>
          <cell r="CH1853" t="b">
            <v>0</v>
          </cell>
          <cell r="CP1853" t="str">
            <v>ERWINWON</v>
          </cell>
          <cell r="CT1853" t="b">
            <v>0</v>
          </cell>
          <cell r="CV1853" t="b">
            <v>0</v>
          </cell>
          <cell r="CX1853" t="b">
            <v>0</v>
          </cell>
          <cell r="CZ1853" t="b">
            <v>0</v>
          </cell>
          <cell r="DB1853" t="b">
            <v>0</v>
          </cell>
          <cell r="DD1853" t="b">
            <v>0</v>
          </cell>
          <cell r="DF1853" t="b">
            <v>0</v>
          </cell>
          <cell r="DH1853" t="b">
            <v>0</v>
          </cell>
          <cell r="DJ1853" t="b">
            <v>0</v>
          </cell>
          <cell r="DL1853" t="b">
            <v>0</v>
          </cell>
          <cell r="DN1853" t="b">
            <v>0</v>
          </cell>
          <cell r="DP1853" t="b">
            <v>0</v>
          </cell>
          <cell r="DV1853">
            <v>0</v>
          </cell>
          <cell r="DX1853">
            <v>0</v>
          </cell>
          <cell r="DZ1853">
            <v>0</v>
          </cell>
          <cell r="EB1853">
            <v>0</v>
          </cell>
          <cell r="ED1853">
            <v>0</v>
          </cell>
          <cell r="EF1853">
            <v>0</v>
          </cell>
          <cell r="EJ1853">
            <v>0</v>
          </cell>
          <cell r="EL1853">
            <v>0</v>
          </cell>
          <cell r="EN1853">
            <v>0</v>
          </cell>
          <cell r="EP1853">
            <v>0</v>
          </cell>
          <cell r="ER1853">
            <v>0</v>
          </cell>
          <cell r="ET1853">
            <v>0</v>
          </cell>
          <cell r="EX1853">
            <v>0</v>
          </cell>
          <cell r="EZ1853">
            <v>0</v>
          </cell>
          <cell r="FD1853">
            <v>0</v>
          </cell>
          <cell r="FF1853">
            <v>0</v>
          </cell>
        </row>
        <row r="1854">
          <cell r="A1854" t="str">
            <v>WindF</v>
          </cell>
          <cell r="B1854" t="str">
            <v>Finland</v>
          </cell>
          <cell r="G1854">
            <v>2720</v>
          </cell>
          <cell r="H1854">
            <v>0</v>
          </cell>
          <cell r="N1854">
            <v>6800</v>
          </cell>
          <cell r="AK1854">
            <v>2720</v>
          </cell>
          <cell r="AL1854">
            <v>0</v>
          </cell>
          <cell r="AN1854">
            <v>0</v>
          </cell>
          <cell r="AO1854">
            <v>425.54400000000004</v>
          </cell>
          <cell r="AP1854">
            <v>141848</v>
          </cell>
          <cell r="AQ1854">
            <v>0</v>
          </cell>
          <cell r="BG1854" t="b">
            <v>0</v>
          </cell>
          <cell r="BO1854" t="b">
            <v>0</v>
          </cell>
          <cell r="CA1854" t="b">
            <v>0</v>
          </cell>
          <cell r="CB1854" t="b">
            <v>0</v>
          </cell>
          <cell r="CD1854" t="b">
            <v>0</v>
          </cell>
          <cell r="CE1854" t="b">
            <v>0</v>
          </cell>
          <cell r="CG1854" t="b">
            <v>0</v>
          </cell>
          <cell r="CH1854" t="b">
            <v>0</v>
          </cell>
          <cell r="CP1854" t="str">
            <v>ERWINWON</v>
          </cell>
          <cell r="CT1854" t="b">
            <v>0</v>
          </cell>
          <cell r="CV1854" t="b">
            <v>0</v>
          </cell>
          <cell r="CX1854" t="b">
            <v>0</v>
          </cell>
          <cell r="CZ1854" t="b">
            <v>0</v>
          </cell>
          <cell r="DB1854" t="b">
            <v>0</v>
          </cell>
          <cell r="DD1854" t="b">
            <v>0</v>
          </cell>
          <cell r="DF1854" t="b">
            <v>0</v>
          </cell>
          <cell r="DH1854" t="b">
            <v>0</v>
          </cell>
          <cell r="DJ1854" t="b">
            <v>0</v>
          </cell>
          <cell r="DL1854" t="b">
            <v>0</v>
          </cell>
          <cell r="DN1854" t="b">
            <v>0</v>
          </cell>
          <cell r="DP1854" t="b">
            <v>0</v>
          </cell>
          <cell r="DV1854">
            <v>0</v>
          </cell>
          <cell r="DX1854">
            <v>0</v>
          </cell>
          <cell r="DZ1854">
            <v>0</v>
          </cell>
          <cell r="EB1854">
            <v>0</v>
          </cell>
          <cell r="ED1854">
            <v>0</v>
          </cell>
          <cell r="EF1854">
            <v>0</v>
          </cell>
          <cell r="EJ1854">
            <v>0</v>
          </cell>
          <cell r="EL1854">
            <v>0</v>
          </cell>
          <cell r="EN1854">
            <v>0</v>
          </cell>
          <cell r="EP1854">
            <v>0</v>
          </cell>
          <cell r="ER1854">
            <v>0</v>
          </cell>
          <cell r="ET1854">
            <v>0</v>
          </cell>
          <cell r="EX1854">
            <v>0</v>
          </cell>
          <cell r="EZ1854">
            <v>0</v>
          </cell>
          <cell r="FD1854">
            <v>0</v>
          </cell>
          <cell r="FF1854">
            <v>0</v>
          </cell>
        </row>
        <row r="1855">
          <cell r="A1855" t="str">
            <v>WindF</v>
          </cell>
          <cell r="B1855" t="str">
            <v>Finland</v>
          </cell>
          <cell r="G1855">
            <v>2800</v>
          </cell>
          <cell r="H1855">
            <v>0</v>
          </cell>
          <cell r="N1855">
            <v>7000</v>
          </cell>
          <cell r="AK1855">
            <v>2800</v>
          </cell>
          <cell r="AL1855">
            <v>0</v>
          </cell>
          <cell r="AN1855">
            <v>0</v>
          </cell>
          <cell r="AO1855">
            <v>438.06</v>
          </cell>
          <cell r="AP1855">
            <v>146020</v>
          </cell>
          <cell r="AQ1855">
            <v>0</v>
          </cell>
          <cell r="BG1855" t="b">
            <v>0</v>
          </cell>
          <cell r="BO1855" t="b">
            <v>0</v>
          </cell>
          <cell r="CA1855" t="b">
            <v>0</v>
          </cell>
          <cell r="CB1855" t="b">
            <v>0</v>
          </cell>
          <cell r="CD1855" t="b">
            <v>0</v>
          </cell>
          <cell r="CE1855" t="b">
            <v>0</v>
          </cell>
          <cell r="CG1855" t="b">
            <v>0</v>
          </cell>
          <cell r="CH1855" t="b">
            <v>0</v>
          </cell>
          <cell r="CP1855" t="str">
            <v>ERWINWON</v>
          </cell>
          <cell r="CT1855" t="b">
            <v>0</v>
          </cell>
          <cell r="CV1855" t="b">
            <v>0</v>
          </cell>
          <cell r="CX1855" t="b">
            <v>0</v>
          </cell>
          <cell r="CZ1855" t="b">
            <v>0</v>
          </cell>
          <cell r="DB1855" t="b">
            <v>0</v>
          </cell>
          <cell r="DD1855" t="b">
            <v>0</v>
          </cell>
          <cell r="DF1855" t="b">
            <v>0</v>
          </cell>
          <cell r="DH1855" t="b">
            <v>0</v>
          </cell>
          <cell r="DJ1855" t="b">
            <v>0</v>
          </cell>
          <cell r="DL1855" t="b">
            <v>0</v>
          </cell>
          <cell r="DN1855" t="b">
            <v>0</v>
          </cell>
          <cell r="DP1855" t="b">
            <v>0</v>
          </cell>
          <cell r="DV1855">
            <v>0</v>
          </cell>
          <cell r="DX1855">
            <v>0</v>
          </cell>
          <cell r="DZ1855">
            <v>0</v>
          </cell>
          <cell r="EB1855">
            <v>0</v>
          </cell>
          <cell r="ED1855">
            <v>0</v>
          </cell>
          <cell r="EF1855">
            <v>0</v>
          </cell>
          <cell r="EJ1855">
            <v>0</v>
          </cell>
          <cell r="EL1855">
            <v>0</v>
          </cell>
          <cell r="EN1855">
            <v>0</v>
          </cell>
          <cell r="EP1855">
            <v>0</v>
          </cell>
          <cell r="ER1855">
            <v>0</v>
          </cell>
          <cell r="ET1855">
            <v>0</v>
          </cell>
          <cell r="EX1855">
            <v>0</v>
          </cell>
          <cell r="EZ1855">
            <v>0</v>
          </cell>
          <cell r="FD1855">
            <v>0</v>
          </cell>
          <cell r="FF1855">
            <v>0</v>
          </cell>
        </row>
        <row r="1856">
          <cell r="A1856" t="str">
            <v>WindF</v>
          </cell>
          <cell r="B1856" t="str">
            <v>Finland</v>
          </cell>
          <cell r="G1856">
            <v>2880</v>
          </cell>
          <cell r="H1856">
            <v>0</v>
          </cell>
          <cell r="N1856">
            <v>7200</v>
          </cell>
          <cell r="AK1856">
            <v>2880</v>
          </cell>
          <cell r="AL1856">
            <v>0</v>
          </cell>
          <cell r="AN1856">
            <v>0</v>
          </cell>
          <cell r="AO1856">
            <v>450.57600000000002</v>
          </cell>
          <cell r="AP1856">
            <v>150192</v>
          </cell>
          <cell r="AQ1856">
            <v>0</v>
          </cell>
          <cell r="BG1856" t="b">
            <v>0</v>
          </cell>
          <cell r="BO1856" t="b">
            <v>0</v>
          </cell>
          <cell r="CA1856" t="b">
            <v>0</v>
          </cell>
          <cell r="CB1856" t="b">
            <v>0</v>
          </cell>
          <cell r="CD1856" t="b">
            <v>0</v>
          </cell>
          <cell r="CE1856" t="b">
            <v>0</v>
          </cell>
          <cell r="CG1856" t="b">
            <v>0</v>
          </cell>
          <cell r="CH1856" t="b">
            <v>0</v>
          </cell>
          <cell r="CP1856" t="str">
            <v>ERWINWON</v>
          </cell>
          <cell r="CT1856" t="b">
            <v>0</v>
          </cell>
          <cell r="CV1856" t="b">
            <v>0</v>
          </cell>
          <cell r="CX1856" t="b">
            <v>0</v>
          </cell>
          <cell r="CZ1856" t="b">
            <v>0</v>
          </cell>
          <cell r="DB1856" t="b">
            <v>0</v>
          </cell>
          <cell r="DD1856" t="b">
            <v>0</v>
          </cell>
          <cell r="DF1856" t="b">
            <v>0</v>
          </cell>
          <cell r="DH1856" t="b">
            <v>0</v>
          </cell>
          <cell r="DJ1856" t="b">
            <v>0</v>
          </cell>
          <cell r="DL1856" t="b">
            <v>0</v>
          </cell>
          <cell r="DN1856" t="b">
            <v>0</v>
          </cell>
          <cell r="DP1856" t="b">
            <v>0</v>
          </cell>
          <cell r="DV1856">
            <v>0</v>
          </cell>
          <cell r="DX1856">
            <v>0</v>
          </cell>
          <cell r="DZ1856">
            <v>0</v>
          </cell>
          <cell r="EB1856">
            <v>0</v>
          </cell>
          <cell r="ED1856">
            <v>0</v>
          </cell>
          <cell r="EF1856">
            <v>0</v>
          </cell>
          <cell r="EJ1856">
            <v>0</v>
          </cell>
          <cell r="EL1856">
            <v>0</v>
          </cell>
          <cell r="EN1856">
            <v>0</v>
          </cell>
          <cell r="EP1856">
            <v>0</v>
          </cell>
          <cell r="ER1856">
            <v>0</v>
          </cell>
          <cell r="ET1856">
            <v>0</v>
          </cell>
          <cell r="EX1856">
            <v>0</v>
          </cell>
          <cell r="EZ1856">
            <v>0</v>
          </cell>
          <cell r="FD1856">
            <v>0</v>
          </cell>
          <cell r="FF1856">
            <v>0</v>
          </cell>
        </row>
        <row r="1857">
          <cell r="A1857" t="str">
            <v>WindF</v>
          </cell>
          <cell r="B1857" t="str">
            <v>Finland</v>
          </cell>
          <cell r="G1857">
            <v>2960</v>
          </cell>
          <cell r="H1857">
            <v>0</v>
          </cell>
          <cell r="N1857">
            <v>7400</v>
          </cell>
          <cell r="AK1857">
            <v>2960</v>
          </cell>
          <cell r="AL1857">
            <v>0</v>
          </cell>
          <cell r="AN1857">
            <v>0</v>
          </cell>
          <cell r="AO1857">
            <v>463.09200000000004</v>
          </cell>
          <cell r="AP1857">
            <v>154364</v>
          </cell>
          <cell r="AQ1857">
            <v>0</v>
          </cell>
          <cell r="BG1857" t="b">
            <v>0</v>
          </cell>
          <cell r="BO1857" t="b">
            <v>0</v>
          </cell>
          <cell r="CA1857" t="b">
            <v>0</v>
          </cell>
          <cell r="CB1857" t="b">
            <v>0</v>
          </cell>
          <cell r="CD1857" t="b">
            <v>0</v>
          </cell>
          <cell r="CE1857" t="b">
            <v>0</v>
          </cell>
          <cell r="CG1857" t="b">
            <v>0</v>
          </cell>
          <cell r="CH1857" t="b">
            <v>0</v>
          </cell>
          <cell r="CP1857" t="str">
            <v>ERWINWON</v>
          </cell>
          <cell r="CT1857" t="b">
            <v>0</v>
          </cell>
          <cell r="CV1857" t="b">
            <v>0</v>
          </cell>
          <cell r="CX1857" t="b">
            <v>0</v>
          </cell>
          <cell r="CZ1857" t="b">
            <v>0</v>
          </cell>
          <cell r="DB1857" t="b">
            <v>0</v>
          </cell>
          <cell r="DD1857" t="b">
            <v>0</v>
          </cell>
          <cell r="DF1857" t="b">
            <v>0</v>
          </cell>
          <cell r="DH1857" t="b">
            <v>0</v>
          </cell>
          <cell r="DJ1857" t="b">
            <v>0</v>
          </cell>
          <cell r="DL1857" t="b">
            <v>0</v>
          </cell>
          <cell r="DN1857" t="b">
            <v>0</v>
          </cell>
          <cell r="DP1857" t="b">
            <v>0</v>
          </cell>
          <cell r="DV1857">
            <v>0</v>
          </cell>
          <cell r="DX1857">
            <v>0</v>
          </cell>
          <cell r="DZ1857">
            <v>0</v>
          </cell>
          <cell r="EB1857">
            <v>0</v>
          </cell>
          <cell r="ED1857">
            <v>0</v>
          </cell>
          <cell r="EF1857">
            <v>0</v>
          </cell>
          <cell r="EJ1857">
            <v>0</v>
          </cell>
          <cell r="EL1857">
            <v>0</v>
          </cell>
          <cell r="EN1857">
            <v>0</v>
          </cell>
          <cell r="EP1857">
            <v>0</v>
          </cell>
          <cell r="ER1857">
            <v>0</v>
          </cell>
          <cell r="ET1857">
            <v>0</v>
          </cell>
          <cell r="EX1857">
            <v>0</v>
          </cell>
          <cell r="EZ1857">
            <v>0</v>
          </cell>
          <cell r="FD1857">
            <v>0</v>
          </cell>
          <cell r="FF1857">
            <v>0</v>
          </cell>
        </row>
        <row r="1858">
          <cell r="A1858" t="str">
            <v>WindF</v>
          </cell>
          <cell r="B1858" t="str">
            <v>Finland</v>
          </cell>
          <cell r="G1858">
            <v>3040</v>
          </cell>
          <cell r="H1858">
            <v>0</v>
          </cell>
          <cell r="N1858">
            <v>7600</v>
          </cell>
          <cell r="AK1858">
            <v>3040</v>
          </cell>
          <cell r="AL1858">
            <v>0</v>
          </cell>
          <cell r="AN1858">
            <v>0</v>
          </cell>
          <cell r="AO1858">
            <v>475.608</v>
          </cell>
          <cell r="AP1858">
            <v>158536</v>
          </cell>
          <cell r="AQ1858">
            <v>0</v>
          </cell>
          <cell r="BG1858" t="b">
            <v>0</v>
          </cell>
          <cell r="BO1858" t="b">
            <v>0</v>
          </cell>
          <cell r="CA1858" t="b">
            <v>0</v>
          </cell>
          <cell r="CB1858" t="b">
            <v>0</v>
          </cell>
          <cell r="CD1858" t="b">
            <v>0</v>
          </cell>
          <cell r="CE1858" t="b">
            <v>0</v>
          </cell>
          <cell r="CG1858" t="b">
            <v>0</v>
          </cell>
          <cell r="CH1858" t="b">
            <v>0</v>
          </cell>
          <cell r="CP1858" t="str">
            <v>ERWINWON</v>
          </cell>
          <cell r="CT1858" t="b">
            <v>0</v>
          </cell>
          <cell r="CV1858" t="b">
            <v>0</v>
          </cell>
          <cell r="CX1858" t="b">
            <v>0</v>
          </cell>
          <cell r="CZ1858" t="b">
            <v>0</v>
          </cell>
          <cell r="DB1858" t="b">
            <v>0</v>
          </cell>
          <cell r="DD1858" t="b">
            <v>0</v>
          </cell>
          <cell r="DF1858" t="b">
            <v>0</v>
          </cell>
          <cell r="DH1858" t="b">
            <v>0</v>
          </cell>
          <cell r="DJ1858" t="b">
            <v>0</v>
          </cell>
          <cell r="DL1858" t="b">
            <v>0</v>
          </cell>
          <cell r="DN1858" t="b">
            <v>0</v>
          </cell>
          <cell r="DP1858" t="b">
            <v>0</v>
          </cell>
          <cell r="DV1858">
            <v>0</v>
          </cell>
          <cell r="DX1858">
            <v>0</v>
          </cell>
          <cell r="DZ1858">
            <v>0</v>
          </cell>
          <cell r="EB1858">
            <v>0</v>
          </cell>
          <cell r="ED1858">
            <v>0</v>
          </cell>
          <cell r="EF1858">
            <v>0</v>
          </cell>
          <cell r="EJ1858">
            <v>0</v>
          </cell>
          <cell r="EL1858">
            <v>0</v>
          </cell>
          <cell r="EN1858">
            <v>0</v>
          </cell>
          <cell r="EP1858">
            <v>0</v>
          </cell>
          <cell r="ER1858">
            <v>0</v>
          </cell>
          <cell r="ET1858">
            <v>0</v>
          </cell>
          <cell r="EX1858">
            <v>0</v>
          </cell>
          <cell r="EZ1858">
            <v>0</v>
          </cell>
          <cell r="FD1858">
            <v>0</v>
          </cell>
          <cell r="FF1858">
            <v>0</v>
          </cell>
        </row>
        <row r="1859">
          <cell r="A1859" t="str">
            <v>WindF</v>
          </cell>
          <cell r="B1859" t="str">
            <v>Finland</v>
          </cell>
          <cell r="G1859">
            <v>3120</v>
          </cell>
          <cell r="H1859">
            <v>0</v>
          </cell>
          <cell r="N1859">
            <v>7800</v>
          </cell>
          <cell r="AK1859">
            <v>3120</v>
          </cell>
          <cell r="AL1859">
            <v>0</v>
          </cell>
          <cell r="AN1859">
            <v>0</v>
          </cell>
          <cell r="AO1859">
            <v>488.12400000000002</v>
          </cell>
          <cell r="AP1859">
            <v>162708</v>
          </cell>
          <cell r="AQ1859">
            <v>0</v>
          </cell>
          <cell r="BG1859" t="b">
            <v>0</v>
          </cell>
          <cell r="BO1859" t="b">
            <v>0</v>
          </cell>
          <cell r="CA1859" t="b">
            <v>0</v>
          </cell>
          <cell r="CB1859" t="b">
            <v>0</v>
          </cell>
          <cell r="CD1859" t="b">
            <v>0</v>
          </cell>
          <cell r="CE1859" t="b">
            <v>0</v>
          </cell>
          <cell r="CG1859" t="b">
            <v>0</v>
          </cell>
          <cell r="CH1859" t="b">
            <v>0</v>
          </cell>
          <cell r="CP1859" t="str">
            <v>ERWINWON</v>
          </cell>
          <cell r="CT1859" t="b">
            <v>0</v>
          </cell>
          <cell r="CV1859" t="b">
            <v>0</v>
          </cell>
          <cell r="CX1859" t="b">
            <v>0</v>
          </cell>
          <cell r="CZ1859" t="b">
            <v>0</v>
          </cell>
          <cell r="DB1859" t="b">
            <v>0</v>
          </cell>
          <cell r="DD1859" t="b">
            <v>0</v>
          </cell>
          <cell r="DF1859" t="b">
            <v>0</v>
          </cell>
          <cell r="DH1859" t="b">
            <v>0</v>
          </cell>
          <cell r="DJ1859" t="b">
            <v>0</v>
          </cell>
          <cell r="DL1859" t="b">
            <v>0</v>
          </cell>
          <cell r="DN1859" t="b">
            <v>0</v>
          </cell>
          <cell r="DP1859" t="b">
            <v>0</v>
          </cell>
          <cell r="DV1859">
            <v>0</v>
          </cell>
          <cell r="DX1859">
            <v>0</v>
          </cell>
          <cell r="DZ1859">
            <v>0</v>
          </cell>
          <cell r="EB1859">
            <v>0</v>
          </cell>
          <cell r="ED1859">
            <v>0</v>
          </cell>
          <cell r="EF1859">
            <v>0</v>
          </cell>
          <cell r="EJ1859">
            <v>0</v>
          </cell>
          <cell r="EL1859">
            <v>0</v>
          </cell>
          <cell r="EN1859">
            <v>0</v>
          </cell>
          <cell r="EP1859">
            <v>0</v>
          </cell>
          <cell r="ER1859">
            <v>0</v>
          </cell>
          <cell r="ET1859">
            <v>0</v>
          </cell>
          <cell r="EX1859">
            <v>0</v>
          </cell>
          <cell r="EZ1859">
            <v>0</v>
          </cell>
          <cell r="FD1859">
            <v>0</v>
          </cell>
          <cell r="FF1859">
            <v>0</v>
          </cell>
        </row>
        <row r="1860">
          <cell r="A1860" t="str">
            <v>WindF</v>
          </cell>
          <cell r="B1860" t="str">
            <v>Finland</v>
          </cell>
          <cell r="G1860">
            <v>3200</v>
          </cell>
          <cell r="H1860">
            <v>0</v>
          </cell>
          <cell r="N1860">
            <v>8000</v>
          </cell>
          <cell r="AK1860">
            <v>3200</v>
          </cell>
          <cell r="AL1860">
            <v>0</v>
          </cell>
          <cell r="AN1860">
            <v>0</v>
          </cell>
          <cell r="AO1860">
            <v>500.64000000000004</v>
          </cell>
          <cell r="AP1860">
            <v>166880</v>
          </cell>
          <cell r="AQ1860">
            <v>0</v>
          </cell>
          <cell r="BG1860" t="b">
            <v>0</v>
          </cell>
          <cell r="BO1860" t="b">
            <v>0</v>
          </cell>
          <cell r="CA1860" t="b">
            <v>0</v>
          </cell>
          <cell r="CB1860" t="b">
            <v>0</v>
          </cell>
          <cell r="CD1860" t="b">
            <v>0</v>
          </cell>
          <cell r="CE1860" t="b">
            <v>0</v>
          </cell>
          <cell r="CG1860" t="b">
            <v>0</v>
          </cell>
          <cell r="CH1860" t="b">
            <v>0</v>
          </cell>
          <cell r="CP1860" t="str">
            <v>ERWINWON</v>
          </cell>
          <cell r="CT1860" t="b">
            <v>0</v>
          </cell>
          <cell r="CV1860" t="b">
            <v>0</v>
          </cell>
          <cell r="CX1860" t="b">
            <v>0</v>
          </cell>
          <cell r="CZ1860" t="b">
            <v>0</v>
          </cell>
          <cell r="DB1860" t="b">
            <v>0</v>
          </cell>
          <cell r="DD1860" t="b">
            <v>0</v>
          </cell>
          <cell r="DF1860" t="b">
            <v>0</v>
          </cell>
          <cell r="DH1860" t="b">
            <v>0</v>
          </cell>
          <cell r="DJ1860" t="b">
            <v>0</v>
          </cell>
          <cell r="DL1860" t="b">
            <v>0</v>
          </cell>
          <cell r="DN1860" t="b">
            <v>0</v>
          </cell>
          <cell r="DP1860" t="b">
            <v>0</v>
          </cell>
          <cell r="DV1860">
            <v>0</v>
          </cell>
          <cell r="DX1860">
            <v>0</v>
          </cell>
          <cell r="DZ1860">
            <v>0</v>
          </cell>
          <cell r="EB1860">
            <v>0</v>
          </cell>
          <cell r="ED1860">
            <v>0</v>
          </cell>
          <cell r="EF1860">
            <v>0</v>
          </cell>
          <cell r="EJ1860">
            <v>0</v>
          </cell>
          <cell r="EL1860">
            <v>0</v>
          </cell>
          <cell r="EN1860">
            <v>0</v>
          </cell>
          <cell r="EP1860">
            <v>0</v>
          </cell>
          <cell r="ER1860">
            <v>0</v>
          </cell>
          <cell r="ET1860">
            <v>0</v>
          </cell>
          <cell r="EX1860">
            <v>0</v>
          </cell>
          <cell r="EZ1860">
            <v>0</v>
          </cell>
          <cell r="FD1860">
            <v>0</v>
          </cell>
          <cell r="FF1860">
            <v>0</v>
          </cell>
        </row>
        <row r="1861">
          <cell r="A1861" t="str">
            <v>WindF</v>
          </cell>
          <cell r="B1861" t="str">
            <v>Finland</v>
          </cell>
          <cell r="G1861">
            <v>3280</v>
          </cell>
          <cell r="H1861">
            <v>0</v>
          </cell>
          <cell r="N1861">
            <v>8200</v>
          </cell>
          <cell r="AK1861">
            <v>3280</v>
          </cell>
          <cell r="AL1861">
            <v>0</v>
          </cell>
          <cell r="AN1861">
            <v>0</v>
          </cell>
          <cell r="AO1861">
            <v>513.15600000000006</v>
          </cell>
          <cell r="AP1861">
            <v>171052</v>
          </cell>
          <cell r="AQ1861">
            <v>0</v>
          </cell>
          <cell r="BG1861" t="b">
            <v>0</v>
          </cell>
          <cell r="BO1861" t="b">
            <v>0</v>
          </cell>
          <cell r="CA1861" t="b">
            <v>0</v>
          </cell>
          <cell r="CB1861" t="b">
            <v>0</v>
          </cell>
          <cell r="CD1861" t="b">
            <v>0</v>
          </cell>
          <cell r="CE1861" t="b">
            <v>0</v>
          </cell>
          <cell r="CG1861" t="b">
            <v>0</v>
          </cell>
          <cell r="CH1861" t="b">
            <v>0</v>
          </cell>
          <cell r="CP1861" t="str">
            <v>ERWINWON</v>
          </cell>
          <cell r="CT1861" t="b">
            <v>0</v>
          </cell>
          <cell r="CV1861" t="b">
            <v>0</v>
          </cell>
          <cell r="CX1861" t="b">
            <v>0</v>
          </cell>
          <cell r="CZ1861" t="b">
            <v>0</v>
          </cell>
          <cell r="DB1861" t="b">
            <v>0</v>
          </cell>
          <cell r="DD1861" t="b">
            <v>0</v>
          </cell>
          <cell r="DF1861" t="b">
            <v>0</v>
          </cell>
          <cell r="DH1861" t="b">
            <v>0</v>
          </cell>
          <cell r="DJ1861" t="b">
            <v>0</v>
          </cell>
          <cell r="DL1861" t="b">
            <v>0</v>
          </cell>
          <cell r="DN1861" t="b">
            <v>0</v>
          </cell>
          <cell r="DP1861" t="b">
            <v>0</v>
          </cell>
          <cell r="DV1861">
            <v>0</v>
          </cell>
          <cell r="DX1861">
            <v>0</v>
          </cell>
          <cell r="DZ1861">
            <v>0</v>
          </cell>
          <cell r="EB1861">
            <v>0</v>
          </cell>
          <cell r="ED1861">
            <v>0</v>
          </cell>
          <cell r="EF1861">
            <v>0</v>
          </cell>
          <cell r="EJ1861">
            <v>0</v>
          </cell>
          <cell r="EL1861">
            <v>0</v>
          </cell>
          <cell r="EN1861">
            <v>0</v>
          </cell>
          <cell r="EP1861">
            <v>0</v>
          </cell>
          <cell r="ER1861">
            <v>0</v>
          </cell>
          <cell r="ET1861">
            <v>0</v>
          </cell>
          <cell r="EX1861">
            <v>0</v>
          </cell>
          <cell r="EZ1861">
            <v>0</v>
          </cell>
          <cell r="FD1861">
            <v>0</v>
          </cell>
          <cell r="FF1861">
            <v>0</v>
          </cell>
        </row>
        <row r="1862">
          <cell r="A1862" t="str">
            <v>WindF</v>
          </cell>
          <cell r="B1862" t="str">
            <v>Finland</v>
          </cell>
          <cell r="G1862">
            <v>3360</v>
          </cell>
          <cell r="H1862">
            <v>0</v>
          </cell>
          <cell r="N1862">
            <v>8400</v>
          </cell>
          <cell r="AK1862">
            <v>3360</v>
          </cell>
          <cell r="AL1862">
            <v>0</v>
          </cell>
          <cell r="AN1862">
            <v>0</v>
          </cell>
          <cell r="AO1862">
            <v>525.67200000000003</v>
          </cell>
          <cell r="AP1862">
            <v>175224</v>
          </cell>
          <cell r="AQ1862">
            <v>0</v>
          </cell>
          <cell r="BG1862" t="b">
            <v>0</v>
          </cell>
          <cell r="BO1862" t="b">
            <v>0</v>
          </cell>
          <cell r="CA1862" t="b">
            <v>0</v>
          </cell>
          <cell r="CB1862" t="b">
            <v>0</v>
          </cell>
          <cell r="CD1862" t="b">
            <v>0</v>
          </cell>
          <cell r="CE1862" t="b">
            <v>0</v>
          </cell>
          <cell r="CG1862" t="b">
            <v>0</v>
          </cell>
          <cell r="CH1862" t="b">
            <v>0</v>
          </cell>
          <cell r="CP1862" t="str">
            <v>ERWINWON</v>
          </cell>
          <cell r="CT1862" t="b">
            <v>0</v>
          </cell>
          <cell r="CV1862" t="b">
            <v>0</v>
          </cell>
          <cell r="CX1862" t="b">
            <v>0</v>
          </cell>
          <cell r="CZ1862" t="b">
            <v>0</v>
          </cell>
          <cell r="DB1862" t="b">
            <v>0</v>
          </cell>
          <cell r="DD1862" t="b">
            <v>0</v>
          </cell>
          <cell r="DF1862" t="b">
            <v>0</v>
          </cell>
          <cell r="DH1862" t="b">
            <v>0</v>
          </cell>
          <cell r="DJ1862" t="b">
            <v>0</v>
          </cell>
          <cell r="DL1862" t="b">
            <v>0</v>
          </cell>
          <cell r="DN1862" t="b">
            <v>0</v>
          </cell>
          <cell r="DP1862" t="b">
            <v>0</v>
          </cell>
          <cell r="DV1862">
            <v>0</v>
          </cell>
          <cell r="DX1862">
            <v>0</v>
          </cell>
          <cell r="DZ1862">
            <v>0</v>
          </cell>
          <cell r="EB1862">
            <v>0</v>
          </cell>
          <cell r="ED1862">
            <v>0</v>
          </cell>
          <cell r="EF1862">
            <v>0</v>
          </cell>
          <cell r="EJ1862">
            <v>0</v>
          </cell>
          <cell r="EL1862">
            <v>0</v>
          </cell>
          <cell r="EN1862">
            <v>0</v>
          </cell>
          <cell r="EP1862">
            <v>0</v>
          </cell>
          <cell r="ER1862">
            <v>0</v>
          </cell>
          <cell r="ET1862">
            <v>0</v>
          </cell>
          <cell r="EX1862">
            <v>0</v>
          </cell>
          <cell r="EZ1862">
            <v>0</v>
          </cell>
          <cell r="FD1862">
            <v>0</v>
          </cell>
          <cell r="FF1862">
            <v>0</v>
          </cell>
        </row>
        <row r="1863">
          <cell r="A1863" t="str">
            <v>WindF</v>
          </cell>
          <cell r="B1863" t="str">
            <v>Finland</v>
          </cell>
          <cell r="G1863">
            <v>3440</v>
          </cell>
          <cell r="H1863">
            <v>0</v>
          </cell>
          <cell r="N1863">
            <v>8600</v>
          </cell>
          <cell r="AK1863">
            <v>3440</v>
          </cell>
          <cell r="AL1863">
            <v>0</v>
          </cell>
          <cell r="AN1863">
            <v>0</v>
          </cell>
          <cell r="AO1863">
            <v>538.18799999999999</v>
          </cell>
          <cell r="AP1863">
            <v>179396</v>
          </cell>
          <cell r="AQ1863">
            <v>0</v>
          </cell>
          <cell r="BG1863" t="b">
            <v>0</v>
          </cell>
          <cell r="BO1863" t="b">
            <v>0</v>
          </cell>
          <cell r="CA1863" t="b">
            <v>0</v>
          </cell>
          <cell r="CB1863" t="b">
            <v>0</v>
          </cell>
          <cell r="CD1863" t="b">
            <v>0</v>
          </cell>
          <cell r="CE1863" t="b">
            <v>0</v>
          </cell>
          <cell r="CG1863" t="b">
            <v>0</v>
          </cell>
          <cell r="CH1863" t="b">
            <v>0</v>
          </cell>
          <cell r="CP1863" t="str">
            <v>ERWINWON</v>
          </cell>
          <cell r="CT1863" t="b">
            <v>0</v>
          </cell>
          <cell r="CV1863" t="b">
            <v>0</v>
          </cell>
          <cell r="CX1863" t="b">
            <v>0</v>
          </cell>
          <cell r="CZ1863" t="b">
            <v>0</v>
          </cell>
          <cell r="DB1863" t="b">
            <v>0</v>
          </cell>
          <cell r="DD1863" t="b">
            <v>0</v>
          </cell>
          <cell r="DF1863" t="b">
            <v>0</v>
          </cell>
          <cell r="DH1863" t="b">
            <v>0</v>
          </cell>
          <cell r="DJ1863" t="b">
            <v>0</v>
          </cell>
          <cell r="DL1863" t="b">
            <v>0</v>
          </cell>
          <cell r="DN1863" t="b">
            <v>0</v>
          </cell>
          <cell r="DP1863" t="b">
            <v>0</v>
          </cell>
          <cell r="DV1863">
            <v>0</v>
          </cell>
          <cell r="DX1863">
            <v>0</v>
          </cell>
          <cell r="DZ1863">
            <v>0</v>
          </cell>
          <cell r="EB1863">
            <v>0</v>
          </cell>
          <cell r="ED1863">
            <v>0</v>
          </cell>
          <cell r="EF1863">
            <v>0</v>
          </cell>
          <cell r="EJ1863">
            <v>0</v>
          </cell>
          <cell r="EL1863">
            <v>0</v>
          </cell>
          <cell r="EN1863">
            <v>0</v>
          </cell>
          <cell r="EP1863">
            <v>0</v>
          </cell>
          <cell r="ER1863">
            <v>0</v>
          </cell>
          <cell r="ET1863">
            <v>0</v>
          </cell>
          <cell r="EX1863">
            <v>0</v>
          </cell>
          <cell r="EZ1863">
            <v>0</v>
          </cell>
          <cell r="FD1863">
            <v>0</v>
          </cell>
          <cell r="FF1863">
            <v>0</v>
          </cell>
        </row>
        <row r="1864">
          <cell r="A1864" t="str">
            <v>WindF</v>
          </cell>
          <cell r="B1864" t="str">
            <v>Finland</v>
          </cell>
          <cell r="G1864">
            <v>3520</v>
          </cell>
          <cell r="H1864">
            <v>0</v>
          </cell>
          <cell r="N1864">
            <v>8800</v>
          </cell>
          <cell r="AK1864">
            <v>3520</v>
          </cell>
          <cell r="AL1864">
            <v>0</v>
          </cell>
          <cell r="AN1864">
            <v>0</v>
          </cell>
          <cell r="AO1864">
            <v>550.70400000000006</v>
          </cell>
          <cell r="AP1864">
            <v>183568</v>
          </cell>
          <cell r="AQ1864">
            <v>0</v>
          </cell>
          <cell r="BG1864" t="b">
            <v>0</v>
          </cell>
          <cell r="BO1864" t="b">
            <v>0</v>
          </cell>
          <cell r="CA1864" t="b">
            <v>0</v>
          </cell>
          <cell r="CB1864" t="b">
            <v>0</v>
          </cell>
          <cell r="CD1864" t="b">
            <v>0</v>
          </cell>
          <cell r="CE1864" t="b">
            <v>0</v>
          </cell>
          <cell r="CG1864" t="b">
            <v>0</v>
          </cell>
          <cell r="CH1864" t="b">
            <v>0</v>
          </cell>
          <cell r="CP1864" t="str">
            <v>ERWINWON</v>
          </cell>
          <cell r="CT1864" t="b">
            <v>0</v>
          </cell>
          <cell r="CV1864" t="b">
            <v>0</v>
          </cell>
          <cell r="CX1864" t="b">
            <v>0</v>
          </cell>
          <cell r="CZ1864" t="b">
            <v>0</v>
          </cell>
          <cell r="DB1864" t="b">
            <v>0</v>
          </cell>
          <cell r="DD1864" t="b">
            <v>0</v>
          </cell>
          <cell r="DF1864" t="b">
            <v>0</v>
          </cell>
          <cell r="DH1864" t="b">
            <v>0</v>
          </cell>
          <cell r="DJ1864" t="b">
            <v>0</v>
          </cell>
          <cell r="DL1864" t="b">
            <v>0</v>
          </cell>
          <cell r="DN1864" t="b">
            <v>0</v>
          </cell>
          <cell r="DP1864" t="b">
            <v>0</v>
          </cell>
          <cell r="DV1864">
            <v>0</v>
          </cell>
          <cell r="DX1864">
            <v>0</v>
          </cell>
          <cell r="DZ1864">
            <v>0</v>
          </cell>
          <cell r="EB1864">
            <v>0</v>
          </cell>
          <cell r="ED1864">
            <v>0</v>
          </cell>
          <cell r="EF1864">
            <v>0</v>
          </cell>
          <cell r="EJ1864">
            <v>0</v>
          </cell>
          <cell r="EL1864">
            <v>0</v>
          </cell>
          <cell r="EN1864">
            <v>0</v>
          </cell>
          <cell r="EP1864">
            <v>0</v>
          </cell>
          <cell r="ER1864">
            <v>0</v>
          </cell>
          <cell r="ET1864">
            <v>0</v>
          </cell>
          <cell r="EX1864">
            <v>0</v>
          </cell>
          <cell r="EZ1864">
            <v>0</v>
          </cell>
          <cell r="FD1864">
            <v>0</v>
          </cell>
          <cell r="FF1864">
            <v>0</v>
          </cell>
        </row>
        <row r="1865">
          <cell r="A1865" t="str">
            <v>WindF</v>
          </cell>
          <cell r="B1865" t="str">
            <v>Finland</v>
          </cell>
          <cell r="G1865">
            <v>3600</v>
          </cell>
          <cell r="H1865">
            <v>0</v>
          </cell>
          <cell r="N1865">
            <v>9000</v>
          </cell>
          <cell r="AK1865">
            <v>3600</v>
          </cell>
          <cell r="AL1865">
            <v>0</v>
          </cell>
          <cell r="AN1865">
            <v>0</v>
          </cell>
          <cell r="AO1865">
            <v>563.22</v>
          </cell>
          <cell r="AP1865">
            <v>187740</v>
          </cell>
          <cell r="AQ1865">
            <v>0</v>
          </cell>
          <cell r="BG1865" t="b">
            <v>0</v>
          </cell>
          <cell r="BO1865" t="b">
            <v>0</v>
          </cell>
          <cell r="CA1865" t="b">
            <v>0</v>
          </cell>
          <cell r="CB1865" t="b">
            <v>0</v>
          </cell>
          <cell r="CD1865" t="b">
            <v>0</v>
          </cell>
          <cell r="CE1865" t="b">
            <v>0</v>
          </cell>
          <cell r="CG1865" t="b">
            <v>0</v>
          </cell>
          <cell r="CH1865" t="b">
            <v>0</v>
          </cell>
          <cell r="CP1865" t="str">
            <v>ERWINWON</v>
          </cell>
          <cell r="CT1865" t="b">
            <v>0</v>
          </cell>
          <cell r="CV1865" t="b">
            <v>0</v>
          </cell>
          <cell r="CX1865" t="b">
            <v>0</v>
          </cell>
          <cell r="CZ1865" t="b">
            <v>0</v>
          </cell>
          <cell r="DB1865" t="b">
            <v>0</v>
          </cell>
          <cell r="DD1865" t="b">
            <v>0</v>
          </cell>
          <cell r="DF1865" t="b">
            <v>0</v>
          </cell>
          <cell r="DH1865" t="b">
            <v>0</v>
          </cell>
          <cell r="DJ1865" t="b">
            <v>0</v>
          </cell>
          <cell r="DL1865" t="b">
            <v>0</v>
          </cell>
          <cell r="DN1865" t="b">
            <v>0</v>
          </cell>
          <cell r="DP1865" t="b">
            <v>0</v>
          </cell>
          <cell r="DV1865">
            <v>0</v>
          </cell>
          <cell r="DX1865">
            <v>0</v>
          </cell>
          <cell r="DZ1865">
            <v>0</v>
          </cell>
          <cell r="EB1865">
            <v>0</v>
          </cell>
          <cell r="ED1865">
            <v>0</v>
          </cell>
          <cell r="EF1865">
            <v>0</v>
          </cell>
          <cell r="EJ1865">
            <v>0</v>
          </cell>
          <cell r="EL1865">
            <v>0</v>
          </cell>
          <cell r="EN1865">
            <v>0</v>
          </cell>
          <cell r="EP1865">
            <v>0</v>
          </cell>
          <cell r="ER1865">
            <v>0</v>
          </cell>
          <cell r="ET1865">
            <v>0</v>
          </cell>
          <cell r="EX1865">
            <v>0</v>
          </cell>
          <cell r="EZ1865">
            <v>0</v>
          </cell>
          <cell r="FD1865">
            <v>0</v>
          </cell>
          <cell r="FF1865">
            <v>0</v>
          </cell>
        </row>
        <row r="1866">
          <cell r="A1866" t="str">
            <v>LohjaElboiler</v>
          </cell>
          <cell r="B1866" t="str">
            <v>Finland</v>
          </cell>
          <cell r="G1866">
            <v>-30</v>
          </cell>
          <cell r="H1866">
            <v>30</v>
          </cell>
          <cell r="AK1866">
            <v>-30</v>
          </cell>
          <cell r="AL1866">
            <v>0</v>
          </cell>
          <cell r="AN1866">
            <v>0</v>
          </cell>
          <cell r="AO1866">
            <v>0</v>
          </cell>
          <cell r="AP1866">
            <v>0</v>
          </cell>
          <cell r="AQ1866">
            <v>0</v>
          </cell>
          <cell r="BG1866" t="b">
            <v>0</v>
          </cell>
          <cell r="BO1866" t="b">
            <v>0</v>
          </cell>
          <cell r="CA1866" t="b">
            <v>0</v>
          </cell>
          <cell r="CB1866" t="b">
            <v>0</v>
          </cell>
          <cell r="CD1866" t="b">
            <v>0</v>
          </cell>
          <cell r="CE1866" t="b">
            <v>0</v>
          </cell>
          <cell r="CG1866" t="b">
            <v>0</v>
          </cell>
          <cell r="CH1866" t="b">
            <v>0</v>
          </cell>
          <cell r="CP1866">
            <v>0</v>
          </cell>
          <cell r="CT1866" t="b">
            <v>0</v>
          </cell>
          <cell r="CV1866" t="b">
            <v>0</v>
          </cell>
          <cell r="CX1866" t="b">
            <v>0</v>
          </cell>
          <cell r="CZ1866" t="b">
            <v>0</v>
          </cell>
          <cell r="DB1866" t="b">
            <v>0</v>
          </cell>
          <cell r="DD1866" t="b">
            <v>0</v>
          </cell>
          <cell r="DF1866" t="b">
            <v>0</v>
          </cell>
          <cell r="DH1866" t="b">
            <v>0</v>
          </cell>
          <cell r="DJ1866" t="b">
            <v>0</v>
          </cell>
          <cell r="DL1866" t="b">
            <v>0</v>
          </cell>
          <cell r="DN1866" t="b">
            <v>0</v>
          </cell>
          <cell r="DP1866" t="b">
            <v>0</v>
          </cell>
          <cell r="DV1866">
            <v>0</v>
          </cell>
          <cell r="DX1866">
            <v>0</v>
          </cell>
          <cell r="DZ1866">
            <v>0</v>
          </cell>
          <cell r="EB1866">
            <v>0</v>
          </cell>
          <cell r="ED1866">
            <v>0</v>
          </cell>
          <cell r="EF1866">
            <v>0</v>
          </cell>
          <cell r="EJ1866">
            <v>0</v>
          </cell>
          <cell r="EL1866">
            <v>0</v>
          </cell>
          <cell r="EN1866">
            <v>0</v>
          </cell>
          <cell r="EP1866">
            <v>0</v>
          </cell>
          <cell r="ER1866">
            <v>0</v>
          </cell>
          <cell r="ET1866">
            <v>0</v>
          </cell>
          <cell r="EX1866">
            <v>0</v>
          </cell>
          <cell r="EZ1866">
            <v>0</v>
          </cell>
          <cell r="FD1866">
            <v>0</v>
          </cell>
          <cell r="FF1866">
            <v>0</v>
          </cell>
        </row>
        <row r="1867">
          <cell r="A1867" t="str">
            <v>PeakBoilersF</v>
          </cell>
          <cell r="B1867" t="str">
            <v>Finland</v>
          </cell>
          <cell r="G1867">
            <v>0</v>
          </cell>
          <cell r="H1867">
            <v>10000</v>
          </cell>
          <cell r="AK1867">
            <v>0</v>
          </cell>
          <cell r="AL1867">
            <v>8550</v>
          </cell>
          <cell r="AN1867">
            <v>0</v>
          </cell>
          <cell r="AO1867">
            <v>0</v>
          </cell>
          <cell r="AP1867">
            <v>158000</v>
          </cell>
          <cell r="AQ1867">
            <v>0</v>
          </cell>
          <cell r="BG1867" t="b">
            <v>0</v>
          </cell>
          <cell r="BO1867" t="b">
            <v>0</v>
          </cell>
          <cell r="CA1867" t="b">
            <v>0</v>
          </cell>
          <cell r="CB1867" t="b">
            <v>0</v>
          </cell>
          <cell r="CD1867" t="b">
            <v>0</v>
          </cell>
          <cell r="CE1867" t="b">
            <v>0</v>
          </cell>
          <cell r="CG1867" t="b">
            <v>0</v>
          </cell>
          <cell r="CH1867" t="b">
            <v>0</v>
          </cell>
          <cell r="CP1867" t="e">
            <v>#N/A</v>
          </cell>
          <cell r="CT1867" t="b">
            <v>0</v>
          </cell>
          <cell r="CV1867" t="b">
            <v>0</v>
          </cell>
          <cell r="CX1867" t="b">
            <v>0</v>
          </cell>
          <cell r="CZ1867" t="b">
            <v>0</v>
          </cell>
          <cell r="DB1867" t="b">
            <v>0</v>
          </cell>
          <cell r="DD1867" t="b">
            <v>0</v>
          </cell>
          <cell r="DF1867" t="b">
            <v>0</v>
          </cell>
          <cell r="DH1867" t="b">
            <v>0</v>
          </cell>
          <cell r="DJ1867" t="b">
            <v>0</v>
          </cell>
          <cell r="DL1867" t="b">
            <v>0</v>
          </cell>
          <cell r="DN1867" t="b">
            <v>0</v>
          </cell>
          <cell r="DP1867" t="b">
            <v>0</v>
          </cell>
          <cell r="DV1867">
            <v>0</v>
          </cell>
          <cell r="DX1867">
            <v>0</v>
          </cell>
          <cell r="DZ1867">
            <v>0</v>
          </cell>
          <cell r="EB1867">
            <v>0</v>
          </cell>
          <cell r="ED1867">
            <v>0</v>
          </cell>
          <cell r="EF1867">
            <v>0</v>
          </cell>
          <cell r="EJ1867">
            <v>0</v>
          </cell>
          <cell r="EL1867">
            <v>0</v>
          </cell>
          <cell r="EN1867">
            <v>0</v>
          </cell>
          <cell r="EP1867">
            <v>0</v>
          </cell>
          <cell r="ER1867">
            <v>0</v>
          </cell>
          <cell r="ET1867">
            <v>0</v>
          </cell>
          <cell r="EX1867">
            <v>0</v>
          </cell>
          <cell r="EZ1867">
            <v>0</v>
          </cell>
          <cell r="FD1867">
            <v>0</v>
          </cell>
          <cell r="FF1867">
            <v>0</v>
          </cell>
        </row>
        <row r="1868">
          <cell r="A1868" t="str">
            <v>PeakBoilersF</v>
          </cell>
          <cell r="B1868" t="str">
            <v>Finland</v>
          </cell>
          <cell r="G1868">
            <v>0</v>
          </cell>
          <cell r="H1868">
            <v>10000</v>
          </cell>
          <cell r="AK1868">
            <v>0</v>
          </cell>
          <cell r="AL1868">
            <v>8550</v>
          </cell>
          <cell r="AN1868">
            <v>0</v>
          </cell>
          <cell r="AO1868">
            <v>0</v>
          </cell>
          <cell r="AP1868">
            <v>158000</v>
          </cell>
          <cell r="AQ1868">
            <v>0</v>
          </cell>
          <cell r="BG1868" t="b">
            <v>0</v>
          </cell>
          <cell r="BO1868" t="b">
            <v>0</v>
          </cell>
          <cell r="CA1868" t="b">
            <v>0</v>
          </cell>
          <cell r="CB1868" t="b">
            <v>0</v>
          </cell>
          <cell r="CD1868" t="b">
            <v>0</v>
          </cell>
          <cell r="CE1868" t="b">
            <v>0</v>
          </cell>
          <cell r="CG1868" t="b">
            <v>0</v>
          </cell>
          <cell r="CH1868" t="b">
            <v>0</v>
          </cell>
          <cell r="CP1868" t="e">
            <v>#N/A</v>
          </cell>
          <cell r="CT1868" t="b">
            <v>0</v>
          </cell>
          <cell r="CV1868" t="b">
            <v>0</v>
          </cell>
          <cell r="CX1868" t="b">
            <v>0</v>
          </cell>
          <cell r="CZ1868" t="b">
            <v>0</v>
          </cell>
          <cell r="DB1868" t="b">
            <v>0</v>
          </cell>
          <cell r="DD1868" t="b">
            <v>0</v>
          </cell>
          <cell r="DF1868" t="b">
            <v>0</v>
          </cell>
          <cell r="DH1868" t="b">
            <v>0</v>
          </cell>
          <cell r="DJ1868" t="b">
            <v>0</v>
          </cell>
          <cell r="DL1868" t="b">
            <v>0</v>
          </cell>
          <cell r="DN1868" t="b">
            <v>0</v>
          </cell>
          <cell r="DP1868" t="b">
            <v>0</v>
          </cell>
          <cell r="DV1868">
            <v>0</v>
          </cell>
          <cell r="DX1868">
            <v>0</v>
          </cell>
          <cell r="DZ1868">
            <v>0</v>
          </cell>
          <cell r="EB1868">
            <v>0</v>
          </cell>
          <cell r="ED1868">
            <v>0</v>
          </cell>
          <cell r="EF1868">
            <v>0</v>
          </cell>
          <cell r="EJ1868">
            <v>0</v>
          </cell>
          <cell r="EL1868">
            <v>0</v>
          </cell>
          <cell r="EN1868">
            <v>0</v>
          </cell>
          <cell r="EP1868">
            <v>0</v>
          </cell>
          <cell r="ER1868">
            <v>0</v>
          </cell>
          <cell r="ET1868">
            <v>0</v>
          </cell>
          <cell r="EX1868">
            <v>0</v>
          </cell>
          <cell r="EZ1868">
            <v>0</v>
          </cell>
          <cell r="FD1868">
            <v>0</v>
          </cell>
          <cell r="FF1868">
            <v>0</v>
          </cell>
        </row>
        <row r="1869">
          <cell r="A1869" t="str">
            <v>ImportRuslandFinland</v>
          </cell>
          <cell r="B1869" t="str">
            <v>Finland</v>
          </cell>
          <cell r="G1869">
            <v>1560</v>
          </cell>
          <cell r="H1869">
            <v>0</v>
          </cell>
          <cell r="N1869">
            <v>11079.4</v>
          </cell>
          <cell r="AK1869">
            <v>0</v>
          </cell>
          <cell r="AL1869">
            <v>0</v>
          </cell>
          <cell r="AN1869">
            <v>0</v>
          </cell>
          <cell r="AO1869">
            <v>0</v>
          </cell>
          <cell r="AP1869">
            <v>0</v>
          </cell>
          <cell r="AQ1869">
            <v>93.600000000000009</v>
          </cell>
          <cell r="BG1869" t="b">
            <v>0</v>
          </cell>
          <cell r="BO1869" t="b">
            <v>0</v>
          </cell>
          <cell r="CA1869" t="b">
            <v>0</v>
          </cell>
          <cell r="CB1869" t="b">
            <v>0</v>
          </cell>
          <cell r="CD1869" t="b">
            <v>0</v>
          </cell>
          <cell r="CE1869" t="b">
            <v>0</v>
          </cell>
          <cell r="CG1869" t="b">
            <v>0</v>
          </cell>
          <cell r="CH1869" t="b">
            <v>0</v>
          </cell>
          <cell r="CP1869">
            <v>0</v>
          </cell>
          <cell r="CT1869" t="b">
            <v>0</v>
          </cell>
          <cell r="CV1869" t="b">
            <v>0</v>
          </cell>
          <cell r="CX1869" t="b">
            <v>0</v>
          </cell>
          <cell r="CZ1869" t="b">
            <v>0</v>
          </cell>
          <cell r="DB1869" t="b">
            <v>0</v>
          </cell>
          <cell r="DD1869" t="b">
            <v>0</v>
          </cell>
          <cell r="DF1869" t="b">
            <v>0</v>
          </cell>
          <cell r="DH1869" t="b">
            <v>0</v>
          </cell>
          <cell r="DJ1869" t="b">
            <v>0</v>
          </cell>
          <cell r="DL1869" t="b">
            <v>0</v>
          </cell>
          <cell r="DN1869" t="b">
            <v>0</v>
          </cell>
          <cell r="DP1869" t="b">
            <v>0</v>
          </cell>
          <cell r="DV1869">
            <v>0</v>
          </cell>
          <cell r="DX1869">
            <v>0</v>
          </cell>
          <cell r="DZ1869">
            <v>0</v>
          </cell>
          <cell r="EB1869">
            <v>0</v>
          </cell>
          <cell r="ED1869">
            <v>0</v>
          </cell>
          <cell r="EF1869">
            <v>0</v>
          </cell>
          <cell r="EJ1869">
            <v>0</v>
          </cell>
          <cell r="EL1869">
            <v>0</v>
          </cell>
          <cell r="EN1869">
            <v>0</v>
          </cell>
          <cell r="EP1869">
            <v>0</v>
          </cell>
          <cell r="ER1869">
            <v>0</v>
          </cell>
          <cell r="ET1869">
            <v>0</v>
          </cell>
          <cell r="EX1869">
            <v>0</v>
          </cell>
          <cell r="EZ1869">
            <v>0</v>
          </cell>
          <cell r="FD1869">
            <v>0</v>
          </cell>
          <cell r="FF1869">
            <v>0</v>
          </cell>
        </row>
        <row r="1870">
          <cell r="A1870" t="str">
            <v>ImportRuslandFinland</v>
          </cell>
          <cell r="B1870" t="str">
            <v>Finland</v>
          </cell>
          <cell r="G1870">
            <v>1560</v>
          </cell>
          <cell r="H1870">
            <v>0</v>
          </cell>
          <cell r="N1870">
            <v>10880</v>
          </cell>
          <cell r="AK1870">
            <v>0</v>
          </cell>
          <cell r="AL1870">
            <v>0</v>
          </cell>
          <cell r="AN1870">
            <v>0</v>
          </cell>
          <cell r="AO1870">
            <v>0</v>
          </cell>
          <cell r="AP1870">
            <v>0</v>
          </cell>
          <cell r="AQ1870">
            <v>93.600000000000009</v>
          </cell>
          <cell r="BG1870" t="b">
            <v>0</v>
          </cell>
          <cell r="BO1870" t="b">
            <v>0</v>
          </cell>
          <cell r="CA1870" t="b">
            <v>0</v>
          </cell>
          <cell r="CB1870" t="b">
            <v>0</v>
          </cell>
          <cell r="CD1870" t="b">
            <v>0</v>
          </cell>
          <cell r="CE1870" t="b">
            <v>0</v>
          </cell>
          <cell r="CG1870" t="b">
            <v>0</v>
          </cell>
          <cell r="CH1870" t="b">
            <v>0</v>
          </cell>
          <cell r="CP1870">
            <v>0</v>
          </cell>
          <cell r="CT1870" t="b">
            <v>0</v>
          </cell>
          <cell r="CV1870" t="b">
            <v>0</v>
          </cell>
          <cell r="CX1870" t="b">
            <v>0</v>
          </cell>
          <cell r="CZ1870" t="b">
            <v>0</v>
          </cell>
          <cell r="DB1870" t="b">
            <v>0</v>
          </cell>
          <cell r="DD1870" t="b">
            <v>0</v>
          </cell>
          <cell r="DF1870" t="b">
            <v>0</v>
          </cell>
          <cell r="DH1870" t="b">
            <v>0</v>
          </cell>
          <cell r="DJ1870" t="b">
            <v>0</v>
          </cell>
          <cell r="DL1870" t="b">
            <v>0</v>
          </cell>
          <cell r="DN1870" t="b">
            <v>0</v>
          </cell>
          <cell r="DP1870" t="b">
            <v>0</v>
          </cell>
          <cell r="DV1870">
            <v>0</v>
          </cell>
          <cell r="DX1870">
            <v>0</v>
          </cell>
          <cell r="DZ1870">
            <v>0</v>
          </cell>
          <cell r="EB1870">
            <v>0</v>
          </cell>
          <cell r="ED1870">
            <v>0</v>
          </cell>
          <cell r="EF1870">
            <v>0</v>
          </cell>
          <cell r="EJ1870">
            <v>0</v>
          </cell>
          <cell r="EL1870">
            <v>0</v>
          </cell>
          <cell r="EN1870">
            <v>0</v>
          </cell>
          <cell r="EP1870">
            <v>0</v>
          </cell>
          <cell r="ER1870">
            <v>0</v>
          </cell>
          <cell r="ET1870">
            <v>0</v>
          </cell>
          <cell r="EX1870">
            <v>0</v>
          </cell>
          <cell r="EZ1870">
            <v>0</v>
          </cell>
          <cell r="FD1870">
            <v>0</v>
          </cell>
          <cell r="FF1870">
            <v>0</v>
          </cell>
        </row>
        <row r="1871">
          <cell r="A1871" t="str">
            <v>ImportRuslandFinland</v>
          </cell>
          <cell r="B1871" t="str">
            <v>Finland</v>
          </cell>
          <cell r="G1871">
            <v>1560</v>
          </cell>
          <cell r="H1871">
            <v>0</v>
          </cell>
          <cell r="N1871">
            <v>11698</v>
          </cell>
          <cell r="AK1871">
            <v>0</v>
          </cell>
          <cell r="AL1871">
            <v>0</v>
          </cell>
          <cell r="AN1871">
            <v>0</v>
          </cell>
          <cell r="AO1871">
            <v>0</v>
          </cell>
          <cell r="AP1871">
            <v>0</v>
          </cell>
          <cell r="AQ1871">
            <v>93.600000000000009</v>
          </cell>
          <cell r="BG1871" t="b">
            <v>0</v>
          </cell>
          <cell r="BO1871" t="b">
            <v>0</v>
          </cell>
          <cell r="CA1871" t="b">
            <v>0</v>
          </cell>
          <cell r="CB1871" t="b">
            <v>0</v>
          </cell>
          <cell r="CD1871" t="b">
            <v>0</v>
          </cell>
          <cell r="CE1871" t="b">
            <v>0</v>
          </cell>
          <cell r="CG1871" t="b">
            <v>0</v>
          </cell>
          <cell r="CH1871" t="b">
            <v>0</v>
          </cell>
          <cell r="CP1871">
            <v>0</v>
          </cell>
          <cell r="CT1871" t="b">
            <v>0</v>
          </cell>
          <cell r="CV1871" t="b">
            <v>0</v>
          </cell>
          <cell r="CX1871" t="b">
            <v>0</v>
          </cell>
          <cell r="CZ1871" t="b">
            <v>0</v>
          </cell>
          <cell r="DB1871" t="b">
            <v>0</v>
          </cell>
          <cell r="DD1871" t="b">
            <v>0</v>
          </cell>
          <cell r="DF1871" t="b">
            <v>0</v>
          </cell>
          <cell r="DH1871" t="b">
            <v>0</v>
          </cell>
          <cell r="DJ1871" t="b">
            <v>0</v>
          </cell>
          <cell r="DL1871" t="b">
            <v>0</v>
          </cell>
          <cell r="DN1871" t="b">
            <v>0</v>
          </cell>
          <cell r="DP1871" t="b">
            <v>0</v>
          </cell>
          <cell r="DV1871">
            <v>0</v>
          </cell>
          <cell r="DX1871">
            <v>0</v>
          </cell>
          <cell r="DZ1871">
            <v>0</v>
          </cell>
          <cell r="EB1871">
            <v>0</v>
          </cell>
          <cell r="ED1871">
            <v>0</v>
          </cell>
          <cell r="EF1871">
            <v>0</v>
          </cell>
          <cell r="EJ1871">
            <v>0</v>
          </cell>
          <cell r="EL1871">
            <v>0</v>
          </cell>
          <cell r="EN1871">
            <v>0</v>
          </cell>
          <cell r="EP1871">
            <v>0</v>
          </cell>
          <cell r="ER1871">
            <v>0</v>
          </cell>
          <cell r="ET1871">
            <v>0</v>
          </cell>
          <cell r="EX1871">
            <v>0</v>
          </cell>
          <cell r="EZ1871">
            <v>0</v>
          </cell>
          <cell r="FD1871">
            <v>0</v>
          </cell>
          <cell r="FF1871">
            <v>0</v>
          </cell>
        </row>
        <row r="1872">
          <cell r="A1872" t="str">
            <v>ImportRuslandFinland</v>
          </cell>
          <cell r="B1872" t="str">
            <v>Finland</v>
          </cell>
          <cell r="G1872">
            <v>1560</v>
          </cell>
          <cell r="H1872">
            <v>0</v>
          </cell>
          <cell r="N1872">
            <v>11633</v>
          </cell>
          <cell r="AK1872">
            <v>-54.600000000000009</v>
          </cell>
          <cell r="AL1872">
            <v>0</v>
          </cell>
          <cell r="AN1872">
            <v>0</v>
          </cell>
          <cell r="AO1872">
            <v>0</v>
          </cell>
          <cell r="AP1872">
            <v>0</v>
          </cell>
          <cell r="AQ1872">
            <v>0</v>
          </cell>
          <cell r="BG1872" t="b">
            <v>0</v>
          </cell>
          <cell r="BO1872" t="b">
            <v>0</v>
          </cell>
          <cell r="CA1872" t="b">
            <v>0</v>
          </cell>
          <cell r="CB1872" t="b">
            <v>0</v>
          </cell>
          <cell r="CD1872" t="b">
            <v>0</v>
          </cell>
          <cell r="CE1872" t="b">
            <v>0</v>
          </cell>
          <cell r="CG1872" t="b">
            <v>0</v>
          </cell>
          <cell r="CH1872" t="b">
            <v>0</v>
          </cell>
          <cell r="CP1872">
            <v>0</v>
          </cell>
          <cell r="CT1872" t="b">
            <v>0</v>
          </cell>
          <cell r="CV1872" t="b">
            <v>0</v>
          </cell>
          <cell r="CX1872" t="b">
            <v>0</v>
          </cell>
          <cell r="CZ1872" t="b">
            <v>0</v>
          </cell>
          <cell r="DB1872" t="b">
            <v>0</v>
          </cell>
          <cell r="DD1872" t="b">
            <v>0</v>
          </cell>
          <cell r="DF1872" t="b">
            <v>0</v>
          </cell>
          <cell r="DH1872" t="b">
            <v>0</v>
          </cell>
          <cell r="DJ1872" t="b">
            <v>0</v>
          </cell>
          <cell r="DL1872" t="b">
            <v>0</v>
          </cell>
          <cell r="DN1872" t="b">
            <v>0</v>
          </cell>
          <cell r="DP1872" t="b">
            <v>0</v>
          </cell>
          <cell r="DV1872">
            <v>0</v>
          </cell>
          <cell r="DX1872">
            <v>0</v>
          </cell>
          <cell r="DZ1872">
            <v>0</v>
          </cell>
          <cell r="EB1872">
            <v>0</v>
          </cell>
          <cell r="ED1872">
            <v>0</v>
          </cell>
          <cell r="EF1872">
            <v>0</v>
          </cell>
          <cell r="EJ1872">
            <v>0</v>
          </cell>
          <cell r="EL1872">
            <v>0</v>
          </cell>
          <cell r="EN1872">
            <v>0</v>
          </cell>
          <cell r="EP1872">
            <v>0</v>
          </cell>
          <cell r="ER1872">
            <v>0</v>
          </cell>
          <cell r="ET1872">
            <v>0</v>
          </cell>
          <cell r="EX1872">
            <v>0</v>
          </cell>
          <cell r="EZ1872">
            <v>0</v>
          </cell>
          <cell r="FD1872">
            <v>0</v>
          </cell>
          <cell r="FF1872">
            <v>0</v>
          </cell>
        </row>
        <row r="1873">
          <cell r="A1873" t="str">
            <v>ImportRuslandFinland</v>
          </cell>
          <cell r="B1873" t="str">
            <v>Finland</v>
          </cell>
          <cell r="G1873">
            <v>1560</v>
          </cell>
          <cell r="H1873">
            <v>0</v>
          </cell>
          <cell r="N1873">
            <v>10765</v>
          </cell>
          <cell r="AK1873">
            <v>-54.600000000000009</v>
          </cell>
          <cell r="AL1873">
            <v>0</v>
          </cell>
          <cell r="AN1873">
            <v>0</v>
          </cell>
          <cell r="AO1873">
            <v>0</v>
          </cell>
          <cell r="AP1873">
            <v>0</v>
          </cell>
          <cell r="AQ1873">
            <v>0</v>
          </cell>
          <cell r="BG1873" t="b">
            <v>0</v>
          </cell>
          <cell r="BO1873" t="b">
            <v>0</v>
          </cell>
          <cell r="CA1873" t="b">
            <v>0</v>
          </cell>
          <cell r="CB1873" t="b">
            <v>0</v>
          </cell>
          <cell r="CD1873" t="b">
            <v>0</v>
          </cell>
          <cell r="CE1873" t="b">
            <v>0</v>
          </cell>
          <cell r="CG1873" t="b">
            <v>0</v>
          </cell>
          <cell r="CH1873" t="b">
            <v>0</v>
          </cell>
          <cell r="CP1873">
            <v>0</v>
          </cell>
          <cell r="CT1873" t="b">
            <v>0</v>
          </cell>
          <cell r="CV1873" t="b">
            <v>0</v>
          </cell>
          <cell r="CX1873" t="b">
            <v>0</v>
          </cell>
          <cell r="CZ1873" t="b">
            <v>0</v>
          </cell>
          <cell r="DB1873" t="b">
            <v>0</v>
          </cell>
          <cell r="DD1873" t="b">
            <v>0</v>
          </cell>
          <cell r="DF1873" t="b">
            <v>0</v>
          </cell>
          <cell r="DH1873" t="b">
            <v>0</v>
          </cell>
          <cell r="DJ1873" t="b">
            <v>0</v>
          </cell>
          <cell r="DL1873" t="b">
            <v>0</v>
          </cell>
          <cell r="DN1873" t="b">
            <v>0</v>
          </cell>
          <cell r="DP1873" t="b">
            <v>0</v>
          </cell>
          <cell r="DV1873">
            <v>0</v>
          </cell>
          <cell r="DX1873">
            <v>0</v>
          </cell>
          <cell r="DZ1873">
            <v>0</v>
          </cell>
          <cell r="EB1873">
            <v>0</v>
          </cell>
          <cell r="ED1873">
            <v>0</v>
          </cell>
          <cell r="EF1873">
            <v>0</v>
          </cell>
          <cell r="EJ1873">
            <v>0</v>
          </cell>
          <cell r="EL1873">
            <v>0</v>
          </cell>
          <cell r="EN1873">
            <v>0</v>
          </cell>
          <cell r="EP1873">
            <v>0</v>
          </cell>
          <cell r="ER1873">
            <v>0</v>
          </cell>
          <cell r="ET1873">
            <v>0</v>
          </cell>
          <cell r="EX1873">
            <v>0</v>
          </cell>
          <cell r="EZ1873">
            <v>0</v>
          </cell>
          <cell r="FD1873">
            <v>0</v>
          </cell>
          <cell r="FF1873">
            <v>0</v>
          </cell>
        </row>
        <row r="1874">
          <cell r="A1874" t="str">
            <v>ImportRuslandFinland</v>
          </cell>
          <cell r="B1874" t="str">
            <v>Finland</v>
          </cell>
          <cell r="G1874">
            <v>1560</v>
          </cell>
          <cell r="H1874">
            <v>0</v>
          </cell>
          <cell r="N1874">
            <v>11211.08</v>
          </cell>
          <cell r="AK1874">
            <v>-54.600000000000009</v>
          </cell>
          <cell r="AL1874">
            <v>0</v>
          </cell>
          <cell r="AN1874">
            <v>0</v>
          </cell>
          <cell r="AO1874">
            <v>0</v>
          </cell>
          <cell r="AP1874">
            <v>0</v>
          </cell>
          <cell r="AQ1874">
            <v>93.600000000000009</v>
          </cell>
          <cell r="BG1874" t="b">
            <v>0</v>
          </cell>
          <cell r="BO1874" t="b">
            <v>0</v>
          </cell>
          <cell r="CA1874" t="b">
            <v>0</v>
          </cell>
          <cell r="CB1874" t="b">
            <v>0</v>
          </cell>
          <cell r="CD1874" t="b">
            <v>0</v>
          </cell>
          <cell r="CE1874" t="b">
            <v>0</v>
          </cell>
          <cell r="CG1874" t="b">
            <v>0</v>
          </cell>
          <cell r="CH1874" t="b">
            <v>0</v>
          </cell>
          <cell r="CP1874">
            <v>0</v>
          </cell>
          <cell r="CT1874" t="b">
            <v>0</v>
          </cell>
          <cell r="CV1874" t="b">
            <v>0</v>
          </cell>
          <cell r="CX1874" t="b">
            <v>0</v>
          </cell>
          <cell r="CZ1874" t="b">
            <v>0</v>
          </cell>
          <cell r="DB1874" t="b">
            <v>0</v>
          </cell>
          <cell r="DD1874" t="b">
            <v>0</v>
          </cell>
          <cell r="DF1874" t="b">
            <v>0</v>
          </cell>
          <cell r="DH1874" t="b">
            <v>0</v>
          </cell>
          <cell r="DJ1874" t="b">
            <v>0</v>
          </cell>
          <cell r="DL1874" t="b">
            <v>0</v>
          </cell>
          <cell r="DN1874" t="b">
            <v>0</v>
          </cell>
          <cell r="DP1874" t="b">
            <v>0</v>
          </cell>
          <cell r="DV1874">
            <v>0</v>
          </cell>
          <cell r="DX1874">
            <v>0</v>
          </cell>
          <cell r="DZ1874">
            <v>0</v>
          </cell>
          <cell r="EB1874">
            <v>0</v>
          </cell>
          <cell r="ED1874">
            <v>0</v>
          </cell>
          <cell r="EF1874">
            <v>0</v>
          </cell>
          <cell r="EJ1874">
            <v>0</v>
          </cell>
          <cell r="EL1874">
            <v>0</v>
          </cell>
          <cell r="EN1874">
            <v>0</v>
          </cell>
          <cell r="EP1874">
            <v>0</v>
          </cell>
          <cell r="ER1874">
            <v>0</v>
          </cell>
          <cell r="ET1874">
            <v>0</v>
          </cell>
          <cell r="EX1874">
            <v>0</v>
          </cell>
          <cell r="EZ1874">
            <v>0</v>
          </cell>
          <cell r="FD1874">
            <v>0</v>
          </cell>
          <cell r="FF1874">
            <v>0</v>
          </cell>
        </row>
        <row r="1875">
          <cell r="A1875" t="str">
            <v>ImportRuslandFinland</v>
          </cell>
          <cell r="B1875" t="str">
            <v>Finland</v>
          </cell>
          <cell r="G1875">
            <v>1560</v>
          </cell>
          <cell r="H1875">
            <v>0</v>
          </cell>
          <cell r="N1875">
            <v>7711.08</v>
          </cell>
          <cell r="AK1875">
            <v>-54.600000000000009</v>
          </cell>
          <cell r="AL1875">
            <v>0</v>
          </cell>
          <cell r="AN1875">
            <v>0</v>
          </cell>
          <cell r="AO1875">
            <v>0</v>
          </cell>
          <cell r="AP1875">
            <v>0</v>
          </cell>
          <cell r="AQ1875">
            <v>93.600000000000009</v>
          </cell>
          <cell r="BG1875" t="b">
            <v>0</v>
          </cell>
          <cell r="BO1875" t="b">
            <v>0</v>
          </cell>
          <cell r="CA1875" t="b">
            <v>0</v>
          </cell>
          <cell r="CB1875" t="b">
            <v>0</v>
          </cell>
          <cell r="CD1875" t="b">
            <v>0</v>
          </cell>
          <cell r="CE1875" t="b">
            <v>0</v>
          </cell>
          <cell r="CG1875" t="b">
            <v>0</v>
          </cell>
          <cell r="CH1875" t="b">
            <v>0</v>
          </cell>
          <cell r="CP1875">
            <v>0</v>
          </cell>
          <cell r="CT1875" t="b">
            <v>0</v>
          </cell>
          <cell r="CV1875" t="b">
            <v>0</v>
          </cell>
          <cell r="CX1875" t="b">
            <v>0</v>
          </cell>
          <cell r="CZ1875" t="b">
            <v>0</v>
          </cell>
          <cell r="DB1875" t="b">
            <v>0</v>
          </cell>
          <cell r="DD1875" t="b">
            <v>0</v>
          </cell>
          <cell r="DF1875" t="b">
            <v>0</v>
          </cell>
          <cell r="DH1875" t="b">
            <v>0</v>
          </cell>
          <cell r="DJ1875" t="b">
            <v>0</v>
          </cell>
          <cell r="DL1875" t="b">
            <v>0</v>
          </cell>
          <cell r="DN1875" t="b">
            <v>0</v>
          </cell>
          <cell r="DP1875" t="b">
            <v>0</v>
          </cell>
          <cell r="DV1875">
            <v>0</v>
          </cell>
          <cell r="DX1875">
            <v>0</v>
          </cell>
          <cell r="DZ1875">
            <v>0</v>
          </cell>
          <cell r="EB1875">
            <v>0</v>
          </cell>
          <cell r="ED1875">
            <v>0</v>
          </cell>
          <cell r="EF1875">
            <v>0</v>
          </cell>
          <cell r="EJ1875">
            <v>0</v>
          </cell>
          <cell r="EL1875">
            <v>0</v>
          </cell>
          <cell r="EN1875">
            <v>0</v>
          </cell>
          <cell r="EP1875">
            <v>0</v>
          </cell>
          <cell r="ER1875">
            <v>0</v>
          </cell>
          <cell r="ET1875">
            <v>0</v>
          </cell>
          <cell r="EX1875">
            <v>0</v>
          </cell>
          <cell r="EZ1875">
            <v>0</v>
          </cell>
          <cell r="FD1875">
            <v>0</v>
          </cell>
          <cell r="FF1875">
            <v>0</v>
          </cell>
        </row>
        <row r="1876">
          <cell r="A1876" t="str">
            <v>ImportRuslandFinland</v>
          </cell>
          <cell r="B1876" t="str">
            <v>Finland</v>
          </cell>
          <cell r="G1876">
            <v>1560</v>
          </cell>
          <cell r="H1876">
            <v>0</v>
          </cell>
          <cell r="N1876">
            <v>4211.08</v>
          </cell>
          <cell r="AK1876">
            <v>-54.600000000000009</v>
          </cell>
          <cell r="AL1876">
            <v>0</v>
          </cell>
          <cell r="AN1876">
            <v>0</v>
          </cell>
          <cell r="AO1876">
            <v>0</v>
          </cell>
          <cell r="AP1876">
            <v>0</v>
          </cell>
          <cell r="AQ1876">
            <v>93.600000000000009</v>
          </cell>
          <cell r="BG1876" t="b">
            <v>0</v>
          </cell>
          <cell r="BO1876" t="b">
            <v>0</v>
          </cell>
          <cell r="CA1876" t="b">
            <v>0</v>
          </cell>
          <cell r="CB1876" t="b">
            <v>0</v>
          </cell>
          <cell r="CD1876" t="b">
            <v>0</v>
          </cell>
          <cell r="CE1876" t="b">
            <v>0</v>
          </cell>
          <cell r="CG1876" t="b">
            <v>0</v>
          </cell>
          <cell r="CH1876" t="b">
            <v>0</v>
          </cell>
          <cell r="CP1876">
            <v>0</v>
          </cell>
          <cell r="CT1876" t="b">
            <v>0</v>
          </cell>
          <cell r="CV1876" t="b">
            <v>0</v>
          </cell>
          <cell r="CX1876" t="b">
            <v>0</v>
          </cell>
          <cell r="CZ1876" t="b">
            <v>0</v>
          </cell>
          <cell r="DB1876" t="b">
            <v>0</v>
          </cell>
          <cell r="DD1876" t="b">
            <v>0</v>
          </cell>
          <cell r="DF1876" t="b">
            <v>0</v>
          </cell>
          <cell r="DH1876" t="b">
            <v>0</v>
          </cell>
          <cell r="DJ1876" t="b">
            <v>0</v>
          </cell>
          <cell r="DL1876" t="b">
            <v>0</v>
          </cell>
          <cell r="DN1876" t="b">
            <v>0</v>
          </cell>
          <cell r="DP1876" t="b">
            <v>0</v>
          </cell>
          <cell r="DV1876">
            <v>0</v>
          </cell>
          <cell r="DX1876">
            <v>0</v>
          </cell>
          <cell r="DZ1876">
            <v>0</v>
          </cell>
          <cell r="EB1876">
            <v>0</v>
          </cell>
          <cell r="ED1876">
            <v>0</v>
          </cell>
          <cell r="EF1876">
            <v>0</v>
          </cell>
          <cell r="EJ1876">
            <v>0</v>
          </cell>
          <cell r="EL1876">
            <v>0</v>
          </cell>
          <cell r="EN1876">
            <v>0</v>
          </cell>
          <cell r="EP1876">
            <v>0</v>
          </cell>
          <cell r="ER1876">
            <v>0</v>
          </cell>
          <cell r="ET1876">
            <v>0</v>
          </cell>
          <cell r="EX1876">
            <v>0</v>
          </cell>
          <cell r="EZ1876">
            <v>0</v>
          </cell>
          <cell r="FD1876">
            <v>0</v>
          </cell>
          <cell r="FF1876">
            <v>0</v>
          </cell>
        </row>
        <row r="1877">
          <cell r="A1877" t="str">
            <v>ImportRuslandFinland</v>
          </cell>
          <cell r="B1877" t="str">
            <v>Finland</v>
          </cell>
          <cell r="G1877">
            <v>1560</v>
          </cell>
          <cell r="H1877">
            <v>0</v>
          </cell>
          <cell r="N1877">
            <v>711.07999999999993</v>
          </cell>
          <cell r="AK1877">
            <v>-54.600000000000009</v>
          </cell>
          <cell r="AL1877">
            <v>0</v>
          </cell>
          <cell r="AN1877">
            <v>0</v>
          </cell>
          <cell r="AO1877">
            <v>0</v>
          </cell>
          <cell r="AP1877">
            <v>0</v>
          </cell>
          <cell r="AQ1877">
            <v>93.600000000000009</v>
          </cell>
          <cell r="BG1877" t="b">
            <v>0</v>
          </cell>
          <cell r="BO1877" t="b">
            <v>0</v>
          </cell>
          <cell r="CA1877" t="b">
            <v>0</v>
          </cell>
          <cell r="CB1877" t="b">
            <v>0</v>
          </cell>
          <cell r="CD1877" t="b">
            <v>0</v>
          </cell>
          <cell r="CE1877" t="b">
            <v>0</v>
          </cell>
          <cell r="CG1877" t="b">
            <v>0</v>
          </cell>
          <cell r="CH1877" t="b">
            <v>0</v>
          </cell>
          <cell r="CP1877">
            <v>0</v>
          </cell>
          <cell r="CT1877" t="b">
            <v>0</v>
          </cell>
          <cell r="CV1877" t="b">
            <v>0</v>
          </cell>
          <cell r="CX1877" t="b">
            <v>0</v>
          </cell>
          <cell r="CZ1877" t="b">
            <v>0</v>
          </cell>
          <cell r="DB1877" t="b">
            <v>0</v>
          </cell>
          <cell r="DD1877" t="b">
            <v>0</v>
          </cell>
          <cell r="DF1877" t="b">
            <v>0</v>
          </cell>
          <cell r="DH1877" t="b">
            <v>0</v>
          </cell>
          <cell r="DJ1877" t="b">
            <v>0</v>
          </cell>
          <cell r="DL1877" t="b">
            <v>0</v>
          </cell>
          <cell r="DN1877" t="b">
            <v>0</v>
          </cell>
          <cell r="DP1877" t="b">
            <v>0</v>
          </cell>
          <cell r="DV1877">
            <v>0</v>
          </cell>
          <cell r="DX1877">
            <v>0</v>
          </cell>
          <cell r="DZ1877">
            <v>0</v>
          </cell>
          <cell r="EB1877">
            <v>0</v>
          </cell>
          <cell r="ED1877">
            <v>0</v>
          </cell>
          <cell r="EF1877">
            <v>0</v>
          </cell>
          <cell r="EJ1877">
            <v>0</v>
          </cell>
          <cell r="EL1877">
            <v>0</v>
          </cell>
          <cell r="EN1877">
            <v>0</v>
          </cell>
          <cell r="EP1877">
            <v>0</v>
          </cell>
          <cell r="ER1877">
            <v>0</v>
          </cell>
          <cell r="ET1877">
            <v>0</v>
          </cell>
          <cell r="EX1877">
            <v>0</v>
          </cell>
          <cell r="EZ1877">
            <v>0</v>
          </cell>
          <cell r="FD1877">
            <v>0</v>
          </cell>
          <cell r="FF1877">
            <v>0</v>
          </cell>
        </row>
        <row r="1878">
          <cell r="A1878" t="str">
            <v>Estlink1</v>
          </cell>
          <cell r="B1878" t="str">
            <v>Finland</v>
          </cell>
          <cell r="G1878">
            <v>350</v>
          </cell>
          <cell r="H1878">
            <v>0</v>
          </cell>
          <cell r="N1878">
            <v>1899</v>
          </cell>
          <cell r="AK1878">
            <v>-35</v>
          </cell>
          <cell r="AL1878">
            <v>0</v>
          </cell>
          <cell r="AN1878">
            <v>0</v>
          </cell>
          <cell r="AO1878">
            <v>0</v>
          </cell>
          <cell r="AP1878">
            <v>0</v>
          </cell>
          <cell r="AQ1878">
            <v>0</v>
          </cell>
          <cell r="BG1878" t="b">
            <v>0</v>
          </cell>
          <cell r="BO1878" t="b">
            <v>0</v>
          </cell>
          <cell r="CA1878" t="b">
            <v>0</v>
          </cell>
          <cell r="CB1878" t="b">
            <v>0</v>
          </cell>
          <cell r="CD1878" t="b">
            <v>0</v>
          </cell>
          <cell r="CE1878" t="b">
            <v>0</v>
          </cell>
          <cell r="CG1878" t="b">
            <v>0</v>
          </cell>
          <cell r="CH1878" t="b">
            <v>0</v>
          </cell>
          <cell r="CP1878">
            <v>0</v>
          </cell>
          <cell r="CT1878" t="b">
            <v>0</v>
          </cell>
          <cell r="CV1878" t="b">
            <v>0</v>
          </cell>
          <cell r="CX1878" t="b">
            <v>0</v>
          </cell>
          <cell r="CZ1878" t="b">
            <v>0</v>
          </cell>
          <cell r="DB1878" t="b">
            <v>0</v>
          </cell>
          <cell r="DD1878" t="b">
            <v>0</v>
          </cell>
          <cell r="DF1878" t="b">
            <v>0</v>
          </cell>
          <cell r="DH1878" t="b">
            <v>0</v>
          </cell>
          <cell r="DJ1878" t="b">
            <v>0</v>
          </cell>
          <cell r="DL1878" t="b">
            <v>0</v>
          </cell>
          <cell r="DN1878" t="b">
            <v>0</v>
          </cell>
          <cell r="DP1878" t="b">
            <v>0</v>
          </cell>
          <cell r="DV1878">
            <v>0</v>
          </cell>
          <cell r="DX1878">
            <v>0</v>
          </cell>
          <cell r="DZ1878">
            <v>0</v>
          </cell>
          <cell r="EB1878">
            <v>0</v>
          </cell>
          <cell r="ED1878">
            <v>0</v>
          </cell>
          <cell r="EF1878">
            <v>0</v>
          </cell>
          <cell r="EJ1878">
            <v>0</v>
          </cell>
          <cell r="EL1878">
            <v>0</v>
          </cell>
          <cell r="EN1878">
            <v>0</v>
          </cell>
          <cell r="EP1878">
            <v>0</v>
          </cell>
          <cell r="ER1878">
            <v>0</v>
          </cell>
          <cell r="ET1878">
            <v>0</v>
          </cell>
          <cell r="EX1878">
            <v>0</v>
          </cell>
          <cell r="EZ1878">
            <v>0</v>
          </cell>
          <cell r="FD1878">
            <v>0</v>
          </cell>
          <cell r="FF1878">
            <v>0</v>
          </cell>
        </row>
        <row r="1879">
          <cell r="A1879" t="str">
            <v>Estlink1</v>
          </cell>
          <cell r="B1879" t="str">
            <v>Finland</v>
          </cell>
          <cell r="G1879">
            <v>350</v>
          </cell>
          <cell r="H1879">
            <v>0</v>
          </cell>
          <cell r="N1879">
            <v>2236</v>
          </cell>
          <cell r="AK1879">
            <v>-35</v>
          </cell>
          <cell r="AL1879">
            <v>0</v>
          </cell>
          <cell r="AN1879">
            <v>0</v>
          </cell>
          <cell r="AO1879">
            <v>0</v>
          </cell>
          <cell r="AP1879">
            <v>0</v>
          </cell>
          <cell r="AQ1879">
            <v>0</v>
          </cell>
          <cell r="BG1879" t="b">
            <v>0</v>
          </cell>
          <cell r="BO1879" t="b">
            <v>0</v>
          </cell>
          <cell r="CA1879" t="b">
            <v>0</v>
          </cell>
          <cell r="CB1879" t="b">
            <v>0</v>
          </cell>
          <cell r="CD1879" t="b">
            <v>0</v>
          </cell>
          <cell r="CE1879" t="b">
            <v>0</v>
          </cell>
          <cell r="CG1879" t="b">
            <v>0</v>
          </cell>
          <cell r="CH1879" t="b">
            <v>0</v>
          </cell>
          <cell r="CP1879">
            <v>0</v>
          </cell>
          <cell r="CT1879" t="b">
            <v>0</v>
          </cell>
          <cell r="CV1879" t="b">
            <v>0</v>
          </cell>
          <cell r="CX1879" t="b">
            <v>0</v>
          </cell>
          <cell r="CZ1879" t="b">
            <v>0</v>
          </cell>
          <cell r="DB1879" t="b">
            <v>0</v>
          </cell>
          <cell r="DD1879" t="b">
            <v>0</v>
          </cell>
          <cell r="DF1879" t="b">
            <v>0</v>
          </cell>
          <cell r="DH1879" t="b">
            <v>0</v>
          </cell>
          <cell r="DJ1879" t="b">
            <v>0</v>
          </cell>
          <cell r="DL1879" t="b">
            <v>0</v>
          </cell>
          <cell r="DN1879" t="b">
            <v>0</v>
          </cell>
          <cell r="DP1879" t="b">
            <v>0</v>
          </cell>
          <cell r="DV1879">
            <v>0</v>
          </cell>
          <cell r="DX1879">
            <v>0</v>
          </cell>
          <cell r="DZ1879">
            <v>0</v>
          </cell>
          <cell r="EB1879">
            <v>0</v>
          </cell>
          <cell r="ED1879">
            <v>0</v>
          </cell>
          <cell r="EF1879">
            <v>0</v>
          </cell>
          <cell r="EJ1879">
            <v>0</v>
          </cell>
          <cell r="EL1879">
            <v>0</v>
          </cell>
          <cell r="EN1879">
            <v>0</v>
          </cell>
          <cell r="EP1879">
            <v>0</v>
          </cell>
          <cell r="ER1879">
            <v>0</v>
          </cell>
          <cell r="ET1879">
            <v>0</v>
          </cell>
          <cell r="EX1879">
            <v>0</v>
          </cell>
          <cell r="EZ1879">
            <v>0</v>
          </cell>
          <cell r="FD1879">
            <v>0</v>
          </cell>
          <cell r="FF1879">
            <v>0</v>
          </cell>
        </row>
        <row r="1880">
          <cell r="A1880" t="str">
            <v>Estlink1</v>
          </cell>
          <cell r="B1880" t="str">
            <v>Finland</v>
          </cell>
          <cell r="G1880">
            <v>350</v>
          </cell>
          <cell r="H1880">
            <v>0</v>
          </cell>
          <cell r="N1880">
            <v>1695</v>
          </cell>
          <cell r="AK1880">
            <v>-35</v>
          </cell>
          <cell r="AL1880">
            <v>0</v>
          </cell>
          <cell r="AN1880">
            <v>0</v>
          </cell>
          <cell r="AO1880">
            <v>0</v>
          </cell>
          <cell r="AP1880">
            <v>0</v>
          </cell>
          <cell r="AQ1880">
            <v>0</v>
          </cell>
          <cell r="BG1880" t="b">
            <v>0</v>
          </cell>
          <cell r="BO1880" t="b">
            <v>0</v>
          </cell>
          <cell r="CA1880" t="b">
            <v>0</v>
          </cell>
          <cell r="CB1880" t="b">
            <v>0</v>
          </cell>
          <cell r="CD1880" t="b">
            <v>0</v>
          </cell>
          <cell r="CE1880" t="b">
            <v>0</v>
          </cell>
          <cell r="CG1880" t="b">
            <v>0</v>
          </cell>
          <cell r="CH1880" t="b">
            <v>0</v>
          </cell>
          <cell r="CP1880">
            <v>0</v>
          </cell>
          <cell r="CT1880" t="b">
            <v>0</v>
          </cell>
          <cell r="CV1880" t="b">
            <v>0</v>
          </cell>
          <cell r="CX1880" t="b">
            <v>0</v>
          </cell>
          <cell r="CZ1880" t="b">
            <v>0</v>
          </cell>
          <cell r="DB1880" t="b">
            <v>0</v>
          </cell>
          <cell r="DD1880" t="b">
            <v>0</v>
          </cell>
          <cell r="DF1880" t="b">
            <v>0</v>
          </cell>
          <cell r="DH1880" t="b">
            <v>0</v>
          </cell>
          <cell r="DJ1880" t="b">
            <v>0</v>
          </cell>
          <cell r="DL1880" t="b">
            <v>0</v>
          </cell>
          <cell r="DN1880" t="b">
            <v>0</v>
          </cell>
          <cell r="DP1880" t="b">
            <v>0</v>
          </cell>
          <cell r="DV1880">
            <v>0</v>
          </cell>
          <cell r="DX1880">
            <v>0</v>
          </cell>
          <cell r="DZ1880">
            <v>0</v>
          </cell>
          <cell r="EB1880">
            <v>0</v>
          </cell>
          <cell r="ED1880">
            <v>0</v>
          </cell>
          <cell r="EF1880">
            <v>0</v>
          </cell>
          <cell r="EJ1880">
            <v>0</v>
          </cell>
          <cell r="EL1880">
            <v>0</v>
          </cell>
          <cell r="EN1880">
            <v>0</v>
          </cell>
          <cell r="EP1880">
            <v>0</v>
          </cell>
          <cell r="ER1880">
            <v>0</v>
          </cell>
          <cell r="ET1880">
            <v>0</v>
          </cell>
          <cell r="EX1880">
            <v>0</v>
          </cell>
          <cell r="EZ1880">
            <v>0</v>
          </cell>
          <cell r="FD1880">
            <v>0</v>
          </cell>
          <cell r="FF1880">
            <v>0</v>
          </cell>
        </row>
        <row r="1881">
          <cell r="A1881" t="str">
            <v>Estlink1</v>
          </cell>
          <cell r="B1881" t="str">
            <v>Finland</v>
          </cell>
          <cell r="G1881">
            <v>350</v>
          </cell>
          <cell r="H1881">
            <v>0</v>
          </cell>
          <cell r="N1881">
            <v>1718</v>
          </cell>
          <cell r="AK1881">
            <v>-35</v>
          </cell>
          <cell r="AL1881">
            <v>0</v>
          </cell>
          <cell r="AN1881">
            <v>0</v>
          </cell>
          <cell r="AO1881">
            <v>0</v>
          </cell>
          <cell r="AP1881">
            <v>0</v>
          </cell>
          <cell r="AQ1881">
            <v>0</v>
          </cell>
          <cell r="BG1881" t="b">
            <v>0</v>
          </cell>
          <cell r="BO1881" t="b">
            <v>0</v>
          </cell>
          <cell r="CA1881" t="b">
            <v>0</v>
          </cell>
          <cell r="CB1881" t="b">
            <v>0</v>
          </cell>
          <cell r="CD1881" t="b">
            <v>0</v>
          </cell>
          <cell r="CE1881" t="b">
            <v>0</v>
          </cell>
          <cell r="CG1881" t="b">
            <v>0</v>
          </cell>
          <cell r="CH1881" t="b">
            <v>0</v>
          </cell>
          <cell r="CP1881">
            <v>0</v>
          </cell>
          <cell r="CT1881" t="b">
            <v>0</v>
          </cell>
          <cell r="CV1881" t="b">
            <v>0</v>
          </cell>
          <cell r="CX1881" t="b">
            <v>0</v>
          </cell>
          <cell r="CZ1881" t="b">
            <v>0</v>
          </cell>
          <cell r="DB1881" t="b">
            <v>0</v>
          </cell>
          <cell r="DD1881" t="b">
            <v>0</v>
          </cell>
          <cell r="DF1881" t="b">
            <v>0</v>
          </cell>
          <cell r="DH1881" t="b">
            <v>0</v>
          </cell>
          <cell r="DJ1881" t="b">
            <v>0</v>
          </cell>
          <cell r="DL1881" t="b">
            <v>0</v>
          </cell>
          <cell r="DN1881" t="b">
            <v>0</v>
          </cell>
          <cell r="DP1881" t="b">
            <v>0</v>
          </cell>
          <cell r="DV1881">
            <v>0</v>
          </cell>
          <cell r="DX1881">
            <v>0</v>
          </cell>
          <cell r="DZ1881">
            <v>0</v>
          </cell>
          <cell r="EB1881">
            <v>0</v>
          </cell>
          <cell r="ED1881">
            <v>0</v>
          </cell>
          <cell r="EF1881">
            <v>0</v>
          </cell>
          <cell r="EJ1881">
            <v>0</v>
          </cell>
          <cell r="EL1881">
            <v>0</v>
          </cell>
          <cell r="EN1881">
            <v>0</v>
          </cell>
          <cell r="EP1881">
            <v>0</v>
          </cell>
          <cell r="ER1881">
            <v>0</v>
          </cell>
          <cell r="ET1881">
            <v>0</v>
          </cell>
          <cell r="EX1881">
            <v>0</v>
          </cell>
          <cell r="EZ1881">
            <v>0</v>
          </cell>
          <cell r="FD1881">
            <v>0</v>
          </cell>
          <cell r="FF1881">
            <v>0</v>
          </cell>
        </row>
        <row r="1882">
          <cell r="A1882" t="str">
            <v>Estlink1</v>
          </cell>
          <cell r="B1882" t="str">
            <v>Finland</v>
          </cell>
          <cell r="G1882">
            <v>350</v>
          </cell>
          <cell r="H1882">
            <v>0</v>
          </cell>
          <cell r="N1882">
            <v>1177</v>
          </cell>
          <cell r="AK1882">
            <v>-35</v>
          </cell>
          <cell r="AL1882">
            <v>0</v>
          </cell>
          <cell r="AN1882">
            <v>0</v>
          </cell>
          <cell r="AO1882">
            <v>0</v>
          </cell>
          <cell r="AP1882">
            <v>0</v>
          </cell>
          <cell r="AQ1882">
            <v>0</v>
          </cell>
          <cell r="BG1882" t="b">
            <v>0</v>
          </cell>
          <cell r="BO1882" t="b">
            <v>0</v>
          </cell>
          <cell r="CA1882" t="b">
            <v>0</v>
          </cell>
          <cell r="CB1882" t="b">
            <v>0</v>
          </cell>
          <cell r="CD1882" t="b">
            <v>0</v>
          </cell>
          <cell r="CE1882" t="b">
            <v>0</v>
          </cell>
          <cell r="CG1882" t="b">
            <v>0</v>
          </cell>
          <cell r="CH1882" t="b">
            <v>0</v>
          </cell>
          <cell r="CP1882">
            <v>0</v>
          </cell>
          <cell r="CT1882" t="b">
            <v>0</v>
          </cell>
          <cell r="CV1882" t="b">
            <v>0</v>
          </cell>
          <cell r="CX1882" t="b">
            <v>0</v>
          </cell>
          <cell r="CZ1882" t="b">
            <v>0</v>
          </cell>
          <cell r="DB1882" t="b">
            <v>0</v>
          </cell>
          <cell r="DD1882" t="b">
            <v>0</v>
          </cell>
          <cell r="DF1882" t="b">
            <v>0</v>
          </cell>
          <cell r="DH1882" t="b">
            <v>0</v>
          </cell>
          <cell r="DJ1882" t="b">
            <v>0</v>
          </cell>
          <cell r="DL1882" t="b">
            <v>0</v>
          </cell>
          <cell r="DN1882" t="b">
            <v>0</v>
          </cell>
          <cell r="DP1882" t="b">
            <v>0</v>
          </cell>
          <cell r="DV1882">
            <v>0</v>
          </cell>
          <cell r="DX1882">
            <v>0</v>
          </cell>
          <cell r="DZ1882">
            <v>0</v>
          </cell>
          <cell r="EB1882">
            <v>0</v>
          </cell>
          <cell r="ED1882">
            <v>0</v>
          </cell>
          <cell r="EF1882">
            <v>0</v>
          </cell>
          <cell r="EJ1882">
            <v>0</v>
          </cell>
          <cell r="EL1882">
            <v>0</v>
          </cell>
          <cell r="EN1882">
            <v>0</v>
          </cell>
          <cell r="EP1882">
            <v>0</v>
          </cell>
          <cell r="ER1882">
            <v>0</v>
          </cell>
          <cell r="ET1882">
            <v>0</v>
          </cell>
          <cell r="EX1882">
            <v>0</v>
          </cell>
          <cell r="EZ1882">
            <v>0</v>
          </cell>
          <cell r="FD1882">
            <v>0</v>
          </cell>
          <cell r="FF1882">
            <v>0</v>
          </cell>
        </row>
        <row r="1883">
          <cell r="A1883" t="str">
            <v>Estlink1</v>
          </cell>
          <cell r="B1883" t="str">
            <v>Finland</v>
          </cell>
          <cell r="G1883">
            <v>350</v>
          </cell>
          <cell r="H1883">
            <v>0</v>
          </cell>
          <cell r="N1883">
            <v>1745</v>
          </cell>
          <cell r="AK1883">
            <v>-35</v>
          </cell>
          <cell r="AL1883">
            <v>0</v>
          </cell>
          <cell r="AN1883">
            <v>0</v>
          </cell>
          <cell r="AO1883">
            <v>0</v>
          </cell>
          <cell r="AP1883">
            <v>0</v>
          </cell>
          <cell r="AQ1883">
            <v>0</v>
          </cell>
          <cell r="BG1883" t="b">
            <v>0</v>
          </cell>
          <cell r="BO1883" t="b">
            <v>0</v>
          </cell>
          <cell r="CA1883" t="b">
            <v>0</v>
          </cell>
          <cell r="CB1883" t="b">
            <v>0</v>
          </cell>
          <cell r="CD1883" t="b">
            <v>0</v>
          </cell>
          <cell r="CE1883" t="b">
            <v>0</v>
          </cell>
          <cell r="CG1883" t="b">
            <v>0</v>
          </cell>
          <cell r="CH1883" t="b">
            <v>0</v>
          </cell>
          <cell r="CP1883">
            <v>0</v>
          </cell>
          <cell r="CT1883" t="b">
            <v>0</v>
          </cell>
          <cell r="CV1883" t="b">
            <v>0</v>
          </cell>
          <cell r="CX1883" t="b">
            <v>0</v>
          </cell>
          <cell r="CZ1883" t="b">
            <v>0</v>
          </cell>
          <cell r="DB1883" t="b">
            <v>0</v>
          </cell>
          <cell r="DD1883" t="b">
            <v>0</v>
          </cell>
          <cell r="DF1883" t="b">
            <v>0</v>
          </cell>
          <cell r="DH1883" t="b">
            <v>0</v>
          </cell>
          <cell r="DJ1883" t="b">
            <v>0</v>
          </cell>
          <cell r="DL1883" t="b">
            <v>0</v>
          </cell>
          <cell r="DN1883" t="b">
            <v>0</v>
          </cell>
          <cell r="DP1883" t="b">
            <v>0</v>
          </cell>
          <cell r="DV1883">
            <v>0</v>
          </cell>
          <cell r="DX1883">
            <v>0</v>
          </cell>
          <cell r="DZ1883">
            <v>0</v>
          </cell>
          <cell r="EB1883">
            <v>0</v>
          </cell>
          <cell r="ED1883">
            <v>0</v>
          </cell>
          <cell r="EF1883">
            <v>0</v>
          </cell>
          <cell r="EJ1883">
            <v>0</v>
          </cell>
          <cell r="EL1883">
            <v>0</v>
          </cell>
          <cell r="EN1883">
            <v>0</v>
          </cell>
          <cell r="EP1883">
            <v>0</v>
          </cell>
          <cell r="ER1883">
            <v>0</v>
          </cell>
          <cell r="ET1883">
            <v>0</v>
          </cell>
          <cell r="EX1883">
            <v>0</v>
          </cell>
          <cell r="EZ1883">
            <v>0</v>
          </cell>
          <cell r="FD1883">
            <v>0</v>
          </cell>
          <cell r="FF1883">
            <v>0</v>
          </cell>
        </row>
        <row r="1884">
          <cell r="A1884" t="str">
            <v>Estlink2</v>
          </cell>
          <cell r="B1884" t="str">
            <v>Finland</v>
          </cell>
          <cell r="G1884">
            <v>650</v>
          </cell>
          <cell r="H1884">
            <v>0</v>
          </cell>
          <cell r="N1884">
            <v>0</v>
          </cell>
          <cell r="AK1884">
            <v>0</v>
          </cell>
          <cell r="AL1884">
            <v>0</v>
          </cell>
          <cell r="AN1884">
            <v>0</v>
          </cell>
          <cell r="AO1884">
            <v>0</v>
          </cell>
          <cell r="AP1884">
            <v>0</v>
          </cell>
          <cell r="AQ1884">
            <v>0</v>
          </cell>
          <cell r="BG1884" t="b">
            <v>0</v>
          </cell>
          <cell r="BO1884" t="b">
            <v>0</v>
          </cell>
          <cell r="CA1884" t="b">
            <v>0</v>
          </cell>
          <cell r="CB1884" t="b">
            <v>0</v>
          </cell>
          <cell r="CD1884" t="b">
            <v>0</v>
          </cell>
          <cell r="CE1884" t="b">
            <v>0</v>
          </cell>
          <cell r="CG1884" t="b">
            <v>0</v>
          </cell>
          <cell r="CH1884" t="b">
            <v>0</v>
          </cell>
          <cell r="CP1884">
            <v>0</v>
          </cell>
          <cell r="CT1884" t="b">
            <v>0</v>
          </cell>
          <cell r="CV1884" t="b">
            <v>0</v>
          </cell>
          <cell r="CX1884" t="b">
            <v>0</v>
          </cell>
          <cell r="CZ1884" t="b">
            <v>0</v>
          </cell>
          <cell r="DB1884" t="b">
            <v>0</v>
          </cell>
          <cell r="DD1884" t="b">
            <v>0</v>
          </cell>
          <cell r="DF1884" t="b">
            <v>0</v>
          </cell>
          <cell r="DH1884" t="b">
            <v>0</v>
          </cell>
          <cell r="DJ1884" t="b">
            <v>0</v>
          </cell>
          <cell r="DL1884" t="b">
            <v>0</v>
          </cell>
          <cell r="DN1884" t="b">
            <v>0</v>
          </cell>
          <cell r="DP1884" t="b">
            <v>0</v>
          </cell>
          <cell r="DV1884">
            <v>0</v>
          </cell>
          <cell r="DX1884">
            <v>0</v>
          </cell>
          <cell r="DZ1884">
            <v>0</v>
          </cell>
          <cell r="EB1884">
            <v>0</v>
          </cell>
          <cell r="ED1884">
            <v>0</v>
          </cell>
          <cell r="EF1884">
            <v>0</v>
          </cell>
          <cell r="EJ1884">
            <v>0</v>
          </cell>
          <cell r="EL1884">
            <v>0</v>
          </cell>
          <cell r="EN1884">
            <v>0</v>
          </cell>
          <cell r="EP1884">
            <v>0</v>
          </cell>
          <cell r="ER1884">
            <v>0</v>
          </cell>
          <cell r="ET1884">
            <v>0</v>
          </cell>
          <cell r="EX1884">
            <v>0</v>
          </cell>
          <cell r="EZ1884">
            <v>0</v>
          </cell>
          <cell r="FD1884">
            <v>0</v>
          </cell>
          <cell r="FF1884">
            <v>0</v>
          </cell>
        </row>
      </sheetData>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row r="11">
          <cell r="B11" t="str">
            <v>DK-East</v>
          </cell>
          <cell r="C11" t="b">
            <v>0</v>
          </cell>
          <cell r="E11" t="str">
            <v>Brønderslev</v>
          </cell>
          <cell r="F11" t="str">
            <v>DK-West</v>
          </cell>
          <cell r="G11" t="b">
            <v>0</v>
          </cell>
          <cell r="I11" t="str">
            <v>DK-East</v>
          </cell>
          <cell r="J11" t="str">
            <v>DKE</v>
          </cell>
        </row>
        <row r="12">
          <cell r="B12" t="str">
            <v>DK-West</v>
          </cell>
          <cell r="C12" t="b">
            <v>1</v>
          </cell>
          <cell r="E12" t="str">
            <v>Esbjerg</v>
          </cell>
          <cell r="F12" t="str">
            <v>DK-West</v>
          </cell>
          <cell r="G12" t="b">
            <v>1</v>
          </cell>
          <cell r="I12" t="str">
            <v>DK-West</v>
          </cell>
          <cell r="J12" t="str">
            <v>DKW</v>
          </cell>
        </row>
        <row r="13">
          <cell r="B13" t="str">
            <v>Finland</v>
          </cell>
          <cell r="C13" t="b">
            <v>0</v>
          </cell>
          <cell r="E13" t="str">
            <v>Frederikshavn</v>
          </cell>
          <cell r="F13" t="str">
            <v>DK-West</v>
          </cell>
          <cell r="G13" t="b">
            <v>0</v>
          </cell>
          <cell r="I13" t="str">
            <v>Finland</v>
          </cell>
          <cell r="J13" t="str">
            <v>FIN</v>
          </cell>
        </row>
        <row r="14">
          <cell r="B14" t="str">
            <v>Norge</v>
          </cell>
          <cell r="C14" t="b">
            <v>0</v>
          </cell>
          <cell r="E14" t="str">
            <v>Grenå</v>
          </cell>
          <cell r="F14" t="str">
            <v>DK-West</v>
          </cell>
          <cell r="G14" t="b">
            <v>0</v>
          </cell>
          <cell r="I14" t="str">
            <v>Norge</v>
          </cell>
          <cell r="J14" t="str">
            <v>NOR</v>
          </cell>
        </row>
        <row r="15">
          <cell r="B15" t="str">
            <v>Sverige</v>
          </cell>
          <cell r="C15" t="b">
            <v>0</v>
          </cell>
          <cell r="E15" t="str">
            <v>Herning</v>
          </cell>
          <cell r="F15" t="str">
            <v>DK-West</v>
          </cell>
          <cell r="G15" t="b">
            <v>0</v>
          </cell>
          <cell r="I15" t="str">
            <v>Sverige</v>
          </cell>
          <cell r="J15" t="str">
            <v>SWE</v>
          </cell>
        </row>
        <row r="16">
          <cell r="E16" t="str">
            <v>Hjørring</v>
          </cell>
          <cell r="F16" t="str">
            <v>DK-West</v>
          </cell>
          <cell r="G16" t="b">
            <v>0</v>
          </cell>
        </row>
        <row r="17">
          <cell r="E17" t="str">
            <v>Holstebro/Struer</v>
          </cell>
          <cell r="F17" t="str">
            <v>DK-West</v>
          </cell>
          <cell r="G17" t="b">
            <v>0</v>
          </cell>
        </row>
        <row r="18">
          <cell r="E18" t="str">
            <v>Horsens</v>
          </cell>
          <cell r="F18" t="str">
            <v>DK-West</v>
          </cell>
          <cell r="G18" t="b">
            <v>0</v>
          </cell>
        </row>
        <row r="19">
          <cell r="E19" t="str">
            <v>Odense</v>
          </cell>
          <cell r="F19" t="str">
            <v>DK-West</v>
          </cell>
          <cell r="G19" t="b">
            <v>1</v>
          </cell>
        </row>
        <row r="20">
          <cell r="E20" t="str">
            <v>Randers</v>
          </cell>
          <cell r="F20" t="str">
            <v>DK-West</v>
          </cell>
          <cell r="G20" t="b">
            <v>0</v>
          </cell>
        </row>
        <row r="21">
          <cell r="E21" t="str">
            <v>Silkeborg</v>
          </cell>
          <cell r="F21" t="str">
            <v>DK-West</v>
          </cell>
          <cell r="G21" t="b">
            <v>0</v>
          </cell>
        </row>
        <row r="22">
          <cell r="E22" t="str">
            <v>Sønderborg</v>
          </cell>
          <cell r="F22" t="str">
            <v>DK-West</v>
          </cell>
          <cell r="G22" t="b">
            <v>0</v>
          </cell>
        </row>
        <row r="23">
          <cell r="E23" t="str">
            <v>TVIS</v>
          </cell>
          <cell r="F23" t="str">
            <v>DK-West</v>
          </cell>
          <cell r="G23" t="b">
            <v>1</v>
          </cell>
        </row>
        <row r="24">
          <cell r="E24" t="str">
            <v>Viborg</v>
          </cell>
          <cell r="F24" t="str">
            <v>DK-West</v>
          </cell>
          <cell r="G24" t="b">
            <v>0</v>
          </cell>
        </row>
        <row r="25">
          <cell r="E25" t="str">
            <v>Åbenrå</v>
          </cell>
          <cell r="F25" t="str">
            <v>DK-West</v>
          </cell>
          <cell r="G25" t="b">
            <v>1</v>
          </cell>
        </row>
        <row r="26">
          <cell r="E26" t="str">
            <v>Ålborg</v>
          </cell>
          <cell r="F26" t="str">
            <v>DK-West</v>
          </cell>
          <cell r="G26" t="b">
            <v>1</v>
          </cell>
        </row>
        <row r="27">
          <cell r="E27" t="str">
            <v>Århus</v>
          </cell>
          <cell r="F27" t="str">
            <v>DK-West</v>
          </cell>
          <cell r="G27" t="b">
            <v>1</v>
          </cell>
        </row>
        <row r="28">
          <cell r="E28" t="str">
            <v>DKW0</v>
          </cell>
          <cell r="F28" t="str">
            <v>DK-West</v>
          </cell>
          <cell r="G28" t="b">
            <v>0</v>
          </cell>
        </row>
        <row r="29">
          <cell r="E29" t="str">
            <v>DKW0-5</v>
          </cell>
          <cell r="F29" t="str">
            <v>DK-West</v>
          </cell>
          <cell r="G29" t="b">
            <v>0</v>
          </cell>
        </row>
        <row r="30">
          <cell r="E30" t="str">
            <v>DKW10</v>
          </cell>
          <cell r="F30" t="str">
            <v>DK-West</v>
          </cell>
          <cell r="G30" t="b">
            <v>0</v>
          </cell>
        </row>
        <row r="31">
          <cell r="E31" t="str">
            <v>DKW5-10</v>
          </cell>
          <cell r="F31" t="str">
            <v>DK-West</v>
          </cell>
          <cell r="G31" t="b">
            <v>0</v>
          </cell>
        </row>
        <row r="32">
          <cell r="E32" t="str">
            <v>Helsingør</v>
          </cell>
          <cell r="F32" t="str">
            <v>DK-East</v>
          </cell>
          <cell r="G32" t="b">
            <v>0</v>
          </cell>
        </row>
        <row r="33">
          <cell r="E33" t="str">
            <v>Hillerød</v>
          </cell>
          <cell r="F33" t="str">
            <v>DK-East</v>
          </cell>
          <cell r="G33" t="b">
            <v>0</v>
          </cell>
        </row>
        <row r="34">
          <cell r="E34" t="str">
            <v>Kalundborg</v>
          </cell>
          <cell r="F34" t="str">
            <v>DK-East</v>
          </cell>
          <cell r="G34" t="b">
            <v>1</v>
          </cell>
        </row>
        <row r="35">
          <cell r="E35" t="str">
            <v>KBHdamp</v>
          </cell>
          <cell r="F35" t="str">
            <v>DK-East</v>
          </cell>
          <cell r="G35" t="b">
            <v>1</v>
          </cell>
        </row>
        <row r="36">
          <cell r="E36" t="str">
            <v>KBHvand</v>
          </cell>
          <cell r="F36" t="str">
            <v>DK-East</v>
          </cell>
          <cell r="G36" t="b">
            <v>1</v>
          </cell>
        </row>
        <row r="37">
          <cell r="E37" t="str">
            <v>Næstved</v>
          </cell>
          <cell r="F37" t="str">
            <v>DK-East</v>
          </cell>
          <cell r="G37" t="b">
            <v>0</v>
          </cell>
        </row>
        <row r="38">
          <cell r="E38" t="str">
            <v>Nykøbing-F</v>
          </cell>
          <cell r="F38" t="str">
            <v>DK-East</v>
          </cell>
          <cell r="G38" t="b">
            <v>0</v>
          </cell>
        </row>
        <row r="39">
          <cell r="E39" t="str">
            <v>Rønne</v>
          </cell>
          <cell r="F39" t="str">
            <v>DK-East</v>
          </cell>
          <cell r="G39" t="b">
            <v>0</v>
          </cell>
        </row>
        <row r="40">
          <cell r="E40" t="str">
            <v>Slagelse</v>
          </cell>
          <cell r="F40" t="str">
            <v>DK-East</v>
          </cell>
          <cell r="G40" t="b">
            <v>0</v>
          </cell>
        </row>
        <row r="41">
          <cell r="E41" t="str">
            <v>Vordingborg</v>
          </cell>
          <cell r="F41" t="str">
            <v>DK-East</v>
          </cell>
          <cell r="G41" t="b">
            <v>0</v>
          </cell>
        </row>
        <row r="42">
          <cell r="E42" t="str">
            <v>DTU</v>
          </cell>
          <cell r="F42" t="str">
            <v>DK-East</v>
          </cell>
          <cell r="G42" t="b">
            <v>0</v>
          </cell>
        </row>
        <row r="43">
          <cell r="E43" t="str">
            <v>DKE0</v>
          </cell>
          <cell r="F43" t="str">
            <v>DK-East</v>
          </cell>
          <cell r="G43" t="b">
            <v>0</v>
          </cell>
        </row>
        <row r="44">
          <cell r="E44" t="str">
            <v>DKE0-5</v>
          </cell>
          <cell r="F44" t="str">
            <v>DK-East</v>
          </cell>
          <cell r="G44" t="b">
            <v>0</v>
          </cell>
        </row>
        <row r="45">
          <cell r="E45" t="str">
            <v>DKE10</v>
          </cell>
          <cell r="F45" t="str">
            <v>DK-East</v>
          </cell>
          <cell r="G45" t="b">
            <v>0</v>
          </cell>
        </row>
        <row r="46">
          <cell r="E46" t="str">
            <v>DKE5-10</v>
          </cell>
          <cell r="F46" t="str">
            <v>DK-East</v>
          </cell>
          <cell r="G46" t="b">
            <v>0</v>
          </cell>
        </row>
        <row r="47">
          <cell r="E47" t="str">
            <v>Finland</v>
          </cell>
          <cell r="F47" t="str">
            <v>Finland</v>
          </cell>
          <cell r="G47" t="b">
            <v>1</v>
          </cell>
        </row>
        <row r="48">
          <cell r="E48" t="str">
            <v>Norge</v>
          </cell>
          <cell r="F48" t="str">
            <v>Norge</v>
          </cell>
          <cell r="G48" t="b">
            <v>1</v>
          </cell>
        </row>
        <row r="49">
          <cell r="E49" t="str">
            <v>Sverige</v>
          </cell>
          <cell r="F49" t="str">
            <v>Sverige</v>
          </cell>
          <cell r="G49" t="b">
            <v>1</v>
          </cell>
        </row>
        <row r="50">
          <cell r="E50">
            <v>0</v>
          </cell>
          <cell r="G50" t="b">
            <v>1</v>
          </cell>
        </row>
      </sheetData>
      <sheetData sheetId="25"/>
      <sheetData sheetId="26">
        <row r="11">
          <cell r="B11" t="str">
            <v>HY</v>
          </cell>
          <cell r="C11" t="str">
            <v>Hydroelectric turbine generator (vandkraftturbine)</v>
          </cell>
          <cell r="D11" t="b">
            <v>1</v>
          </cell>
        </row>
        <row r="12">
          <cell r="B12" t="str">
            <v>WTG</v>
          </cell>
          <cell r="C12" t="str">
            <v>Wind turbine generator (vindturbine på land)</v>
          </cell>
          <cell r="D12" t="b">
            <v>1</v>
          </cell>
        </row>
        <row r="13">
          <cell r="B13" t="str">
            <v>WTG/O</v>
          </cell>
          <cell r="C13" t="str">
            <v>Wind turbine generators located offshore (vindturbine på havet)</v>
          </cell>
          <cell r="D13" t="b">
            <v>1</v>
          </cell>
        </row>
        <row r="14">
          <cell r="B14" t="str">
            <v>PV</v>
          </cell>
          <cell r="C14" t="str">
            <v>Photovoltaic cells (solceller)</v>
          </cell>
          <cell r="D14" t="b">
            <v>1</v>
          </cell>
        </row>
        <row r="15">
          <cell r="B15" t="str">
            <v>FC</v>
          </cell>
          <cell r="C15" t="str">
            <v>Fuel cell (brændselsceller)</v>
          </cell>
          <cell r="D15" t="b">
            <v>0</v>
          </cell>
        </row>
        <row r="16">
          <cell r="B16" t="str">
            <v>IC/C</v>
          </cell>
          <cell r="C16" t="str">
            <v>Internal combustion engine in combined-cycle (forbrændingsmotor i combined cycle, f.eks. en dieselmotor med dampturbine, der drives af røggasserne).</v>
          </cell>
          <cell r="D16" t="b">
            <v>1</v>
          </cell>
        </row>
        <row r="17">
          <cell r="B17" t="str">
            <v>ST</v>
          </cell>
          <cell r="C17" t="str">
            <v>Steam turbine (dampturbine)</v>
          </cell>
          <cell r="D17" t="b">
            <v>1</v>
          </cell>
        </row>
        <row r="18">
          <cell r="B18" t="str">
            <v>BWR</v>
          </cell>
          <cell r="C18" t="str">
            <v>Boiling Water Reactor (kernekraft med kogendevandsreaktor)</v>
          </cell>
          <cell r="D18" t="b">
            <v>0</v>
          </cell>
        </row>
        <row r="19">
          <cell r="B19" t="str">
            <v>PWR</v>
          </cell>
          <cell r="C19" t="str">
            <v>Pressurized Water Reactor (kernekraft med trykvandsreaktor)</v>
          </cell>
          <cell r="D19" t="b">
            <v>0</v>
          </cell>
        </row>
        <row r="20">
          <cell r="B20" t="str">
            <v>VVER</v>
          </cell>
          <cell r="C20" t="str">
            <v>Russian type reactor (grafitmodereret russisk kernekraftteknologi)</v>
          </cell>
          <cell r="D20" t="b">
            <v>0</v>
          </cell>
        </row>
        <row r="21">
          <cell r="B21" t="str">
            <v>ST/C</v>
          </cell>
          <cell r="C21" t="str">
            <v>Steam turbine in combined-cycle (combined cycle med fyret kedel/dampturbine)</v>
          </cell>
          <cell r="D21" t="b">
            <v>1</v>
          </cell>
        </row>
        <row r="22">
          <cell r="B22" t="str">
            <v>GT/C</v>
          </cell>
          <cell r="C22" t="str">
            <v>Gas turbine in combined-cycle (combined cycle med ufyret dampturbine)</v>
          </cell>
          <cell r="D22" t="b">
            <v>1</v>
          </cell>
        </row>
        <row r="23">
          <cell r="B23" t="str">
            <v>GTCC</v>
          </cell>
          <cell r="C23" t="str">
            <v>Combined cycle gas turbine</v>
          </cell>
          <cell r="D23" t="b">
            <v>1</v>
          </cell>
        </row>
        <row r="24">
          <cell r="B24" t="str">
            <v>CC</v>
          </cell>
          <cell r="C24" t="str">
            <v>Combined-cycle (uspecificeret combined cycle)</v>
          </cell>
          <cell r="D24" t="b">
            <v>1</v>
          </cell>
        </row>
        <row r="25">
          <cell r="B25" t="str">
            <v>IC</v>
          </cell>
          <cell r="C25" t="str">
            <v>Internal combustion (gasmotor, dieselmotor)</v>
          </cell>
          <cell r="D25" t="b">
            <v>1</v>
          </cell>
        </row>
        <row r="26">
          <cell r="B26" t="str">
            <v>IC/H</v>
          </cell>
          <cell r="C26" t="str">
            <v>Internal combustion engine with heat recovery (ditto som kraftvarme - vand)</v>
          </cell>
          <cell r="D26" t="b">
            <v>1</v>
          </cell>
        </row>
        <row r="27">
          <cell r="B27" t="str">
            <v>IC/S</v>
          </cell>
          <cell r="C27" t="str">
            <v>Internal combustion engine with steam sendout (ditto som kraftvarme - damp)</v>
          </cell>
          <cell r="D27" t="b">
            <v>1</v>
          </cell>
        </row>
        <row r="28">
          <cell r="B28" t="str">
            <v>ST/S</v>
          </cell>
          <cell r="C28" t="str">
            <v>Steam turbine with steam sendout (dampturbinekraftvarmeværk - damp)</v>
          </cell>
          <cell r="D28" t="b">
            <v>1</v>
          </cell>
        </row>
        <row r="29">
          <cell r="B29" t="str">
            <v>ST/H</v>
          </cell>
          <cell r="C29" t="str">
            <v>Steam turbine with heat sendout (dampturbinekraftvarmeværk - vand)</v>
          </cell>
          <cell r="D29" t="b">
            <v>1</v>
          </cell>
        </row>
        <row r="30">
          <cell r="B30" t="str">
            <v>GT</v>
          </cell>
          <cell r="C30" t="str">
            <v>Gas/combustion turbine (gasturbine)</v>
          </cell>
          <cell r="D30" t="b">
            <v>1</v>
          </cell>
        </row>
        <row r="31">
          <cell r="B31" t="str">
            <v>GT/S</v>
          </cell>
          <cell r="C31" t="str">
            <v>Gas turbine with steam sendout (gasturbinekraftvarmeværk - damp)</v>
          </cell>
          <cell r="D31" t="b">
            <v>1</v>
          </cell>
        </row>
        <row r="32">
          <cell r="B32" t="str">
            <v>GT/H</v>
          </cell>
          <cell r="C32" t="str">
            <v>Gas turbine with heat recovery (gasturbinekraftvarmeværk - vand)</v>
          </cell>
          <cell r="D32" t="b">
            <v>1</v>
          </cell>
        </row>
        <row r="33">
          <cell r="B33" t="str">
            <v>RSE</v>
          </cell>
          <cell r="C33" t="str">
            <v>Reciprocating steam engine (dampmotor)</v>
          </cell>
          <cell r="D33" t="b">
            <v>0</v>
          </cell>
        </row>
        <row r="34">
          <cell r="B34" t="str">
            <v>WTank</v>
          </cell>
          <cell r="C34" t="str">
            <v>Water storage tank</v>
          </cell>
          <cell r="D34" t="b">
            <v>0</v>
          </cell>
        </row>
        <row r="35">
          <cell r="B35" t="str">
            <v>Boiler</v>
          </cell>
          <cell r="C35" t="str">
            <v>Heat boiler</v>
          </cell>
          <cell r="D35" t="b">
            <v>1</v>
          </cell>
        </row>
        <row r="36">
          <cell r="B36" t="str">
            <v>BoilerW</v>
          </cell>
          <cell r="C36" t="str">
            <v>Heat boiler, waste</v>
          </cell>
          <cell r="D36" t="b">
            <v>1</v>
          </cell>
        </row>
        <row r="37">
          <cell r="B37" t="str">
            <v>BoilerB</v>
          </cell>
          <cell r="C37" t="str">
            <v>Heat boiler, bio</v>
          </cell>
          <cell r="D37" t="b">
            <v>1</v>
          </cell>
        </row>
        <row r="38">
          <cell r="B38" t="str">
            <v>ICHP</v>
          </cell>
          <cell r="C38" t="str">
            <v>Industrial CHP</v>
          </cell>
          <cell r="D38" t="b">
            <v>0</v>
          </cell>
        </row>
        <row r="39">
          <cell r="B39" t="str">
            <v>IHeat</v>
          </cell>
          <cell r="C39" t="str">
            <v>Industrial surplus heat</v>
          </cell>
          <cell r="D39" t="b">
            <v>0</v>
          </cell>
        </row>
        <row r="40">
          <cell r="B40" t="str">
            <v>GeoTherm</v>
          </cell>
          <cell r="C40" t="str">
            <v>Geothermal plant</v>
          </cell>
          <cell r="D40" t="b">
            <v>1</v>
          </cell>
        </row>
        <row r="41">
          <cell r="B41" t="str">
            <v>SolarHeat</v>
          </cell>
          <cell r="C41" t="str">
            <v>Solar heat</v>
          </cell>
          <cell r="D41" t="b">
            <v>1</v>
          </cell>
        </row>
        <row r="42">
          <cell r="B42" t="str">
            <v>EH</v>
          </cell>
          <cell r="C42" t="str">
            <v>Electrical heater</v>
          </cell>
          <cell r="D42" t="b">
            <v>0</v>
          </cell>
        </row>
        <row r="43">
          <cell r="B43" t="str">
            <v>HP</v>
          </cell>
          <cell r="C43" t="str">
            <v>Heat pump</v>
          </cell>
          <cell r="D43" t="b">
            <v>0</v>
          </cell>
        </row>
        <row r="44">
          <cell r="B44">
            <v>0</v>
          </cell>
          <cell r="D44" t="b">
            <v>0</v>
          </cell>
        </row>
      </sheetData>
      <sheetData sheetId="27">
        <row r="11">
          <cell r="B11" t="str">
            <v>CD</v>
          </cell>
          <cell r="C11" t="str">
            <v>Condensing plant. Et brændselsbaseret anlæg, som alene producerer el.</v>
          </cell>
          <cell r="D11" t="b">
            <v>1</v>
          </cell>
        </row>
        <row r="12">
          <cell r="B12" t="str">
            <v>BP</v>
          </cell>
          <cell r="C12" t="str">
            <v>Backpressure plant. Et anlæg med et fast forhold (Cm) mellem el- og varmeproduktion.</v>
          </cell>
          <cell r="D12" t="b">
            <v>1</v>
          </cell>
        </row>
        <row r="13">
          <cell r="B13" t="str">
            <v>EX</v>
          </cell>
          <cell r="C13" t="str">
            <v>Extraction plant. Et udtagsanlæg med variabelt forhold mellem el- og varmeprodukionen. Kan køre både som modtryksanlæg og som kondensanlæg – og i alle tilstande herimellem. Under beregningen deles udtagsanlæg i en modtryksdel (EXB) og en kondensdel (EXC), dvs. anlægget deles i et anlæg af typen BP og et af typen CD.</v>
          </cell>
          <cell r="D13" t="b">
            <v>1</v>
          </cell>
        </row>
        <row r="14">
          <cell r="B14" t="str">
            <v>WL1</v>
          </cell>
          <cell r="C14" t="str">
            <v>Landvindmøller. Producerer i forhold til en på forhånd fastlagt tidsserie. Der er tre forskellige tidsserier, hvilket muliggør en vis udjævning af vindproduktionen.</v>
          </cell>
          <cell r="D14" t="b">
            <v>1</v>
          </cell>
        </row>
        <row r="15">
          <cell r="B15" t="str">
            <v>WL2</v>
          </cell>
          <cell r="D15" t="b">
            <v>1</v>
          </cell>
        </row>
        <row r="16">
          <cell r="B16" t="str">
            <v>WL3</v>
          </cell>
          <cell r="D16" t="b">
            <v>1</v>
          </cell>
        </row>
        <row r="17">
          <cell r="B17" t="str">
            <v>WS1</v>
          </cell>
          <cell r="C17" t="str">
            <v>Havvindmøller. Producerer i forhold til en på forhånd fastlagt tidsserie. Adskiller sig primært fra vindmøller på land ved en højere benyttelsestid. Der er tre forskellige tidsserier, hvilket muliggør en vis udjævning af vindproduktionen.</v>
          </cell>
          <cell r="D17" t="b">
            <v>1</v>
          </cell>
        </row>
        <row r="18">
          <cell r="B18" t="str">
            <v>WS2</v>
          </cell>
          <cell r="D18" t="b">
            <v>1</v>
          </cell>
        </row>
        <row r="19">
          <cell r="B19" t="str">
            <v>WS3</v>
          </cell>
          <cell r="D19" t="b">
            <v>1</v>
          </cell>
        </row>
        <row r="20">
          <cell r="B20" t="str">
            <v>EH</v>
          </cell>
          <cell r="C20" t="str">
            <v>Electrical heater. Et anlæg, der omdanner el til varme. Dvs. en dyppekoger eller en (eldrevet) varmepumpe. Er beregningsteknisk det samme som et modtryksanlæg med negativ Cm-værdi.</v>
          </cell>
          <cell r="D20" t="b">
            <v>0</v>
          </cell>
        </row>
        <row r="21">
          <cell r="B21" t="str">
            <v>HY</v>
          </cell>
          <cell r="C21" t="str">
            <v>Hydro power plant. Et vandkraftværk. Karakteriseret især ved en installeret turbinekapacitet, en årlig vandtilstrømning og (evt.) en lagerstørrelse. Hvis der ikke er et lager, er der tale om uregulerbar vandkraft. Vandkraftanlæg med lager deles under beregningen i to, jf. vandkraftmodellen, som beskrives senere.</v>
          </cell>
          <cell r="D21" t="b">
            <v>1</v>
          </cell>
        </row>
        <row r="22">
          <cell r="B22" t="str">
            <v>BH</v>
          </cell>
          <cell r="C22" t="str">
            <v>Boiler heating plant. En simpel fjernvarmekedel, der omsætter brændsel til fjernvarme uden samtidig elproduktion.</v>
          </cell>
          <cell r="D22" t="b">
            <v>1</v>
          </cell>
        </row>
        <row r="23">
          <cell r="B23" t="str">
            <v>PV</v>
          </cell>
          <cell r="C23" t="str">
            <v>Photovoltaic plant. Solceller. Omsætter solstråling direkte til el. Produktionen fra solceller beregnes ud fra en på forhånd fastlagt tidsserie.</v>
          </cell>
          <cell r="D23" t="b">
            <v>1</v>
          </cell>
        </row>
        <row r="24">
          <cell r="B24" t="str">
            <v>SH</v>
          </cell>
          <cell r="C24" t="str">
            <v>Solar heating plant. Solfangere. Omsætter solens stråling direkte til varme. Produktionen fra solvarmeanlæg beregnes ud fra en på forhånd fastlagt tidsserie.</v>
          </cell>
          <cell r="D24" t="b">
            <v>1</v>
          </cell>
        </row>
        <row r="25">
          <cell r="B25" t="str">
            <v>HS</v>
          </cell>
          <cell r="C25" t="str">
            <v>Heat storage. Varmelager.</v>
          </cell>
          <cell r="D25" t="b">
            <v>0</v>
          </cell>
        </row>
        <row r="26">
          <cell r="B26" t="str">
            <v>ES</v>
          </cell>
          <cell r="C26" t="str">
            <v>Electricity storage. Ellager.</v>
          </cell>
          <cell r="D26" t="b">
            <v>0</v>
          </cell>
        </row>
        <row r="27">
          <cell r="B27" t="str">
            <v>FD</v>
          </cell>
          <cell r="C27" t="str">
            <v>Flexible demand. Fleksibelt elforbrug. I realiteten et anlæg, der producerer ”NegaWatt”, når elprisen når op over et vist niveau.</v>
          </cell>
          <cell r="D27" t="b">
            <v>0</v>
          </cell>
        </row>
        <row r="28">
          <cell r="B28" t="str">
            <v>EP</v>
          </cell>
          <cell r="C28" t="str">
            <v>Exogenous production (outside model). El- og/eller fjernvarmeproduktion, der leveres af en kilde uden for modellen. Anvendes især til industriel elproduktion og industriel overskudsvarmeproduktion.</v>
          </cell>
          <cell r="D28" t="b">
            <v>0</v>
          </cell>
        </row>
        <row r="29">
          <cell r="B29" t="str">
            <v>IM</v>
          </cell>
          <cell r="C29" t="str">
            <v>Import af el fra områder, der ikke er en del af modellen. F.eks. elimport fra Rusland til Finland, hvor modellen kun regner på de nordiske lande. Den årlige import defineres eksogent. Et ”anlæg” af typen IM deles under beregningen i to ”anlæg”, jf. beskrivelsen i bilag 4.</v>
          </cell>
          <cell r="D29" t="b">
            <v>0</v>
          </cell>
        </row>
        <row r="30">
          <cell r="B30" t="str">
            <v>PI</v>
          </cell>
          <cell r="C30" t="str">
            <v>Import af el fra områder, der ikke er en del af modellen. Repræsenteres ved et ”prisinterface”, således at der ved en bestemt elpris-difference importeres en given eleffekt. Se bilag 4.</v>
          </cell>
          <cell r="D30" t="b">
            <v>0</v>
          </cell>
        </row>
      </sheetData>
      <sheetData sheetId="28">
        <row r="12">
          <cell r="B12" t="str">
            <v>ET</v>
          </cell>
          <cell r="C12" t="str">
            <v>Thermal Electric</v>
          </cell>
          <cell r="D12" t="str">
            <v>STM</v>
          </cell>
          <cell r="E12" t="str">
            <v>Steam condensing turbine</v>
          </cell>
          <cell r="S12" t="str">
            <v>ET_STM</v>
          </cell>
          <cell r="T12" t="str">
            <v>ELE</v>
          </cell>
          <cell r="U12" t="str">
            <v>C</v>
          </cell>
        </row>
        <row r="13">
          <cell r="D13" t="str">
            <v>ENG</v>
          </cell>
          <cell r="E13" t="str">
            <v>Engine internal combustion</v>
          </cell>
          <cell r="S13" t="str">
            <v>EC_EXC</v>
          </cell>
          <cell r="T13" t="str">
            <v>CHP</v>
          </cell>
          <cell r="U13" t="str">
            <v>C</v>
          </cell>
        </row>
        <row r="14">
          <cell r="D14" t="str">
            <v>GTR</v>
          </cell>
          <cell r="E14" t="str">
            <v>Gas turbine</v>
          </cell>
          <cell r="S14" t="str">
            <v>EC_EXD</v>
          </cell>
          <cell r="T14" t="str">
            <v>CHP</v>
          </cell>
          <cell r="U14" t="str">
            <v>D</v>
          </cell>
        </row>
        <row r="15">
          <cell r="D15" t="str">
            <v>CCY</v>
          </cell>
          <cell r="E15" t="str">
            <v>Combined cycle</v>
          </cell>
          <cell r="S15" t="str">
            <v>EC_BPC</v>
          </cell>
          <cell r="T15" t="str">
            <v>CHP</v>
          </cell>
          <cell r="U15" t="str">
            <v>C</v>
          </cell>
        </row>
        <row r="16">
          <cell r="S16" t="str">
            <v>EC_BPD</v>
          </cell>
          <cell r="T16" t="str">
            <v>CHP</v>
          </cell>
          <cell r="U16" t="str">
            <v>D</v>
          </cell>
        </row>
        <row r="17">
          <cell r="B17" t="str">
            <v>ER</v>
          </cell>
          <cell r="C17" t="str">
            <v>Renewables, power only</v>
          </cell>
          <cell r="D17" t="str">
            <v>DAM</v>
          </cell>
          <cell r="E17" t="str">
            <v>Hydro dam plant</v>
          </cell>
          <cell r="S17" t="str">
            <v>ET_GTR</v>
          </cell>
          <cell r="T17" t="str">
            <v>ELE</v>
          </cell>
          <cell r="U17" t="str">
            <v>C</v>
          </cell>
        </row>
        <row r="18">
          <cell r="D18" t="str">
            <v>ROR</v>
          </cell>
          <cell r="E18" t="str">
            <v>Hydro run of river</v>
          </cell>
          <cell r="S18" t="str">
            <v>EC_GTC</v>
          </cell>
          <cell r="T18" t="str">
            <v>CHP</v>
          </cell>
          <cell r="U18" t="str">
            <v>C</v>
          </cell>
        </row>
        <row r="19">
          <cell r="D19" t="str">
            <v>WOF</v>
          </cell>
          <cell r="E19" t="str">
            <v>Wind turbine (offshore)</v>
          </cell>
          <cell r="S19" t="str">
            <v>EC_GTD</v>
          </cell>
          <cell r="T19" t="str">
            <v>CHP</v>
          </cell>
          <cell r="U19" t="str">
            <v>D</v>
          </cell>
        </row>
        <row r="20">
          <cell r="D20" t="str">
            <v>WON</v>
          </cell>
          <cell r="E20" t="str">
            <v>Wind turbine (onshore)</v>
          </cell>
          <cell r="S20" t="str">
            <v>ET_CCY</v>
          </cell>
          <cell r="T20" t="str">
            <v>ELE</v>
          </cell>
          <cell r="U20" t="str">
            <v>C</v>
          </cell>
        </row>
        <row r="21">
          <cell r="D21" t="str">
            <v>PVO</v>
          </cell>
          <cell r="E21" t="str">
            <v>Photovoltaic</v>
          </cell>
          <cell r="S21" t="str">
            <v>EC_CCC</v>
          </cell>
          <cell r="T21" t="str">
            <v>CHP</v>
          </cell>
          <cell r="U21" t="str">
            <v>C</v>
          </cell>
        </row>
        <row r="22">
          <cell r="S22" t="str">
            <v>EC_CCD</v>
          </cell>
          <cell r="T22" t="str">
            <v>CHP</v>
          </cell>
          <cell r="U22" t="str">
            <v>D</v>
          </cell>
        </row>
        <row r="23">
          <cell r="B23" t="str">
            <v>EC</v>
          </cell>
          <cell r="C23" t="str">
            <v>CHP</v>
          </cell>
          <cell r="D23" t="str">
            <v>BPC</v>
          </cell>
          <cell r="E23" t="str">
            <v>Back pressure plant (centralised)</v>
          </cell>
          <cell r="S23" t="str">
            <v>ET_ENG</v>
          </cell>
          <cell r="T23" t="str">
            <v>ELE</v>
          </cell>
          <cell r="U23" t="str">
            <v>C</v>
          </cell>
        </row>
        <row r="24">
          <cell r="D24" t="str">
            <v>BPD</v>
          </cell>
          <cell r="E24" t="str">
            <v>Back pressure plant (decentralised)</v>
          </cell>
          <cell r="S24" t="str">
            <v>EC_ENC</v>
          </cell>
          <cell r="T24" t="str">
            <v>CHP</v>
          </cell>
          <cell r="U24" t="str">
            <v>C</v>
          </cell>
        </row>
        <row r="25">
          <cell r="D25" t="str">
            <v>EXC</v>
          </cell>
          <cell r="E25" t="str">
            <v>Extraction plant (centralised)</v>
          </cell>
          <cell r="S25" t="str">
            <v>EC_END</v>
          </cell>
          <cell r="T25" t="str">
            <v>CHP</v>
          </cell>
          <cell r="U25" t="str">
            <v>D</v>
          </cell>
        </row>
        <row r="26">
          <cell r="D26" t="str">
            <v>EXD</v>
          </cell>
          <cell r="E26" t="str">
            <v>Extraction plant (decentralised)</v>
          </cell>
          <cell r="S26" t="str">
            <v>ER_WOF</v>
          </cell>
          <cell r="T26" t="str">
            <v>ELE</v>
          </cell>
          <cell r="U26" t="str">
            <v>C</v>
          </cell>
        </row>
        <row r="27">
          <cell r="D27" t="str">
            <v>ENC</v>
          </cell>
          <cell r="E27" t="str">
            <v>Engine internal combustion (centralised)</v>
          </cell>
          <cell r="S27" t="str">
            <v>ER_WON</v>
          </cell>
          <cell r="T27" t="str">
            <v>ELE</v>
          </cell>
          <cell r="U27" t="str">
            <v>C</v>
          </cell>
        </row>
        <row r="28">
          <cell r="D28" t="str">
            <v>END</v>
          </cell>
          <cell r="E28" t="str">
            <v>Engine internal combustion (decentralised)</v>
          </cell>
          <cell r="S28" t="str">
            <v>ER_DAM</v>
          </cell>
          <cell r="T28" t="str">
            <v>ELE</v>
          </cell>
          <cell r="U28" t="str">
            <v>C</v>
          </cell>
        </row>
        <row r="29">
          <cell r="D29" t="str">
            <v>GTC</v>
          </cell>
          <cell r="E29" t="str">
            <v>Gas turbine (centralised)</v>
          </cell>
          <cell r="S29" t="str">
            <v>ER_ROR</v>
          </cell>
          <cell r="T29" t="str">
            <v>ELE</v>
          </cell>
          <cell r="U29" t="str">
            <v>C</v>
          </cell>
        </row>
        <row r="30">
          <cell r="D30" t="str">
            <v>GTD</v>
          </cell>
          <cell r="E30" t="str">
            <v>Gas turbine (decentralised)</v>
          </cell>
          <cell r="S30" t="str">
            <v>EH_BOC</v>
          </cell>
          <cell r="T30" t="str">
            <v>HPL</v>
          </cell>
          <cell r="U30" t="str">
            <v>C</v>
          </cell>
        </row>
        <row r="31">
          <cell r="D31" t="str">
            <v>CCC</v>
          </cell>
          <cell r="E31" t="str">
            <v>Combined cycle (centralised)</v>
          </cell>
          <cell r="S31" t="str">
            <v>EH_BOD</v>
          </cell>
          <cell r="T31" t="str">
            <v>HPL</v>
          </cell>
          <cell r="U31" t="str">
            <v>D</v>
          </cell>
        </row>
        <row r="32">
          <cell r="D32" t="str">
            <v>CCD</v>
          </cell>
          <cell r="E32" t="str">
            <v>Combined cycle (decentralised)</v>
          </cell>
          <cell r="S32" t="str">
            <v>EH_HPC</v>
          </cell>
          <cell r="T32" t="str">
            <v>HPL</v>
          </cell>
          <cell r="U32" t="str">
            <v>C</v>
          </cell>
        </row>
        <row r="33">
          <cell r="D33" t="str">
            <v>GEC</v>
          </cell>
          <cell r="E33" t="str">
            <v>Geothermal CHP (only centralised)</v>
          </cell>
          <cell r="S33" t="str">
            <v>EH_HPD</v>
          </cell>
          <cell r="T33" t="str">
            <v>HPL</v>
          </cell>
          <cell r="U33" t="str">
            <v>D</v>
          </cell>
        </row>
        <row r="34">
          <cell r="S34" t="str">
            <v>ER_PVO</v>
          </cell>
          <cell r="T34" t="str">
            <v>ELE</v>
          </cell>
          <cell r="U34" t="str">
            <v>C</v>
          </cell>
        </row>
        <row r="35">
          <cell r="B35" t="str">
            <v>EH</v>
          </cell>
          <cell r="C35" t="str">
            <v>Heat only</v>
          </cell>
          <cell r="D35" t="str">
            <v>BOC</v>
          </cell>
          <cell r="E35" t="str">
            <v>Boiler plant (centralised)</v>
          </cell>
          <cell r="S35" t="str">
            <v>EH_SOL</v>
          </cell>
          <cell r="T35" t="str">
            <v>HPL</v>
          </cell>
          <cell r="U35" t="str">
            <v>D</v>
          </cell>
        </row>
        <row r="36">
          <cell r="D36" t="str">
            <v>BOD</v>
          </cell>
          <cell r="E36" t="str">
            <v>Boiler plant (decentralised)</v>
          </cell>
          <cell r="S36" t="str">
            <v>EC_GEC</v>
          </cell>
          <cell r="T36" t="str">
            <v>CHP</v>
          </cell>
          <cell r="U36" t="str">
            <v>C</v>
          </cell>
        </row>
        <row r="37">
          <cell r="D37" t="str">
            <v>HPC</v>
          </cell>
          <cell r="E37" t="str">
            <v>Heat pumps (centralised)</v>
          </cell>
          <cell r="S37" t="str">
            <v>EH_GEH</v>
          </cell>
          <cell r="T37" t="str">
            <v>HPL</v>
          </cell>
          <cell r="U37" t="str">
            <v>C</v>
          </cell>
        </row>
        <row r="38">
          <cell r="D38" t="str">
            <v>HPD</v>
          </cell>
          <cell r="E38" t="str">
            <v>Heat pumps (decentralised)</v>
          </cell>
        </row>
        <row r="39">
          <cell r="D39" t="str">
            <v>GEH</v>
          </cell>
          <cell r="E39" t="str">
            <v>Geothermal heat (only centralised)</v>
          </cell>
        </row>
        <row r="40">
          <cell r="D40" t="str">
            <v>SOL</v>
          </cell>
          <cell r="E40" t="str">
            <v>Solar heating (only decentralised)</v>
          </cell>
        </row>
        <row r="41">
          <cell r="B41" t="str">
            <v>&lt;Number&gt;</v>
          </cell>
        </row>
        <row r="42">
          <cell r="B42">
            <v>1</v>
          </cell>
        </row>
        <row r="43">
          <cell r="B43">
            <v>2</v>
          </cell>
        </row>
        <row r="44">
          <cell r="B44">
            <v>3</v>
          </cell>
        </row>
        <row r="46">
          <cell r="B46" t="str">
            <v>&lt;Existing or New&gt;</v>
          </cell>
        </row>
        <row r="47">
          <cell r="B47" t="str">
            <v>E</v>
          </cell>
        </row>
        <row r="48">
          <cell r="B48" t="str">
            <v>N</v>
          </cell>
        </row>
      </sheetData>
      <sheetData sheetId="29">
        <row r="12">
          <cell r="F12" t="str">
            <v>ET_STM</v>
          </cell>
          <cell r="G12">
            <v>1</v>
          </cell>
        </row>
        <row r="13">
          <cell r="F13" t="str">
            <v>ET_ENG</v>
          </cell>
          <cell r="G13">
            <v>1</v>
          </cell>
        </row>
        <row r="14">
          <cell r="F14" t="str">
            <v>ET_GTR</v>
          </cell>
          <cell r="G14">
            <v>1</v>
          </cell>
        </row>
        <row r="15">
          <cell r="F15" t="str">
            <v>ET_CCY</v>
          </cell>
          <cell r="G15">
            <v>1</v>
          </cell>
        </row>
        <row r="17">
          <cell r="F17" t="str">
            <v>ER_DAM</v>
          </cell>
          <cell r="G17">
            <v>1</v>
          </cell>
        </row>
        <row r="18">
          <cell r="F18" t="str">
            <v>ER_ROR</v>
          </cell>
          <cell r="G18">
            <v>0.5</v>
          </cell>
        </row>
        <row r="19">
          <cell r="F19" t="str">
            <v>ER_WOF</v>
          </cell>
          <cell r="G19">
            <v>0.3</v>
          </cell>
        </row>
        <row r="20">
          <cell r="F20" t="str">
            <v>ER_WON</v>
          </cell>
          <cell r="G20">
            <v>0.3</v>
          </cell>
        </row>
        <row r="21">
          <cell r="F21" t="str">
            <v>ER_PVO</v>
          </cell>
          <cell r="G21">
            <v>0.1</v>
          </cell>
        </row>
        <row r="23">
          <cell r="F23" t="str">
            <v>EC_BPC</v>
          </cell>
          <cell r="G23">
            <v>1</v>
          </cell>
        </row>
        <row r="24">
          <cell r="F24" t="str">
            <v>EC_BPD</v>
          </cell>
          <cell r="G24">
            <v>1</v>
          </cell>
        </row>
        <row r="25">
          <cell r="F25" t="str">
            <v>EC_EXC</v>
          </cell>
          <cell r="G25">
            <v>1</v>
          </cell>
        </row>
        <row r="26">
          <cell r="F26" t="str">
            <v>EC_EXD</v>
          </cell>
          <cell r="G26">
            <v>1</v>
          </cell>
        </row>
        <row r="27">
          <cell r="F27" t="str">
            <v>EC_ENC</v>
          </cell>
          <cell r="G27">
            <v>1</v>
          </cell>
        </row>
        <row r="28">
          <cell r="F28" t="str">
            <v>EC_END</v>
          </cell>
          <cell r="G28">
            <v>1</v>
          </cell>
        </row>
        <row r="29">
          <cell r="F29" t="str">
            <v>EC_GTC</v>
          </cell>
          <cell r="G29">
            <v>1</v>
          </cell>
        </row>
        <row r="30">
          <cell r="F30" t="str">
            <v>EC_GTD</v>
          </cell>
          <cell r="G30">
            <v>1</v>
          </cell>
        </row>
        <row r="31">
          <cell r="F31" t="str">
            <v>EC_CCC</v>
          </cell>
          <cell r="G31">
            <v>1</v>
          </cell>
        </row>
        <row r="32">
          <cell r="F32" t="str">
            <v>EC_CCD</v>
          </cell>
          <cell r="G32">
            <v>1</v>
          </cell>
        </row>
        <row r="33">
          <cell r="F33" t="str">
            <v>EC_GEC</v>
          </cell>
          <cell r="G33">
            <v>1</v>
          </cell>
        </row>
        <row r="35">
          <cell r="F35" t="str">
            <v>EH_BOC</v>
          </cell>
          <cell r="G35">
            <v>1</v>
          </cell>
        </row>
        <row r="36">
          <cell r="F36" t="str">
            <v>EH_BOD</v>
          </cell>
          <cell r="G36">
            <v>1</v>
          </cell>
        </row>
        <row r="37">
          <cell r="F37" t="str">
            <v>EH_HPC</v>
          </cell>
          <cell r="G37">
            <v>1</v>
          </cell>
        </row>
        <row r="38">
          <cell r="F38" t="str">
            <v>EH_HPD</v>
          </cell>
          <cell r="G38">
            <v>1</v>
          </cell>
        </row>
        <row r="39">
          <cell r="F39" t="str">
            <v>EH_GEH</v>
          </cell>
          <cell r="G39">
            <v>1</v>
          </cell>
        </row>
        <row r="40">
          <cell r="F40" t="str">
            <v>EH_SOL</v>
          </cell>
          <cell r="G40">
            <v>0.1</v>
          </cell>
        </row>
      </sheetData>
      <sheetData sheetId="30">
        <row r="12">
          <cell r="E12" t="str">
            <v>HY</v>
          </cell>
          <cell r="G12" t="str">
            <v>ER</v>
          </cell>
          <cell r="H12" t="str">
            <v>DAM</v>
          </cell>
          <cell r="J12">
            <v>0</v>
          </cell>
          <cell r="K12">
            <v>0</v>
          </cell>
        </row>
        <row r="13">
          <cell r="E13" t="str">
            <v>WTG</v>
          </cell>
          <cell r="G13" t="str">
            <v>ER</v>
          </cell>
          <cell r="H13" t="str">
            <v>WON</v>
          </cell>
          <cell r="J13">
            <v>0</v>
          </cell>
          <cell r="K13">
            <v>0</v>
          </cell>
        </row>
        <row r="14">
          <cell r="E14" t="str">
            <v>WTG/O</v>
          </cell>
          <cell r="G14" t="str">
            <v>ER</v>
          </cell>
          <cell r="H14" t="str">
            <v>WOF</v>
          </cell>
          <cell r="J14">
            <v>0</v>
          </cell>
          <cell r="K14">
            <v>0</v>
          </cell>
        </row>
        <row r="15">
          <cell r="E15" t="str">
            <v>PV</v>
          </cell>
          <cell r="G15" t="str">
            <v>ER</v>
          </cell>
          <cell r="H15" t="str">
            <v>PVO</v>
          </cell>
          <cell r="J15">
            <v>0</v>
          </cell>
          <cell r="K15">
            <v>0</v>
          </cell>
        </row>
        <row r="16">
          <cell r="E16" t="str">
            <v>FC</v>
          </cell>
          <cell r="G16">
            <v>0</v>
          </cell>
          <cell r="H16">
            <v>0</v>
          </cell>
          <cell r="J16">
            <v>0</v>
          </cell>
          <cell r="K16">
            <v>0</v>
          </cell>
        </row>
        <row r="17">
          <cell r="E17" t="str">
            <v>IC/C</v>
          </cell>
          <cell r="G17" t="str">
            <v>EC</v>
          </cell>
          <cell r="H17" t="str">
            <v>ENC</v>
          </cell>
          <cell r="J17" t="str">
            <v>EC</v>
          </cell>
          <cell r="K17" t="str">
            <v>END</v>
          </cell>
        </row>
        <row r="18">
          <cell r="E18" t="str">
            <v>ST_CD</v>
          </cell>
          <cell r="G18" t="str">
            <v>ET</v>
          </cell>
          <cell r="H18" t="str">
            <v>STM</v>
          </cell>
          <cell r="J18" t="str">
            <v>ET</v>
          </cell>
          <cell r="K18" t="str">
            <v>STM</v>
          </cell>
        </row>
        <row r="19">
          <cell r="E19" t="str">
            <v>ST_BP</v>
          </cell>
          <cell r="G19" t="str">
            <v>EC</v>
          </cell>
          <cell r="H19" t="str">
            <v>BPC</v>
          </cell>
          <cell r="J19" t="str">
            <v>EC</v>
          </cell>
          <cell r="K19" t="str">
            <v>BPD</v>
          </cell>
        </row>
        <row r="20">
          <cell r="E20" t="str">
            <v>ST_EX</v>
          </cell>
          <cell r="G20" t="str">
            <v>EC</v>
          </cell>
          <cell r="H20" t="str">
            <v>EXC</v>
          </cell>
          <cell r="J20" t="str">
            <v>EC</v>
          </cell>
          <cell r="K20" t="str">
            <v>EXD</v>
          </cell>
        </row>
        <row r="21">
          <cell r="E21" t="str">
            <v>BWR</v>
          </cell>
          <cell r="G21">
            <v>0</v>
          </cell>
          <cell r="H21">
            <v>0</v>
          </cell>
          <cell r="J21">
            <v>0</v>
          </cell>
          <cell r="K21">
            <v>0</v>
          </cell>
        </row>
        <row r="22">
          <cell r="E22" t="str">
            <v>PWR</v>
          </cell>
          <cell r="G22">
            <v>0</v>
          </cell>
          <cell r="H22">
            <v>0</v>
          </cell>
          <cell r="J22">
            <v>0</v>
          </cell>
          <cell r="K22">
            <v>0</v>
          </cell>
        </row>
        <row r="23">
          <cell r="E23" t="str">
            <v>VVER</v>
          </cell>
          <cell r="G23">
            <v>0</v>
          </cell>
          <cell r="H23">
            <v>0</v>
          </cell>
          <cell r="J23">
            <v>0</v>
          </cell>
          <cell r="K23">
            <v>0</v>
          </cell>
        </row>
        <row r="24">
          <cell r="E24" t="str">
            <v>ST/C_BP</v>
          </cell>
          <cell r="G24" t="str">
            <v>EC</v>
          </cell>
          <cell r="H24" t="str">
            <v>BPC</v>
          </cell>
          <cell r="J24" t="str">
            <v>EC</v>
          </cell>
          <cell r="K24" t="str">
            <v>BPD</v>
          </cell>
        </row>
        <row r="25">
          <cell r="E25" t="str">
            <v>ST/C_EX</v>
          </cell>
          <cell r="G25" t="str">
            <v>EC</v>
          </cell>
          <cell r="H25" t="str">
            <v>EXC</v>
          </cell>
          <cell r="J25" t="str">
            <v>EC</v>
          </cell>
          <cell r="K25" t="str">
            <v>EXD</v>
          </cell>
        </row>
        <row r="26">
          <cell r="E26" t="str">
            <v>GT/C_CD</v>
          </cell>
          <cell r="G26" t="str">
            <v>ET</v>
          </cell>
          <cell r="H26" t="str">
            <v>GTR</v>
          </cell>
          <cell r="J26" t="str">
            <v>ET</v>
          </cell>
          <cell r="K26" t="str">
            <v>GTR</v>
          </cell>
        </row>
        <row r="27">
          <cell r="E27" t="str">
            <v>GT/C_BP</v>
          </cell>
          <cell r="G27" t="str">
            <v>EC</v>
          </cell>
          <cell r="H27" t="str">
            <v>GTC</v>
          </cell>
          <cell r="J27" t="str">
            <v>EC</v>
          </cell>
          <cell r="K27" t="str">
            <v>GTD</v>
          </cell>
        </row>
        <row r="28">
          <cell r="E28" t="str">
            <v>GT/C_EX</v>
          </cell>
          <cell r="G28" t="str">
            <v>EC</v>
          </cell>
          <cell r="H28" t="str">
            <v>GTC</v>
          </cell>
          <cell r="J28" t="str">
            <v>EC</v>
          </cell>
          <cell r="K28" t="str">
            <v>GTD</v>
          </cell>
        </row>
        <row r="29">
          <cell r="E29" t="str">
            <v>GTCC</v>
          </cell>
          <cell r="G29" t="str">
            <v>ET</v>
          </cell>
          <cell r="H29" t="str">
            <v>CCY</v>
          </cell>
          <cell r="J29" t="str">
            <v>ET</v>
          </cell>
          <cell r="K29" t="str">
            <v>CCY</v>
          </cell>
        </row>
        <row r="30">
          <cell r="E30" t="str">
            <v>CC</v>
          </cell>
          <cell r="G30">
            <v>0</v>
          </cell>
          <cell r="H30">
            <v>0</v>
          </cell>
          <cell r="J30">
            <v>0</v>
          </cell>
          <cell r="K30">
            <v>0</v>
          </cell>
        </row>
        <row r="31">
          <cell r="E31" t="str">
            <v>IC_CD</v>
          </cell>
          <cell r="G31" t="str">
            <v>ET</v>
          </cell>
          <cell r="H31" t="str">
            <v>ENG</v>
          </cell>
          <cell r="J31" t="str">
            <v>ET</v>
          </cell>
          <cell r="K31" t="str">
            <v>ENG</v>
          </cell>
        </row>
        <row r="32">
          <cell r="E32" t="str">
            <v>IC_BP</v>
          </cell>
          <cell r="G32" t="str">
            <v>EC</v>
          </cell>
          <cell r="H32" t="str">
            <v>ENC</v>
          </cell>
          <cell r="J32" t="str">
            <v>EC</v>
          </cell>
          <cell r="K32" t="str">
            <v>END</v>
          </cell>
        </row>
        <row r="33">
          <cell r="E33" t="str">
            <v>IC/H</v>
          </cell>
          <cell r="G33" t="str">
            <v>EC</v>
          </cell>
          <cell r="H33" t="str">
            <v>ENC</v>
          </cell>
          <cell r="J33" t="str">
            <v>EC</v>
          </cell>
          <cell r="K33" t="str">
            <v>END</v>
          </cell>
        </row>
        <row r="34">
          <cell r="E34" t="str">
            <v>IC/S</v>
          </cell>
          <cell r="G34" t="str">
            <v>ET</v>
          </cell>
          <cell r="H34" t="str">
            <v>CCY</v>
          </cell>
          <cell r="J34" t="str">
            <v>ET</v>
          </cell>
          <cell r="K34" t="str">
            <v>CCY</v>
          </cell>
        </row>
        <row r="35">
          <cell r="E35" t="str">
            <v>ST/S_CD</v>
          </cell>
          <cell r="G35" t="str">
            <v>ET</v>
          </cell>
          <cell r="H35" t="str">
            <v>STM</v>
          </cell>
          <cell r="J35" t="str">
            <v>ET</v>
          </cell>
          <cell r="K35" t="str">
            <v>STM</v>
          </cell>
        </row>
        <row r="36">
          <cell r="E36" t="str">
            <v>ST/S_BP</v>
          </cell>
          <cell r="G36" t="str">
            <v>EC</v>
          </cell>
          <cell r="H36" t="str">
            <v>BPC</v>
          </cell>
          <cell r="J36" t="str">
            <v>EC</v>
          </cell>
          <cell r="K36" t="str">
            <v>BPD</v>
          </cell>
        </row>
        <row r="37">
          <cell r="E37" t="str">
            <v>ST/S_EX</v>
          </cell>
          <cell r="G37" t="str">
            <v>EC</v>
          </cell>
          <cell r="H37" t="str">
            <v>EXC</v>
          </cell>
          <cell r="J37" t="str">
            <v>EC</v>
          </cell>
          <cell r="K37" t="str">
            <v>EXD</v>
          </cell>
        </row>
        <row r="38">
          <cell r="E38" t="str">
            <v>ST/H_BP</v>
          </cell>
          <cell r="G38" t="str">
            <v>EC</v>
          </cell>
          <cell r="H38" t="str">
            <v>BPC</v>
          </cell>
          <cell r="J38" t="str">
            <v>EC</v>
          </cell>
          <cell r="K38" t="str">
            <v>BPD</v>
          </cell>
        </row>
        <row r="39">
          <cell r="E39" t="str">
            <v>ST/H_EX</v>
          </cell>
          <cell r="G39" t="str">
            <v>EC</v>
          </cell>
          <cell r="H39" t="str">
            <v>EXC</v>
          </cell>
          <cell r="J39" t="str">
            <v>EC</v>
          </cell>
          <cell r="K39" t="str">
            <v>EXD</v>
          </cell>
        </row>
        <row r="40">
          <cell r="E40" t="str">
            <v>GT</v>
          </cell>
          <cell r="G40" t="str">
            <v>ET</v>
          </cell>
          <cell r="H40" t="str">
            <v>GTR</v>
          </cell>
          <cell r="J40" t="str">
            <v>ET</v>
          </cell>
          <cell r="K40" t="str">
            <v>GTR</v>
          </cell>
        </row>
        <row r="41">
          <cell r="E41" t="str">
            <v>GT/S</v>
          </cell>
          <cell r="G41" t="str">
            <v>EC</v>
          </cell>
          <cell r="H41" t="str">
            <v>GTC</v>
          </cell>
          <cell r="J41" t="str">
            <v>EC</v>
          </cell>
          <cell r="K41" t="str">
            <v>GTD</v>
          </cell>
        </row>
        <row r="42">
          <cell r="E42" t="str">
            <v>GT/H</v>
          </cell>
          <cell r="G42" t="str">
            <v>EC</v>
          </cell>
          <cell r="H42" t="str">
            <v>GTC</v>
          </cell>
          <cell r="J42" t="str">
            <v>EC</v>
          </cell>
          <cell r="K42" t="str">
            <v>GTD</v>
          </cell>
        </row>
        <row r="43">
          <cell r="E43" t="str">
            <v>RSE</v>
          </cell>
          <cell r="G43">
            <v>0</v>
          </cell>
          <cell r="H43">
            <v>0</v>
          </cell>
          <cell r="J43">
            <v>0</v>
          </cell>
          <cell r="K43">
            <v>0</v>
          </cell>
        </row>
        <row r="44">
          <cell r="E44" t="str">
            <v>WTank</v>
          </cell>
          <cell r="G44">
            <v>0</v>
          </cell>
          <cell r="H44">
            <v>0</v>
          </cell>
          <cell r="J44">
            <v>0</v>
          </cell>
          <cell r="K44">
            <v>0</v>
          </cell>
        </row>
        <row r="45">
          <cell r="E45" t="str">
            <v>Boiler</v>
          </cell>
          <cell r="G45" t="str">
            <v>EH</v>
          </cell>
          <cell r="H45" t="str">
            <v>BOC</v>
          </cell>
          <cell r="J45" t="str">
            <v>EH</v>
          </cell>
          <cell r="K45" t="str">
            <v>BOD</v>
          </cell>
        </row>
        <row r="46">
          <cell r="E46" t="str">
            <v>BoilerW</v>
          </cell>
          <cell r="G46" t="str">
            <v>EH</v>
          </cell>
          <cell r="H46" t="str">
            <v>BOC</v>
          </cell>
          <cell r="J46" t="str">
            <v>EH</v>
          </cell>
          <cell r="K46" t="str">
            <v>BOD</v>
          </cell>
        </row>
        <row r="47">
          <cell r="E47" t="str">
            <v>BoilerB</v>
          </cell>
          <cell r="G47" t="str">
            <v>EH</v>
          </cell>
          <cell r="H47" t="str">
            <v>BOC</v>
          </cell>
          <cell r="J47" t="str">
            <v>EH</v>
          </cell>
          <cell r="K47" t="str">
            <v>BOD</v>
          </cell>
        </row>
        <row r="48">
          <cell r="E48" t="str">
            <v>ICHP</v>
          </cell>
          <cell r="G48">
            <v>0</v>
          </cell>
          <cell r="H48">
            <v>0</v>
          </cell>
          <cell r="J48">
            <v>0</v>
          </cell>
          <cell r="K48">
            <v>0</v>
          </cell>
        </row>
        <row r="49">
          <cell r="E49" t="str">
            <v>IHeat</v>
          </cell>
          <cell r="G49">
            <v>0</v>
          </cell>
          <cell r="H49">
            <v>0</v>
          </cell>
          <cell r="J49">
            <v>0</v>
          </cell>
          <cell r="K49">
            <v>0</v>
          </cell>
        </row>
        <row r="50">
          <cell r="E50" t="str">
            <v>GeoTherm</v>
          </cell>
          <cell r="G50">
            <v>0</v>
          </cell>
          <cell r="H50">
            <v>0</v>
          </cell>
          <cell r="J50" t="str">
            <v>EH</v>
          </cell>
          <cell r="K50" t="str">
            <v>GEH</v>
          </cell>
        </row>
        <row r="51">
          <cell r="E51" t="str">
            <v>SolarHeat</v>
          </cell>
          <cell r="G51">
            <v>0</v>
          </cell>
          <cell r="H51">
            <v>0</v>
          </cell>
          <cell r="J51" t="str">
            <v>EH</v>
          </cell>
          <cell r="K51" t="str">
            <v>SOL</v>
          </cell>
        </row>
        <row r="52">
          <cell r="E52" t="str">
            <v>EH</v>
          </cell>
          <cell r="G52">
            <v>0</v>
          </cell>
          <cell r="H52">
            <v>0</v>
          </cell>
          <cell r="J52">
            <v>0</v>
          </cell>
          <cell r="K52">
            <v>0</v>
          </cell>
        </row>
        <row r="53">
          <cell r="E53" t="str">
            <v>HP</v>
          </cell>
          <cell r="G53">
            <v>0</v>
          </cell>
          <cell r="H53">
            <v>0</v>
          </cell>
          <cell r="J53">
            <v>0</v>
          </cell>
          <cell r="K53">
            <v>0</v>
          </cell>
        </row>
        <row r="54">
          <cell r="E54" t="str">
            <v>_IM</v>
          </cell>
          <cell r="G54">
            <v>0</v>
          </cell>
          <cell r="H54">
            <v>0</v>
          </cell>
          <cell r="J54">
            <v>0</v>
          </cell>
          <cell r="K54">
            <v>0</v>
          </cell>
        </row>
        <row r="55">
          <cell r="E55" t="str">
            <v>0</v>
          </cell>
          <cell r="G55">
            <v>0</v>
          </cell>
          <cell r="H55">
            <v>0</v>
          </cell>
          <cell r="J55">
            <v>0</v>
          </cell>
          <cell r="K55">
            <v>0</v>
          </cell>
        </row>
      </sheetData>
      <sheetData sheetId="31"/>
      <sheetData sheetId="32">
        <row r="12">
          <cell r="I12" t="str">
            <v>Kul</v>
          </cell>
          <cell r="J12" t="str">
            <v>COA</v>
          </cell>
          <cell r="L12" t="str">
            <v>EH</v>
          </cell>
          <cell r="M12">
            <v>0</v>
          </cell>
          <cell r="T12" t="str">
            <v>COA</v>
          </cell>
          <cell r="U12" t="str">
            <v>Coal</v>
          </cell>
        </row>
        <row r="13">
          <cell r="I13" t="str">
            <v>kulR</v>
          </cell>
          <cell r="J13" t="str">
            <v>COA</v>
          </cell>
          <cell r="L13" t="str">
            <v>EP</v>
          </cell>
          <cell r="M13">
            <v>0</v>
          </cell>
          <cell r="T13" t="str">
            <v>HFO</v>
          </cell>
          <cell r="U13" t="str">
            <v>Heavy Fuel Oil</v>
          </cell>
        </row>
        <row r="14">
          <cell r="I14" t="str">
            <v>olie</v>
          </cell>
          <cell r="J14" t="str">
            <v>HFO</v>
          </cell>
          <cell r="L14" t="str">
            <v>HS</v>
          </cell>
          <cell r="M14">
            <v>0</v>
          </cell>
          <cell r="T14" t="str">
            <v>DSL</v>
          </cell>
          <cell r="U14" t="str">
            <v>Diesel</v>
          </cell>
        </row>
        <row r="15">
          <cell r="I15" t="str">
            <v>gasolie</v>
          </cell>
          <cell r="J15" t="str">
            <v>DSL</v>
          </cell>
          <cell r="L15" t="str">
            <v>HY</v>
          </cell>
          <cell r="M15" t="str">
            <v>HYD</v>
          </cell>
          <cell r="T15" t="str">
            <v>NGA</v>
          </cell>
          <cell r="U15" t="str">
            <v>Nat. Gas</v>
          </cell>
        </row>
        <row r="16">
          <cell r="I16" t="str">
            <v>naturgas</v>
          </cell>
          <cell r="J16" t="str">
            <v>GAS</v>
          </cell>
          <cell r="L16" t="str">
            <v>IM</v>
          </cell>
          <cell r="M16">
            <v>0</v>
          </cell>
          <cell r="T16" t="str">
            <v>SNG</v>
          </cell>
          <cell r="U16" t="str">
            <v>Bio Synt Nat Gat</v>
          </cell>
        </row>
        <row r="17">
          <cell r="I17" t="str">
            <v>naturgasCKV</v>
          </cell>
          <cell r="J17" t="str">
            <v>GAS</v>
          </cell>
          <cell r="L17" t="str">
            <v>PV</v>
          </cell>
          <cell r="M17" t="str">
            <v>SOL</v>
          </cell>
          <cell r="T17" t="str">
            <v>BGA</v>
          </cell>
          <cell r="U17" t="str">
            <v>Biogas</v>
          </cell>
        </row>
        <row r="18">
          <cell r="I18" t="str">
            <v>naturgasDKV</v>
          </cell>
          <cell r="J18" t="str">
            <v>GAS</v>
          </cell>
          <cell r="L18" t="str">
            <v>SH</v>
          </cell>
          <cell r="M18" t="str">
            <v>SOL</v>
          </cell>
          <cell r="T18" t="str">
            <v>DSB</v>
          </cell>
          <cell r="U18" t="str">
            <v>BioDiesel</v>
          </cell>
        </row>
        <row r="19">
          <cell r="I19" t="str">
            <v>halm</v>
          </cell>
          <cell r="J19" t="str">
            <v>STR</v>
          </cell>
          <cell r="L19" t="str">
            <v>WL1</v>
          </cell>
          <cell r="M19" t="str">
            <v>WIN</v>
          </cell>
          <cell r="T19" t="str">
            <v>WPE</v>
          </cell>
          <cell r="U19" t="str">
            <v>Wood Pellets</v>
          </cell>
        </row>
        <row r="20">
          <cell r="I20" t="str">
            <v>træ</v>
          </cell>
          <cell r="J20" t="str">
            <v>WOO</v>
          </cell>
          <cell r="L20" t="str">
            <v>WL2</v>
          </cell>
          <cell r="M20" t="str">
            <v>WIN</v>
          </cell>
          <cell r="T20" t="str">
            <v>WCH</v>
          </cell>
          <cell r="U20" t="str">
            <v>Wood Chips and Waste</v>
          </cell>
        </row>
        <row r="21">
          <cell r="I21" t="str">
            <v>flis</v>
          </cell>
          <cell r="J21" t="str">
            <v>WCH</v>
          </cell>
          <cell r="L21" t="str">
            <v>WL3</v>
          </cell>
          <cell r="M21" t="str">
            <v>WIN</v>
          </cell>
          <cell r="T21" t="str">
            <v>STR</v>
          </cell>
          <cell r="U21" t="str">
            <v>Straw</v>
          </cell>
        </row>
        <row r="22">
          <cell r="I22" t="str">
            <v>affald</v>
          </cell>
          <cell r="J22" t="str">
            <v>WST</v>
          </cell>
          <cell r="L22" t="str">
            <v>WS1</v>
          </cell>
          <cell r="M22" t="str">
            <v>WIN</v>
          </cell>
          <cell r="T22" t="str">
            <v>WST</v>
          </cell>
          <cell r="U22" t="str">
            <v>Waste</v>
          </cell>
        </row>
        <row r="23">
          <cell r="I23" t="str">
            <v>biogas</v>
          </cell>
          <cell r="J23" t="str">
            <v>BGA</v>
          </cell>
          <cell r="L23" t="str">
            <v>WS2</v>
          </cell>
          <cell r="M23" t="str">
            <v>WIN</v>
          </cell>
          <cell r="T23" t="str">
            <v>WIN</v>
          </cell>
          <cell r="U23" t="str">
            <v>Wind</v>
          </cell>
        </row>
        <row r="24">
          <cell r="I24" t="str">
            <v>SpidslastKBH</v>
          </cell>
          <cell r="J24" t="str">
            <v>DSL</v>
          </cell>
          <cell r="L24" t="str">
            <v>WS3</v>
          </cell>
          <cell r="M24" t="str">
            <v>WIN</v>
          </cell>
          <cell r="T24" t="str">
            <v>SOL</v>
          </cell>
          <cell r="U24" t="str">
            <v>Solar</v>
          </cell>
        </row>
        <row r="25">
          <cell r="I25" t="str">
            <v>TræpillerFV</v>
          </cell>
          <cell r="J25" t="str">
            <v>WPE</v>
          </cell>
          <cell r="T25" t="str">
            <v>GEO</v>
          </cell>
          <cell r="U25" t="str">
            <v>Geothermal</v>
          </cell>
        </row>
        <row r="26">
          <cell r="I26" t="str">
            <v>Gaskedler_DKE0</v>
          </cell>
          <cell r="J26" t="str">
            <v>GAS</v>
          </cell>
          <cell r="T26" t="str">
            <v>HYD</v>
          </cell>
          <cell r="U26" t="str">
            <v>Hydro</v>
          </cell>
        </row>
        <row r="27">
          <cell r="I27" t="str">
            <v>Kedler_DKW0_NG</v>
          </cell>
          <cell r="J27" t="str">
            <v>GAS</v>
          </cell>
          <cell r="T27" t="str">
            <v>GWA</v>
          </cell>
          <cell r="U27" t="str">
            <v>GasWaste</v>
          </cell>
        </row>
        <row r="28">
          <cell r="I28" t="str">
            <v>Kedler_DKW0_Bio</v>
          </cell>
          <cell r="J28" t="str">
            <v>WOO</v>
          </cell>
          <cell r="T28" t="str">
            <v>WAS</v>
          </cell>
          <cell r="U28" t="str">
            <v>WasteStraw</v>
          </cell>
        </row>
        <row r="29">
          <cell r="I29" t="str">
            <v>Biokedler_DKE10</v>
          </cell>
          <cell r="J29" t="str">
            <v>STR</v>
          </cell>
          <cell r="T29" t="str">
            <v>COS</v>
          </cell>
          <cell r="U29" t="str">
            <v>CoalStraw</v>
          </cell>
        </row>
        <row r="30">
          <cell r="I30" t="str">
            <v>Biokedler_DKE5-10</v>
          </cell>
          <cell r="J30" t="str">
            <v>WOO</v>
          </cell>
          <cell r="T30" t="str">
            <v>WOG</v>
          </cell>
          <cell r="U30" t="str">
            <v>WoodGas</v>
          </cell>
        </row>
        <row r="31">
          <cell r="I31" t="str">
            <v>Biokedler_DKE0-5</v>
          </cell>
          <cell r="J31" t="str">
            <v>WOO</v>
          </cell>
          <cell r="T31" t="str">
            <v>WOO</v>
          </cell>
          <cell r="U31" t="str">
            <v>Wood</v>
          </cell>
        </row>
        <row r="32">
          <cell r="I32" t="str">
            <v>Kedler_DKE0</v>
          </cell>
          <cell r="J32" t="str">
            <v>STR</v>
          </cell>
          <cell r="T32" t="str">
            <v>FL1</v>
          </cell>
          <cell r="U32" t="str">
            <v>Flex1</v>
          </cell>
        </row>
        <row r="33">
          <cell r="I33" t="str">
            <v>BioKedler_DKW5-10</v>
          </cell>
          <cell r="J33" t="str">
            <v>WOO</v>
          </cell>
          <cell r="T33" t="str">
            <v>FL2</v>
          </cell>
          <cell r="U33" t="str">
            <v>Flex2</v>
          </cell>
        </row>
        <row r="34">
          <cell r="I34" t="str">
            <v>Lynetten</v>
          </cell>
          <cell r="J34" t="str">
            <v>WST</v>
          </cell>
          <cell r="T34" t="str">
            <v>GAS</v>
          </cell>
          <cell r="U34" t="str">
            <v>Gas</v>
          </cell>
        </row>
        <row r="35">
          <cell r="I35" t="str">
            <v>ha40tp60</v>
          </cell>
          <cell r="J35" t="str">
            <v>WPE</v>
          </cell>
        </row>
        <row r="36">
          <cell r="I36" t="str">
            <v>go58fo28ng14</v>
          </cell>
          <cell r="J36" t="str">
            <v>DSL</v>
          </cell>
        </row>
        <row r="37">
          <cell r="I37" t="str">
            <v>affald93ng7</v>
          </cell>
          <cell r="J37" t="str">
            <v>WST</v>
          </cell>
        </row>
        <row r="38">
          <cell r="I38" t="str">
            <v>aff63tr25ha12</v>
          </cell>
          <cell r="J38" t="str">
            <v>WST</v>
          </cell>
        </row>
        <row r="39">
          <cell r="I39" t="str">
            <v>AVV2_2005</v>
          </cell>
          <cell r="J39" t="str">
            <v>GAS</v>
          </cell>
        </row>
        <row r="40">
          <cell r="I40" t="str">
            <v>AVV2_2006</v>
          </cell>
          <cell r="J40" t="str">
            <v>GAS</v>
          </cell>
        </row>
        <row r="41">
          <cell r="I41" t="str">
            <v>AVV2_2010</v>
          </cell>
          <cell r="J41" t="str">
            <v>FL2</v>
          </cell>
        </row>
        <row r="42">
          <cell r="I42" t="str">
            <v>AVV2_2011</v>
          </cell>
          <cell r="J42" t="str">
            <v>FL2</v>
          </cell>
        </row>
        <row r="43">
          <cell r="I43" t="str">
            <v>ng30flis70</v>
          </cell>
          <cell r="J43" t="str">
            <v>FL1</v>
          </cell>
        </row>
        <row r="44">
          <cell r="I44" t="str">
            <v>go42ng57tr1</v>
          </cell>
          <cell r="J44" t="str">
            <v>GAS</v>
          </cell>
        </row>
        <row r="45">
          <cell r="I45" t="str">
            <v>go85fo15</v>
          </cell>
          <cell r="J45" t="str">
            <v>DSL</v>
          </cell>
        </row>
        <row r="46">
          <cell r="I46" t="str">
            <v>kul91fo3ha6</v>
          </cell>
          <cell r="J46" t="str">
            <v>COA</v>
          </cell>
        </row>
        <row r="47">
          <cell r="I47" t="str">
            <v>kul90ha10</v>
          </cell>
          <cell r="J47" t="str">
            <v>COA</v>
          </cell>
        </row>
        <row r="48">
          <cell r="I48" t="str">
            <v>kul51ha38tr10fo1</v>
          </cell>
          <cell r="J48" t="str">
            <v>COS</v>
          </cell>
        </row>
        <row r="49">
          <cell r="I49" t="str">
            <v>kul60ha40</v>
          </cell>
          <cell r="J49" t="str">
            <v>WPE</v>
          </cell>
        </row>
        <row r="50">
          <cell r="I50" t="str">
            <v>go84ng16</v>
          </cell>
          <cell r="J50" t="str">
            <v>DSL</v>
          </cell>
        </row>
        <row r="51">
          <cell r="I51" t="str">
            <v>af63ha19tr12ng6</v>
          </cell>
          <cell r="J51" t="str">
            <v>FL1</v>
          </cell>
        </row>
        <row r="52">
          <cell r="I52" t="str">
            <v>halm80træ20</v>
          </cell>
          <cell r="J52" t="str">
            <v>STR</v>
          </cell>
        </row>
        <row r="53">
          <cell r="I53" t="str">
            <v>halm50aff50</v>
          </cell>
          <cell r="J53" t="str">
            <v>WAS</v>
          </cell>
        </row>
        <row r="54">
          <cell r="I54" t="str">
            <v>ng50aff50</v>
          </cell>
          <cell r="J54" t="str">
            <v>GWA</v>
          </cell>
        </row>
        <row r="55">
          <cell r="I55" t="str">
            <v>ng52aff48</v>
          </cell>
          <cell r="J55" t="str">
            <v>GWA</v>
          </cell>
        </row>
        <row r="56">
          <cell r="I56" t="str">
            <v>ng65aff35</v>
          </cell>
          <cell r="J56" t="str">
            <v>GWA</v>
          </cell>
        </row>
        <row r="57">
          <cell r="I57" t="str">
            <v>Rapsolie</v>
          </cell>
          <cell r="J57" t="str">
            <v>DSB</v>
          </cell>
        </row>
        <row r="58">
          <cell r="I58" t="str">
            <v>Kul&amp;BiomassCoal</v>
          </cell>
          <cell r="J58" t="str">
            <v>XXX</v>
          </cell>
        </row>
        <row r="59">
          <cell r="I59" t="str">
            <v>Kul&amp;Kul60Træ40</v>
          </cell>
          <cell r="J59" t="str">
            <v>XXX</v>
          </cell>
        </row>
        <row r="60">
          <cell r="I60" t="str">
            <v>Kul&amp;Kul80Træ20</v>
          </cell>
          <cell r="J60" t="str">
            <v>COA</v>
          </cell>
        </row>
        <row r="61">
          <cell r="I61" t="str">
            <v>Kul&amp;kul81fo4tr15</v>
          </cell>
          <cell r="J61" t="str">
            <v>COA</v>
          </cell>
        </row>
        <row r="62">
          <cell r="I62" t="str">
            <v>Kul&amp;kul95ha5</v>
          </cell>
          <cell r="J62" t="str">
            <v>COA</v>
          </cell>
        </row>
        <row r="63">
          <cell r="I63" t="str">
            <v>Kul&amp;naturgas</v>
          </cell>
          <cell r="J63" t="str">
            <v>COA</v>
          </cell>
        </row>
        <row r="64">
          <cell r="I64" t="str">
            <v>Kul&amp;træ</v>
          </cell>
          <cell r="J64" t="str">
            <v>XXX</v>
          </cell>
        </row>
        <row r="65">
          <cell r="I65" t="str">
            <v>kulR&amp;kulflisR</v>
          </cell>
          <cell r="J65" t="str">
            <v>COA</v>
          </cell>
        </row>
        <row r="66">
          <cell r="I66" t="str">
            <v>naturgas&amp;AVV2</v>
          </cell>
          <cell r="J66" t="str">
            <v>FL2</v>
          </cell>
        </row>
        <row r="67">
          <cell r="I67" t="str">
            <v>naturgasCKV&amp;træ</v>
          </cell>
          <cell r="J67" t="str">
            <v>FL2</v>
          </cell>
        </row>
        <row r="68">
          <cell r="I68" t="str">
            <v>ng30flis70&amp;flis</v>
          </cell>
          <cell r="J68" t="str">
            <v>WOG</v>
          </cell>
        </row>
        <row r="69">
          <cell r="I69" t="str">
            <v>ngckv68fo32&amp;ngckv50fo15ha5tr30</v>
          </cell>
          <cell r="J69" t="str">
            <v>GAS</v>
          </cell>
        </row>
      </sheetData>
      <sheetData sheetId="33"/>
      <sheetData sheetId="34"/>
      <sheetData sheetId="35">
        <row r="49">
          <cell r="D49" t="b">
            <v>0</v>
          </cell>
        </row>
        <row r="50">
          <cell r="D50" t="b">
            <v>1</v>
          </cell>
        </row>
      </sheetData>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General"/>
      <sheetName val="ElDemand"/>
      <sheetName val="Transmission"/>
      <sheetName val="DHDemand"/>
      <sheetName val="Plants"/>
      <sheetName val="TechnologyData"/>
      <sheetName val="FuelPrice"/>
      <sheetName val="FuelTax"/>
      <sheetName val="FuelMix"/>
      <sheetName val="FuelProperty"/>
      <sheetName val="DHprice"/>
      <sheetName val="Subsidy"/>
      <sheetName val="TVAR"/>
      <sheetName val="YVAR"/>
      <sheetName val="Data fra Sammenfatningsmodellen"/>
      <sheetName val="Vind- &amp; Biogasprognoser"/>
      <sheetName val="Udtræk Elkapaciteter"/>
    </sheetNames>
    <sheetDataSet>
      <sheetData sheetId="0">
        <row r="1">
          <cell r="A1" t="str">
            <v>RAMSES version 6.12 DATA SET</v>
          </cell>
        </row>
      </sheetData>
      <sheetData sheetId="1"/>
      <sheetData sheetId="2"/>
      <sheetData sheetId="3"/>
      <sheetData sheetId="4">
        <row r="2">
          <cell r="H2">
            <v>2004</v>
          </cell>
          <cell r="J2">
            <v>2035</v>
          </cell>
        </row>
        <row r="4">
          <cell r="J4" t="b">
            <v>1</v>
          </cell>
        </row>
        <row r="5">
          <cell r="J5" t="b">
            <v>1</v>
          </cell>
        </row>
        <row r="6">
          <cell r="J6">
            <v>1000</v>
          </cell>
        </row>
      </sheetData>
      <sheetData sheetId="5">
        <row r="11">
          <cell r="F11">
            <v>247</v>
          </cell>
        </row>
        <row r="14">
          <cell r="A14" t="str">
            <v>BiomassLargeCHP</v>
          </cell>
          <cell r="B14" t="str">
            <v>Eff.</v>
          </cell>
          <cell r="C14" t="str">
            <v>Cb</v>
          </cell>
          <cell r="D14" t="str">
            <v>Cv</v>
          </cell>
          <cell r="E14" t="str">
            <v>POutage</v>
          </cell>
          <cell r="F14" t="str">
            <v>UPOutage</v>
          </cell>
          <cell r="G14" t="str">
            <v>Invest</v>
          </cell>
          <cell r="H14" t="str">
            <v>O&amp;Mfixed</v>
          </cell>
          <cell r="I14" t="str">
            <v>O&amp;Mvar</v>
          </cell>
          <cell r="J14" t="str">
            <v>Desulp</v>
          </cell>
          <cell r="K14" t="str">
            <v>NO2</v>
          </cell>
          <cell r="L14" t="str">
            <v>CH4</v>
          </cell>
          <cell r="M14" t="str">
            <v>N2O</v>
          </cell>
          <cell r="O14" t="str">
            <v>OnshoreWindPark</v>
          </cell>
          <cell r="P14" t="str">
            <v>Eff.</v>
          </cell>
          <cell r="Q14" t="str">
            <v>Cb</v>
          </cell>
          <cell r="R14" t="str">
            <v>Cv</v>
          </cell>
          <cell r="S14" t="str">
            <v>POutage</v>
          </cell>
          <cell r="T14" t="str">
            <v>UPOutage</v>
          </cell>
          <cell r="U14" t="str">
            <v>Invest</v>
          </cell>
          <cell r="V14" t="str">
            <v>O&amp;Mfixed</v>
          </cell>
          <cell r="W14" t="str">
            <v>O&amp;Mvar</v>
          </cell>
          <cell r="X14" t="str">
            <v>Desulp</v>
          </cell>
          <cell r="Y14" t="str">
            <v>NO2</v>
          </cell>
          <cell r="Z14" t="str">
            <v>CH4</v>
          </cell>
          <cell r="AA14" t="str">
            <v>N2O</v>
          </cell>
        </row>
        <row r="15">
          <cell r="A15" t="str">
            <v>Investeringsår</v>
          </cell>
          <cell r="B15" t="str">
            <v>%</v>
          </cell>
          <cell r="C15" t="str">
            <v>p.u.</v>
          </cell>
          <cell r="D15" t="str">
            <v>p.u.</v>
          </cell>
          <cell r="E15" t="str">
            <v>%</v>
          </cell>
          <cell r="F15" t="str">
            <v>%</v>
          </cell>
          <cell r="G15" t="str">
            <v>Mkr./MW</v>
          </cell>
          <cell r="H15" t="str">
            <v>Mkr/MWy</v>
          </cell>
          <cell r="I15" t="str">
            <v>kr/MWh</v>
          </cell>
          <cell r="J15" t="str">
            <v>p.u</v>
          </cell>
          <cell r="K15" t="str">
            <v>g/GJ</v>
          </cell>
          <cell r="L15" t="str">
            <v>g/GJ</v>
          </cell>
          <cell r="M15" t="str">
            <v>g/GJ</v>
          </cell>
          <cell r="O15" t="str">
            <v>Investeringsår</v>
          </cell>
          <cell r="P15" t="str">
            <v>%</v>
          </cell>
          <cell r="Q15" t="str">
            <v>p.u.</v>
          </cell>
          <cell r="R15" t="str">
            <v>p.u.</v>
          </cell>
          <cell r="S15" t="str">
            <v>%</v>
          </cell>
          <cell r="T15" t="str">
            <v>%</v>
          </cell>
          <cell r="U15" t="str">
            <v>Mkr./MW</v>
          </cell>
          <cell r="V15" t="str">
            <v>Mkr/MWy</v>
          </cell>
          <cell r="W15" t="str">
            <v>kr/MWh</v>
          </cell>
          <cell r="X15" t="str">
            <v>p.u</v>
          </cell>
          <cell r="Y15" t="str">
            <v>g/GJ</v>
          </cell>
          <cell r="Z15" t="str">
            <v>g/GJ</v>
          </cell>
          <cell r="AA15" t="str">
            <v>g/GJ</v>
          </cell>
        </row>
        <row r="16">
          <cell r="A16">
            <v>2010</v>
          </cell>
          <cell r="B16">
            <v>0.437</v>
          </cell>
          <cell r="C16">
            <v>0.75</v>
          </cell>
          <cell r="D16">
            <v>0.15</v>
          </cell>
          <cell r="E16">
            <v>7.0000000000000007E-2</v>
          </cell>
          <cell r="F16">
            <v>7.0000000000000007E-2</v>
          </cell>
          <cell r="G16">
            <v>15.198</v>
          </cell>
          <cell r="H16">
            <v>0.42614000000000002</v>
          </cell>
          <cell r="I16">
            <v>14.9</v>
          </cell>
          <cell r="J16">
            <v>0.97</v>
          </cell>
          <cell r="K16">
            <v>38</v>
          </cell>
          <cell r="L16">
            <v>2</v>
          </cell>
          <cell r="M16">
            <v>0.8</v>
          </cell>
          <cell r="O16">
            <v>2010</v>
          </cell>
          <cell r="P16">
            <v>1</v>
          </cell>
          <cell r="Q16">
            <v>0</v>
          </cell>
          <cell r="R16">
            <v>0</v>
          </cell>
          <cell r="S16">
            <v>0</v>
          </cell>
          <cell r="T16">
            <v>0</v>
          </cell>
          <cell r="U16">
            <v>10.43</v>
          </cell>
          <cell r="V16">
            <v>0.15645000000000001</v>
          </cell>
          <cell r="W16">
            <v>52.15</v>
          </cell>
          <cell r="X16">
            <v>0</v>
          </cell>
          <cell r="Y16">
            <v>0</v>
          </cell>
          <cell r="Z16">
            <v>0</v>
          </cell>
          <cell r="AA16">
            <v>0</v>
          </cell>
        </row>
        <row r="17">
          <cell r="A17">
            <v>2011</v>
          </cell>
          <cell r="B17">
            <v>0.437</v>
          </cell>
          <cell r="C17">
            <v>0.75</v>
          </cell>
          <cell r="D17">
            <v>0.15</v>
          </cell>
          <cell r="E17">
            <v>7.0000000000000007E-2</v>
          </cell>
          <cell r="F17">
            <v>7.0000000000000007E-2</v>
          </cell>
          <cell r="G17">
            <v>15.198</v>
          </cell>
          <cell r="H17">
            <v>0.42614000000000002</v>
          </cell>
          <cell r="I17">
            <v>14.9</v>
          </cell>
          <cell r="J17">
            <v>0.97</v>
          </cell>
          <cell r="K17">
            <v>38</v>
          </cell>
          <cell r="L17">
            <v>2</v>
          </cell>
          <cell r="M17">
            <v>0.8</v>
          </cell>
          <cell r="O17">
            <v>2011</v>
          </cell>
          <cell r="P17">
            <v>1</v>
          </cell>
          <cell r="Q17">
            <v>0</v>
          </cell>
          <cell r="R17">
            <v>0</v>
          </cell>
          <cell r="S17">
            <v>0</v>
          </cell>
          <cell r="T17">
            <v>0</v>
          </cell>
          <cell r="U17">
            <v>10.43</v>
          </cell>
          <cell r="V17">
            <v>0.15645000000000001</v>
          </cell>
          <cell r="W17">
            <v>52.15</v>
          </cell>
          <cell r="X17">
            <v>0</v>
          </cell>
          <cell r="Y17">
            <v>0</v>
          </cell>
          <cell r="Z17">
            <v>0</v>
          </cell>
          <cell r="AA17">
            <v>0</v>
          </cell>
        </row>
        <row r="18">
          <cell r="A18">
            <v>2012</v>
          </cell>
          <cell r="B18">
            <v>0.437</v>
          </cell>
          <cell r="C18">
            <v>0.75</v>
          </cell>
          <cell r="D18">
            <v>0.15</v>
          </cell>
          <cell r="E18">
            <v>7.0000000000000007E-2</v>
          </cell>
          <cell r="F18">
            <v>7.0000000000000007E-2</v>
          </cell>
          <cell r="G18">
            <v>15.198</v>
          </cell>
          <cell r="H18">
            <v>0.42614000000000002</v>
          </cell>
          <cell r="I18">
            <v>14.9</v>
          </cell>
          <cell r="J18">
            <v>0.97</v>
          </cell>
          <cell r="K18">
            <v>38</v>
          </cell>
          <cell r="L18">
            <v>2</v>
          </cell>
          <cell r="M18">
            <v>0.8</v>
          </cell>
          <cell r="O18">
            <v>2012</v>
          </cell>
          <cell r="P18">
            <v>1</v>
          </cell>
          <cell r="Q18">
            <v>0</v>
          </cell>
          <cell r="R18">
            <v>0</v>
          </cell>
          <cell r="S18">
            <v>0</v>
          </cell>
          <cell r="T18">
            <v>0</v>
          </cell>
          <cell r="U18">
            <v>10.43</v>
          </cell>
          <cell r="V18">
            <v>0.15645000000000001</v>
          </cell>
          <cell r="W18">
            <v>52.15</v>
          </cell>
          <cell r="X18">
            <v>0</v>
          </cell>
          <cell r="Y18">
            <v>0</v>
          </cell>
          <cell r="Z18">
            <v>0</v>
          </cell>
          <cell r="AA18">
            <v>0</v>
          </cell>
        </row>
        <row r="19">
          <cell r="A19">
            <v>2013</v>
          </cell>
          <cell r="B19">
            <v>0.437</v>
          </cell>
          <cell r="C19">
            <v>0.75</v>
          </cell>
          <cell r="D19">
            <v>0.15</v>
          </cell>
          <cell r="E19">
            <v>7.0000000000000007E-2</v>
          </cell>
          <cell r="F19">
            <v>7.0000000000000007E-2</v>
          </cell>
          <cell r="G19">
            <v>15.198</v>
          </cell>
          <cell r="H19">
            <v>0.42614000000000002</v>
          </cell>
          <cell r="I19">
            <v>14.9</v>
          </cell>
          <cell r="J19">
            <v>0.97</v>
          </cell>
          <cell r="K19">
            <v>38</v>
          </cell>
          <cell r="L19">
            <v>2</v>
          </cell>
          <cell r="M19">
            <v>0.8</v>
          </cell>
          <cell r="O19">
            <v>2013</v>
          </cell>
          <cell r="P19">
            <v>1</v>
          </cell>
          <cell r="Q19">
            <v>0</v>
          </cell>
          <cell r="R19">
            <v>0</v>
          </cell>
          <cell r="S19">
            <v>0</v>
          </cell>
          <cell r="T19">
            <v>0</v>
          </cell>
          <cell r="U19">
            <v>10.43</v>
          </cell>
          <cell r="V19">
            <v>0.15645000000000001</v>
          </cell>
          <cell r="W19">
            <v>52.15</v>
          </cell>
          <cell r="X19">
            <v>0</v>
          </cell>
          <cell r="Y19">
            <v>0</v>
          </cell>
          <cell r="Z19">
            <v>0</v>
          </cell>
          <cell r="AA19">
            <v>0</v>
          </cell>
        </row>
        <row r="20">
          <cell r="A20">
            <v>2014</v>
          </cell>
          <cell r="B20">
            <v>0.437</v>
          </cell>
          <cell r="C20">
            <v>0.75</v>
          </cell>
          <cell r="D20">
            <v>0.15</v>
          </cell>
          <cell r="E20">
            <v>7.0000000000000007E-2</v>
          </cell>
          <cell r="F20">
            <v>7.0000000000000007E-2</v>
          </cell>
          <cell r="G20">
            <v>15.198</v>
          </cell>
          <cell r="H20">
            <v>0.42614000000000002</v>
          </cell>
          <cell r="I20">
            <v>14.9</v>
          </cell>
          <cell r="J20">
            <v>0.97</v>
          </cell>
          <cell r="K20">
            <v>38</v>
          </cell>
          <cell r="L20">
            <v>2</v>
          </cell>
          <cell r="M20">
            <v>0.8</v>
          </cell>
          <cell r="O20">
            <v>2014</v>
          </cell>
          <cell r="P20">
            <v>1</v>
          </cell>
          <cell r="Q20">
            <v>0</v>
          </cell>
          <cell r="R20">
            <v>0</v>
          </cell>
          <cell r="S20">
            <v>0</v>
          </cell>
          <cell r="T20">
            <v>0</v>
          </cell>
          <cell r="U20">
            <v>10.43</v>
          </cell>
          <cell r="V20">
            <v>0.15645000000000001</v>
          </cell>
          <cell r="W20">
            <v>52.15</v>
          </cell>
          <cell r="X20">
            <v>0</v>
          </cell>
          <cell r="Y20">
            <v>0</v>
          </cell>
          <cell r="Z20">
            <v>0</v>
          </cell>
          <cell r="AA20">
            <v>0</v>
          </cell>
        </row>
        <row r="21">
          <cell r="A21">
            <v>2015</v>
          </cell>
          <cell r="B21">
            <v>0.437</v>
          </cell>
          <cell r="C21">
            <v>0.75</v>
          </cell>
          <cell r="D21">
            <v>0.15</v>
          </cell>
          <cell r="E21">
            <v>7.0000000000000007E-2</v>
          </cell>
          <cell r="F21">
            <v>7.0000000000000007E-2</v>
          </cell>
          <cell r="G21">
            <v>15.198</v>
          </cell>
          <cell r="H21">
            <v>0.42614000000000002</v>
          </cell>
          <cell r="I21">
            <v>14.9</v>
          </cell>
          <cell r="J21">
            <v>0.97</v>
          </cell>
          <cell r="K21">
            <v>38</v>
          </cell>
          <cell r="L21">
            <v>2</v>
          </cell>
          <cell r="M21">
            <v>0.8</v>
          </cell>
          <cell r="O21">
            <v>2015</v>
          </cell>
          <cell r="P21">
            <v>1</v>
          </cell>
          <cell r="Q21">
            <v>0</v>
          </cell>
          <cell r="R21">
            <v>0</v>
          </cell>
          <cell r="S21">
            <v>0</v>
          </cell>
          <cell r="T21">
            <v>0</v>
          </cell>
          <cell r="U21">
            <v>10.43</v>
          </cell>
          <cell r="V21">
            <v>0.15645000000000001</v>
          </cell>
          <cell r="W21">
            <v>52.15</v>
          </cell>
          <cell r="X21">
            <v>0</v>
          </cell>
          <cell r="Y21">
            <v>0</v>
          </cell>
          <cell r="Z21">
            <v>0</v>
          </cell>
          <cell r="AA21">
            <v>0</v>
          </cell>
        </row>
        <row r="22">
          <cell r="A22">
            <v>2016</v>
          </cell>
          <cell r="B22">
            <v>0.44174999999999998</v>
          </cell>
          <cell r="C22">
            <v>0.76800000000000002</v>
          </cell>
          <cell r="D22">
            <v>0.15</v>
          </cell>
          <cell r="E22">
            <v>7.0000000000000007E-2</v>
          </cell>
          <cell r="F22">
            <v>7.0000000000000007E-2</v>
          </cell>
          <cell r="G22">
            <v>15.1831</v>
          </cell>
          <cell r="H22">
            <v>0.43269600000000003</v>
          </cell>
          <cell r="I22">
            <v>15.198</v>
          </cell>
          <cell r="J22">
            <v>0.97</v>
          </cell>
          <cell r="K22">
            <v>37.4</v>
          </cell>
          <cell r="L22">
            <v>2</v>
          </cell>
          <cell r="M22">
            <v>0.8</v>
          </cell>
          <cell r="O22">
            <v>2016</v>
          </cell>
          <cell r="P22">
            <v>1</v>
          </cell>
          <cell r="Q22">
            <v>0</v>
          </cell>
          <cell r="R22">
            <v>0</v>
          </cell>
          <cell r="S22">
            <v>0</v>
          </cell>
          <cell r="T22">
            <v>0</v>
          </cell>
          <cell r="U22">
            <v>10.3108</v>
          </cell>
          <cell r="V22">
            <v>0.15421499999999999</v>
          </cell>
          <cell r="W22">
            <v>51.405000000000001</v>
          </cell>
          <cell r="X22">
            <v>0</v>
          </cell>
          <cell r="Y22">
            <v>0</v>
          </cell>
          <cell r="Z22">
            <v>0</v>
          </cell>
          <cell r="AA22">
            <v>0</v>
          </cell>
        </row>
        <row r="23">
          <cell r="A23">
            <v>2017</v>
          </cell>
          <cell r="B23">
            <v>0.44649999999999995</v>
          </cell>
          <cell r="C23">
            <v>0.78600000000000003</v>
          </cell>
          <cell r="D23">
            <v>0.15</v>
          </cell>
          <cell r="E23">
            <v>7.0000000000000007E-2</v>
          </cell>
          <cell r="F23">
            <v>7.0000000000000007E-2</v>
          </cell>
          <cell r="G23">
            <v>15.168199999999999</v>
          </cell>
          <cell r="H23">
            <v>0.43925200000000003</v>
          </cell>
          <cell r="I23">
            <v>15.496</v>
          </cell>
          <cell r="J23">
            <v>0.97</v>
          </cell>
          <cell r="K23">
            <v>36.799999999999997</v>
          </cell>
          <cell r="L23">
            <v>2</v>
          </cell>
          <cell r="M23">
            <v>0.8</v>
          </cell>
          <cell r="O23">
            <v>2017</v>
          </cell>
          <cell r="P23">
            <v>1</v>
          </cell>
          <cell r="Q23">
            <v>0</v>
          </cell>
          <cell r="R23">
            <v>0</v>
          </cell>
          <cell r="S23">
            <v>0</v>
          </cell>
          <cell r="T23">
            <v>0</v>
          </cell>
          <cell r="U23">
            <v>10.191600000000001</v>
          </cell>
          <cell r="V23">
            <v>0.15197999999999998</v>
          </cell>
          <cell r="W23">
            <v>50.660000000000004</v>
          </cell>
          <cell r="X23">
            <v>0</v>
          </cell>
          <cell r="Y23">
            <v>0</v>
          </cell>
          <cell r="Z23">
            <v>0</v>
          </cell>
          <cell r="AA23">
            <v>0</v>
          </cell>
        </row>
        <row r="24">
          <cell r="A24">
            <v>2018</v>
          </cell>
          <cell r="B24">
            <v>0.45124999999999993</v>
          </cell>
          <cell r="C24">
            <v>0.80400000000000005</v>
          </cell>
          <cell r="D24">
            <v>0.15</v>
          </cell>
          <cell r="E24">
            <v>7.0000000000000007E-2</v>
          </cell>
          <cell r="F24">
            <v>7.0000000000000007E-2</v>
          </cell>
          <cell r="G24">
            <v>15.153299999999998</v>
          </cell>
          <cell r="H24">
            <v>0.44580800000000004</v>
          </cell>
          <cell r="I24">
            <v>15.794</v>
          </cell>
          <cell r="J24">
            <v>0.97</v>
          </cell>
          <cell r="K24">
            <v>36.199999999999996</v>
          </cell>
          <cell r="L24">
            <v>2</v>
          </cell>
          <cell r="M24">
            <v>0.8</v>
          </cell>
          <cell r="O24">
            <v>2018</v>
          </cell>
          <cell r="P24">
            <v>1</v>
          </cell>
          <cell r="Q24">
            <v>0</v>
          </cell>
          <cell r="R24">
            <v>0</v>
          </cell>
          <cell r="S24">
            <v>0</v>
          </cell>
          <cell r="T24">
            <v>0</v>
          </cell>
          <cell r="U24">
            <v>10.072400000000002</v>
          </cell>
          <cell r="V24">
            <v>0.14974499999999996</v>
          </cell>
          <cell r="W24">
            <v>49.915000000000006</v>
          </cell>
          <cell r="X24">
            <v>0</v>
          </cell>
          <cell r="Y24">
            <v>0</v>
          </cell>
          <cell r="Z24">
            <v>0</v>
          </cell>
          <cell r="AA24">
            <v>0</v>
          </cell>
        </row>
        <row r="25">
          <cell r="A25">
            <v>2019</v>
          </cell>
          <cell r="B25">
            <v>0.45599999999999991</v>
          </cell>
          <cell r="C25">
            <v>0.82200000000000006</v>
          </cell>
          <cell r="D25">
            <v>0.15</v>
          </cell>
          <cell r="E25">
            <v>7.0000000000000007E-2</v>
          </cell>
          <cell r="F25">
            <v>7.0000000000000007E-2</v>
          </cell>
          <cell r="G25">
            <v>15.138399999999997</v>
          </cell>
          <cell r="H25">
            <v>0.45236400000000004</v>
          </cell>
          <cell r="I25">
            <v>16.091999999999999</v>
          </cell>
          <cell r="J25">
            <v>0.97</v>
          </cell>
          <cell r="K25">
            <v>35.599999999999994</v>
          </cell>
          <cell r="L25">
            <v>2</v>
          </cell>
          <cell r="M25">
            <v>0.8</v>
          </cell>
          <cell r="O25">
            <v>2019</v>
          </cell>
          <cell r="P25">
            <v>1</v>
          </cell>
          <cell r="Q25">
            <v>0</v>
          </cell>
          <cell r="R25">
            <v>0</v>
          </cell>
          <cell r="S25">
            <v>0</v>
          </cell>
          <cell r="T25">
            <v>0</v>
          </cell>
          <cell r="U25">
            <v>9.9532000000000025</v>
          </cell>
          <cell r="V25">
            <v>0.14750999999999995</v>
          </cell>
          <cell r="W25">
            <v>49.170000000000009</v>
          </cell>
          <cell r="X25">
            <v>0</v>
          </cell>
          <cell r="Y25">
            <v>0</v>
          </cell>
          <cell r="Z25">
            <v>0</v>
          </cell>
          <cell r="AA25">
            <v>0</v>
          </cell>
        </row>
        <row r="26">
          <cell r="A26">
            <v>2020</v>
          </cell>
          <cell r="B26">
            <v>0.46074999999999999</v>
          </cell>
          <cell r="C26">
            <v>0.84</v>
          </cell>
          <cell r="D26">
            <v>0.15</v>
          </cell>
          <cell r="E26">
            <v>7.0000000000000007E-2</v>
          </cell>
          <cell r="F26">
            <v>7.0000000000000007E-2</v>
          </cell>
          <cell r="G26">
            <v>15.123499999999998</v>
          </cell>
          <cell r="H26">
            <v>0.45891999999999999</v>
          </cell>
          <cell r="I26">
            <v>16.39</v>
          </cell>
          <cell r="J26">
            <v>0.97</v>
          </cell>
          <cell r="K26">
            <v>35</v>
          </cell>
          <cell r="L26">
            <v>2</v>
          </cell>
          <cell r="M26">
            <v>0.8</v>
          </cell>
          <cell r="O26">
            <v>2020</v>
          </cell>
          <cell r="P26">
            <v>1</v>
          </cell>
          <cell r="Q26">
            <v>0</v>
          </cell>
          <cell r="R26">
            <v>0</v>
          </cell>
          <cell r="S26">
            <v>0</v>
          </cell>
          <cell r="T26">
            <v>0</v>
          </cell>
          <cell r="U26">
            <v>9.8340000000000014</v>
          </cell>
          <cell r="V26">
            <v>0.14527499999999999</v>
          </cell>
          <cell r="W26">
            <v>48.425000000000004</v>
          </cell>
          <cell r="X26">
            <v>0</v>
          </cell>
          <cell r="Y26">
            <v>0</v>
          </cell>
          <cell r="Z26">
            <v>0</v>
          </cell>
          <cell r="AA26">
            <v>0</v>
          </cell>
        </row>
        <row r="27">
          <cell r="A27">
            <v>2021</v>
          </cell>
          <cell r="B27">
            <v>0.46407500000000002</v>
          </cell>
          <cell r="C27">
            <v>0.85699999999999998</v>
          </cell>
          <cell r="D27">
            <v>0.15</v>
          </cell>
          <cell r="E27">
            <v>7.0000000000000007E-2</v>
          </cell>
          <cell r="F27">
            <v>7.0000000000000007E-2</v>
          </cell>
          <cell r="G27">
            <v>15.093699999999998</v>
          </cell>
          <cell r="H27">
            <v>0.45891999999999999</v>
          </cell>
          <cell r="I27">
            <v>16.39</v>
          </cell>
          <cell r="J27">
            <v>0.97</v>
          </cell>
          <cell r="K27">
            <v>35</v>
          </cell>
          <cell r="L27">
            <v>2</v>
          </cell>
          <cell r="M27">
            <v>0.8</v>
          </cell>
          <cell r="O27">
            <v>2021</v>
          </cell>
          <cell r="P27">
            <v>1</v>
          </cell>
          <cell r="Q27">
            <v>0</v>
          </cell>
          <cell r="R27">
            <v>0</v>
          </cell>
          <cell r="S27">
            <v>0</v>
          </cell>
          <cell r="T27">
            <v>0</v>
          </cell>
          <cell r="U27">
            <v>9.811650000000002</v>
          </cell>
          <cell r="V27">
            <v>0.14415749999999999</v>
          </cell>
          <cell r="W27">
            <v>48.052500000000002</v>
          </cell>
          <cell r="X27">
            <v>0</v>
          </cell>
          <cell r="Y27">
            <v>0</v>
          </cell>
          <cell r="Z27">
            <v>0</v>
          </cell>
          <cell r="AA27">
            <v>0</v>
          </cell>
        </row>
        <row r="28">
          <cell r="A28">
            <v>2022</v>
          </cell>
          <cell r="B28">
            <v>0.46740000000000004</v>
          </cell>
          <cell r="C28">
            <v>0.874</v>
          </cell>
          <cell r="D28">
            <v>0.15</v>
          </cell>
          <cell r="E28">
            <v>7.0000000000000007E-2</v>
          </cell>
          <cell r="F28">
            <v>7.0000000000000007E-2</v>
          </cell>
          <cell r="G28">
            <v>15.063899999999999</v>
          </cell>
          <cell r="H28">
            <v>0.45891999999999999</v>
          </cell>
          <cell r="I28">
            <v>16.39</v>
          </cell>
          <cell r="J28">
            <v>0.97</v>
          </cell>
          <cell r="K28">
            <v>35</v>
          </cell>
          <cell r="L28">
            <v>2</v>
          </cell>
          <cell r="M28">
            <v>0.8</v>
          </cell>
          <cell r="O28">
            <v>2022</v>
          </cell>
          <cell r="P28">
            <v>1</v>
          </cell>
          <cell r="Q28">
            <v>0</v>
          </cell>
          <cell r="R28">
            <v>0</v>
          </cell>
          <cell r="S28">
            <v>0</v>
          </cell>
          <cell r="T28">
            <v>0</v>
          </cell>
          <cell r="U28">
            <v>9.7893000000000026</v>
          </cell>
          <cell r="V28">
            <v>0.14304</v>
          </cell>
          <cell r="W28">
            <v>47.68</v>
          </cell>
          <cell r="X28">
            <v>0</v>
          </cell>
          <cell r="Y28">
            <v>0</v>
          </cell>
          <cell r="Z28">
            <v>0</v>
          </cell>
          <cell r="AA28">
            <v>0</v>
          </cell>
        </row>
        <row r="29">
          <cell r="A29">
            <v>2023</v>
          </cell>
          <cell r="B29">
            <v>0.47072500000000006</v>
          </cell>
          <cell r="C29">
            <v>0.89100000000000001</v>
          </cell>
          <cell r="D29">
            <v>0.15</v>
          </cell>
          <cell r="E29">
            <v>7.0000000000000007E-2</v>
          </cell>
          <cell r="F29">
            <v>7.0000000000000007E-2</v>
          </cell>
          <cell r="G29">
            <v>15.034099999999999</v>
          </cell>
          <cell r="H29">
            <v>0.45891999999999999</v>
          </cell>
          <cell r="I29">
            <v>16.39</v>
          </cell>
          <cell r="J29">
            <v>0.97</v>
          </cell>
          <cell r="K29">
            <v>35</v>
          </cell>
          <cell r="L29">
            <v>2</v>
          </cell>
          <cell r="M29">
            <v>0.8</v>
          </cell>
          <cell r="O29">
            <v>2023</v>
          </cell>
          <cell r="P29">
            <v>1</v>
          </cell>
          <cell r="Q29">
            <v>0</v>
          </cell>
          <cell r="R29">
            <v>0</v>
          </cell>
          <cell r="S29">
            <v>0</v>
          </cell>
          <cell r="T29">
            <v>0</v>
          </cell>
          <cell r="U29">
            <v>9.7669500000000031</v>
          </cell>
          <cell r="V29">
            <v>0.14192250000000001</v>
          </cell>
          <cell r="W29">
            <v>47.307499999999997</v>
          </cell>
          <cell r="X29">
            <v>0</v>
          </cell>
          <cell r="Y29">
            <v>0</v>
          </cell>
          <cell r="Z29">
            <v>0</v>
          </cell>
          <cell r="AA29">
            <v>0</v>
          </cell>
        </row>
        <row r="30">
          <cell r="A30">
            <v>2024</v>
          </cell>
          <cell r="B30">
            <v>0.47405000000000008</v>
          </cell>
          <cell r="C30">
            <v>0.90800000000000003</v>
          </cell>
          <cell r="D30">
            <v>0.15</v>
          </cell>
          <cell r="E30">
            <v>7.0000000000000007E-2</v>
          </cell>
          <cell r="F30">
            <v>7.0000000000000007E-2</v>
          </cell>
          <cell r="G30">
            <v>15.004299999999999</v>
          </cell>
          <cell r="H30">
            <v>0.45891999999999999</v>
          </cell>
          <cell r="I30">
            <v>16.39</v>
          </cell>
          <cell r="J30">
            <v>0.97</v>
          </cell>
          <cell r="K30">
            <v>35</v>
          </cell>
          <cell r="L30">
            <v>2</v>
          </cell>
          <cell r="M30">
            <v>0.8</v>
          </cell>
          <cell r="O30">
            <v>2024</v>
          </cell>
          <cell r="P30">
            <v>1</v>
          </cell>
          <cell r="Q30">
            <v>0</v>
          </cell>
          <cell r="R30">
            <v>0</v>
          </cell>
          <cell r="S30">
            <v>0</v>
          </cell>
          <cell r="T30">
            <v>0</v>
          </cell>
          <cell r="U30">
            <v>9.7446000000000037</v>
          </cell>
          <cell r="V30">
            <v>0.14080500000000001</v>
          </cell>
          <cell r="W30">
            <v>46.934999999999995</v>
          </cell>
          <cell r="X30">
            <v>0</v>
          </cell>
          <cell r="Y30">
            <v>0</v>
          </cell>
          <cell r="Z30">
            <v>0</v>
          </cell>
          <cell r="AA30">
            <v>0</v>
          </cell>
        </row>
        <row r="31">
          <cell r="A31">
            <v>2025</v>
          </cell>
          <cell r="B31">
            <v>0.4773750000000001</v>
          </cell>
          <cell r="C31">
            <v>0.92500000000000004</v>
          </cell>
          <cell r="D31">
            <v>0.15</v>
          </cell>
          <cell r="E31">
            <v>7.0000000000000007E-2</v>
          </cell>
          <cell r="F31">
            <v>7.0000000000000007E-2</v>
          </cell>
          <cell r="G31">
            <v>14.974499999999999</v>
          </cell>
          <cell r="H31">
            <v>0.45891999999999999</v>
          </cell>
          <cell r="I31">
            <v>16.39</v>
          </cell>
          <cell r="J31">
            <v>0.97</v>
          </cell>
          <cell r="K31">
            <v>35</v>
          </cell>
          <cell r="L31">
            <v>2</v>
          </cell>
          <cell r="M31">
            <v>0.8</v>
          </cell>
          <cell r="O31">
            <v>2025</v>
          </cell>
          <cell r="P31">
            <v>1</v>
          </cell>
          <cell r="Q31">
            <v>0</v>
          </cell>
          <cell r="R31">
            <v>0</v>
          </cell>
          <cell r="S31">
            <v>0</v>
          </cell>
          <cell r="T31">
            <v>0</v>
          </cell>
          <cell r="U31">
            <v>9.7222500000000043</v>
          </cell>
          <cell r="V31">
            <v>0.13968750000000002</v>
          </cell>
          <cell r="W31">
            <v>46.562499999999993</v>
          </cell>
          <cell r="X31">
            <v>0</v>
          </cell>
          <cell r="Y31">
            <v>0</v>
          </cell>
          <cell r="Z31">
            <v>0</v>
          </cell>
          <cell r="AA31">
            <v>0</v>
          </cell>
        </row>
        <row r="32">
          <cell r="A32">
            <v>2026</v>
          </cell>
          <cell r="B32">
            <v>0.48070000000000013</v>
          </cell>
          <cell r="C32">
            <v>0.94200000000000006</v>
          </cell>
          <cell r="D32">
            <v>0.15</v>
          </cell>
          <cell r="E32">
            <v>7.0000000000000007E-2</v>
          </cell>
          <cell r="F32">
            <v>7.0000000000000007E-2</v>
          </cell>
          <cell r="G32">
            <v>14.944699999999999</v>
          </cell>
          <cell r="H32">
            <v>0.45891999999999999</v>
          </cell>
          <cell r="I32">
            <v>16.39</v>
          </cell>
          <cell r="J32">
            <v>0.97</v>
          </cell>
          <cell r="K32">
            <v>35</v>
          </cell>
          <cell r="L32">
            <v>2</v>
          </cell>
          <cell r="M32">
            <v>0.8</v>
          </cell>
          <cell r="O32">
            <v>2026</v>
          </cell>
          <cell r="P32">
            <v>1</v>
          </cell>
          <cell r="Q32">
            <v>0</v>
          </cell>
          <cell r="R32">
            <v>0</v>
          </cell>
          <cell r="S32">
            <v>0</v>
          </cell>
          <cell r="T32">
            <v>0</v>
          </cell>
          <cell r="U32">
            <v>9.6999000000000049</v>
          </cell>
          <cell r="V32">
            <v>0.13857000000000003</v>
          </cell>
          <cell r="W32">
            <v>46.189999999999991</v>
          </cell>
          <cell r="X32">
            <v>0</v>
          </cell>
          <cell r="Y32">
            <v>0</v>
          </cell>
          <cell r="Z32">
            <v>0</v>
          </cell>
          <cell r="AA32">
            <v>0</v>
          </cell>
        </row>
        <row r="33">
          <cell r="A33">
            <v>2027</v>
          </cell>
          <cell r="B33">
            <v>0.48402500000000015</v>
          </cell>
          <cell r="C33">
            <v>0.95900000000000007</v>
          </cell>
          <cell r="D33">
            <v>0.15</v>
          </cell>
          <cell r="E33">
            <v>7.0000000000000007E-2</v>
          </cell>
          <cell r="F33">
            <v>7.0000000000000007E-2</v>
          </cell>
          <cell r="G33">
            <v>14.914899999999999</v>
          </cell>
          <cell r="H33">
            <v>0.45891999999999999</v>
          </cell>
          <cell r="I33">
            <v>16.39</v>
          </cell>
          <cell r="J33">
            <v>0.97</v>
          </cell>
          <cell r="K33">
            <v>35</v>
          </cell>
          <cell r="L33">
            <v>2</v>
          </cell>
          <cell r="M33">
            <v>0.8</v>
          </cell>
          <cell r="O33">
            <v>2027</v>
          </cell>
          <cell r="P33">
            <v>1</v>
          </cell>
          <cell r="Q33">
            <v>0</v>
          </cell>
          <cell r="R33">
            <v>0</v>
          </cell>
          <cell r="S33">
            <v>0</v>
          </cell>
          <cell r="T33">
            <v>0</v>
          </cell>
          <cell r="U33">
            <v>9.6775500000000054</v>
          </cell>
          <cell r="V33">
            <v>0.13745250000000003</v>
          </cell>
          <cell r="W33">
            <v>45.817499999999988</v>
          </cell>
          <cell r="X33">
            <v>0</v>
          </cell>
          <cell r="Y33">
            <v>0</v>
          </cell>
          <cell r="Z33">
            <v>0</v>
          </cell>
          <cell r="AA33">
            <v>0</v>
          </cell>
        </row>
        <row r="34">
          <cell r="A34">
            <v>2028</v>
          </cell>
          <cell r="B34">
            <v>0.48735000000000017</v>
          </cell>
          <cell r="C34">
            <v>0.97600000000000009</v>
          </cell>
          <cell r="D34">
            <v>0.15</v>
          </cell>
          <cell r="E34">
            <v>7.0000000000000007E-2</v>
          </cell>
          <cell r="F34">
            <v>7.0000000000000007E-2</v>
          </cell>
          <cell r="G34">
            <v>14.8851</v>
          </cell>
          <cell r="H34">
            <v>0.45891999999999999</v>
          </cell>
          <cell r="I34">
            <v>16.39</v>
          </cell>
          <cell r="J34">
            <v>0.97</v>
          </cell>
          <cell r="K34">
            <v>35</v>
          </cell>
          <cell r="L34">
            <v>2</v>
          </cell>
          <cell r="M34">
            <v>0.8</v>
          </cell>
          <cell r="O34">
            <v>2028</v>
          </cell>
          <cell r="P34">
            <v>1</v>
          </cell>
          <cell r="Q34">
            <v>0</v>
          </cell>
          <cell r="R34">
            <v>0</v>
          </cell>
          <cell r="S34">
            <v>0</v>
          </cell>
          <cell r="T34">
            <v>0</v>
          </cell>
          <cell r="U34">
            <v>9.655200000000006</v>
          </cell>
          <cell r="V34">
            <v>0.13633500000000004</v>
          </cell>
          <cell r="W34">
            <v>45.444999999999986</v>
          </cell>
          <cell r="X34">
            <v>0</v>
          </cell>
          <cell r="Y34">
            <v>0</v>
          </cell>
          <cell r="Z34">
            <v>0</v>
          </cell>
          <cell r="AA34">
            <v>0</v>
          </cell>
        </row>
        <row r="35">
          <cell r="A35">
            <v>2029</v>
          </cell>
          <cell r="B35">
            <v>0.49067500000000019</v>
          </cell>
          <cell r="C35">
            <v>0.9930000000000001</v>
          </cell>
          <cell r="D35">
            <v>0.15</v>
          </cell>
          <cell r="E35">
            <v>7.0000000000000007E-2</v>
          </cell>
          <cell r="F35">
            <v>7.0000000000000007E-2</v>
          </cell>
          <cell r="G35">
            <v>14.8553</v>
          </cell>
          <cell r="H35">
            <v>0.45891999999999999</v>
          </cell>
          <cell r="I35">
            <v>16.39</v>
          </cell>
          <cell r="J35">
            <v>0.97</v>
          </cell>
          <cell r="K35">
            <v>35</v>
          </cell>
          <cell r="L35">
            <v>2</v>
          </cell>
          <cell r="M35">
            <v>0.8</v>
          </cell>
          <cell r="O35">
            <v>2029</v>
          </cell>
          <cell r="P35">
            <v>1</v>
          </cell>
          <cell r="Q35">
            <v>0</v>
          </cell>
          <cell r="R35">
            <v>0</v>
          </cell>
          <cell r="S35">
            <v>0</v>
          </cell>
          <cell r="T35">
            <v>0</v>
          </cell>
          <cell r="U35">
            <v>9.6328500000000066</v>
          </cell>
          <cell r="V35">
            <v>0.13521750000000005</v>
          </cell>
          <cell r="W35">
            <v>45.072499999999984</v>
          </cell>
          <cell r="X35">
            <v>0</v>
          </cell>
          <cell r="Y35">
            <v>0</v>
          </cell>
          <cell r="Z35">
            <v>0</v>
          </cell>
          <cell r="AA35">
            <v>0</v>
          </cell>
        </row>
        <row r="36">
          <cell r="A36">
            <v>2030</v>
          </cell>
          <cell r="B36">
            <v>0.49399999999999999</v>
          </cell>
          <cell r="C36">
            <v>1.01</v>
          </cell>
          <cell r="D36">
            <v>0.15</v>
          </cell>
          <cell r="E36">
            <v>7.0000000000000007E-2</v>
          </cell>
          <cell r="F36">
            <v>7.0000000000000007E-2</v>
          </cell>
          <cell r="G36">
            <v>14.8255</v>
          </cell>
          <cell r="H36">
            <v>0.45891999999999999</v>
          </cell>
          <cell r="I36">
            <v>16.39</v>
          </cell>
          <cell r="J36">
            <v>0.97</v>
          </cell>
          <cell r="K36">
            <v>35</v>
          </cell>
          <cell r="L36">
            <v>2</v>
          </cell>
          <cell r="M36">
            <v>0.8</v>
          </cell>
          <cell r="O36">
            <v>2030</v>
          </cell>
          <cell r="P36">
            <v>1</v>
          </cell>
          <cell r="Q36">
            <v>0</v>
          </cell>
          <cell r="R36">
            <v>0</v>
          </cell>
          <cell r="S36">
            <v>0</v>
          </cell>
          <cell r="T36">
            <v>0</v>
          </cell>
          <cell r="U36">
            <v>9.6105</v>
          </cell>
          <cell r="V36">
            <v>0.1341</v>
          </cell>
          <cell r="W36">
            <v>44.7</v>
          </cell>
          <cell r="X36">
            <v>0</v>
          </cell>
          <cell r="Y36">
            <v>0</v>
          </cell>
          <cell r="Z36">
            <v>0</v>
          </cell>
          <cell r="AA36">
            <v>0</v>
          </cell>
        </row>
        <row r="37">
          <cell r="A37">
            <v>2031</v>
          </cell>
          <cell r="B37">
            <v>0.49399999999999999</v>
          </cell>
          <cell r="C37">
            <v>1.01</v>
          </cell>
          <cell r="D37">
            <v>0.15</v>
          </cell>
          <cell r="E37">
            <v>7.0000000000000007E-2</v>
          </cell>
          <cell r="F37">
            <v>7.0000000000000007E-2</v>
          </cell>
          <cell r="G37">
            <v>14.8255</v>
          </cell>
          <cell r="H37">
            <v>0.45891999999999999</v>
          </cell>
          <cell r="I37">
            <v>16.39</v>
          </cell>
          <cell r="J37">
            <v>0.97</v>
          </cell>
          <cell r="K37">
            <v>35</v>
          </cell>
          <cell r="L37">
            <v>2</v>
          </cell>
          <cell r="M37">
            <v>0.8</v>
          </cell>
          <cell r="O37">
            <v>2031</v>
          </cell>
          <cell r="P37">
            <v>1</v>
          </cell>
          <cell r="Q37">
            <v>0</v>
          </cell>
          <cell r="R37">
            <v>0</v>
          </cell>
          <cell r="S37">
            <v>0</v>
          </cell>
          <cell r="T37">
            <v>0</v>
          </cell>
          <cell r="U37">
            <v>9.6105</v>
          </cell>
          <cell r="V37">
            <v>0.1341</v>
          </cell>
          <cell r="W37">
            <v>44.7</v>
          </cell>
          <cell r="X37">
            <v>0</v>
          </cell>
          <cell r="Y37">
            <v>0</v>
          </cell>
          <cell r="Z37">
            <v>0</v>
          </cell>
          <cell r="AA37">
            <v>0</v>
          </cell>
        </row>
        <row r="38">
          <cell r="A38">
            <v>2032</v>
          </cell>
          <cell r="B38">
            <v>0.49399999999999999</v>
          </cell>
          <cell r="C38">
            <v>1.01</v>
          </cell>
          <cell r="D38">
            <v>0.15</v>
          </cell>
          <cell r="E38">
            <v>7.0000000000000007E-2</v>
          </cell>
          <cell r="F38">
            <v>7.0000000000000007E-2</v>
          </cell>
          <cell r="G38">
            <v>14.8255</v>
          </cell>
          <cell r="H38">
            <v>0.45891999999999999</v>
          </cell>
          <cell r="I38">
            <v>16.39</v>
          </cell>
          <cell r="J38">
            <v>0.97</v>
          </cell>
          <cell r="K38">
            <v>35</v>
          </cell>
          <cell r="L38">
            <v>2</v>
          </cell>
          <cell r="M38">
            <v>0.8</v>
          </cell>
          <cell r="O38">
            <v>2032</v>
          </cell>
          <cell r="P38">
            <v>1</v>
          </cell>
          <cell r="Q38">
            <v>0</v>
          </cell>
          <cell r="R38">
            <v>0</v>
          </cell>
          <cell r="S38">
            <v>0</v>
          </cell>
          <cell r="T38">
            <v>0</v>
          </cell>
          <cell r="U38">
            <v>9.6105</v>
          </cell>
          <cell r="V38">
            <v>0.1341</v>
          </cell>
          <cell r="W38">
            <v>44.7</v>
          </cell>
          <cell r="X38">
            <v>0</v>
          </cell>
          <cell r="Y38">
            <v>0</v>
          </cell>
          <cell r="Z38">
            <v>0</v>
          </cell>
          <cell r="AA38">
            <v>0</v>
          </cell>
        </row>
        <row r="39">
          <cell r="A39">
            <v>2033</v>
          </cell>
          <cell r="B39">
            <v>0.49399999999999999</v>
          </cell>
          <cell r="C39">
            <v>1.01</v>
          </cell>
          <cell r="D39">
            <v>0.15</v>
          </cell>
          <cell r="E39">
            <v>7.0000000000000007E-2</v>
          </cell>
          <cell r="F39">
            <v>7.0000000000000007E-2</v>
          </cell>
          <cell r="G39">
            <v>14.8255</v>
          </cell>
          <cell r="H39">
            <v>0.45891999999999999</v>
          </cell>
          <cell r="I39">
            <v>16.39</v>
          </cell>
          <cell r="J39">
            <v>0.97</v>
          </cell>
          <cell r="K39">
            <v>35</v>
          </cell>
          <cell r="L39">
            <v>2</v>
          </cell>
          <cell r="M39">
            <v>0.8</v>
          </cell>
          <cell r="O39">
            <v>2033</v>
          </cell>
          <cell r="P39">
            <v>1</v>
          </cell>
          <cell r="Q39">
            <v>0</v>
          </cell>
          <cell r="R39">
            <v>0</v>
          </cell>
          <cell r="S39">
            <v>0</v>
          </cell>
          <cell r="T39">
            <v>0</v>
          </cell>
          <cell r="U39">
            <v>9.6105</v>
          </cell>
          <cell r="V39">
            <v>0.1341</v>
          </cell>
          <cell r="W39">
            <v>44.7</v>
          </cell>
          <cell r="X39">
            <v>0</v>
          </cell>
          <cell r="Y39">
            <v>0</v>
          </cell>
          <cell r="Z39">
            <v>0</v>
          </cell>
          <cell r="AA39">
            <v>0</v>
          </cell>
        </row>
        <row r="40">
          <cell r="A40">
            <v>2034</v>
          </cell>
          <cell r="B40">
            <v>0.49399999999999999</v>
          </cell>
          <cell r="C40">
            <v>1.01</v>
          </cell>
          <cell r="D40">
            <v>0.15</v>
          </cell>
          <cell r="E40">
            <v>7.0000000000000007E-2</v>
          </cell>
          <cell r="F40">
            <v>7.0000000000000007E-2</v>
          </cell>
          <cell r="G40">
            <v>14.8255</v>
          </cell>
          <cell r="H40">
            <v>0.45891999999999999</v>
          </cell>
          <cell r="I40">
            <v>16.39</v>
          </cell>
          <cell r="J40">
            <v>0.97</v>
          </cell>
          <cell r="K40">
            <v>35</v>
          </cell>
          <cell r="L40">
            <v>2</v>
          </cell>
          <cell r="M40">
            <v>0.8</v>
          </cell>
          <cell r="O40">
            <v>2034</v>
          </cell>
          <cell r="P40">
            <v>1</v>
          </cell>
          <cell r="Q40">
            <v>0</v>
          </cell>
          <cell r="R40">
            <v>0</v>
          </cell>
          <cell r="S40">
            <v>0</v>
          </cell>
          <cell r="T40">
            <v>0</v>
          </cell>
          <cell r="U40">
            <v>9.6105</v>
          </cell>
          <cell r="V40">
            <v>0.1341</v>
          </cell>
          <cell r="W40">
            <v>44.7</v>
          </cell>
          <cell r="X40">
            <v>0</v>
          </cell>
          <cell r="Y40">
            <v>0</v>
          </cell>
          <cell r="Z40">
            <v>0</v>
          </cell>
          <cell r="AA40">
            <v>0</v>
          </cell>
        </row>
        <row r="41">
          <cell r="A41">
            <v>2035</v>
          </cell>
          <cell r="B41">
            <v>0.49399999999999999</v>
          </cell>
          <cell r="C41">
            <v>1.01</v>
          </cell>
          <cell r="D41">
            <v>0.15</v>
          </cell>
          <cell r="E41">
            <v>7.0000000000000007E-2</v>
          </cell>
          <cell r="F41">
            <v>7.0000000000000007E-2</v>
          </cell>
          <cell r="G41">
            <v>14.8255</v>
          </cell>
          <cell r="H41">
            <v>0.45891999999999999</v>
          </cell>
          <cell r="I41">
            <v>16.39</v>
          </cell>
          <cell r="J41">
            <v>0.97</v>
          </cell>
          <cell r="K41">
            <v>35</v>
          </cell>
          <cell r="L41">
            <v>2</v>
          </cell>
          <cell r="M41">
            <v>0.8</v>
          </cell>
          <cell r="O41">
            <v>2035</v>
          </cell>
          <cell r="P41">
            <v>1</v>
          </cell>
          <cell r="Q41">
            <v>0</v>
          </cell>
          <cell r="R41">
            <v>0</v>
          </cell>
          <cell r="S41">
            <v>0</v>
          </cell>
          <cell r="T41">
            <v>0</v>
          </cell>
          <cell r="U41">
            <v>9.6105</v>
          </cell>
          <cell r="V41">
            <v>0.1341</v>
          </cell>
          <cell r="W41">
            <v>44.7</v>
          </cell>
          <cell r="X41">
            <v>0</v>
          </cell>
          <cell r="Y41">
            <v>0</v>
          </cell>
          <cell r="Z41">
            <v>0</v>
          </cell>
          <cell r="AA41">
            <v>0</v>
          </cell>
        </row>
        <row r="43">
          <cell r="A43" t="str">
            <v>RefurbishedCoalBioCHP</v>
          </cell>
          <cell r="B43" t="str">
            <v>Eff.</v>
          </cell>
          <cell r="C43" t="str">
            <v>Cb</v>
          </cell>
          <cell r="D43" t="str">
            <v>Cv</v>
          </cell>
          <cell r="E43" t="str">
            <v>POutage</v>
          </cell>
          <cell r="F43" t="str">
            <v>UPOutage</v>
          </cell>
          <cell r="G43" t="str">
            <v>Invest</v>
          </cell>
          <cell r="H43" t="str">
            <v>O&amp;Mfixed</v>
          </cell>
          <cell r="I43" t="str">
            <v>O&amp;Mvar</v>
          </cell>
          <cell r="J43" t="str">
            <v>Desulp</v>
          </cell>
          <cell r="K43" t="str">
            <v>NO2</v>
          </cell>
          <cell r="L43" t="str">
            <v>CH4</v>
          </cell>
          <cell r="M43" t="str">
            <v>N2O</v>
          </cell>
          <cell r="O43" t="str">
            <v>OffshoreWindPark</v>
          </cell>
          <cell r="P43" t="str">
            <v>Eff.</v>
          </cell>
          <cell r="Q43" t="str">
            <v>Cb</v>
          </cell>
          <cell r="R43" t="str">
            <v>Cv</v>
          </cell>
          <cell r="S43" t="str">
            <v>POutage</v>
          </cell>
          <cell r="T43" t="str">
            <v>UPOutage</v>
          </cell>
          <cell r="U43" t="str">
            <v>Invest</v>
          </cell>
          <cell r="V43" t="str">
            <v>O&amp;Mfixed</v>
          </cell>
          <cell r="W43" t="str">
            <v>O&amp;Mvar</v>
          </cell>
          <cell r="X43" t="str">
            <v>Desulp</v>
          </cell>
          <cell r="Y43" t="str">
            <v>NO2</v>
          </cell>
          <cell r="Z43" t="str">
            <v>CH4</v>
          </cell>
          <cell r="AA43" t="str">
            <v>N2O</v>
          </cell>
        </row>
        <row r="44">
          <cell r="A44" t="str">
            <v>Investeringsår</v>
          </cell>
          <cell r="B44" t="str">
            <v>%</v>
          </cell>
          <cell r="C44" t="str">
            <v>p.u.</v>
          </cell>
          <cell r="D44" t="str">
            <v>p.u.</v>
          </cell>
          <cell r="E44" t="str">
            <v>%</v>
          </cell>
          <cell r="F44" t="str">
            <v>%</v>
          </cell>
          <cell r="G44" t="str">
            <v>Mkr./MW</v>
          </cell>
          <cell r="H44" t="str">
            <v>Mkr/MWy</v>
          </cell>
          <cell r="I44" t="str">
            <v>kr/MWh</v>
          </cell>
          <cell r="J44" t="str">
            <v>p.u</v>
          </cell>
          <cell r="K44" t="str">
            <v>g/GJ</v>
          </cell>
          <cell r="L44" t="str">
            <v>g/GJ</v>
          </cell>
          <cell r="M44" t="str">
            <v>g/GJ</v>
          </cell>
          <cell r="O44" t="str">
            <v>Investeringsår</v>
          </cell>
          <cell r="P44" t="str">
            <v>%</v>
          </cell>
          <cell r="Q44" t="str">
            <v>p.u.</v>
          </cell>
          <cell r="R44" t="str">
            <v>p.u.</v>
          </cell>
          <cell r="S44" t="str">
            <v>%</v>
          </cell>
          <cell r="T44" t="str">
            <v>%</v>
          </cell>
          <cell r="U44" t="str">
            <v>Mkr./MW</v>
          </cell>
          <cell r="V44" t="str">
            <v>Mkr/MWy</v>
          </cell>
          <cell r="W44" t="str">
            <v>kr/MWh</v>
          </cell>
          <cell r="X44" t="str">
            <v>p.u</v>
          </cell>
          <cell r="Y44" t="str">
            <v>g/GJ</v>
          </cell>
          <cell r="Z44" t="str">
            <v>g/GJ</v>
          </cell>
          <cell r="AA44" t="str">
            <v>g/GJ</v>
          </cell>
        </row>
        <row r="45">
          <cell r="A45">
            <v>2010</v>
          </cell>
          <cell r="E45">
            <v>7.0000000000000007E-2</v>
          </cell>
          <cell r="F45">
            <v>7.0000000000000007E-2</v>
          </cell>
          <cell r="G45">
            <v>1.341</v>
          </cell>
          <cell r="H45">
            <v>0</v>
          </cell>
          <cell r="I45">
            <v>0</v>
          </cell>
          <cell r="J45">
            <v>0.97</v>
          </cell>
          <cell r="K45">
            <v>38</v>
          </cell>
          <cell r="L45">
            <v>2</v>
          </cell>
          <cell r="M45">
            <v>0.8</v>
          </cell>
          <cell r="O45">
            <v>2010</v>
          </cell>
          <cell r="P45">
            <v>1</v>
          </cell>
          <cell r="Q45">
            <v>0</v>
          </cell>
          <cell r="R45">
            <v>0</v>
          </cell>
          <cell r="S45">
            <v>0</v>
          </cell>
          <cell r="T45">
            <v>0</v>
          </cell>
          <cell r="U45">
            <v>23.095000000000002</v>
          </cell>
          <cell r="V45">
            <v>0.28310000000000002</v>
          </cell>
          <cell r="W45">
            <v>70.775000000000006</v>
          </cell>
          <cell r="X45">
            <v>0</v>
          </cell>
          <cell r="Y45">
            <v>0</v>
          </cell>
          <cell r="Z45">
            <v>0</v>
          </cell>
          <cell r="AA45">
            <v>0</v>
          </cell>
        </row>
        <row r="46">
          <cell r="A46">
            <v>2011</v>
          </cell>
          <cell r="B46">
            <v>0</v>
          </cell>
          <cell r="C46">
            <v>0</v>
          </cell>
          <cell r="D46">
            <v>0</v>
          </cell>
          <cell r="E46">
            <v>7.0000000000000007E-2</v>
          </cell>
          <cell r="F46">
            <v>7.0000000000000007E-2</v>
          </cell>
          <cell r="G46">
            <v>1.341</v>
          </cell>
          <cell r="H46">
            <v>0</v>
          </cell>
          <cell r="I46">
            <v>0</v>
          </cell>
          <cell r="J46">
            <v>0.97</v>
          </cell>
          <cell r="K46">
            <v>38</v>
          </cell>
          <cell r="L46">
            <v>2</v>
          </cell>
          <cell r="M46">
            <v>0.8</v>
          </cell>
          <cell r="O46">
            <v>2011</v>
          </cell>
          <cell r="P46">
            <v>1</v>
          </cell>
          <cell r="Q46">
            <v>0</v>
          </cell>
          <cell r="R46">
            <v>0</v>
          </cell>
          <cell r="S46">
            <v>0</v>
          </cell>
          <cell r="T46">
            <v>0</v>
          </cell>
          <cell r="U46">
            <v>23.095000000000002</v>
          </cell>
          <cell r="V46">
            <v>0.28310000000000002</v>
          </cell>
          <cell r="W46">
            <v>70.775000000000006</v>
          </cell>
          <cell r="X46">
            <v>0</v>
          </cell>
          <cell r="Y46">
            <v>0</v>
          </cell>
          <cell r="Z46">
            <v>0</v>
          </cell>
          <cell r="AA46">
            <v>0</v>
          </cell>
        </row>
        <row r="47">
          <cell r="A47">
            <v>2012</v>
          </cell>
          <cell r="B47">
            <v>0</v>
          </cell>
          <cell r="C47">
            <v>0</v>
          </cell>
          <cell r="D47">
            <v>0</v>
          </cell>
          <cell r="E47">
            <v>7.0000000000000007E-2</v>
          </cell>
          <cell r="F47">
            <v>7.0000000000000007E-2</v>
          </cell>
          <cell r="G47">
            <v>1.341</v>
          </cell>
          <cell r="H47">
            <v>0</v>
          </cell>
          <cell r="I47">
            <v>0</v>
          </cell>
          <cell r="J47">
            <v>0.97</v>
          </cell>
          <cell r="K47">
            <v>38</v>
          </cell>
          <cell r="L47">
            <v>2</v>
          </cell>
          <cell r="M47">
            <v>0.8</v>
          </cell>
          <cell r="O47">
            <v>2012</v>
          </cell>
          <cell r="P47">
            <v>1</v>
          </cell>
          <cell r="Q47">
            <v>0</v>
          </cell>
          <cell r="R47">
            <v>0</v>
          </cell>
          <cell r="S47">
            <v>0</v>
          </cell>
          <cell r="T47">
            <v>0</v>
          </cell>
          <cell r="U47">
            <v>23.095000000000002</v>
          </cell>
          <cell r="V47">
            <v>0.28310000000000002</v>
          </cell>
          <cell r="W47">
            <v>70.775000000000006</v>
          </cell>
          <cell r="X47">
            <v>0</v>
          </cell>
          <cell r="Y47">
            <v>0</v>
          </cell>
          <cell r="Z47">
            <v>0</v>
          </cell>
          <cell r="AA47">
            <v>0</v>
          </cell>
        </row>
        <row r="48">
          <cell r="A48">
            <v>2013</v>
          </cell>
          <cell r="B48">
            <v>0</v>
          </cell>
          <cell r="C48">
            <v>0</v>
          </cell>
          <cell r="D48">
            <v>0</v>
          </cell>
          <cell r="E48">
            <v>7.0000000000000007E-2</v>
          </cell>
          <cell r="F48">
            <v>7.0000000000000007E-2</v>
          </cell>
          <cell r="G48">
            <v>1.341</v>
          </cell>
          <cell r="H48">
            <v>0</v>
          </cell>
          <cell r="I48">
            <v>0</v>
          </cell>
          <cell r="J48">
            <v>0.97</v>
          </cell>
          <cell r="K48">
            <v>38</v>
          </cell>
          <cell r="L48">
            <v>2</v>
          </cell>
          <cell r="M48">
            <v>0.8</v>
          </cell>
          <cell r="O48">
            <v>2013</v>
          </cell>
          <cell r="P48">
            <v>1</v>
          </cell>
          <cell r="Q48">
            <v>0</v>
          </cell>
          <cell r="R48">
            <v>0</v>
          </cell>
          <cell r="S48">
            <v>0</v>
          </cell>
          <cell r="T48">
            <v>0</v>
          </cell>
          <cell r="U48">
            <v>23.095000000000002</v>
          </cell>
          <cell r="V48">
            <v>0.28310000000000002</v>
          </cell>
          <cell r="W48">
            <v>70.775000000000006</v>
          </cell>
          <cell r="X48">
            <v>0</v>
          </cell>
          <cell r="Y48">
            <v>0</v>
          </cell>
          <cell r="Z48">
            <v>0</v>
          </cell>
          <cell r="AA48">
            <v>0</v>
          </cell>
        </row>
        <row r="49">
          <cell r="A49">
            <v>2014</v>
          </cell>
          <cell r="B49">
            <v>0</v>
          </cell>
          <cell r="C49">
            <v>0</v>
          </cell>
          <cell r="D49">
            <v>0</v>
          </cell>
          <cell r="E49">
            <v>7.0000000000000007E-2</v>
          </cell>
          <cell r="F49">
            <v>7.0000000000000007E-2</v>
          </cell>
          <cell r="G49">
            <v>1.341</v>
          </cell>
          <cell r="H49">
            <v>0</v>
          </cell>
          <cell r="I49">
            <v>0</v>
          </cell>
          <cell r="J49">
            <v>0.97</v>
          </cell>
          <cell r="K49">
            <v>38</v>
          </cell>
          <cell r="L49">
            <v>2</v>
          </cell>
          <cell r="M49">
            <v>0.8</v>
          </cell>
          <cell r="O49">
            <v>2014</v>
          </cell>
          <cell r="P49">
            <v>1</v>
          </cell>
          <cell r="Q49">
            <v>0</v>
          </cell>
          <cell r="R49">
            <v>0</v>
          </cell>
          <cell r="S49">
            <v>0</v>
          </cell>
          <cell r="T49">
            <v>0</v>
          </cell>
          <cell r="U49">
            <v>23.095000000000002</v>
          </cell>
          <cell r="V49">
            <v>0.28310000000000002</v>
          </cell>
          <cell r="W49">
            <v>70.775000000000006</v>
          </cell>
          <cell r="X49">
            <v>0</v>
          </cell>
          <cell r="Y49">
            <v>0</v>
          </cell>
          <cell r="Z49">
            <v>0</v>
          </cell>
          <cell r="AA49">
            <v>0</v>
          </cell>
        </row>
        <row r="50">
          <cell r="A50">
            <v>2015</v>
          </cell>
          <cell r="E50">
            <v>7.0000000000000007E-2</v>
          </cell>
          <cell r="F50">
            <v>7.0000000000000007E-2</v>
          </cell>
          <cell r="G50">
            <v>1.341</v>
          </cell>
          <cell r="H50">
            <v>0</v>
          </cell>
          <cell r="I50">
            <v>0</v>
          </cell>
          <cell r="J50">
            <v>0.97</v>
          </cell>
          <cell r="K50">
            <v>38</v>
          </cell>
          <cell r="L50">
            <v>2</v>
          </cell>
          <cell r="M50">
            <v>0.8</v>
          </cell>
          <cell r="O50">
            <v>2015</v>
          </cell>
          <cell r="P50">
            <v>1</v>
          </cell>
          <cell r="Q50">
            <v>0</v>
          </cell>
          <cell r="R50">
            <v>0</v>
          </cell>
          <cell r="S50">
            <v>0</v>
          </cell>
          <cell r="T50">
            <v>0</v>
          </cell>
          <cell r="U50">
            <v>23.095000000000002</v>
          </cell>
          <cell r="V50">
            <v>0.28310000000000002</v>
          </cell>
          <cell r="W50">
            <v>70.775000000000006</v>
          </cell>
          <cell r="X50">
            <v>0</v>
          </cell>
          <cell r="Y50">
            <v>0</v>
          </cell>
          <cell r="Z50">
            <v>0</v>
          </cell>
          <cell r="AA50">
            <v>0</v>
          </cell>
        </row>
        <row r="51">
          <cell r="A51">
            <v>2016</v>
          </cell>
          <cell r="B51">
            <v>0</v>
          </cell>
          <cell r="C51">
            <v>0</v>
          </cell>
          <cell r="D51">
            <v>0</v>
          </cell>
          <cell r="E51">
            <v>7.0000000000000007E-2</v>
          </cell>
          <cell r="F51">
            <v>7.0000000000000007E-2</v>
          </cell>
          <cell r="G51">
            <v>1.341</v>
          </cell>
          <cell r="H51">
            <v>0</v>
          </cell>
          <cell r="I51">
            <v>0</v>
          </cell>
          <cell r="J51">
            <v>0.97</v>
          </cell>
          <cell r="K51">
            <v>37.4</v>
          </cell>
          <cell r="L51">
            <v>2</v>
          </cell>
          <cell r="M51">
            <v>0.8</v>
          </cell>
          <cell r="O51">
            <v>2016</v>
          </cell>
          <cell r="P51">
            <v>1</v>
          </cell>
          <cell r="Q51">
            <v>0</v>
          </cell>
          <cell r="R51">
            <v>0</v>
          </cell>
          <cell r="S51">
            <v>0</v>
          </cell>
          <cell r="T51">
            <v>0</v>
          </cell>
          <cell r="U51">
            <v>22.052000000000003</v>
          </cell>
          <cell r="V51">
            <v>0.27714</v>
          </cell>
          <cell r="W51">
            <v>69.285000000000011</v>
          </cell>
          <cell r="X51">
            <v>0</v>
          </cell>
          <cell r="Y51">
            <v>0</v>
          </cell>
          <cell r="Z51">
            <v>0</v>
          </cell>
          <cell r="AA51">
            <v>0</v>
          </cell>
        </row>
        <row r="52">
          <cell r="A52">
            <v>2017</v>
          </cell>
          <cell r="B52">
            <v>0</v>
          </cell>
          <cell r="C52">
            <v>0</v>
          </cell>
          <cell r="D52">
            <v>0</v>
          </cell>
          <cell r="E52">
            <v>7.0000000000000007E-2</v>
          </cell>
          <cell r="F52">
            <v>7.0000000000000007E-2</v>
          </cell>
          <cell r="G52">
            <v>1.341</v>
          </cell>
          <cell r="H52">
            <v>0</v>
          </cell>
          <cell r="I52">
            <v>0</v>
          </cell>
          <cell r="J52">
            <v>0.97</v>
          </cell>
          <cell r="K52">
            <v>36.799999999999997</v>
          </cell>
          <cell r="L52">
            <v>2</v>
          </cell>
          <cell r="M52">
            <v>0.8</v>
          </cell>
          <cell r="O52">
            <v>2017</v>
          </cell>
          <cell r="P52">
            <v>1</v>
          </cell>
          <cell r="Q52">
            <v>0</v>
          </cell>
          <cell r="R52">
            <v>0</v>
          </cell>
          <cell r="S52">
            <v>0</v>
          </cell>
          <cell r="T52">
            <v>0</v>
          </cell>
          <cell r="U52">
            <v>21.009000000000004</v>
          </cell>
          <cell r="V52">
            <v>0.27117999999999998</v>
          </cell>
          <cell r="W52">
            <v>67.795000000000016</v>
          </cell>
          <cell r="X52">
            <v>0</v>
          </cell>
          <cell r="Y52">
            <v>0</v>
          </cell>
          <cell r="Z52">
            <v>0</v>
          </cell>
          <cell r="AA52">
            <v>0</v>
          </cell>
        </row>
        <row r="53">
          <cell r="A53">
            <v>2018</v>
          </cell>
          <cell r="B53">
            <v>0</v>
          </cell>
          <cell r="C53">
            <v>0</v>
          </cell>
          <cell r="D53">
            <v>0</v>
          </cell>
          <cell r="E53">
            <v>7.0000000000000007E-2</v>
          </cell>
          <cell r="F53">
            <v>7.0000000000000007E-2</v>
          </cell>
          <cell r="G53">
            <v>1.341</v>
          </cell>
          <cell r="H53">
            <v>0</v>
          </cell>
          <cell r="I53">
            <v>0</v>
          </cell>
          <cell r="J53">
            <v>0.97</v>
          </cell>
          <cell r="K53">
            <v>36.199999999999996</v>
          </cell>
          <cell r="L53">
            <v>2</v>
          </cell>
          <cell r="M53">
            <v>0.8</v>
          </cell>
          <cell r="O53">
            <v>2018</v>
          </cell>
          <cell r="P53">
            <v>1</v>
          </cell>
          <cell r="Q53">
            <v>0</v>
          </cell>
          <cell r="R53">
            <v>0</v>
          </cell>
          <cell r="S53">
            <v>0</v>
          </cell>
          <cell r="T53">
            <v>0</v>
          </cell>
          <cell r="U53">
            <v>19.966000000000005</v>
          </cell>
          <cell r="V53">
            <v>0.26521999999999996</v>
          </cell>
          <cell r="W53">
            <v>66.305000000000021</v>
          </cell>
          <cell r="X53">
            <v>0</v>
          </cell>
          <cell r="Y53">
            <v>0</v>
          </cell>
          <cell r="Z53">
            <v>0</v>
          </cell>
          <cell r="AA53">
            <v>0</v>
          </cell>
        </row>
        <row r="54">
          <cell r="A54">
            <v>2019</v>
          </cell>
          <cell r="B54">
            <v>0</v>
          </cell>
          <cell r="C54">
            <v>0</v>
          </cell>
          <cell r="D54">
            <v>0</v>
          </cell>
          <cell r="E54">
            <v>7.0000000000000007E-2</v>
          </cell>
          <cell r="F54">
            <v>7.0000000000000007E-2</v>
          </cell>
          <cell r="G54">
            <v>1.341</v>
          </cell>
          <cell r="H54">
            <v>0</v>
          </cell>
          <cell r="I54">
            <v>0</v>
          </cell>
          <cell r="J54">
            <v>0.97</v>
          </cell>
          <cell r="K54">
            <v>35.599999999999994</v>
          </cell>
          <cell r="L54">
            <v>2</v>
          </cell>
          <cell r="M54">
            <v>0.8</v>
          </cell>
          <cell r="O54">
            <v>2019</v>
          </cell>
          <cell r="P54">
            <v>1</v>
          </cell>
          <cell r="Q54">
            <v>0</v>
          </cell>
          <cell r="R54">
            <v>0</v>
          </cell>
          <cell r="S54">
            <v>0</v>
          </cell>
          <cell r="T54">
            <v>0</v>
          </cell>
          <cell r="U54">
            <v>18.923000000000005</v>
          </cell>
          <cell r="V54">
            <v>0.25925999999999993</v>
          </cell>
          <cell r="W54">
            <v>64.815000000000026</v>
          </cell>
          <cell r="X54">
            <v>0</v>
          </cell>
          <cell r="Y54">
            <v>0</v>
          </cell>
          <cell r="Z54">
            <v>0</v>
          </cell>
          <cell r="AA54">
            <v>0</v>
          </cell>
        </row>
        <row r="55">
          <cell r="A55">
            <v>2020</v>
          </cell>
          <cell r="E55">
            <v>7.0000000000000007E-2</v>
          </cell>
          <cell r="F55">
            <v>7.0000000000000007E-2</v>
          </cell>
          <cell r="G55">
            <v>1.341</v>
          </cell>
          <cell r="H55">
            <v>0</v>
          </cell>
          <cell r="I55">
            <v>0</v>
          </cell>
          <cell r="J55">
            <v>0.97</v>
          </cell>
          <cell r="K55">
            <v>35</v>
          </cell>
          <cell r="L55">
            <v>2</v>
          </cell>
          <cell r="M55">
            <v>0.8</v>
          </cell>
          <cell r="O55">
            <v>2020</v>
          </cell>
          <cell r="P55">
            <v>1</v>
          </cell>
          <cell r="Q55">
            <v>0</v>
          </cell>
          <cell r="R55">
            <v>0</v>
          </cell>
          <cell r="S55">
            <v>0</v>
          </cell>
          <cell r="T55">
            <v>0</v>
          </cell>
          <cell r="U55">
            <v>17.88</v>
          </cell>
          <cell r="V55">
            <v>0.25330000000000003</v>
          </cell>
          <cell r="W55">
            <v>63.325000000000003</v>
          </cell>
          <cell r="X55">
            <v>0</v>
          </cell>
          <cell r="Y55">
            <v>0</v>
          </cell>
          <cell r="Z55">
            <v>0</v>
          </cell>
          <cell r="AA55">
            <v>0</v>
          </cell>
        </row>
        <row r="56">
          <cell r="A56">
            <v>2021</v>
          </cell>
          <cell r="B56">
            <v>0</v>
          </cell>
          <cell r="C56">
            <v>0</v>
          </cell>
          <cell r="D56">
            <v>0</v>
          </cell>
          <cell r="E56">
            <v>7.0000000000000007E-2</v>
          </cell>
          <cell r="F56">
            <v>7.0000000000000007E-2</v>
          </cell>
          <cell r="G56">
            <v>1.341</v>
          </cell>
          <cell r="H56">
            <v>0</v>
          </cell>
          <cell r="I56">
            <v>0</v>
          </cell>
          <cell r="J56">
            <v>0.97</v>
          </cell>
          <cell r="K56">
            <v>35</v>
          </cell>
          <cell r="L56">
            <v>2</v>
          </cell>
          <cell r="M56">
            <v>0.8</v>
          </cell>
          <cell r="O56">
            <v>2021</v>
          </cell>
          <cell r="P56">
            <v>1</v>
          </cell>
          <cell r="Q56">
            <v>0</v>
          </cell>
          <cell r="R56">
            <v>0</v>
          </cell>
          <cell r="S56">
            <v>0</v>
          </cell>
          <cell r="T56">
            <v>0</v>
          </cell>
          <cell r="U56">
            <v>17.805499999999999</v>
          </cell>
          <cell r="V56">
            <v>0.25181000000000003</v>
          </cell>
          <cell r="W56">
            <v>62.952500000000001</v>
          </cell>
          <cell r="X56">
            <v>0</v>
          </cell>
          <cell r="Y56">
            <v>0</v>
          </cell>
          <cell r="Z56">
            <v>0</v>
          </cell>
          <cell r="AA56">
            <v>0</v>
          </cell>
        </row>
        <row r="57">
          <cell r="A57">
            <v>2022</v>
          </cell>
          <cell r="B57">
            <v>0</v>
          </cell>
          <cell r="C57">
            <v>0</v>
          </cell>
          <cell r="D57">
            <v>0</v>
          </cell>
          <cell r="E57">
            <v>7.0000000000000007E-2</v>
          </cell>
          <cell r="F57">
            <v>7.0000000000000007E-2</v>
          </cell>
          <cell r="G57">
            <v>1.341</v>
          </cell>
          <cell r="H57">
            <v>0</v>
          </cell>
          <cell r="I57">
            <v>0</v>
          </cell>
          <cell r="J57">
            <v>0.97</v>
          </cell>
          <cell r="K57">
            <v>35</v>
          </cell>
          <cell r="L57">
            <v>2</v>
          </cell>
          <cell r="M57">
            <v>0.8</v>
          </cell>
          <cell r="O57">
            <v>2022</v>
          </cell>
          <cell r="P57">
            <v>1</v>
          </cell>
          <cell r="Q57">
            <v>0</v>
          </cell>
          <cell r="R57">
            <v>0</v>
          </cell>
          <cell r="S57">
            <v>0</v>
          </cell>
          <cell r="T57">
            <v>0</v>
          </cell>
          <cell r="U57">
            <v>17.730999999999998</v>
          </cell>
          <cell r="V57">
            <v>0.25032000000000004</v>
          </cell>
          <cell r="W57">
            <v>62.58</v>
          </cell>
          <cell r="X57">
            <v>0</v>
          </cell>
          <cell r="Y57">
            <v>0</v>
          </cell>
          <cell r="Z57">
            <v>0</v>
          </cell>
          <cell r="AA57">
            <v>0</v>
          </cell>
        </row>
        <row r="58">
          <cell r="A58">
            <v>2023</v>
          </cell>
          <cell r="B58">
            <v>0</v>
          </cell>
          <cell r="C58">
            <v>0</v>
          </cell>
          <cell r="D58">
            <v>0</v>
          </cell>
          <cell r="E58">
            <v>7.0000000000000007E-2</v>
          </cell>
          <cell r="F58">
            <v>7.0000000000000007E-2</v>
          </cell>
          <cell r="G58">
            <v>1.341</v>
          </cell>
          <cell r="H58">
            <v>0</v>
          </cell>
          <cell r="I58">
            <v>0</v>
          </cell>
          <cell r="J58">
            <v>0.97</v>
          </cell>
          <cell r="K58">
            <v>35</v>
          </cell>
          <cell r="L58">
            <v>2</v>
          </cell>
          <cell r="M58">
            <v>0.8</v>
          </cell>
          <cell r="O58">
            <v>2023</v>
          </cell>
          <cell r="P58">
            <v>1</v>
          </cell>
          <cell r="Q58">
            <v>0</v>
          </cell>
          <cell r="R58">
            <v>0</v>
          </cell>
          <cell r="S58">
            <v>0</v>
          </cell>
          <cell r="T58">
            <v>0</v>
          </cell>
          <cell r="U58">
            <v>17.656499999999998</v>
          </cell>
          <cell r="V58">
            <v>0.24883000000000005</v>
          </cell>
          <cell r="W58">
            <v>62.207499999999996</v>
          </cell>
          <cell r="X58">
            <v>0</v>
          </cell>
          <cell r="Y58">
            <v>0</v>
          </cell>
          <cell r="Z58">
            <v>0</v>
          </cell>
          <cell r="AA58">
            <v>0</v>
          </cell>
        </row>
        <row r="59">
          <cell r="A59">
            <v>2024</v>
          </cell>
          <cell r="B59">
            <v>0</v>
          </cell>
          <cell r="C59">
            <v>0</v>
          </cell>
          <cell r="D59">
            <v>0</v>
          </cell>
          <cell r="E59">
            <v>7.0000000000000007E-2</v>
          </cell>
          <cell r="F59">
            <v>7.0000000000000007E-2</v>
          </cell>
          <cell r="G59">
            <v>1.341</v>
          </cell>
          <cell r="H59">
            <v>0</v>
          </cell>
          <cell r="I59">
            <v>0</v>
          </cell>
          <cell r="J59">
            <v>0.97</v>
          </cell>
          <cell r="K59">
            <v>35</v>
          </cell>
          <cell r="L59">
            <v>2</v>
          </cell>
          <cell r="M59">
            <v>0.8</v>
          </cell>
          <cell r="O59">
            <v>2024</v>
          </cell>
          <cell r="P59">
            <v>1</v>
          </cell>
          <cell r="Q59">
            <v>0</v>
          </cell>
          <cell r="R59">
            <v>0</v>
          </cell>
          <cell r="S59">
            <v>0</v>
          </cell>
          <cell r="T59">
            <v>0</v>
          </cell>
          <cell r="U59">
            <v>17.581999999999997</v>
          </cell>
          <cell r="V59">
            <v>0.24734000000000006</v>
          </cell>
          <cell r="W59">
            <v>61.834999999999994</v>
          </cell>
          <cell r="X59">
            <v>0</v>
          </cell>
          <cell r="Y59">
            <v>0</v>
          </cell>
          <cell r="Z59">
            <v>0</v>
          </cell>
          <cell r="AA59">
            <v>0</v>
          </cell>
        </row>
        <row r="60">
          <cell r="A60">
            <v>2025</v>
          </cell>
          <cell r="B60">
            <v>0</v>
          </cell>
          <cell r="C60">
            <v>0</v>
          </cell>
          <cell r="D60">
            <v>0</v>
          </cell>
          <cell r="E60">
            <v>7.0000000000000007E-2</v>
          </cell>
          <cell r="F60">
            <v>7.0000000000000007E-2</v>
          </cell>
          <cell r="G60">
            <v>1.341</v>
          </cell>
          <cell r="H60">
            <v>0</v>
          </cell>
          <cell r="I60">
            <v>0</v>
          </cell>
          <cell r="J60">
            <v>0.97</v>
          </cell>
          <cell r="K60">
            <v>35</v>
          </cell>
          <cell r="L60">
            <v>2</v>
          </cell>
          <cell r="M60">
            <v>0.8</v>
          </cell>
          <cell r="O60">
            <v>2025</v>
          </cell>
          <cell r="P60">
            <v>1</v>
          </cell>
          <cell r="Q60">
            <v>0</v>
          </cell>
          <cell r="R60">
            <v>0</v>
          </cell>
          <cell r="S60">
            <v>0</v>
          </cell>
          <cell r="T60">
            <v>0</v>
          </cell>
          <cell r="U60">
            <v>17.507499999999997</v>
          </cell>
          <cell r="V60">
            <v>0.24585000000000007</v>
          </cell>
          <cell r="W60">
            <v>61.462499999999991</v>
          </cell>
          <cell r="X60">
            <v>0</v>
          </cell>
          <cell r="Y60">
            <v>0</v>
          </cell>
          <cell r="Z60">
            <v>0</v>
          </cell>
          <cell r="AA60">
            <v>0</v>
          </cell>
        </row>
        <row r="61">
          <cell r="A61">
            <v>2026</v>
          </cell>
          <cell r="B61">
            <v>0</v>
          </cell>
          <cell r="C61">
            <v>0</v>
          </cell>
          <cell r="D61">
            <v>0</v>
          </cell>
          <cell r="E61">
            <v>7.0000000000000007E-2</v>
          </cell>
          <cell r="F61">
            <v>7.0000000000000007E-2</v>
          </cell>
          <cell r="G61">
            <v>1.341</v>
          </cell>
          <cell r="H61">
            <v>0</v>
          </cell>
          <cell r="I61">
            <v>0</v>
          </cell>
          <cell r="J61">
            <v>0.97</v>
          </cell>
          <cell r="K61">
            <v>35</v>
          </cell>
          <cell r="L61">
            <v>2</v>
          </cell>
          <cell r="M61">
            <v>0.8</v>
          </cell>
          <cell r="O61">
            <v>2026</v>
          </cell>
          <cell r="P61">
            <v>1</v>
          </cell>
          <cell r="Q61">
            <v>0</v>
          </cell>
          <cell r="R61">
            <v>0</v>
          </cell>
          <cell r="S61">
            <v>0</v>
          </cell>
          <cell r="T61">
            <v>0</v>
          </cell>
          <cell r="U61">
            <v>17.432999999999996</v>
          </cell>
          <cell r="V61">
            <v>0.24436000000000008</v>
          </cell>
          <cell r="W61">
            <v>61.089999999999989</v>
          </cell>
          <cell r="X61">
            <v>0</v>
          </cell>
          <cell r="Y61">
            <v>0</v>
          </cell>
          <cell r="Z61">
            <v>0</v>
          </cell>
          <cell r="AA61">
            <v>0</v>
          </cell>
        </row>
        <row r="62">
          <cell r="A62">
            <v>2027</v>
          </cell>
          <cell r="B62">
            <v>0</v>
          </cell>
          <cell r="C62">
            <v>0</v>
          </cell>
          <cell r="D62">
            <v>0</v>
          </cell>
          <cell r="E62">
            <v>7.0000000000000007E-2</v>
          </cell>
          <cell r="F62">
            <v>7.0000000000000007E-2</v>
          </cell>
          <cell r="G62">
            <v>1.341</v>
          </cell>
          <cell r="H62">
            <v>0</v>
          </cell>
          <cell r="I62">
            <v>0</v>
          </cell>
          <cell r="J62">
            <v>0.97</v>
          </cell>
          <cell r="K62">
            <v>35</v>
          </cell>
          <cell r="L62">
            <v>2</v>
          </cell>
          <cell r="M62">
            <v>0.8</v>
          </cell>
          <cell r="O62">
            <v>2027</v>
          </cell>
          <cell r="P62">
            <v>1</v>
          </cell>
          <cell r="Q62">
            <v>0</v>
          </cell>
          <cell r="R62">
            <v>0</v>
          </cell>
          <cell r="S62">
            <v>0</v>
          </cell>
          <cell r="T62">
            <v>0</v>
          </cell>
          <cell r="U62">
            <v>17.358499999999996</v>
          </cell>
          <cell r="V62">
            <v>0.24287000000000009</v>
          </cell>
          <cell r="W62">
            <v>60.717499999999987</v>
          </cell>
          <cell r="X62">
            <v>0</v>
          </cell>
          <cell r="Y62">
            <v>0</v>
          </cell>
          <cell r="Z62">
            <v>0</v>
          </cell>
          <cell r="AA62">
            <v>0</v>
          </cell>
        </row>
        <row r="63">
          <cell r="A63">
            <v>2028</v>
          </cell>
          <cell r="B63">
            <v>0</v>
          </cell>
          <cell r="C63">
            <v>0</v>
          </cell>
          <cell r="D63">
            <v>0</v>
          </cell>
          <cell r="E63">
            <v>7.0000000000000007E-2</v>
          </cell>
          <cell r="F63">
            <v>7.0000000000000007E-2</v>
          </cell>
          <cell r="G63">
            <v>1.341</v>
          </cell>
          <cell r="H63">
            <v>0</v>
          </cell>
          <cell r="I63">
            <v>0</v>
          </cell>
          <cell r="J63">
            <v>0.97</v>
          </cell>
          <cell r="K63">
            <v>35</v>
          </cell>
          <cell r="L63">
            <v>2</v>
          </cell>
          <cell r="M63">
            <v>0.8</v>
          </cell>
          <cell r="O63">
            <v>2028</v>
          </cell>
          <cell r="P63">
            <v>1</v>
          </cell>
          <cell r="Q63">
            <v>0</v>
          </cell>
          <cell r="R63">
            <v>0</v>
          </cell>
          <cell r="S63">
            <v>0</v>
          </cell>
          <cell r="T63">
            <v>0</v>
          </cell>
          <cell r="U63">
            <v>17.283999999999995</v>
          </cell>
          <cell r="V63">
            <v>0.24138000000000009</v>
          </cell>
          <cell r="W63">
            <v>60.344999999999985</v>
          </cell>
          <cell r="X63">
            <v>0</v>
          </cell>
          <cell r="Y63">
            <v>0</v>
          </cell>
          <cell r="Z63">
            <v>0</v>
          </cell>
          <cell r="AA63">
            <v>0</v>
          </cell>
        </row>
        <row r="64">
          <cell r="A64">
            <v>2029</v>
          </cell>
          <cell r="B64">
            <v>0</v>
          </cell>
          <cell r="C64">
            <v>0</v>
          </cell>
          <cell r="D64">
            <v>0</v>
          </cell>
          <cell r="E64">
            <v>7.0000000000000007E-2</v>
          </cell>
          <cell r="F64">
            <v>7.0000000000000007E-2</v>
          </cell>
          <cell r="G64">
            <v>1.341</v>
          </cell>
          <cell r="H64">
            <v>0</v>
          </cell>
          <cell r="I64">
            <v>0</v>
          </cell>
          <cell r="J64">
            <v>0.97</v>
          </cell>
          <cell r="K64">
            <v>35</v>
          </cell>
          <cell r="L64">
            <v>2</v>
          </cell>
          <cell r="M64">
            <v>0.8</v>
          </cell>
          <cell r="O64">
            <v>2029</v>
          </cell>
          <cell r="P64">
            <v>1</v>
          </cell>
          <cell r="Q64">
            <v>0</v>
          </cell>
          <cell r="R64">
            <v>0</v>
          </cell>
          <cell r="S64">
            <v>0</v>
          </cell>
          <cell r="T64">
            <v>0</v>
          </cell>
          <cell r="U64">
            <v>17.209499999999995</v>
          </cell>
          <cell r="V64">
            <v>0.2398900000000001</v>
          </cell>
          <cell r="W64">
            <v>59.972499999999982</v>
          </cell>
          <cell r="X64">
            <v>0</v>
          </cell>
          <cell r="Y64">
            <v>0</v>
          </cell>
          <cell r="Z64">
            <v>0</v>
          </cell>
          <cell r="AA64">
            <v>0</v>
          </cell>
        </row>
        <row r="65">
          <cell r="A65">
            <v>2030</v>
          </cell>
          <cell r="E65">
            <v>7.0000000000000007E-2</v>
          </cell>
          <cell r="F65">
            <v>7.0000000000000007E-2</v>
          </cell>
          <cell r="G65">
            <v>1.341</v>
          </cell>
          <cell r="H65">
            <v>0</v>
          </cell>
          <cell r="I65">
            <v>0</v>
          </cell>
          <cell r="J65">
            <v>0.97</v>
          </cell>
          <cell r="K65">
            <v>35</v>
          </cell>
          <cell r="L65">
            <v>2</v>
          </cell>
          <cell r="M65">
            <v>0.8</v>
          </cell>
          <cell r="O65">
            <v>2030</v>
          </cell>
          <cell r="P65">
            <v>1</v>
          </cell>
          <cell r="Q65">
            <v>0</v>
          </cell>
          <cell r="R65">
            <v>0</v>
          </cell>
          <cell r="S65">
            <v>0</v>
          </cell>
          <cell r="T65">
            <v>0</v>
          </cell>
          <cell r="U65">
            <v>17.134999999999998</v>
          </cell>
          <cell r="V65">
            <v>0.2384</v>
          </cell>
          <cell r="W65">
            <v>59.6</v>
          </cell>
          <cell r="X65">
            <v>0</v>
          </cell>
          <cell r="Y65">
            <v>0</v>
          </cell>
          <cell r="Z65">
            <v>0</v>
          </cell>
          <cell r="AA65">
            <v>0</v>
          </cell>
        </row>
        <row r="66">
          <cell r="A66">
            <v>2031</v>
          </cell>
          <cell r="B66">
            <v>0</v>
          </cell>
          <cell r="C66">
            <v>0</v>
          </cell>
          <cell r="D66">
            <v>0</v>
          </cell>
          <cell r="E66">
            <v>7.0000000000000007E-2</v>
          </cell>
          <cell r="F66">
            <v>7.0000000000000007E-2</v>
          </cell>
          <cell r="G66">
            <v>1.341</v>
          </cell>
          <cell r="H66">
            <v>0</v>
          </cell>
          <cell r="I66">
            <v>0</v>
          </cell>
          <cell r="J66">
            <v>0.97</v>
          </cell>
          <cell r="K66">
            <v>35</v>
          </cell>
          <cell r="L66">
            <v>2</v>
          </cell>
          <cell r="M66">
            <v>0.8</v>
          </cell>
          <cell r="O66">
            <v>2031</v>
          </cell>
          <cell r="P66">
            <v>1</v>
          </cell>
          <cell r="Q66">
            <v>0</v>
          </cell>
          <cell r="R66">
            <v>0</v>
          </cell>
          <cell r="S66">
            <v>0</v>
          </cell>
          <cell r="T66">
            <v>0</v>
          </cell>
          <cell r="U66">
            <v>17.134999999999998</v>
          </cell>
          <cell r="V66">
            <v>0.2384</v>
          </cell>
          <cell r="W66">
            <v>59.6</v>
          </cell>
          <cell r="X66">
            <v>0</v>
          </cell>
          <cell r="Y66">
            <v>0</v>
          </cell>
          <cell r="Z66">
            <v>0</v>
          </cell>
          <cell r="AA66">
            <v>0</v>
          </cell>
        </row>
        <row r="67">
          <cell r="A67">
            <v>2032</v>
          </cell>
          <cell r="B67">
            <v>0</v>
          </cell>
          <cell r="C67">
            <v>0</v>
          </cell>
          <cell r="D67">
            <v>0</v>
          </cell>
          <cell r="E67">
            <v>7.0000000000000007E-2</v>
          </cell>
          <cell r="F67">
            <v>7.0000000000000007E-2</v>
          </cell>
          <cell r="G67">
            <v>1.341</v>
          </cell>
          <cell r="H67">
            <v>0</v>
          </cell>
          <cell r="I67">
            <v>0</v>
          </cell>
          <cell r="J67">
            <v>0.97</v>
          </cell>
          <cell r="K67">
            <v>35</v>
          </cell>
          <cell r="L67">
            <v>2</v>
          </cell>
          <cell r="M67">
            <v>0.8</v>
          </cell>
          <cell r="O67">
            <v>2032</v>
          </cell>
          <cell r="P67">
            <v>1</v>
          </cell>
          <cell r="Q67">
            <v>0</v>
          </cell>
          <cell r="R67">
            <v>0</v>
          </cell>
          <cell r="S67">
            <v>0</v>
          </cell>
          <cell r="T67">
            <v>0</v>
          </cell>
          <cell r="U67">
            <v>17.134999999999998</v>
          </cell>
          <cell r="V67">
            <v>0.2384</v>
          </cell>
          <cell r="W67">
            <v>59.6</v>
          </cell>
          <cell r="X67">
            <v>0</v>
          </cell>
          <cell r="Y67">
            <v>0</v>
          </cell>
          <cell r="Z67">
            <v>0</v>
          </cell>
          <cell r="AA67">
            <v>0</v>
          </cell>
        </row>
        <row r="68">
          <cell r="A68">
            <v>2033</v>
          </cell>
          <cell r="B68">
            <v>0</v>
          </cell>
          <cell r="C68">
            <v>0</v>
          </cell>
          <cell r="D68">
            <v>0</v>
          </cell>
          <cell r="E68">
            <v>7.0000000000000007E-2</v>
          </cell>
          <cell r="F68">
            <v>7.0000000000000007E-2</v>
          </cell>
          <cell r="G68">
            <v>1.341</v>
          </cell>
          <cell r="H68">
            <v>0</v>
          </cell>
          <cell r="I68">
            <v>0</v>
          </cell>
          <cell r="J68">
            <v>0.97</v>
          </cell>
          <cell r="K68">
            <v>35</v>
          </cell>
          <cell r="L68">
            <v>2</v>
          </cell>
          <cell r="M68">
            <v>0.8</v>
          </cell>
          <cell r="O68">
            <v>2033</v>
          </cell>
          <cell r="P68">
            <v>1</v>
          </cell>
          <cell r="Q68">
            <v>0</v>
          </cell>
          <cell r="R68">
            <v>0</v>
          </cell>
          <cell r="S68">
            <v>0</v>
          </cell>
          <cell r="T68">
            <v>0</v>
          </cell>
          <cell r="U68">
            <v>17.134999999999998</v>
          </cell>
          <cell r="V68">
            <v>0.2384</v>
          </cell>
          <cell r="W68">
            <v>59.6</v>
          </cell>
          <cell r="X68">
            <v>0</v>
          </cell>
          <cell r="Y68">
            <v>0</v>
          </cell>
          <cell r="Z68">
            <v>0</v>
          </cell>
          <cell r="AA68">
            <v>0</v>
          </cell>
        </row>
        <row r="69">
          <cell r="A69">
            <v>2034</v>
          </cell>
          <cell r="B69">
            <v>0</v>
          </cell>
          <cell r="C69">
            <v>0</v>
          </cell>
          <cell r="D69">
            <v>0</v>
          </cell>
          <cell r="E69">
            <v>7.0000000000000007E-2</v>
          </cell>
          <cell r="F69">
            <v>7.0000000000000007E-2</v>
          </cell>
          <cell r="G69">
            <v>1.341</v>
          </cell>
          <cell r="H69">
            <v>0</v>
          </cell>
          <cell r="I69">
            <v>0</v>
          </cell>
          <cell r="J69">
            <v>0.97</v>
          </cell>
          <cell r="K69">
            <v>35</v>
          </cell>
          <cell r="L69">
            <v>2</v>
          </cell>
          <cell r="M69">
            <v>0.8</v>
          </cell>
          <cell r="O69">
            <v>2034</v>
          </cell>
          <cell r="P69">
            <v>1</v>
          </cell>
          <cell r="Q69">
            <v>0</v>
          </cell>
          <cell r="R69">
            <v>0</v>
          </cell>
          <cell r="S69">
            <v>0</v>
          </cell>
          <cell r="T69">
            <v>0</v>
          </cell>
          <cell r="U69">
            <v>17.134999999999998</v>
          </cell>
          <cell r="V69">
            <v>0.2384</v>
          </cell>
          <cell r="W69">
            <v>59.6</v>
          </cell>
          <cell r="X69">
            <v>0</v>
          </cell>
          <cell r="Y69">
            <v>0</v>
          </cell>
          <cell r="Z69">
            <v>0</v>
          </cell>
          <cell r="AA69">
            <v>0</v>
          </cell>
        </row>
        <row r="70">
          <cell r="A70">
            <v>2035</v>
          </cell>
          <cell r="B70">
            <v>0</v>
          </cell>
          <cell r="C70">
            <v>0</v>
          </cell>
          <cell r="D70">
            <v>0</v>
          </cell>
          <cell r="E70">
            <v>7.0000000000000007E-2</v>
          </cell>
          <cell r="F70">
            <v>7.0000000000000007E-2</v>
          </cell>
          <cell r="G70">
            <v>1.341</v>
          </cell>
          <cell r="H70">
            <v>0</v>
          </cell>
          <cell r="I70">
            <v>0</v>
          </cell>
          <cell r="J70">
            <v>0.97</v>
          </cell>
          <cell r="K70">
            <v>35</v>
          </cell>
          <cell r="L70">
            <v>2</v>
          </cell>
          <cell r="M70">
            <v>0.8</v>
          </cell>
          <cell r="O70">
            <v>2035</v>
          </cell>
          <cell r="P70">
            <v>1</v>
          </cell>
          <cell r="Q70">
            <v>0</v>
          </cell>
          <cell r="R70">
            <v>0</v>
          </cell>
          <cell r="S70">
            <v>0</v>
          </cell>
          <cell r="T70">
            <v>0</v>
          </cell>
          <cell r="U70">
            <v>17.134999999999998</v>
          </cell>
          <cell r="V70">
            <v>0.2384</v>
          </cell>
          <cell r="W70">
            <v>59.6</v>
          </cell>
          <cell r="X70">
            <v>0</v>
          </cell>
          <cell r="Y70">
            <v>0</v>
          </cell>
          <cell r="Z70">
            <v>0</v>
          </cell>
          <cell r="AA70">
            <v>0</v>
          </cell>
        </row>
        <row r="72">
          <cell r="A72" t="str">
            <v>NGCC_SmallBP</v>
          </cell>
          <cell r="B72" t="str">
            <v>Eff.</v>
          </cell>
          <cell r="C72" t="str">
            <v>Cb</v>
          </cell>
          <cell r="D72" t="str">
            <v>Cv</v>
          </cell>
          <cell r="E72" t="str">
            <v>POutage</v>
          </cell>
          <cell r="F72" t="str">
            <v>UPOutage</v>
          </cell>
          <cell r="G72" t="str">
            <v>Invest</v>
          </cell>
          <cell r="H72" t="str">
            <v>O&amp;Mfixed</v>
          </cell>
          <cell r="I72" t="str">
            <v>O&amp;Mvar</v>
          </cell>
          <cell r="J72" t="str">
            <v>Desulp</v>
          </cell>
          <cell r="K72" t="str">
            <v>NO2</v>
          </cell>
          <cell r="L72" t="str">
            <v>CH4</v>
          </cell>
          <cell r="M72" t="str">
            <v>N2O</v>
          </cell>
          <cell r="O72" t="str">
            <v>ElBoiler</v>
          </cell>
          <cell r="P72" t="str">
            <v>Eff.</v>
          </cell>
          <cell r="Q72" t="str">
            <v>Cb</v>
          </cell>
          <cell r="R72" t="str">
            <v>Cv</v>
          </cell>
          <cell r="S72" t="str">
            <v>POutage</v>
          </cell>
          <cell r="T72" t="str">
            <v>UPOutage</v>
          </cell>
          <cell r="U72" t="str">
            <v>Invest</v>
          </cell>
          <cell r="V72" t="str">
            <v>O&amp;Mfixed</v>
          </cell>
          <cell r="W72" t="str">
            <v>O&amp;Mvar</v>
          </cell>
          <cell r="X72" t="str">
            <v>Desulp</v>
          </cell>
          <cell r="Y72" t="str">
            <v>NO2</v>
          </cell>
          <cell r="Z72" t="str">
            <v>CH4</v>
          </cell>
          <cell r="AA72" t="str">
            <v>N2O</v>
          </cell>
        </row>
        <row r="73">
          <cell r="A73" t="str">
            <v>Investeringsår</v>
          </cell>
          <cell r="B73" t="str">
            <v>%</v>
          </cell>
          <cell r="C73" t="str">
            <v>p.u.</v>
          </cell>
          <cell r="D73" t="str">
            <v>p.u.</v>
          </cell>
          <cell r="E73" t="str">
            <v>%</v>
          </cell>
          <cell r="F73" t="str">
            <v>%</v>
          </cell>
          <cell r="G73" t="str">
            <v>Mkr./MW</v>
          </cell>
          <cell r="H73" t="str">
            <v>Mkr/MWy</v>
          </cell>
          <cell r="I73" t="str">
            <v>kr/MWh</v>
          </cell>
          <cell r="J73" t="str">
            <v>p.u</v>
          </cell>
          <cell r="K73" t="str">
            <v>g/GJ</v>
          </cell>
          <cell r="L73" t="str">
            <v>g/GJ</v>
          </cell>
          <cell r="M73" t="str">
            <v>g/GJ</v>
          </cell>
          <cell r="O73" t="str">
            <v>Investeringsår</v>
          </cell>
          <cell r="P73" t="str">
            <v>%</v>
          </cell>
          <cell r="Q73" t="str">
            <v>p.u.</v>
          </cell>
          <cell r="R73" t="str">
            <v>p.u.</v>
          </cell>
          <cell r="S73" t="str">
            <v>%</v>
          </cell>
          <cell r="T73" t="str">
            <v>%</v>
          </cell>
          <cell r="U73" t="str">
            <v>Mkr./MW</v>
          </cell>
          <cell r="V73" t="str">
            <v>Mkr/MWy</v>
          </cell>
          <cell r="W73" t="str">
            <v>kr/MWh</v>
          </cell>
          <cell r="X73" t="str">
            <v>p.u</v>
          </cell>
          <cell r="Y73" t="str">
            <v>g/GJ</v>
          </cell>
          <cell r="Z73" t="str">
            <v>g/GJ</v>
          </cell>
          <cell r="AA73" t="str">
            <v>g/GJ</v>
          </cell>
        </row>
        <row r="74">
          <cell r="A74">
            <v>2010</v>
          </cell>
          <cell r="B74">
            <v>0.45599999999999996</v>
          </cell>
          <cell r="C74">
            <v>1.28</v>
          </cell>
          <cell r="D74">
            <v>0</v>
          </cell>
          <cell r="E74">
            <v>0.05</v>
          </cell>
          <cell r="F74">
            <v>0.05</v>
          </cell>
          <cell r="G74">
            <v>10.057500000000001</v>
          </cell>
          <cell r="H74">
            <v>0</v>
          </cell>
          <cell r="I74">
            <v>18.625</v>
          </cell>
          <cell r="J74">
            <v>0</v>
          </cell>
          <cell r="K74">
            <v>48</v>
          </cell>
          <cell r="L74">
            <v>1.5</v>
          </cell>
          <cell r="M74">
            <v>1</v>
          </cell>
          <cell r="O74">
            <v>2010</v>
          </cell>
          <cell r="P74">
            <v>0.99</v>
          </cell>
          <cell r="Q74">
            <v>-1.0101010101010102</v>
          </cell>
          <cell r="R74">
            <v>0</v>
          </cell>
          <cell r="S74">
            <v>0.01</v>
          </cell>
          <cell r="T74">
            <v>0.01</v>
          </cell>
          <cell r="U74">
            <v>0.44700000000000001</v>
          </cell>
          <cell r="V74">
            <v>8.1949999999999992E-3</v>
          </cell>
          <cell r="W74">
            <v>250.72499999999999</v>
          </cell>
          <cell r="X74">
            <v>0</v>
          </cell>
          <cell r="Y74">
            <v>0</v>
          </cell>
          <cell r="Z74">
            <v>0</v>
          </cell>
          <cell r="AA74">
            <v>0</v>
          </cell>
        </row>
        <row r="75">
          <cell r="A75">
            <v>2011</v>
          </cell>
          <cell r="B75">
            <v>0.45599999999999996</v>
          </cell>
          <cell r="C75">
            <v>1.28</v>
          </cell>
          <cell r="D75">
            <v>0</v>
          </cell>
          <cell r="E75">
            <v>0.05</v>
          </cell>
          <cell r="F75">
            <v>0.05</v>
          </cell>
          <cell r="G75">
            <v>10.057500000000001</v>
          </cell>
          <cell r="H75">
            <v>0</v>
          </cell>
          <cell r="I75">
            <v>18.625</v>
          </cell>
          <cell r="J75">
            <v>0</v>
          </cell>
          <cell r="K75">
            <v>48</v>
          </cell>
          <cell r="L75">
            <v>1.5</v>
          </cell>
          <cell r="M75">
            <v>1</v>
          </cell>
          <cell r="O75">
            <v>2011</v>
          </cell>
          <cell r="P75">
            <v>0.99</v>
          </cell>
          <cell r="Q75">
            <v>-1.0101010101010102</v>
          </cell>
          <cell r="R75">
            <v>0</v>
          </cell>
          <cell r="S75">
            <v>0.01</v>
          </cell>
          <cell r="T75">
            <v>0.01</v>
          </cell>
          <cell r="U75">
            <v>0.44700000000000001</v>
          </cell>
          <cell r="V75">
            <v>8.1949999999999992E-3</v>
          </cell>
          <cell r="W75">
            <v>250.72499999999999</v>
          </cell>
          <cell r="X75">
            <v>0</v>
          </cell>
          <cell r="Y75">
            <v>0</v>
          </cell>
          <cell r="Z75">
            <v>0</v>
          </cell>
          <cell r="AA75">
            <v>0</v>
          </cell>
        </row>
        <row r="76">
          <cell r="A76">
            <v>2012</v>
          </cell>
          <cell r="B76">
            <v>0.45599999999999996</v>
          </cell>
          <cell r="C76">
            <v>1.28</v>
          </cell>
          <cell r="D76">
            <v>0</v>
          </cell>
          <cell r="E76">
            <v>0.05</v>
          </cell>
          <cell r="F76">
            <v>0.05</v>
          </cell>
          <cell r="G76">
            <v>10.057500000000001</v>
          </cell>
          <cell r="H76">
            <v>0</v>
          </cell>
          <cell r="I76">
            <v>18.625</v>
          </cell>
          <cell r="J76">
            <v>0</v>
          </cell>
          <cell r="K76">
            <v>48</v>
          </cell>
          <cell r="L76">
            <v>1.5</v>
          </cell>
          <cell r="M76">
            <v>1</v>
          </cell>
          <cell r="O76">
            <v>2012</v>
          </cell>
          <cell r="P76">
            <v>0.99</v>
          </cell>
          <cell r="Q76">
            <v>-1.0101010101010102</v>
          </cell>
          <cell r="R76">
            <v>0</v>
          </cell>
          <cell r="S76">
            <v>0.01</v>
          </cell>
          <cell r="T76">
            <v>0.01</v>
          </cell>
          <cell r="U76">
            <v>0.44700000000000001</v>
          </cell>
          <cell r="V76">
            <v>8.1949999999999992E-3</v>
          </cell>
          <cell r="W76">
            <v>250.72499999999999</v>
          </cell>
          <cell r="X76">
            <v>0</v>
          </cell>
          <cell r="Y76">
            <v>0</v>
          </cell>
          <cell r="Z76">
            <v>0</v>
          </cell>
          <cell r="AA76">
            <v>0</v>
          </cell>
        </row>
        <row r="77">
          <cell r="A77">
            <v>2013</v>
          </cell>
          <cell r="B77">
            <v>0.45599999999999996</v>
          </cell>
          <cell r="C77">
            <v>1.28</v>
          </cell>
          <cell r="D77">
            <v>0</v>
          </cell>
          <cell r="E77">
            <v>0.05</v>
          </cell>
          <cell r="F77">
            <v>0.05</v>
          </cell>
          <cell r="G77">
            <v>10.057500000000001</v>
          </cell>
          <cell r="H77">
            <v>0</v>
          </cell>
          <cell r="I77">
            <v>18.625</v>
          </cell>
          <cell r="J77">
            <v>0</v>
          </cell>
          <cell r="K77">
            <v>48</v>
          </cell>
          <cell r="L77">
            <v>1.5</v>
          </cell>
          <cell r="M77">
            <v>1</v>
          </cell>
          <cell r="O77">
            <v>2013</v>
          </cell>
          <cell r="P77">
            <v>0.99</v>
          </cell>
          <cell r="Q77">
            <v>-1.0101010101010102</v>
          </cell>
          <cell r="R77">
            <v>0</v>
          </cell>
          <cell r="S77">
            <v>0.01</v>
          </cell>
          <cell r="T77">
            <v>0.01</v>
          </cell>
          <cell r="U77">
            <v>0.44700000000000001</v>
          </cell>
          <cell r="V77">
            <v>8.1949999999999992E-3</v>
          </cell>
          <cell r="W77">
            <v>250.72499999999999</v>
          </cell>
          <cell r="X77">
            <v>0</v>
          </cell>
          <cell r="Y77">
            <v>0</v>
          </cell>
          <cell r="Z77">
            <v>0</v>
          </cell>
          <cell r="AA77">
            <v>0</v>
          </cell>
        </row>
        <row r="78">
          <cell r="A78">
            <v>2014</v>
          </cell>
          <cell r="B78">
            <v>0.45599999999999996</v>
          </cell>
          <cell r="C78">
            <v>1.28</v>
          </cell>
          <cell r="D78">
            <v>0</v>
          </cell>
          <cell r="E78">
            <v>0.05</v>
          </cell>
          <cell r="F78">
            <v>0.05</v>
          </cell>
          <cell r="G78">
            <v>10.057500000000001</v>
          </cell>
          <cell r="H78">
            <v>0</v>
          </cell>
          <cell r="I78">
            <v>18.625</v>
          </cell>
          <cell r="J78">
            <v>0</v>
          </cell>
          <cell r="K78">
            <v>48</v>
          </cell>
          <cell r="L78">
            <v>1.5</v>
          </cell>
          <cell r="M78">
            <v>1</v>
          </cell>
          <cell r="O78">
            <v>2014</v>
          </cell>
          <cell r="P78">
            <v>0.99</v>
          </cell>
          <cell r="Q78">
            <v>-1.0101010101010102</v>
          </cell>
          <cell r="R78">
            <v>0</v>
          </cell>
          <cell r="S78">
            <v>0.01</v>
          </cell>
          <cell r="T78">
            <v>0.01</v>
          </cell>
          <cell r="U78">
            <v>0.44700000000000001</v>
          </cell>
          <cell r="V78">
            <v>8.1949999999999992E-3</v>
          </cell>
          <cell r="W78">
            <v>250.72499999999999</v>
          </cell>
          <cell r="X78">
            <v>0</v>
          </cell>
          <cell r="Y78">
            <v>0</v>
          </cell>
          <cell r="Z78">
            <v>0</v>
          </cell>
          <cell r="AA78">
            <v>0</v>
          </cell>
        </row>
        <row r="79">
          <cell r="A79">
            <v>2015</v>
          </cell>
          <cell r="B79">
            <v>0.45599999999999996</v>
          </cell>
          <cell r="C79">
            <v>1.28</v>
          </cell>
          <cell r="D79">
            <v>0</v>
          </cell>
          <cell r="E79">
            <v>0.05</v>
          </cell>
          <cell r="F79">
            <v>0.05</v>
          </cell>
          <cell r="G79">
            <v>10.057500000000001</v>
          </cell>
          <cell r="H79">
            <v>0</v>
          </cell>
          <cell r="I79">
            <v>18.625</v>
          </cell>
          <cell r="J79">
            <v>0</v>
          </cell>
          <cell r="K79">
            <v>48</v>
          </cell>
          <cell r="L79">
            <v>1.5</v>
          </cell>
          <cell r="M79">
            <v>1</v>
          </cell>
          <cell r="O79">
            <v>2015</v>
          </cell>
          <cell r="P79">
            <v>0.99</v>
          </cell>
          <cell r="Q79">
            <v>-1.0101010101010102</v>
          </cell>
          <cell r="R79">
            <v>0</v>
          </cell>
          <cell r="S79">
            <v>0.01</v>
          </cell>
          <cell r="T79">
            <v>0.01</v>
          </cell>
          <cell r="U79">
            <v>0.44700000000000001</v>
          </cell>
          <cell r="V79">
            <v>8.1949999999999992E-3</v>
          </cell>
          <cell r="W79">
            <v>250.72499999999999</v>
          </cell>
          <cell r="X79">
            <v>0</v>
          </cell>
          <cell r="Y79">
            <v>0</v>
          </cell>
          <cell r="Z79">
            <v>0</v>
          </cell>
          <cell r="AA79">
            <v>0</v>
          </cell>
        </row>
        <row r="80">
          <cell r="A80">
            <v>2016</v>
          </cell>
          <cell r="B80">
            <v>0.46359999999999996</v>
          </cell>
          <cell r="C80">
            <v>1.2906666666666666</v>
          </cell>
          <cell r="D80">
            <v>0</v>
          </cell>
          <cell r="E80">
            <v>0.05</v>
          </cell>
          <cell r="F80">
            <v>0.05</v>
          </cell>
          <cell r="G80">
            <v>10.2065</v>
          </cell>
          <cell r="H80">
            <v>0</v>
          </cell>
          <cell r="I80">
            <v>18.625</v>
          </cell>
          <cell r="J80">
            <v>0</v>
          </cell>
          <cell r="K80">
            <v>47.6</v>
          </cell>
          <cell r="L80">
            <v>1.5</v>
          </cell>
          <cell r="M80">
            <v>1</v>
          </cell>
          <cell r="O80">
            <v>2016</v>
          </cell>
          <cell r="P80">
            <v>0.99</v>
          </cell>
          <cell r="Q80">
            <v>-1.0101010101010102</v>
          </cell>
          <cell r="R80">
            <v>0</v>
          </cell>
          <cell r="S80">
            <v>0.01</v>
          </cell>
          <cell r="T80">
            <v>0.01</v>
          </cell>
          <cell r="U80">
            <v>0.44700000000000001</v>
          </cell>
          <cell r="V80">
            <v>8.1949999999999992E-3</v>
          </cell>
          <cell r="W80">
            <v>250.72499999999999</v>
          </cell>
          <cell r="X80">
            <v>0</v>
          </cell>
          <cell r="Y80">
            <v>0</v>
          </cell>
          <cell r="Z80">
            <v>0</v>
          </cell>
          <cell r="AA80">
            <v>0</v>
          </cell>
        </row>
        <row r="81">
          <cell r="A81">
            <v>2017</v>
          </cell>
          <cell r="B81">
            <v>0.47119999999999995</v>
          </cell>
          <cell r="C81">
            <v>1.3013333333333332</v>
          </cell>
          <cell r="D81">
            <v>0</v>
          </cell>
          <cell r="E81">
            <v>0.05</v>
          </cell>
          <cell r="F81">
            <v>0.05</v>
          </cell>
          <cell r="G81">
            <v>10.355499999999999</v>
          </cell>
          <cell r="H81">
            <v>0</v>
          </cell>
          <cell r="I81">
            <v>18.625</v>
          </cell>
          <cell r="J81">
            <v>0</v>
          </cell>
          <cell r="K81">
            <v>47.2</v>
          </cell>
          <cell r="L81">
            <v>1.5</v>
          </cell>
          <cell r="M81">
            <v>1</v>
          </cell>
          <cell r="O81">
            <v>2017</v>
          </cell>
          <cell r="P81">
            <v>0.99</v>
          </cell>
          <cell r="Q81">
            <v>-1.0101010101010102</v>
          </cell>
          <cell r="R81">
            <v>0</v>
          </cell>
          <cell r="S81">
            <v>0.01</v>
          </cell>
          <cell r="T81">
            <v>0.01</v>
          </cell>
          <cell r="U81">
            <v>0.44700000000000001</v>
          </cell>
          <cell r="V81">
            <v>8.1949999999999992E-3</v>
          </cell>
          <cell r="W81">
            <v>250.72499999999999</v>
          </cell>
          <cell r="X81">
            <v>0</v>
          </cell>
          <cell r="Y81">
            <v>0</v>
          </cell>
          <cell r="Z81">
            <v>0</v>
          </cell>
          <cell r="AA81">
            <v>0</v>
          </cell>
        </row>
        <row r="82">
          <cell r="A82">
            <v>2018</v>
          </cell>
          <cell r="B82">
            <v>0.47879999999999995</v>
          </cell>
          <cell r="C82">
            <v>1.3119999999999998</v>
          </cell>
          <cell r="D82">
            <v>0</v>
          </cell>
          <cell r="E82">
            <v>0.05</v>
          </cell>
          <cell r="F82">
            <v>0.05</v>
          </cell>
          <cell r="G82">
            <v>10.504499999999998</v>
          </cell>
          <cell r="H82">
            <v>0</v>
          </cell>
          <cell r="I82">
            <v>18.625</v>
          </cell>
          <cell r="J82">
            <v>0</v>
          </cell>
          <cell r="K82">
            <v>46.800000000000004</v>
          </cell>
          <cell r="L82">
            <v>1.5</v>
          </cell>
          <cell r="M82">
            <v>1</v>
          </cell>
          <cell r="O82">
            <v>2018</v>
          </cell>
          <cell r="P82">
            <v>0.99</v>
          </cell>
          <cell r="Q82">
            <v>-1.0101010101010102</v>
          </cell>
          <cell r="R82">
            <v>0</v>
          </cell>
          <cell r="S82">
            <v>0.01</v>
          </cell>
          <cell r="T82">
            <v>0.01</v>
          </cell>
          <cell r="U82">
            <v>0.44700000000000001</v>
          </cell>
          <cell r="V82">
            <v>8.1949999999999992E-3</v>
          </cell>
          <cell r="W82">
            <v>250.72499999999999</v>
          </cell>
          <cell r="X82">
            <v>0</v>
          </cell>
          <cell r="Y82">
            <v>0</v>
          </cell>
          <cell r="Z82">
            <v>0</v>
          </cell>
          <cell r="AA82">
            <v>0</v>
          </cell>
        </row>
        <row r="83">
          <cell r="A83">
            <v>2019</v>
          </cell>
          <cell r="B83">
            <v>0.48639999999999994</v>
          </cell>
          <cell r="C83">
            <v>1.3226666666666664</v>
          </cell>
          <cell r="D83">
            <v>0</v>
          </cell>
          <cell r="E83">
            <v>0.05</v>
          </cell>
          <cell r="F83">
            <v>0.05</v>
          </cell>
          <cell r="G83">
            <v>10.653499999999998</v>
          </cell>
          <cell r="H83">
            <v>0</v>
          </cell>
          <cell r="I83">
            <v>18.625</v>
          </cell>
          <cell r="J83">
            <v>0</v>
          </cell>
          <cell r="K83">
            <v>46.400000000000006</v>
          </cell>
          <cell r="L83">
            <v>1.5</v>
          </cell>
          <cell r="M83">
            <v>1</v>
          </cell>
          <cell r="O83">
            <v>2019</v>
          </cell>
          <cell r="P83">
            <v>0.99</v>
          </cell>
          <cell r="Q83">
            <v>-1.0101010101010102</v>
          </cell>
          <cell r="R83">
            <v>0</v>
          </cell>
          <cell r="S83">
            <v>0.01</v>
          </cell>
          <cell r="T83">
            <v>0.01</v>
          </cell>
          <cell r="U83">
            <v>0.44700000000000001</v>
          </cell>
          <cell r="V83">
            <v>8.1949999999999992E-3</v>
          </cell>
          <cell r="W83">
            <v>250.72499999999999</v>
          </cell>
          <cell r="X83">
            <v>0</v>
          </cell>
          <cell r="Y83">
            <v>0</v>
          </cell>
          <cell r="Z83">
            <v>0</v>
          </cell>
          <cell r="AA83">
            <v>0</v>
          </cell>
        </row>
        <row r="84">
          <cell r="A84">
            <v>2020</v>
          </cell>
          <cell r="B84">
            <v>0.49399999999999999</v>
          </cell>
          <cell r="C84">
            <v>1.3333333333333333</v>
          </cell>
          <cell r="D84">
            <v>0</v>
          </cell>
          <cell r="E84">
            <v>0.05</v>
          </cell>
          <cell r="F84">
            <v>0.05</v>
          </cell>
          <cell r="G84">
            <v>10.8025</v>
          </cell>
          <cell r="H84">
            <v>0</v>
          </cell>
          <cell r="I84">
            <v>18.625</v>
          </cell>
          <cell r="J84">
            <v>0</v>
          </cell>
          <cell r="K84">
            <v>46</v>
          </cell>
          <cell r="L84">
            <v>1.5</v>
          </cell>
          <cell r="M84">
            <v>1</v>
          </cell>
          <cell r="O84">
            <v>2020</v>
          </cell>
          <cell r="P84">
            <v>0.99</v>
          </cell>
          <cell r="Q84">
            <v>-1.0101010101010102</v>
          </cell>
          <cell r="R84">
            <v>0</v>
          </cell>
          <cell r="S84">
            <v>0.01</v>
          </cell>
          <cell r="T84">
            <v>0.01</v>
          </cell>
          <cell r="U84">
            <v>0.44700000000000001</v>
          </cell>
          <cell r="V84">
            <v>8.1949999999999992E-3</v>
          </cell>
          <cell r="W84">
            <v>250.72499999999999</v>
          </cell>
          <cell r="X84">
            <v>0</v>
          </cell>
          <cell r="Y84">
            <v>0</v>
          </cell>
          <cell r="Z84">
            <v>0</v>
          </cell>
          <cell r="AA84">
            <v>0</v>
          </cell>
        </row>
        <row r="85">
          <cell r="A85">
            <v>2021</v>
          </cell>
          <cell r="B85">
            <v>0.49399999999999999</v>
          </cell>
          <cell r="C85">
            <v>1.3333333333333333</v>
          </cell>
          <cell r="D85">
            <v>0</v>
          </cell>
          <cell r="E85">
            <v>0.05</v>
          </cell>
          <cell r="F85">
            <v>0.05</v>
          </cell>
          <cell r="G85">
            <v>10.8025</v>
          </cell>
          <cell r="H85">
            <v>0</v>
          </cell>
          <cell r="I85">
            <v>18.625</v>
          </cell>
          <cell r="J85">
            <v>0</v>
          </cell>
          <cell r="K85">
            <v>45.6</v>
          </cell>
          <cell r="L85">
            <v>1.5</v>
          </cell>
          <cell r="M85">
            <v>1</v>
          </cell>
          <cell r="O85">
            <v>2021</v>
          </cell>
          <cell r="P85">
            <v>0.99</v>
          </cell>
          <cell r="Q85">
            <v>-1.0101010101010102</v>
          </cell>
          <cell r="R85">
            <v>0</v>
          </cell>
          <cell r="S85">
            <v>0.01</v>
          </cell>
          <cell r="T85">
            <v>0.01</v>
          </cell>
          <cell r="U85">
            <v>0.44700000000000001</v>
          </cell>
          <cell r="V85">
            <v>8.1949999999999992E-3</v>
          </cell>
          <cell r="W85">
            <v>250.72499999999999</v>
          </cell>
          <cell r="X85">
            <v>0</v>
          </cell>
          <cell r="Y85">
            <v>0</v>
          </cell>
          <cell r="Z85">
            <v>0</v>
          </cell>
          <cell r="AA85">
            <v>0</v>
          </cell>
        </row>
        <row r="86">
          <cell r="A86">
            <v>2022</v>
          </cell>
          <cell r="B86">
            <v>0.49399999999999999</v>
          </cell>
          <cell r="C86">
            <v>1.3333333333333333</v>
          </cell>
          <cell r="D86">
            <v>0</v>
          </cell>
          <cell r="E86">
            <v>0.05</v>
          </cell>
          <cell r="F86">
            <v>0.05</v>
          </cell>
          <cell r="G86">
            <v>10.8025</v>
          </cell>
          <cell r="H86">
            <v>0</v>
          </cell>
          <cell r="I86">
            <v>18.625</v>
          </cell>
          <cell r="J86">
            <v>0</v>
          </cell>
          <cell r="K86">
            <v>45.2</v>
          </cell>
          <cell r="L86">
            <v>1.5</v>
          </cell>
          <cell r="M86">
            <v>1</v>
          </cell>
          <cell r="O86">
            <v>2022</v>
          </cell>
          <cell r="P86">
            <v>0.99</v>
          </cell>
          <cell r="Q86">
            <v>-1.0101010101010102</v>
          </cell>
          <cell r="R86">
            <v>0</v>
          </cell>
          <cell r="S86">
            <v>0.01</v>
          </cell>
          <cell r="T86">
            <v>0.01</v>
          </cell>
          <cell r="U86">
            <v>0.44700000000000001</v>
          </cell>
          <cell r="V86">
            <v>8.1949999999999992E-3</v>
          </cell>
          <cell r="W86">
            <v>250.72499999999999</v>
          </cell>
          <cell r="X86">
            <v>0</v>
          </cell>
          <cell r="Y86">
            <v>0</v>
          </cell>
          <cell r="Z86">
            <v>0</v>
          </cell>
          <cell r="AA86">
            <v>0</v>
          </cell>
        </row>
        <row r="87">
          <cell r="A87">
            <v>2023</v>
          </cell>
          <cell r="B87">
            <v>0.49399999999999999</v>
          </cell>
          <cell r="C87">
            <v>1.3333333333333333</v>
          </cell>
          <cell r="D87">
            <v>0</v>
          </cell>
          <cell r="E87">
            <v>0.05</v>
          </cell>
          <cell r="F87">
            <v>0.05</v>
          </cell>
          <cell r="G87">
            <v>10.8025</v>
          </cell>
          <cell r="H87">
            <v>0</v>
          </cell>
          <cell r="I87">
            <v>18.625</v>
          </cell>
          <cell r="J87">
            <v>0</v>
          </cell>
          <cell r="K87">
            <v>44.800000000000004</v>
          </cell>
          <cell r="L87">
            <v>1.5</v>
          </cell>
          <cell r="M87">
            <v>1</v>
          </cell>
          <cell r="O87">
            <v>2023</v>
          </cell>
          <cell r="P87">
            <v>0.99</v>
          </cell>
          <cell r="Q87">
            <v>-1.0101010101010102</v>
          </cell>
          <cell r="R87">
            <v>0</v>
          </cell>
          <cell r="S87">
            <v>0.01</v>
          </cell>
          <cell r="T87">
            <v>0.01</v>
          </cell>
          <cell r="U87">
            <v>0.44700000000000001</v>
          </cell>
          <cell r="V87">
            <v>8.1949999999999992E-3</v>
          </cell>
          <cell r="W87">
            <v>250.72499999999999</v>
          </cell>
          <cell r="X87">
            <v>0</v>
          </cell>
          <cell r="Y87">
            <v>0</v>
          </cell>
          <cell r="Z87">
            <v>0</v>
          </cell>
          <cell r="AA87">
            <v>0</v>
          </cell>
        </row>
        <row r="88">
          <cell r="A88">
            <v>2024</v>
          </cell>
          <cell r="B88">
            <v>0.49399999999999999</v>
          </cell>
          <cell r="C88">
            <v>1.3333333333333333</v>
          </cell>
          <cell r="D88">
            <v>0</v>
          </cell>
          <cell r="E88">
            <v>0.05</v>
          </cell>
          <cell r="F88">
            <v>0.05</v>
          </cell>
          <cell r="G88">
            <v>10.8025</v>
          </cell>
          <cell r="H88">
            <v>0</v>
          </cell>
          <cell r="I88">
            <v>18.625</v>
          </cell>
          <cell r="J88">
            <v>0</v>
          </cell>
          <cell r="K88">
            <v>44.400000000000006</v>
          </cell>
          <cell r="L88">
            <v>1.5</v>
          </cell>
          <cell r="M88">
            <v>1</v>
          </cell>
          <cell r="O88">
            <v>2024</v>
          </cell>
          <cell r="P88">
            <v>0.99</v>
          </cell>
          <cell r="Q88">
            <v>-1.0101010101010102</v>
          </cell>
          <cell r="R88">
            <v>0</v>
          </cell>
          <cell r="S88">
            <v>0.01</v>
          </cell>
          <cell r="T88">
            <v>0.01</v>
          </cell>
          <cell r="U88">
            <v>0.44700000000000001</v>
          </cell>
          <cell r="V88">
            <v>8.1949999999999992E-3</v>
          </cell>
          <cell r="W88">
            <v>250.72499999999999</v>
          </cell>
          <cell r="X88">
            <v>0</v>
          </cell>
          <cell r="Y88">
            <v>0</v>
          </cell>
          <cell r="Z88">
            <v>0</v>
          </cell>
          <cell r="AA88">
            <v>0</v>
          </cell>
        </row>
        <row r="89">
          <cell r="A89">
            <v>2025</v>
          </cell>
          <cell r="B89">
            <v>0.49399999999999999</v>
          </cell>
          <cell r="C89">
            <v>1.3333333333333333</v>
          </cell>
          <cell r="D89">
            <v>0</v>
          </cell>
          <cell r="E89">
            <v>0.05</v>
          </cell>
          <cell r="F89">
            <v>0.05</v>
          </cell>
          <cell r="G89">
            <v>10.8025</v>
          </cell>
          <cell r="H89">
            <v>0</v>
          </cell>
          <cell r="I89">
            <v>18.625</v>
          </cell>
          <cell r="J89">
            <v>0</v>
          </cell>
          <cell r="K89">
            <v>44.000000000000007</v>
          </cell>
          <cell r="L89">
            <v>1.5</v>
          </cell>
          <cell r="M89">
            <v>1</v>
          </cell>
          <cell r="O89">
            <v>2025</v>
          </cell>
          <cell r="P89">
            <v>0.99</v>
          </cell>
          <cell r="Q89">
            <v>-1.0101010101010102</v>
          </cell>
          <cell r="R89">
            <v>0</v>
          </cell>
          <cell r="S89">
            <v>0.01</v>
          </cell>
          <cell r="T89">
            <v>0.01</v>
          </cell>
          <cell r="U89">
            <v>0.44700000000000001</v>
          </cell>
          <cell r="V89">
            <v>8.1949999999999992E-3</v>
          </cell>
          <cell r="W89">
            <v>250.72499999999999</v>
          </cell>
          <cell r="X89">
            <v>0</v>
          </cell>
          <cell r="Y89">
            <v>0</v>
          </cell>
          <cell r="Z89">
            <v>0</v>
          </cell>
          <cell r="AA89">
            <v>0</v>
          </cell>
        </row>
        <row r="90">
          <cell r="A90">
            <v>2026</v>
          </cell>
          <cell r="B90">
            <v>0.49399999999999999</v>
          </cell>
          <cell r="C90">
            <v>1.3333333333333333</v>
          </cell>
          <cell r="D90">
            <v>0</v>
          </cell>
          <cell r="E90">
            <v>0.05</v>
          </cell>
          <cell r="F90">
            <v>0.05</v>
          </cell>
          <cell r="G90">
            <v>10.8025</v>
          </cell>
          <cell r="H90">
            <v>0</v>
          </cell>
          <cell r="I90">
            <v>18.625</v>
          </cell>
          <cell r="J90">
            <v>0</v>
          </cell>
          <cell r="K90">
            <v>43.600000000000009</v>
          </cell>
          <cell r="L90">
            <v>1.5</v>
          </cell>
          <cell r="M90">
            <v>1</v>
          </cell>
          <cell r="O90">
            <v>2026</v>
          </cell>
          <cell r="P90">
            <v>0.99</v>
          </cell>
          <cell r="Q90">
            <v>-1.0101010101010102</v>
          </cell>
          <cell r="R90">
            <v>0</v>
          </cell>
          <cell r="S90">
            <v>0.01</v>
          </cell>
          <cell r="T90">
            <v>0.01</v>
          </cell>
          <cell r="U90">
            <v>0.44700000000000001</v>
          </cell>
          <cell r="V90">
            <v>8.1949999999999992E-3</v>
          </cell>
          <cell r="W90">
            <v>250.72499999999999</v>
          </cell>
          <cell r="X90">
            <v>0</v>
          </cell>
          <cell r="Y90">
            <v>0</v>
          </cell>
          <cell r="Z90">
            <v>0</v>
          </cell>
          <cell r="AA90">
            <v>0</v>
          </cell>
        </row>
        <row r="91">
          <cell r="A91">
            <v>2027</v>
          </cell>
          <cell r="B91">
            <v>0.49399999999999999</v>
          </cell>
          <cell r="C91">
            <v>1.3333333333333333</v>
          </cell>
          <cell r="D91">
            <v>0</v>
          </cell>
          <cell r="E91">
            <v>0.05</v>
          </cell>
          <cell r="F91">
            <v>0.05</v>
          </cell>
          <cell r="G91">
            <v>10.8025</v>
          </cell>
          <cell r="H91">
            <v>0</v>
          </cell>
          <cell r="I91">
            <v>18.625</v>
          </cell>
          <cell r="J91">
            <v>0</v>
          </cell>
          <cell r="K91">
            <v>43.20000000000001</v>
          </cell>
          <cell r="L91">
            <v>1.5</v>
          </cell>
          <cell r="M91">
            <v>1</v>
          </cell>
          <cell r="O91">
            <v>2027</v>
          </cell>
          <cell r="P91">
            <v>0.99</v>
          </cell>
          <cell r="Q91">
            <v>-1.0101010101010102</v>
          </cell>
          <cell r="R91">
            <v>0</v>
          </cell>
          <cell r="S91">
            <v>0.01</v>
          </cell>
          <cell r="T91">
            <v>0.01</v>
          </cell>
          <cell r="U91">
            <v>0.44700000000000001</v>
          </cell>
          <cell r="V91">
            <v>8.1949999999999992E-3</v>
          </cell>
          <cell r="W91">
            <v>250.72499999999999</v>
          </cell>
          <cell r="X91">
            <v>0</v>
          </cell>
          <cell r="Y91">
            <v>0</v>
          </cell>
          <cell r="Z91">
            <v>0</v>
          </cell>
          <cell r="AA91">
            <v>0</v>
          </cell>
        </row>
        <row r="92">
          <cell r="A92">
            <v>2028</v>
          </cell>
          <cell r="B92">
            <v>0.49399999999999999</v>
          </cell>
          <cell r="C92">
            <v>1.3333333333333333</v>
          </cell>
          <cell r="D92">
            <v>0</v>
          </cell>
          <cell r="E92">
            <v>0.05</v>
          </cell>
          <cell r="F92">
            <v>0.05</v>
          </cell>
          <cell r="G92">
            <v>10.8025</v>
          </cell>
          <cell r="H92">
            <v>0</v>
          </cell>
          <cell r="I92">
            <v>18.625</v>
          </cell>
          <cell r="J92">
            <v>0</v>
          </cell>
          <cell r="K92">
            <v>42.800000000000011</v>
          </cell>
          <cell r="L92">
            <v>1.5</v>
          </cell>
          <cell r="M92">
            <v>1</v>
          </cell>
          <cell r="O92">
            <v>2028</v>
          </cell>
          <cell r="P92">
            <v>0.99</v>
          </cell>
          <cell r="Q92">
            <v>-1.0101010101010102</v>
          </cell>
          <cell r="R92">
            <v>0</v>
          </cell>
          <cell r="S92">
            <v>0.01</v>
          </cell>
          <cell r="T92">
            <v>0.01</v>
          </cell>
          <cell r="U92">
            <v>0.44700000000000001</v>
          </cell>
          <cell r="V92">
            <v>8.1949999999999992E-3</v>
          </cell>
          <cell r="W92">
            <v>250.72499999999999</v>
          </cell>
          <cell r="X92">
            <v>0</v>
          </cell>
          <cell r="Y92">
            <v>0</v>
          </cell>
          <cell r="Z92">
            <v>0</v>
          </cell>
          <cell r="AA92">
            <v>0</v>
          </cell>
        </row>
        <row r="93">
          <cell r="A93">
            <v>2029</v>
          </cell>
          <cell r="B93">
            <v>0.49399999999999999</v>
          </cell>
          <cell r="C93">
            <v>1.3333333333333333</v>
          </cell>
          <cell r="D93">
            <v>0</v>
          </cell>
          <cell r="E93">
            <v>0.05</v>
          </cell>
          <cell r="F93">
            <v>0.05</v>
          </cell>
          <cell r="G93">
            <v>10.8025</v>
          </cell>
          <cell r="H93">
            <v>0</v>
          </cell>
          <cell r="I93">
            <v>18.625</v>
          </cell>
          <cell r="J93">
            <v>0</v>
          </cell>
          <cell r="K93">
            <v>42.400000000000013</v>
          </cell>
          <cell r="L93">
            <v>1.5</v>
          </cell>
          <cell r="M93">
            <v>1</v>
          </cell>
          <cell r="O93">
            <v>2029</v>
          </cell>
          <cell r="P93">
            <v>0.99</v>
          </cell>
          <cell r="Q93">
            <v>-1.0101010101010102</v>
          </cell>
          <cell r="R93">
            <v>0</v>
          </cell>
          <cell r="S93">
            <v>0.01</v>
          </cell>
          <cell r="T93">
            <v>0.01</v>
          </cell>
          <cell r="U93">
            <v>0.44700000000000001</v>
          </cell>
          <cell r="V93">
            <v>8.1949999999999992E-3</v>
          </cell>
          <cell r="W93">
            <v>250.72499999999999</v>
          </cell>
          <cell r="X93">
            <v>0</v>
          </cell>
          <cell r="Y93">
            <v>0</v>
          </cell>
          <cell r="Z93">
            <v>0</v>
          </cell>
          <cell r="AA93">
            <v>0</v>
          </cell>
        </row>
        <row r="94">
          <cell r="A94">
            <v>2030</v>
          </cell>
          <cell r="B94">
            <v>0.49399999999999999</v>
          </cell>
          <cell r="C94">
            <v>1.3333333333333333</v>
          </cell>
          <cell r="D94">
            <v>0</v>
          </cell>
          <cell r="E94">
            <v>0.05</v>
          </cell>
          <cell r="F94">
            <v>0.05</v>
          </cell>
          <cell r="G94">
            <v>10.8025</v>
          </cell>
          <cell r="H94">
            <v>0</v>
          </cell>
          <cell r="I94">
            <v>18.625</v>
          </cell>
          <cell r="J94">
            <v>0</v>
          </cell>
          <cell r="K94">
            <v>42</v>
          </cell>
          <cell r="L94">
            <v>1.5</v>
          </cell>
          <cell r="M94">
            <v>1</v>
          </cell>
          <cell r="O94">
            <v>2030</v>
          </cell>
          <cell r="P94">
            <v>0.99</v>
          </cell>
          <cell r="Q94">
            <v>-1.0101010101010102</v>
          </cell>
          <cell r="R94">
            <v>0</v>
          </cell>
          <cell r="S94">
            <v>0.01</v>
          </cell>
          <cell r="T94">
            <v>0.01</v>
          </cell>
          <cell r="U94">
            <v>0.44700000000000001</v>
          </cell>
          <cell r="V94">
            <v>8.1949999999999992E-3</v>
          </cell>
          <cell r="W94">
            <v>250.72499999999999</v>
          </cell>
          <cell r="X94">
            <v>0</v>
          </cell>
          <cell r="Y94">
            <v>0</v>
          </cell>
          <cell r="Z94">
            <v>0</v>
          </cell>
          <cell r="AA94">
            <v>0</v>
          </cell>
        </row>
        <row r="95">
          <cell r="A95">
            <v>2031</v>
          </cell>
          <cell r="B95">
            <v>0.49399999999999999</v>
          </cell>
          <cell r="C95">
            <v>1.3333333333333333</v>
          </cell>
          <cell r="D95">
            <v>0</v>
          </cell>
          <cell r="E95">
            <v>0.05</v>
          </cell>
          <cell r="F95">
            <v>0.05</v>
          </cell>
          <cell r="G95">
            <v>10.8025</v>
          </cell>
          <cell r="H95">
            <v>0</v>
          </cell>
          <cell r="I95">
            <v>18.625</v>
          </cell>
          <cell r="J95">
            <v>0</v>
          </cell>
          <cell r="K95">
            <v>42</v>
          </cell>
          <cell r="L95">
            <v>1.5</v>
          </cell>
          <cell r="M95">
            <v>1</v>
          </cell>
          <cell r="O95">
            <v>2031</v>
          </cell>
          <cell r="P95">
            <v>0.99</v>
          </cell>
          <cell r="Q95">
            <v>-1.0101010101010102</v>
          </cell>
          <cell r="R95">
            <v>0</v>
          </cell>
          <cell r="S95">
            <v>0.01</v>
          </cell>
          <cell r="T95">
            <v>0.01</v>
          </cell>
          <cell r="U95">
            <v>0.44700000000000001</v>
          </cell>
          <cell r="V95">
            <v>8.1949999999999992E-3</v>
          </cell>
          <cell r="W95">
            <v>250.72499999999999</v>
          </cell>
          <cell r="X95">
            <v>0</v>
          </cell>
          <cell r="Y95">
            <v>0</v>
          </cell>
          <cell r="Z95">
            <v>0</v>
          </cell>
          <cell r="AA95">
            <v>0</v>
          </cell>
        </row>
        <row r="96">
          <cell r="A96">
            <v>2032</v>
          </cell>
          <cell r="B96">
            <v>0.49399999999999999</v>
          </cell>
          <cell r="C96">
            <v>1.3333333333333333</v>
          </cell>
          <cell r="D96">
            <v>0</v>
          </cell>
          <cell r="E96">
            <v>0.05</v>
          </cell>
          <cell r="F96">
            <v>0.05</v>
          </cell>
          <cell r="G96">
            <v>10.8025</v>
          </cell>
          <cell r="H96">
            <v>0</v>
          </cell>
          <cell r="I96">
            <v>18.625</v>
          </cell>
          <cell r="J96">
            <v>0</v>
          </cell>
          <cell r="K96">
            <v>42</v>
          </cell>
          <cell r="L96">
            <v>1.5</v>
          </cell>
          <cell r="M96">
            <v>1</v>
          </cell>
          <cell r="O96">
            <v>2032</v>
          </cell>
          <cell r="P96">
            <v>0.99</v>
          </cell>
          <cell r="Q96">
            <v>-1.0101010101010102</v>
          </cell>
          <cell r="R96">
            <v>0</v>
          </cell>
          <cell r="S96">
            <v>0.01</v>
          </cell>
          <cell r="T96">
            <v>0.01</v>
          </cell>
          <cell r="U96">
            <v>0.44700000000000001</v>
          </cell>
          <cell r="V96">
            <v>8.1949999999999992E-3</v>
          </cell>
          <cell r="W96">
            <v>250.72499999999999</v>
          </cell>
          <cell r="X96">
            <v>0</v>
          </cell>
          <cell r="Y96">
            <v>0</v>
          </cell>
          <cell r="Z96">
            <v>0</v>
          </cell>
          <cell r="AA96">
            <v>0</v>
          </cell>
        </row>
        <row r="97">
          <cell r="A97">
            <v>2033</v>
          </cell>
          <cell r="B97">
            <v>0.49399999999999999</v>
          </cell>
          <cell r="C97">
            <v>1.3333333333333333</v>
          </cell>
          <cell r="D97">
            <v>0</v>
          </cell>
          <cell r="E97">
            <v>0.05</v>
          </cell>
          <cell r="F97">
            <v>0.05</v>
          </cell>
          <cell r="G97">
            <v>10.8025</v>
          </cell>
          <cell r="H97">
            <v>0</v>
          </cell>
          <cell r="I97">
            <v>18.625</v>
          </cell>
          <cell r="J97">
            <v>0</v>
          </cell>
          <cell r="K97">
            <v>42</v>
          </cell>
          <cell r="L97">
            <v>1.5</v>
          </cell>
          <cell r="M97">
            <v>1</v>
          </cell>
          <cell r="O97">
            <v>2033</v>
          </cell>
          <cell r="P97">
            <v>0.99</v>
          </cell>
          <cell r="Q97">
            <v>-1.0101010101010102</v>
          </cell>
          <cell r="R97">
            <v>0</v>
          </cell>
          <cell r="S97">
            <v>0.01</v>
          </cell>
          <cell r="T97">
            <v>0.01</v>
          </cell>
          <cell r="U97">
            <v>0.44700000000000001</v>
          </cell>
          <cell r="V97">
            <v>8.1949999999999992E-3</v>
          </cell>
          <cell r="W97">
            <v>250.72499999999999</v>
          </cell>
          <cell r="X97">
            <v>0</v>
          </cell>
          <cell r="Y97">
            <v>0</v>
          </cell>
          <cell r="Z97">
            <v>0</v>
          </cell>
          <cell r="AA97">
            <v>0</v>
          </cell>
        </row>
        <row r="98">
          <cell r="A98">
            <v>2034</v>
          </cell>
          <cell r="B98">
            <v>0.49399999999999999</v>
          </cell>
          <cell r="C98">
            <v>1.3333333333333333</v>
          </cell>
          <cell r="D98">
            <v>0</v>
          </cell>
          <cell r="E98">
            <v>0.05</v>
          </cell>
          <cell r="F98">
            <v>0.05</v>
          </cell>
          <cell r="G98">
            <v>10.8025</v>
          </cell>
          <cell r="H98">
            <v>0</v>
          </cell>
          <cell r="I98">
            <v>18.625</v>
          </cell>
          <cell r="J98">
            <v>0</v>
          </cell>
          <cell r="K98">
            <v>42</v>
          </cell>
          <cell r="L98">
            <v>1.5</v>
          </cell>
          <cell r="M98">
            <v>1</v>
          </cell>
          <cell r="O98">
            <v>2034</v>
          </cell>
          <cell r="P98">
            <v>0.99</v>
          </cell>
          <cell r="Q98">
            <v>-1.0101010101010102</v>
          </cell>
          <cell r="R98">
            <v>0</v>
          </cell>
          <cell r="S98">
            <v>0.01</v>
          </cell>
          <cell r="T98">
            <v>0.01</v>
          </cell>
          <cell r="U98">
            <v>0.44700000000000001</v>
          </cell>
          <cell r="V98">
            <v>8.1949999999999992E-3</v>
          </cell>
          <cell r="W98">
            <v>250.72499999999999</v>
          </cell>
          <cell r="X98">
            <v>0</v>
          </cell>
          <cell r="Y98">
            <v>0</v>
          </cell>
          <cell r="Z98">
            <v>0</v>
          </cell>
          <cell r="AA98">
            <v>0</v>
          </cell>
        </row>
        <row r="99">
          <cell r="A99">
            <v>2035</v>
          </cell>
          <cell r="B99">
            <v>0.49399999999999999</v>
          </cell>
          <cell r="C99">
            <v>1.3333333333333333</v>
          </cell>
          <cell r="D99">
            <v>0</v>
          </cell>
          <cell r="E99">
            <v>0.05</v>
          </cell>
          <cell r="F99">
            <v>0.05</v>
          </cell>
          <cell r="G99">
            <v>10.8025</v>
          </cell>
          <cell r="H99">
            <v>0</v>
          </cell>
          <cell r="I99">
            <v>18.625</v>
          </cell>
          <cell r="J99">
            <v>0</v>
          </cell>
          <cell r="K99">
            <v>42</v>
          </cell>
          <cell r="L99">
            <v>1.5</v>
          </cell>
          <cell r="M99">
            <v>1</v>
          </cell>
          <cell r="O99">
            <v>2035</v>
          </cell>
          <cell r="P99">
            <v>0.99</v>
          </cell>
          <cell r="Q99">
            <v>-1.0101010101010102</v>
          </cell>
          <cell r="R99">
            <v>0</v>
          </cell>
          <cell r="S99">
            <v>0.01</v>
          </cell>
          <cell r="T99">
            <v>0.01</v>
          </cell>
          <cell r="U99">
            <v>0.44700000000000001</v>
          </cell>
          <cell r="V99">
            <v>8.1949999999999992E-3</v>
          </cell>
          <cell r="W99">
            <v>250.72499999999999</v>
          </cell>
          <cell r="X99">
            <v>0</v>
          </cell>
          <cell r="Y99">
            <v>0</v>
          </cell>
          <cell r="Z99">
            <v>0</v>
          </cell>
          <cell r="AA99">
            <v>0</v>
          </cell>
        </row>
        <row r="101">
          <cell r="A101" t="str">
            <v>WasteCHP</v>
          </cell>
          <cell r="B101" t="str">
            <v>Eff.</v>
          </cell>
          <cell r="C101" t="str">
            <v>Cb</v>
          </cell>
          <cell r="D101" t="str">
            <v>Cv</v>
          </cell>
          <cell r="E101" t="str">
            <v>POutage</v>
          </cell>
          <cell r="F101" t="str">
            <v>UPOutage</v>
          </cell>
          <cell r="G101" t="str">
            <v>Invest</v>
          </cell>
          <cell r="H101" t="str">
            <v>O&amp;Mfixed</v>
          </cell>
          <cell r="I101" t="str">
            <v>O&amp;Mvar</v>
          </cell>
          <cell r="J101" t="str">
            <v>Desulp</v>
          </cell>
          <cell r="K101" t="str">
            <v>NO2</v>
          </cell>
          <cell r="L101" t="str">
            <v>CH4</v>
          </cell>
          <cell r="M101" t="str">
            <v>N2O</v>
          </cell>
          <cell r="O101" t="str">
            <v>HeatPump_Large</v>
          </cell>
          <cell r="P101" t="str">
            <v>Eff.</v>
          </cell>
          <cell r="Q101" t="str">
            <v>Cb</v>
          </cell>
          <cell r="R101" t="str">
            <v>Cv</v>
          </cell>
          <cell r="S101" t="str">
            <v>POutage</v>
          </cell>
          <cell r="T101" t="str">
            <v>UPOutage</v>
          </cell>
          <cell r="U101" t="str">
            <v>Invest</v>
          </cell>
          <cell r="V101" t="str">
            <v>O&amp;Mfixed</v>
          </cell>
          <cell r="W101" t="str">
            <v>O&amp;Mvar</v>
          </cell>
          <cell r="X101" t="str">
            <v>Desulp</v>
          </cell>
          <cell r="Y101" t="str">
            <v>NO2</v>
          </cell>
          <cell r="Z101" t="str">
            <v>CH4</v>
          </cell>
          <cell r="AA101" t="str">
            <v>N2O</v>
          </cell>
        </row>
        <row r="102">
          <cell r="A102" t="str">
            <v>Investeringsår</v>
          </cell>
          <cell r="B102" t="str">
            <v>%</v>
          </cell>
          <cell r="C102" t="str">
            <v>p.u.</v>
          </cell>
          <cell r="D102" t="str">
            <v>p.u.</v>
          </cell>
          <cell r="E102" t="str">
            <v>%</v>
          </cell>
          <cell r="F102" t="str">
            <v>%</v>
          </cell>
          <cell r="G102" t="str">
            <v>Mkr./MW</v>
          </cell>
          <cell r="H102" t="str">
            <v>Mkr/MWy</v>
          </cell>
          <cell r="I102" t="str">
            <v>kr/MWh</v>
          </cell>
          <cell r="J102" t="str">
            <v>p.u</v>
          </cell>
          <cell r="K102" t="str">
            <v>g/GJ</v>
          </cell>
          <cell r="L102" t="str">
            <v>g/GJ</v>
          </cell>
          <cell r="M102" t="str">
            <v>g/GJ</v>
          </cell>
          <cell r="O102" t="str">
            <v>Investeringsår</v>
          </cell>
          <cell r="P102" t="str">
            <v>%</v>
          </cell>
          <cell r="Q102" t="str">
            <v>p.u.</v>
          </cell>
          <cell r="R102" t="str">
            <v>p.u.</v>
          </cell>
          <cell r="S102" t="str">
            <v>%</v>
          </cell>
          <cell r="T102" t="str">
            <v>%</v>
          </cell>
          <cell r="U102" t="str">
            <v>Mkr./MW</v>
          </cell>
          <cell r="V102" t="str">
            <v>Mkr/MWy</v>
          </cell>
          <cell r="W102" t="str">
            <v>kr/MWh</v>
          </cell>
          <cell r="X102" t="str">
            <v>p.u</v>
          </cell>
          <cell r="Y102" t="str">
            <v>g/GJ</v>
          </cell>
          <cell r="Z102" t="str">
            <v>g/GJ</v>
          </cell>
          <cell r="AA102" t="str">
            <v>g/GJ</v>
          </cell>
        </row>
        <row r="103">
          <cell r="A103" t="str">
            <v>Existing</v>
          </cell>
          <cell r="E103">
            <v>0.06</v>
          </cell>
          <cell r="F103">
            <v>0.03</v>
          </cell>
          <cell r="H103">
            <v>1.1599999999999999</v>
          </cell>
          <cell r="I103">
            <v>0</v>
          </cell>
          <cell r="O103">
            <v>2010</v>
          </cell>
          <cell r="P103">
            <v>2.8</v>
          </cell>
          <cell r="Q103">
            <v>-0.35714285714285715</v>
          </cell>
          <cell r="R103">
            <v>0</v>
          </cell>
          <cell r="S103">
            <v>0.05</v>
          </cell>
          <cell r="T103">
            <v>0.05</v>
          </cell>
          <cell r="U103">
            <v>5.0660000000000007</v>
          </cell>
          <cell r="V103">
            <v>4.0974999999999998E-2</v>
          </cell>
          <cell r="W103">
            <v>0</v>
          </cell>
          <cell r="X103">
            <v>0</v>
          </cell>
          <cell r="Y103">
            <v>0</v>
          </cell>
          <cell r="Z103">
            <v>0</v>
          </cell>
          <cell r="AA103">
            <v>0</v>
          </cell>
        </row>
        <row r="104">
          <cell r="A104">
            <v>2010</v>
          </cell>
          <cell r="B104">
            <v>0.22799999999999998</v>
          </cell>
          <cell r="C104">
            <v>0.32432432432432434</v>
          </cell>
          <cell r="D104">
            <v>0</v>
          </cell>
          <cell r="E104">
            <v>0.06</v>
          </cell>
          <cell r="F104">
            <v>0.01</v>
          </cell>
          <cell r="G104">
            <v>63.325000000000003</v>
          </cell>
          <cell r="H104">
            <v>1.1599999999999999</v>
          </cell>
          <cell r="I104">
            <v>0</v>
          </cell>
          <cell r="J104">
            <v>0.98199999999999998</v>
          </cell>
          <cell r="K104">
            <v>124</v>
          </cell>
          <cell r="L104">
            <v>0.59</v>
          </cell>
          <cell r="M104">
            <v>1.2</v>
          </cell>
          <cell r="O104">
            <v>2011</v>
          </cell>
          <cell r="P104">
            <v>2.8</v>
          </cell>
          <cell r="Q104">
            <v>-0.35714285714285715</v>
          </cell>
          <cell r="R104">
            <v>0</v>
          </cell>
          <cell r="S104">
            <v>0.05</v>
          </cell>
          <cell r="T104">
            <v>0.05</v>
          </cell>
          <cell r="U104">
            <v>5.0660000000000007</v>
          </cell>
          <cell r="V104">
            <v>4.0974999999999998E-2</v>
          </cell>
          <cell r="W104">
            <v>0</v>
          </cell>
          <cell r="X104">
            <v>0</v>
          </cell>
          <cell r="Y104">
            <v>0</v>
          </cell>
          <cell r="Z104">
            <v>0</v>
          </cell>
          <cell r="AA104">
            <v>0</v>
          </cell>
        </row>
        <row r="105">
          <cell r="A105">
            <v>2011</v>
          </cell>
          <cell r="B105">
            <v>0.22799999999999998</v>
          </cell>
          <cell r="C105">
            <v>0.32432432432432434</v>
          </cell>
          <cell r="D105">
            <v>0</v>
          </cell>
          <cell r="E105">
            <v>0.06</v>
          </cell>
          <cell r="F105">
            <v>0.01</v>
          </cell>
          <cell r="G105">
            <v>63.325000000000003</v>
          </cell>
          <cell r="H105">
            <v>1.1599999999999999</v>
          </cell>
          <cell r="I105">
            <v>0</v>
          </cell>
          <cell r="J105">
            <v>0.98199999999999998</v>
          </cell>
          <cell r="K105">
            <v>124</v>
          </cell>
          <cell r="L105">
            <v>0.59</v>
          </cell>
          <cell r="M105">
            <v>1.2</v>
          </cell>
          <cell r="O105">
            <v>2012</v>
          </cell>
          <cell r="P105">
            <v>2.8</v>
          </cell>
          <cell r="Q105">
            <v>-0.35714285714285715</v>
          </cell>
          <cell r="R105">
            <v>0</v>
          </cell>
          <cell r="S105">
            <v>0.05</v>
          </cell>
          <cell r="T105">
            <v>0.05</v>
          </cell>
          <cell r="U105">
            <v>5.0660000000000007</v>
          </cell>
          <cell r="V105">
            <v>4.0974999999999998E-2</v>
          </cell>
          <cell r="W105">
            <v>0</v>
          </cell>
          <cell r="X105">
            <v>0</v>
          </cell>
          <cell r="Y105">
            <v>0</v>
          </cell>
          <cell r="Z105">
            <v>0</v>
          </cell>
          <cell r="AA105">
            <v>0</v>
          </cell>
        </row>
        <row r="106">
          <cell r="A106">
            <v>2012</v>
          </cell>
          <cell r="B106">
            <v>0.22799999999999998</v>
          </cell>
          <cell r="C106">
            <v>0.32432432432432434</v>
          </cell>
          <cell r="D106">
            <v>0</v>
          </cell>
          <cell r="E106">
            <v>0.06</v>
          </cell>
          <cell r="F106">
            <v>0.01</v>
          </cell>
          <cell r="G106">
            <v>63.325000000000003</v>
          </cell>
          <cell r="H106">
            <v>1.1599999999999999</v>
          </cell>
          <cell r="I106">
            <v>0</v>
          </cell>
          <cell r="J106">
            <v>0.98199999999999998</v>
          </cell>
          <cell r="K106">
            <v>124</v>
          </cell>
          <cell r="L106">
            <v>0.59</v>
          </cell>
          <cell r="M106">
            <v>1.2</v>
          </cell>
          <cell r="O106">
            <v>2013</v>
          </cell>
          <cell r="P106">
            <v>2.8</v>
          </cell>
          <cell r="Q106">
            <v>-0.35714285714285715</v>
          </cell>
          <cell r="R106">
            <v>0</v>
          </cell>
          <cell r="S106">
            <v>0.05</v>
          </cell>
          <cell r="T106">
            <v>0.05</v>
          </cell>
          <cell r="U106">
            <v>5.0660000000000007</v>
          </cell>
          <cell r="V106">
            <v>4.0974999999999998E-2</v>
          </cell>
          <cell r="W106">
            <v>0</v>
          </cell>
          <cell r="X106">
            <v>0</v>
          </cell>
          <cell r="Y106">
            <v>0</v>
          </cell>
          <cell r="Z106">
            <v>0</v>
          </cell>
          <cell r="AA106">
            <v>0</v>
          </cell>
        </row>
        <row r="107">
          <cell r="A107">
            <v>2013</v>
          </cell>
          <cell r="B107">
            <v>0.22799999999999998</v>
          </cell>
          <cell r="C107">
            <v>0.32432432432432434</v>
          </cell>
          <cell r="D107">
            <v>0</v>
          </cell>
          <cell r="E107">
            <v>0.06</v>
          </cell>
          <cell r="F107">
            <v>0.01</v>
          </cell>
          <cell r="G107">
            <v>63.325000000000003</v>
          </cell>
          <cell r="H107">
            <v>1.1599999999999999</v>
          </cell>
          <cell r="I107">
            <v>0</v>
          </cell>
          <cell r="J107">
            <v>0.98199999999999998</v>
          </cell>
          <cell r="K107">
            <v>124</v>
          </cell>
          <cell r="L107">
            <v>0.59</v>
          </cell>
          <cell r="M107">
            <v>1.2</v>
          </cell>
          <cell r="O107">
            <v>2014</v>
          </cell>
          <cell r="P107">
            <v>2.8</v>
          </cell>
          <cell r="Q107">
            <v>-0.35714285714285715</v>
          </cell>
          <cell r="R107">
            <v>0</v>
          </cell>
          <cell r="S107">
            <v>0.05</v>
          </cell>
          <cell r="T107">
            <v>0.05</v>
          </cell>
          <cell r="U107">
            <v>5.0660000000000007</v>
          </cell>
          <cell r="V107">
            <v>4.0974999999999998E-2</v>
          </cell>
          <cell r="W107">
            <v>0</v>
          </cell>
          <cell r="X107">
            <v>0</v>
          </cell>
          <cell r="Y107">
            <v>0</v>
          </cell>
          <cell r="Z107">
            <v>0</v>
          </cell>
          <cell r="AA107">
            <v>0</v>
          </cell>
        </row>
        <row r="108">
          <cell r="A108">
            <v>2014</v>
          </cell>
          <cell r="B108">
            <v>0.22799999999999998</v>
          </cell>
          <cell r="C108">
            <v>0.32432432432432434</v>
          </cell>
          <cell r="D108">
            <v>0</v>
          </cell>
          <cell r="E108">
            <v>0.06</v>
          </cell>
          <cell r="F108">
            <v>0.01</v>
          </cell>
          <cell r="G108">
            <v>63.325000000000003</v>
          </cell>
          <cell r="H108">
            <v>1.1599999999999999</v>
          </cell>
          <cell r="I108">
            <v>0</v>
          </cell>
          <cell r="J108">
            <v>0.98199999999999998</v>
          </cell>
          <cell r="K108">
            <v>124</v>
          </cell>
          <cell r="L108">
            <v>0.59</v>
          </cell>
          <cell r="M108">
            <v>1.2</v>
          </cell>
          <cell r="O108">
            <v>2015</v>
          </cell>
          <cell r="P108">
            <v>2.8</v>
          </cell>
          <cell r="Q108">
            <v>-0.35714285714285715</v>
          </cell>
          <cell r="R108">
            <v>0</v>
          </cell>
          <cell r="S108">
            <v>0.05</v>
          </cell>
          <cell r="T108">
            <v>0.05</v>
          </cell>
          <cell r="U108">
            <v>5.0660000000000007</v>
          </cell>
          <cell r="V108">
            <v>4.0974999999999998E-2</v>
          </cell>
          <cell r="W108">
            <v>0</v>
          </cell>
          <cell r="X108">
            <v>0</v>
          </cell>
          <cell r="Y108">
            <v>0</v>
          </cell>
          <cell r="Z108">
            <v>0</v>
          </cell>
          <cell r="AA108">
            <v>0</v>
          </cell>
        </row>
        <row r="109">
          <cell r="A109">
            <v>2015</v>
          </cell>
          <cell r="B109">
            <v>0.22799999999999998</v>
          </cell>
          <cell r="C109">
            <v>0.32432432432432434</v>
          </cell>
          <cell r="D109">
            <v>0</v>
          </cell>
          <cell r="E109">
            <v>0.06</v>
          </cell>
          <cell r="F109">
            <v>0.01</v>
          </cell>
          <cell r="G109">
            <v>63.325000000000003</v>
          </cell>
          <cell r="H109">
            <v>1.1599999999999999</v>
          </cell>
          <cell r="I109">
            <v>0</v>
          </cell>
          <cell r="J109">
            <v>0.98199999999999998</v>
          </cell>
          <cell r="K109">
            <v>124</v>
          </cell>
          <cell r="L109">
            <v>0.59</v>
          </cell>
          <cell r="M109">
            <v>1.2</v>
          </cell>
          <cell r="O109">
            <v>2016</v>
          </cell>
          <cell r="P109">
            <v>2.82</v>
          </cell>
          <cell r="Q109">
            <v>-0.3546099290780142</v>
          </cell>
          <cell r="R109">
            <v>0</v>
          </cell>
          <cell r="S109">
            <v>0.05</v>
          </cell>
          <cell r="T109">
            <v>0.05</v>
          </cell>
          <cell r="U109">
            <v>4.9915000000000003</v>
          </cell>
          <cell r="V109">
            <v>3.8218499999999996E-2</v>
          </cell>
          <cell r="W109">
            <v>0</v>
          </cell>
          <cell r="X109">
            <v>0</v>
          </cell>
          <cell r="Y109">
            <v>0</v>
          </cell>
          <cell r="Z109">
            <v>0</v>
          </cell>
          <cell r="AA109">
            <v>0</v>
          </cell>
        </row>
        <row r="110">
          <cell r="A110">
            <v>2016</v>
          </cell>
          <cell r="B110">
            <v>0.23179999999999998</v>
          </cell>
          <cell r="C110">
            <v>0.3326988960791778</v>
          </cell>
          <cell r="D110">
            <v>0</v>
          </cell>
          <cell r="E110">
            <v>0.06</v>
          </cell>
          <cell r="F110">
            <v>0.01</v>
          </cell>
          <cell r="G110">
            <v>63.325000000000003</v>
          </cell>
          <cell r="H110">
            <v>1.1599999999999999</v>
          </cell>
          <cell r="I110">
            <v>0</v>
          </cell>
          <cell r="J110">
            <v>0.98239999999999994</v>
          </cell>
          <cell r="K110">
            <v>105.2</v>
          </cell>
          <cell r="L110">
            <v>0.59</v>
          </cell>
          <cell r="M110">
            <v>1.2</v>
          </cell>
          <cell r="O110">
            <v>2017</v>
          </cell>
          <cell r="P110">
            <v>2.84</v>
          </cell>
          <cell r="Q110">
            <v>-0.35211267605633806</v>
          </cell>
          <cell r="R110">
            <v>0</v>
          </cell>
          <cell r="S110">
            <v>0.05</v>
          </cell>
          <cell r="T110">
            <v>0.05</v>
          </cell>
          <cell r="U110">
            <v>4.9169999999999998</v>
          </cell>
          <cell r="V110">
            <v>3.5461999999999994E-2</v>
          </cell>
          <cell r="W110">
            <v>0</v>
          </cell>
          <cell r="X110">
            <v>0</v>
          </cell>
          <cell r="Y110">
            <v>0</v>
          </cell>
          <cell r="Z110">
            <v>0</v>
          </cell>
          <cell r="AA110">
            <v>0</v>
          </cell>
        </row>
        <row r="111">
          <cell r="A111">
            <v>2017</v>
          </cell>
          <cell r="B111">
            <v>0.23559999999999998</v>
          </cell>
          <cell r="C111">
            <v>0.34107346783403125</v>
          </cell>
          <cell r="D111">
            <v>0</v>
          </cell>
          <cell r="E111">
            <v>0.06</v>
          </cell>
          <cell r="F111">
            <v>0.01</v>
          </cell>
          <cell r="G111">
            <v>63.325000000000003</v>
          </cell>
          <cell r="H111">
            <v>1.1599999999999999</v>
          </cell>
          <cell r="I111">
            <v>0</v>
          </cell>
          <cell r="J111">
            <v>0.9827999999999999</v>
          </cell>
          <cell r="K111">
            <v>86.4</v>
          </cell>
          <cell r="L111">
            <v>0.59</v>
          </cell>
          <cell r="M111">
            <v>1.2</v>
          </cell>
          <cell r="O111">
            <v>2018</v>
          </cell>
          <cell r="P111">
            <v>2.86</v>
          </cell>
          <cell r="Q111">
            <v>-0.34965034965034969</v>
          </cell>
          <cell r="R111">
            <v>0</v>
          </cell>
          <cell r="S111">
            <v>0.05</v>
          </cell>
          <cell r="T111">
            <v>0.05</v>
          </cell>
          <cell r="U111">
            <v>4.8424999999999994</v>
          </cell>
          <cell r="V111">
            <v>3.2705499999999992E-2</v>
          </cell>
          <cell r="W111">
            <v>0</v>
          </cell>
          <cell r="X111">
            <v>0</v>
          </cell>
          <cell r="Y111">
            <v>0</v>
          </cell>
          <cell r="Z111">
            <v>0</v>
          </cell>
          <cell r="AA111">
            <v>0</v>
          </cell>
        </row>
        <row r="112">
          <cell r="A112">
            <v>2018</v>
          </cell>
          <cell r="B112">
            <v>0.23939999999999997</v>
          </cell>
          <cell r="C112">
            <v>0.34944803958888471</v>
          </cell>
          <cell r="D112">
            <v>0</v>
          </cell>
          <cell r="E112">
            <v>0.06</v>
          </cell>
          <cell r="F112">
            <v>0.01</v>
          </cell>
          <cell r="G112">
            <v>63.325000000000003</v>
          </cell>
          <cell r="H112">
            <v>1.1599999999999999</v>
          </cell>
          <cell r="I112">
            <v>0</v>
          </cell>
          <cell r="J112">
            <v>0.98319999999999985</v>
          </cell>
          <cell r="K112">
            <v>67.600000000000009</v>
          </cell>
          <cell r="L112">
            <v>0.59</v>
          </cell>
          <cell r="M112">
            <v>1.2</v>
          </cell>
          <cell r="O112">
            <v>2019</v>
          </cell>
          <cell r="P112">
            <v>2.88</v>
          </cell>
          <cell r="Q112">
            <v>-0.34722222222222221</v>
          </cell>
          <cell r="R112">
            <v>0</v>
          </cell>
          <cell r="S112">
            <v>0.05</v>
          </cell>
          <cell r="T112">
            <v>0.05</v>
          </cell>
          <cell r="U112">
            <v>4.7679999999999989</v>
          </cell>
          <cell r="V112">
            <v>2.9948999999999993E-2</v>
          </cell>
          <cell r="W112">
            <v>0</v>
          </cell>
          <cell r="X112">
            <v>0</v>
          </cell>
          <cell r="Y112">
            <v>0</v>
          </cell>
          <cell r="Z112">
            <v>0</v>
          </cell>
          <cell r="AA112">
            <v>0</v>
          </cell>
        </row>
        <row r="113">
          <cell r="A113">
            <v>2019</v>
          </cell>
          <cell r="B113">
            <v>0.24319999999999997</v>
          </cell>
          <cell r="C113">
            <v>0.35782261134373816</v>
          </cell>
          <cell r="D113">
            <v>0</v>
          </cell>
          <cell r="E113">
            <v>0.06</v>
          </cell>
          <cell r="F113">
            <v>0.01</v>
          </cell>
          <cell r="G113">
            <v>63.325000000000003</v>
          </cell>
          <cell r="H113">
            <v>1.1599999999999999</v>
          </cell>
          <cell r="I113">
            <v>0</v>
          </cell>
          <cell r="J113">
            <v>0.98359999999999981</v>
          </cell>
          <cell r="K113">
            <v>48.800000000000011</v>
          </cell>
          <cell r="L113">
            <v>0.59</v>
          </cell>
          <cell r="M113">
            <v>1.2</v>
          </cell>
          <cell r="O113">
            <v>2020</v>
          </cell>
          <cell r="P113">
            <v>2.9</v>
          </cell>
          <cell r="Q113">
            <v>-0.34482758620689657</v>
          </cell>
          <cell r="R113">
            <v>0</v>
          </cell>
          <cell r="S113">
            <v>0.05</v>
          </cell>
          <cell r="T113">
            <v>0.05</v>
          </cell>
          <cell r="U113">
            <v>4.6935000000000002</v>
          </cell>
          <cell r="V113">
            <v>2.7192500000000001E-2</v>
          </cell>
          <cell r="W113">
            <v>0</v>
          </cell>
          <cell r="X113">
            <v>0</v>
          </cell>
          <cell r="Y113">
            <v>0</v>
          </cell>
          <cell r="Z113">
            <v>0</v>
          </cell>
          <cell r="AA113">
            <v>0</v>
          </cell>
        </row>
        <row r="114">
          <cell r="A114">
            <v>2020</v>
          </cell>
          <cell r="B114">
            <v>0.247</v>
          </cell>
          <cell r="C114">
            <v>0.36619718309859156</v>
          </cell>
          <cell r="D114">
            <v>0</v>
          </cell>
          <cell r="E114">
            <v>0.06</v>
          </cell>
          <cell r="F114">
            <v>0.01</v>
          </cell>
          <cell r="G114">
            <v>63.325000000000003</v>
          </cell>
          <cell r="H114">
            <v>1.1599999999999999</v>
          </cell>
          <cell r="I114">
            <v>0</v>
          </cell>
          <cell r="J114">
            <v>0.98399999999999999</v>
          </cell>
          <cell r="K114">
            <v>30</v>
          </cell>
          <cell r="L114">
            <v>0.59</v>
          </cell>
          <cell r="M114">
            <v>1.2</v>
          </cell>
          <cell r="O114">
            <v>2021</v>
          </cell>
          <cell r="P114">
            <v>2.91</v>
          </cell>
          <cell r="Q114">
            <v>-0.3436426116838488</v>
          </cell>
          <cell r="R114">
            <v>0</v>
          </cell>
          <cell r="S114">
            <v>0.05</v>
          </cell>
          <cell r="T114">
            <v>0.05</v>
          </cell>
          <cell r="U114">
            <v>4.6525249999999998</v>
          </cell>
          <cell r="V114">
            <v>2.7192500000000001E-2</v>
          </cell>
          <cell r="W114">
            <v>0</v>
          </cell>
          <cell r="X114">
            <v>0</v>
          </cell>
          <cell r="Y114">
            <v>0</v>
          </cell>
          <cell r="Z114">
            <v>0</v>
          </cell>
          <cell r="AA114">
            <v>0</v>
          </cell>
        </row>
        <row r="115">
          <cell r="A115">
            <v>2021</v>
          </cell>
          <cell r="B115">
            <v>0.247</v>
          </cell>
          <cell r="C115">
            <v>0.36619718309859156</v>
          </cell>
          <cell r="D115">
            <v>0</v>
          </cell>
          <cell r="E115">
            <v>0.06</v>
          </cell>
          <cell r="F115">
            <v>0.01</v>
          </cell>
          <cell r="G115">
            <v>63.325000000000003</v>
          </cell>
          <cell r="H115">
            <v>1.1599999999999999</v>
          </cell>
          <cell r="I115">
            <v>0</v>
          </cell>
          <cell r="J115">
            <v>0.98399999999999999</v>
          </cell>
          <cell r="K115">
            <v>30</v>
          </cell>
          <cell r="L115">
            <v>0.59</v>
          </cell>
          <cell r="M115">
            <v>1.2</v>
          </cell>
          <cell r="O115">
            <v>2022</v>
          </cell>
          <cell r="P115">
            <v>2.92</v>
          </cell>
          <cell r="Q115">
            <v>-0.34246575342465752</v>
          </cell>
          <cell r="R115">
            <v>0</v>
          </cell>
          <cell r="S115">
            <v>0.05</v>
          </cell>
          <cell r="T115">
            <v>0.05</v>
          </cell>
          <cell r="U115">
            <v>4.6115499999999994</v>
          </cell>
          <cell r="V115">
            <v>2.7192500000000001E-2</v>
          </cell>
          <cell r="W115">
            <v>0</v>
          </cell>
          <cell r="X115">
            <v>0</v>
          </cell>
          <cell r="Y115">
            <v>0</v>
          </cell>
          <cell r="Z115">
            <v>0</v>
          </cell>
          <cell r="AA115">
            <v>0</v>
          </cell>
        </row>
        <row r="116">
          <cell r="A116">
            <v>2022</v>
          </cell>
          <cell r="B116">
            <v>0.247</v>
          </cell>
          <cell r="C116">
            <v>0.36619718309859156</v>
          </cell>
          <cell r="D116">
            <v>0</v>
          </cell>
          <cell r="E116">
            <v>0.06</v>
          </cell>
          <cell r="F116">
            <v>0.01</v>
          </cell>
          <cell r="G116">
            <v>63.325000000000003</v>
          </cell>
          <cell r="H116">
            <v>1.1599999999999999</v>
          </cell>
          <cell r="I116">
            <v>0</v>
          </cell>
          <cell r="J116">
            <v>0.98399999999999999</v>
          </cell>
          <cell r="K116">
            <v>30</v>
          </cell>
          <cell r="L116">
            <v>0.59</v>
          </cell>
          <cell r="M116">
            <v>1.2</v>
          </cell>
          <cell r="O116">
            <v>2023</v>
          </cell>
          <cell r="P116">
            <v>2.9299999999999997</v>
          </cell>
          <cell r="Q116">
            <v>-0.34129692832764508</v>
          </cell>
          <cell r="R116">
            <v>0</v>
          </cell>
          <cell r="S116">
            <v>0.05</v>
          </cell>
          <cell r="T116">
            <v>0.05</v>
          </cell>
          <cell r="U116">
            <v>4.5705749999999989</v>
          </cell>
          <cell r="V116">
            <v>2.7192500000000001E-2</v>
          </cell>
          <cell r="W116">
            <v>0</v>
          </cell>
          <cell r="X116">
            <v>0</v>
          </cell>
          <cell r="Y116">
            <v>0</v>
          </cell>
          <cell r="Z116">
            <v>0</v>
          </cell>
          <cell r="AA116">
            <v>0</v>
          </cell>
        </row>
        <row r="117">
          <cell r="A117">
            <v>2023</v>
          </cell>
          <cell r="B117">
            <v>0.247</v>
          </cell>
          <cell r="C117">
            <v>0.36619718309859156</v>
          </cell>
          <cell r="D117">
            <v>0</v>
          </cell>
          <cell r="E117">
            <v>0.06</v>
          </cell>
          <cell r="F117">
            <v>0.01</v>
          </cell>
          <cell r="G117">
            <v>63.325000000000003</v>
          </cell>
          <cell r="H117">
            <v>1.1599999999999999</v>
          </cell>
          <cell r="I117">
            <v>0</v>
          </cell>
          <cell r="J117">
            <v>0.98399999999999999</v>
          </cell>
          <cell r="K117">
            <v>30</v>
          </cell>
          <cell r="L117">
            <v>0.59</v>
          </cell>
          <cell r="M117">
            <v>1.2</v>
          </cell>
          <cell r="O117">
            <v>2024</v>
          </cell>
          <cell r="P117">
            <v>2.9399999999999995</v>
          </cell>
          <cell r="Q117">
            <v>-0.34013605442176875</v>
          </cell>
          <cell r="R117">
            <v>0</v>
          </cell>
          <cell r="S117">
            <v>0.05</v>
          </cell>
          <cell r="T117">
            <v>0.05</v>
          </cell>
          <cell r="U117">
            <v>4.5295999999999985</v>
          </cell>
          <cell r="V117">
            <v>2.7192500000000001E-2</v>
          </cell>
          <cell r="W117">
            <v>0</v>
          </cell>
          <cell r="X117">
            <v>0</v>
          </cell>
          <cell r="Y117">
            <v>0</v>
          </cell>
          <cell r="Z117">
            <v>0</v>
          </cell>
          <cell r="AA117">
            <v>0</v>
          </cell>
        </row>
        <row r="118">
          <cell r="A118">
            <v>2024</v>
          </cell>
          <cell r="B118">
            <v>0.247</v>
          </cell>
          <cell r="C118">
            <v>0.36619718309859156</v>
          </cell>
          <cell r="D118">
            <v>0</v>
          </cell>
          <cell r="E118">
            <v>0.06</v>
          </cell>
          <cell r="F118">
            <v>0.01</v>
          </cell>
          <cell r="G118">
            <v>63.325000000000003</v>
          </cell>
          <cell r="H118">
            <v>1.1599999999999999</v>
          </cell>
          <cell r="I118">
            <v>0</v>
          </cell>
          <cell r="J118">
            <v>0.98399999999999999</v>
          </cell>
          <cell r="K118">
            <v>30</v>
          </cell>
          <cell r="L118">
            <v>0.59</v>
          </cell>
          <cell r="M118">
            <v>1.2</v>
          </cell>
          <cell r="O118">
            <v>2025</v>
          </cell>
          <cell r="P118">
            <v>2.9499999999999993</v>
          </cell>
          <cell r="Q118">
            <v>-0.33898305084745772</v>
          </cell>
          <cell r="R118">
            <v>0</v>
          </cell>
          <cell r="S118">
            <v>0.05</v>
          </cell>
          <cell r="T118">
            <v>0.05</v>
          </cell>
          <cell r="U118">
            <v>4.4886249999999981</v>
          </cell>
          <cell r="V118">
            <v>2.7192500000000001E-2</v>
          </cell>
          <cell r="W118">
            <v>0</v>
          </cell>
          <cell r="X118">
            <v>0</v>
          </cell>
          <cell r="Y118">
            <v>0</v>
          </cell>
          <cell r="Z118">
            <v>0</v>
          </cell>
          <cell r="AA118">
            <v>0</v>
          </cell>
        </row>
        <row r="119">
          <cell r="A119">
            <v>2025</v>
          </cell>
          <cell r="B119">
            <v>0.247</v>
          </cell>
          <cell r="C119">
            <v>0.36619718309859156</v>
          </cell>
          <cell r="D119">
            <v>0</v>
          </cell>
          <cell r="E119">
            <v>0.06</v>
          </cell>
          <cell r="F119">
            <v>0.01</v>
          </cell>
          <cell r="G119">
            <v>63.325000000000003</v>
          </cell>
          <cell r="H119">
            <v>1.1599999999999999</v>
          </cell>
          <cell r="I119">
            <v>0</v>
          </cell>
          <cell r="J119">
            <v>0.98399999999999999</v>
          </cell>
          <cell r="K119">
            <v>30</v>
          </cell>
          <cell r="L119">
            <v>0.59</v>
          </cell>
          <cell r="M119">
            <v>1.2</v>
          </cell>
          <cell r="O119">
            <v>2026</v>
          </cell>
          <cell r="P119">
            <v>2.9599999999999991</v>
          </cell>
          <cell r="Q119">
            <v>-0.33783783783783794</v>
          </cell>
          <cell r="R119">
            <v>0</v>
          </cell>
          <cell r="S119">
            <v>0.05</v>
          </cell>
          <cell r="T119">
            <v>0.05</v>
          </cell>
          <cell r="U119">
            <v>4.4476499999999977</v>
          </cell>
          <cell r="V119">
            <v>2.7192500000000001E-2</v>
          </cell>
          <cell r="W119">
            <v>0</v>
          </cell>
          <cell r="X119">
            <v>0</v>
          </cell>
          <cell r="Y119">
            <v>0</v>
          </cell>
          <cell r="Z119">
            <v>0</v>
          </cell>
          <cell r="AA119">
            <v>0</v>
          </cell>
        </row>
        <row r="120">
          <cell r="A120">
            <v>2026</v>
          </cell>
          <cell r="B120">
            <v>0.247</v>
          </cell>
          <cell r="C120">
            <v>0.36619718309859156</v>
          </cell>
          <cell r="D120">
            <v>0</v>
          </cell>
          <cell r="E120">
            <v>0.06</v>
          </cell>
          <cell r="F120">
            <v>0.01</v>
          </cell>
          <cell r="G120">
            <v>63.325000000000003</v>
          </cell>
          <cell r="H120">
            <v>1.1599999999999999</v>
          </cell>
          <cell r="I120">
            <v>0</v>
          </cell>
          <cell r="J120">
            <v>0.98399999999999999</v>
          </cell>
          <cell r="K120">
            <v>30</v>
          </cell>
          <cell r="L120">
            <v>0.59</v>
          </cell>
          <cell r="M120">
            <v>1.2</v>
          </cell>
          <cell r="O120">
            <v>2027</v>
          </cell>
          <cell r="P120">
            <v>2.9699999999999989</v>
          </cell>
          <cell r="Q120">
            <v>-0.33670033670033683</v>
          </cell>
          <cell r="R120">
            <v>0</v>
          </cell>
          <cell r="S120">
            <v>0.05</v>
          </cell>
          <cell r="T120">
            <v>0.05</v>
          </cell>
          <cell r="U120">
            <v>4.4066749999999972</v>
          </cell>
          <cell r="V120">
            <v>2.7192500000000001E-2</v>
          </cell>
          <cell r="W120">
            <v>0</v>
          </cell>
          <cell r="X120">
            <v>0</v>
          </cell>
          <cell r="Y120">
            <v>0</v>
          </cell>
          <cell r="Z120">
            <v>0</v>
          </cell>
          <cell r="AA120">
            <v>0</v>
          </cell>
        </row>
        <row r="121">
          <cell r="A121">
            <v>2027</v>
          </cell>
          <cell r="B121">
            <v>0.247</v>
          </cell>
          <cell r="C121">
            <v>0.36619718309859156</v>
          </cell>
          <cell r="D121">
            <v>0</v>
          </cell>
          <cell r="E121">
            <v>0.06</v>
          </cell>
          <cell r="F121">
            <v>0.01</v>
          </cell>
          <cell r="G121">
            <v>63.325000000000003</v>
          </cell>
          <cell r="H121">
            <v>1.1599999999999999</v>
          </cell>
          <cell r="I121">
            <v>0</v>
          </cell>
          <cell r="J121">
            <v>0.98399999999999999</v>
          </cell>
          <cell r="K121">
            <v>30</v>
          </cell>
          <cell r="L121">
            <v>0.59</v>
          </cell>
          <cell r="M121">
            <v>1.2</v>
          </cell>
          <cell r="O121">
            <v>2028</v>
          </cell>
          <cell r="P121">
            <v>2.9799999999999986</v>
          </cell>
          <cell r="Q121">
            <v>-0.33557046979865784</v>
          </cell>
          <cell r="R121">
            <v>0</v>
          </cell>
          <cell r="S121">
            <v>0.05</v>
          </cell>
          <cell r="T121">
            <v>0.05</v>
          </cell>
          <cell r="U121">
            <v>4.3656999999999968</v>
          </cell>
          <cell r="V121">
            <v>2.7192500000000001E-2</v>
          </cell>
          <cell r="W121">
            <v>0</v>
          </cell>
          <cell r="X121">
            <v>0</v>
          </cell>
          <cell r="Y121">
            <v>0</v>
          </cell>
          <cell r="Z121">
            <v>0</v>
          </cell>
          <cell r="AA121">
            <v>0</v>
          </cell>
        </row>
        <row r="122">
          <cell r="A122">
            <v>2028</v>
          </cell>
          <cell r="B122">
            <v>0.247</v>
          </cell>
          <cell r="C122">
            <v>0.36619718309859156</v>
          </cell>
          <cell r="D122">
            <v>0</v>
          </cell>
          <cell r="E122">
            <v>0.06</v>
          </cell>
          <cell r="F122">
            <v>0.01</v>
          </cell>
          <cell r="G122">
            <v>63.325000000000003</v>
          </cell>
          <cell r="H122">
            <v>1.1599999999999999</v>
          </cell>
          <cell r="I122">
            <v>0</v>
          </cell>
          <cell r="J122">
            <v>0.98399999999999999</v>
          </cell>
          <cell r="K122">
            <v>30</v>
          </cell>
          <cell r="L122">
            <v>0.59</v>
          </cell>
          <cell r="M122">
            <v>1.2</v>
          </cell>
          <cell r="O122">
            <v>2029</v>
          </cell>
          <cell r="P122">
            <v>2.9899999999999984</v>
          </cell>
          <cell r="Q122">
            <v>-0.33444816053511722</v>
          </cell>
          <cell r="R122">
            <v>0</v>
          </cell>
          <cell r="S122">
            <v>0.05</v>
          </cell>
          <cell r="T122">
            <v>0.05</v>
          </cell>
          <cell r="U122">
            <v>4.3247249999999964</v>
          </cell>
          <cell r="V122">
            <v>2.7192500000000001E-2</v>
          </cell>
          <cell r="W122">
            <v>0</v>
          </cell>
          <cell r="X122">
            <v>0</v>
          </cell>
          <cell r="Y122">
            <v>0</v>
          </cell>
          <cell r="Z122">
            <v>0</v>
          </cell>
          <cell r="AA122">
            <v>0</v>
          </cell>
        </row>
        <row r="123">
          <cell r="A123">
            <v>2029</v>
          </cell>
          <cell r="B123">
            <v>0.247</v>
          </cell>
          <cell r="C123">
            <v>0.36619718309859156</v>
          </cell>
          <cell r="D123">
            <v>0</v>
          </cell>
          <cell r="E123">
            <v>0.06</v>
          </cell>
          <cell r="F123">
            <v>0.01</v>
          </cell>
          <cell r="G123">
            <v>63.325000000000003</v>
          </cell>
          <cell r="H123">
            <v>1.1599999999999999</v>
          </cell>
          <cell r="I123">
            <v>0</v>
          </cell>
          <cell r="J123">
            <v>0.98399999999999999</v>
          </cell>
          <cell r="K123">
            <v>30</v>
          </cell>
          <cell r="L123">
            <v>0.59</v>
          </cell>
          <cell r="M123">
            <v>1.2</v>
          </cell>
          <cell r="O123">
            <v>2030</v>
          </cell>
          <cell r="P123">
            <v>3</v>
          </cell>
          <cell r="Q123">
            <v>-0.33333333333333331</v>
          </cell>
          <cell r="R123">
            <v>0</v>
          </cell>
          <cell r="S123">
            <v>0.05</v>
          </cell>
          <cell r="T123">
            <v>0.05</v>
          </cell>
          <cell r="U123">
            <v>4.2837499999999995</v>
          </cell>
          <cell r="V123">
            <v>2.7192500000000001E-2</v>
          </cell>
          <cell r="W123">
            <v>0</v>
          </cell>
          <cell r="X123">
            <v>0</v>
          </cell>
          <cell r="Y123">
            <v>0</v>
          </cell>
          <cell r="Z123">
            <v>0</v>
          </cell>
          <cell r="AA123">
            <v>0</v>
          </cell>
        </row>
        <row r="124">
          <cell r="A124">
            <v>2030</v>
          </cell>
          <cell r="B124">
            <v>0.247</v>
          </cell>
          <cell r="C124">
            <v>0.36619718309859156</v>
          </cell>
          <cell r="D124">
            <v>0</v>
          </cell>
          <cell r="E124">
            <v>0.06</v>
          </cell>
          <cell r="F124">
            <v>0.01</v>
          </cell>
          <cell r="G124">
            <v>63.325000000000003</v>
          </cell>
          <cell r="H124">
            <v>1.1599999999999999</v>
          </cell>
          <cell r="I124">
            <v>0</v>
          </cell>
          <cell r="J124">
            <v>0.98399999999999999</v>
          </cell>
          <cell r="K124">
            <v>30</v>
          </cell>
          <cell r="L124">
            <v>0.59</v>
          </cell>
          <cell r="M124">
            <v>1.2</v>
          </cell>
          <cell r="O124">
            <v>2031</v>
          </cell>
          <cell r="P124">
            <v>3</v>
          </cell>
          <cell r="Q124">
            <v>-0.33333333333333331</v>
          </cell>
          <cell r="R124">
            <v>0</v>
          </cell>
          <cell r="S124">
            <v>0.05</v>
          </cell>
          <cell r="T124">
            <v>0.05</v>
          </cell>
          <cell r="U124">
            <v>4.2837499999999995</v>
          </cell>
          <cell r="V124">
            <v>2.7192500000000001E-2</v>
          </cell>
          <cell r="W124">
            <v>0</v>
          </cell>
          <cell r="X124">
            <v>0</v>
          </cell>
          <cell r="Y124">
            <v>0</v>
          </cell>
          <cell r="Z124">
            <v>0</v>
          </cell>
          <cell r="AA124">
            <v>0</v>
          </cell>
        </row>
        <row r="125">
          <cell r="A125">
            <v>2031</v>
          </cell>
          <cell r="B125">
            <v>0.247</v>
          </cell>
          <cell r="C125">
            <v>0.36619718309859156</v>
          </cell>
          <cell r="D125">
            <v>0</v>
          </cell>
          <cell r="E125">
            <v>0.06</v>
          </cell>
          <cell r="F125">
            <v>0.01</v>
          </cell>
          <cell r="G125">
            <v>63.325000000000003</v>
          </cell>
          <cell r="H125">
            <v>1.1599999999999999</v>
          </cell>
          <cell r="I125">
            <v>0</v>
          </cell>
          <cell r="J125">
            <v>0.98399999999999999</v>
          </cell>
          <cell r="K125">
            <v>30</v>
          </cell>
          <cell r="L125">
            <v>0.59</v>
          </cell>
          <cell r="M125">
            <v>1.2</v>
          </cell>
          <cell r="O125">
            <v>2032</v>
          </cell>
          <cell r="P125">
            <v>3</v>
          </cell>
          <cell r="Q125">
            <v>-0.33333333333333331</v>
          </cell>
          <cell r="R125">
            <v>0</v>
          </cell>
          <cell r="S125">
            <v>0.05</v>
          </cell>
          <cell r="T125">
            <v>0.05</v>
          </cell>
          <cell r="U125">
            <v>4.2837499999999995</v>
          </cell>
          <cell r="V125">
            <v>2.7192500000000001E-2</v>
          </cell>
          <cell r="W125">
            <v>0</v>
          </cell>
          <cell r="X125">
            <v>0</v>
          </cell>
          <cell r="Y125">
            <v>0</v>
          </cell>
          <cell r="Z125">
            <v>0</v>
          </cell>
          <cell r="AA125">
            <v>0</v>
          </cell>
        </row>
        <row r="126">
          <cell r="A126">
            <v>2032</v>
          </cell>
          <cell r="B126">
            <v>0.247</v>
          </cell>
          <cell r="C126">
            <v>0.36619718309859156</v>
          </cell>
          <cell r="D126">
            <v>0</v>
          </cell>
          <cell r="E126">
            <v>0.06</v>
          </cell>
          <cell r="F126">
            <v>0.01</v>
          </cell>
          <cell r="G126">
            <v>63.325000000000003</v>
          </cell>
          <cell r="H126">
            <v>1.1599999999999999</v>
          </cell>
          <cell r="I126">
            <v>0</v>
          </cell>
          <cell r="J126">
            <v>0.98399999999999999</v>
          </cell>
          <cell r="K126">
            <v>30</v>
          </cell>
          <cell r="L126">
            <v>0.59</v>
          </cell>
          <cell r="M126">
            <v>1.2</v>
          </cell>
          <cell r="O126">
            <v>2033</v>
          </cell>
          <cell r="P126">
            <v>3</v>
          </cell>
          <cell r="Q126">
            <v>-0.33333333333333331</v>
          </cell>
          <cell r="R126">
            <v>0</v>
          </cell>
          <cell r="S126">
            <v>0.05</v>
          </cell>
          <cell r="T126">
            <v>0.05</v>
          </cell>
          <cell r="U126">
            <v>4.2837499999999995</v>
          </cell>
          <cell r="V126">
            <v>2.7192500000000001E-2</v>
          </cell>
          <cell r="W126">
            <v>0</v>
          </cell>
          <cell r="X126">
            <v>0</v>
          </cell>
          <cell r="Y126">
            <v>0</v>
          </cell>
          <cell r="Z126">
            <v>0</v>
          </cell>
          <cell r="AA126">
            <v>0</v>
          </cell>
        </row>
        <row r="127">
          <cell r="A127">
            <v>2033</v>
          </cell>
          <cell r="B127">
            <v>0.247</v>
          </cell>
          <cell r="C127">
            <v>0.36619718309859156</v>
          </cell>
          <cell r="D127">
            <v>0</v>
          </cell>
          <cell r="E127">
            <v>0.06</v>
          </cell>
          <cell r="F127">
            <v>0.01</v>
          </cell>
          <cell r="G127">
            <v>63.325000000000003</v>
          </cell>
          <cell r="H127">
            <v>1.1599999999999999</v>
          </cell>
          <cell r="I127">
            <v>0</v>
          </cell>
          <cell r="J127">
            <v>0.98399999999999999</v>
          </cell>
          <cell r="K127">
            <v>30</v>
          </cell>
          <cell r="L127">
            <v>0.59</v>
          </cell>
          <cell r="M127">
            <v>1.2</v>
          </cell>
          <cell r="O127">
            <v>2034</v>
          </cell>
          <cell r="P127">
            <v>3</v>
          </cell>
          <cell r="Q127">
            <v>-0.33333333333333331</v>
          </cell>
          <cell r="R127">
            <v>0</v>
          </cell>
          <cell r="S127">
            <v>0.05</v>
          </cell>
          <cell r="T127">
            <v>0.05</v>
          </cell>
          <cell r="U127">
            <v>4.2837499999999995</v>
          </cell>
          <cell r="V127">
            <v>2.7192500000000001E-2</v>
          </cell>
          <cell r="W127">
            <v>0</v>
          </cell>
          <cell r="X127">
            <v>0</v>
          </cell>
          <cell r="Y127">
            <v>0</v>
          </cell>
          <cell r="Z127">
            <v>0</v>
          </cell>
          <cell r="AA127">
            <v>0</v>
          </cell>
        </row>
        <row r="128">
          <cell r="A128">
            <v>2034</v>
          </cell>
          <cell r="B128">
            <v>0.247</v>
          </cell>
          <cell r="C128">
            <v>0.36619718309859156</v>
          </cell>
          <cell r="D128">
            <v>0</v>
          </cell>
          <cell r="E128">
            <v>0.06</v>
          </cell>
          <cell r="F128">
            <v>0.01</v>
          </cell>
          <cell r="G128">
            <v>63.325000000000003</v>
          </cell>
          <cell r="H128">
            <v>1.1599999999999999</v>
          </cell>
          <cell r="I128">
            <v>0</v>
          </cell>
          <cell r="J128">
            <v>0.98399999999999999</v>
          </cell>
          <cell r="K128">
            <v>30</v>
          </cell>
          <cell r="L128">
            <v>0.59</v>
          </cell>
          <cell r="M128">
            <v>1.2</v>
          </cell>
          <cell r="O128">
            <v>2035</v>
          </cell>
          <cell r="P128">
            <v>3</v>
          </cell>
          <cell r="Q128">
            <v>-0.33333333333333331</v>
          </cell>
          <cell r="R128">
            <v>0</v>
          </cell>
          <cell r="S128">
            <v>0.05</v>
          </cell>
          <cell r="T128">
            <v>0.05</v>
          </cell>
          <cell r="U128">
            <v>4.2837499999999995</v>
          </cell>
          <cell r="V128">
            <v>2.7192500000000001E-2</v>
          </cell>
          <cell r="W128">
            <v>0</v>
          </cell>
          <cell r="X128">
            <v>0</v>
          </cell>
          <cell r="Y128">
            <v>0</v>
          </cell>
          <cell r="Z128">
            <v>0</v>
          </cell>
          <cell r="AA128">
            <v>0</v>
          </cell>
        </row>
        <row r="129">
          <cell r="A129">
            <v>2035</v>
          </cell>
          <cell r="B129">
            <v>0.247</v>
          </cell>
          <cell r="C129">
            <v>0.36619718309859156</v>
          </cell>
          <cell r="D129">
            <v>0</v>
          </cell>
          <cell r="E129">
            <v>0.06</v>
          </cell>
          <cell r="F129">
            <v>0.01</v>
          </cell>
          <cell r="G129">
            <v>63.325000000000003</v>
          </cell>
          <cell r="H129">
            <v>1.1599999999999999</v>
          </cell>
          <cell r="I129">
            <v>0</v>
          </cell>
          <cell r="J129">
            <v>0.98399999999999999</v>
          </cell>
          <cell r="K129">
            <v>30</v>
          </cell>
          <cell r="L129">
            <v>0.59</v>
          </cell>
          <cell r="M129">
            <v>1.2</v>
          </cell>
        </row>
        <row r="131">
          <cell r="A131" t="str">
            <v>Wood_SmallBP</v>
          </cell>
          <cell r="B131" t="str">
            <v>Eff.</v>
          </cell>
          <cell r="C131" t="str">
            <v>Cb</v>
          </cell>
          <cell r="D131" t="str">
            <v>Cv</v>
          </cell>
          <cell r="E131" t="str">
            <v>POutage</v>
          </cell>
          <cell r="F131" t="str">
            <v>UPOutage</v>
          </cell>
          <cell r="G131" t="str">
            <v>Invest</v>
          </cell>
          <cell r="H131" t="str">
            <v>O&amp;Mfixed</v>
          </cell>
          <cell r="I131" t="str">
            <v>O&amp;Mvar</v>
          </cell>
          <cell r="J131" t="str">
            <v>Desulp</v>
          </cell>
          <cell r="K131" t="str">
            <v>NO2</v>
          </cell>
          <cell r="L131" t="str">
            <v>CH4</v>
          </cell>
          <cell r="M131" t="str">
            <v>N2O</v>
          </cell>
        </row>
        <row r="132">
          <cell r="A132" t="str">
            <v>Investeringsår</v>
          </cell>
          <cell r="B132" t="str">
            <v>%</v>
          </cell>
          <cell r="C132" t="str">
            <v>p.u.</v>
          </cell>
          <cell r="D132" t="str">
            <v>p.u.</v>
          </cell>
          <cell r="E132" t="str">
            <v>%</v>
          </cell>
          <cell r="F132" t="str">
            <v>%</v>
          </cell>
          <cell r="G132" t="str">
            <v>Mkr./MW</v>
          </cell>
          <cell r="H132" t="str">
            <v>Mkr/MWy</v>
          </cell>
          <cell r="I132" t="str">
            <v>kr/MWh</v>
          </cell>
          <cell r="J132" t="str">
            <v>p.u</v>
          </cell>
          <cell r="K132" t="str">
            <v>g/GJ</v>
          </cell>
          <cell r="L132" t="str">
            <v>g/GJ</v>
          </cell>
          <cell r="M132" t="str">
            <v>g/GJ</v>
          </cell>
        </row>
        <row r="133">
          <cell r="A133">
            <v>2010</v>
          </cell>
          <cell r="B133">
            <v>0.23749999999999999</v>
          </cell>
          <cell r="C133">
            <v>0.32051282051282048</v>
          </cell>
          <cell r="D133">
            <v>0.15</v>
          </cell>
          <cell r="E133">
            <v>7.0000000000000007E-2</v>
          </cell>
          <cell r="F133">
            <v>7.0000000000000007E-2</v>
          </cell>
          <cell r="G133">
            <v>31.662500000000001</v>
          </cell>
          <cell r="H133">
            <v>0.17249999999999999</v>
          </cell>
          <cell r="I133">
            <v>24</v>
          </cell>
          <cell r="J133">
            <v>0</v>
          </cell>
          <cell r="K133">
            <v>81</v>
          </cell>
          <cell r="L133">
            <v>2</v>
          </cell>
          <cell r="M133">
            <v>0.8</v>
          </cell>
        </row>
        <row r="134">
          <cell r="A134">
            <v>2011</v>
          </cell>
          <cell r="B134">
            <v>0.23749999999999999</v>
          </cell>
          <cell r="C134">
            <v>0.32051282051282048</v>
          </cell>
          <cell r="D134">
            <v>0.15</v>
          </cell>
          <cell r="E134">
            <v>7.0000000000000007E-2</v>
          </cell>
          <cell r="F134">
            <v>7.0000000000000007E-2</v>
          </cell>
          <cell r="G134">
            <v>31.662500000000001</v>
          </cell>
          <cell r="H134">
            <v>0.17249999999999999</v>
          </cell>
          <cell r="I134">
            <v>24</v>
          </cell>
          <cell r="J134">
            <v>0</v>
          </cell>
          <cell r="K134">
            <v>81</v>
          </cell>
          <cell r="L134">
            <v>2</v>
          </cell>
          <cell r="M134">
            <v>0.8</v>
          </cell>
        </row>
        <row r="135">
          <cell r="A135">
            <v>2012</v>
          </cell>
          <cell r="B135">
            <v>0.23749999999999999</v>
          </cell>
          <cell r="C135">
            <v>0.32051282051282048</v>
          </cell>
          <cell r="D135">
            <v>0.15</v>
          </cell>
          <cell r="E135">
            <v>7.0000000000000007E-2</v>
          </cell>
          <cell r="F135">
            <v>7.0000000000000007E-2</v>
          </cell>
          <cell r="G135">
            <v>31.662500000000001</v>
          </cell>
          <cell r="H135">
            <v>0.17249999999999999</v>
          </cell>
          <cell r="I135">
            <v>24</v>
          </cell>
          <cell r="J135">
            <v>0</v>
          </cell>
          <cell r="K135">
            <v>81</v>
          </cell>
          <cell r="L135">
            <v>2</v>
          </cell>
          <cell r="M135">
            <v>0.8</v>
          </cell>
        </row>
        <row r="136">
          <cell r="A136">
            <v>2013</v>
          </cell>
          <cell r="B136">
            <v>0.23749999999999999</v>
          </cell>
          <cell r="C136">
            <v>0.32051282051282048</v>
          </cell>
          <cell r="D136">
            <v>0.15</v>
          </cell>
          <cell r="E136">
            <v>7.0000000000000007E-2</v>
          </cell>
          <cell r="F136">
            <v>7.0000000000000007E-2</v>
          </cell>
          <cell r="G136">
            <v>31.662500000000001</v>
          </cell>
          <cell r="H136">
            <v>0.17249999999999999</v>
          </cell>
          <cell r="I136">
            <v>24</v>
          </cell>
          <cell r="J136">
            <v>0</v>
          </cell>
          <cell r="K136">
            <v>81</v>
          </cell>
          <cell r="L136">
            <v>2</v>
          </cell>
          <cell r="M136">
            <v>0.8</v>
          </cell>
        </row>
        <row r="137">
          <cell r="A137">
            <v>2014</v>
          </cell>
          <cell r="B137">
            <v>0.23749999999999999</v>
          </cell>
          <cell r="C137">
            <v>0.32051282051282048</v>
          </cell>
          <cell r="D137">
            <v>0.15</v>
          </cell>
          <cell r="E137">
            <v>7.0000000000000007E-2</v>
          </cell>
          <cell r="F137">
            <v>7.0000000000000007E-2</v>
          </cell>
          <cell r="G137">
            <v>31.662500000000001</v>
          </cell>
          <cell r="H137">
            <v>0.17249999999999999</v>
          </cell>
          <cell r="I137">
            <v>24</v>
          </cell>
          <cell r="J137">
            <v>0</v>
          </cell>
          <cell r="K137">
            <v>81</v>
          </cell>
          <cell r="L137">
            <v>2</v>
          </cell>
          <cell r="M137">
            <v>0.8</v>
          </cell>
        </row>
        <row r="138">
          <cell r="A138">
            <v>2015</v>
          </cell>
          <cell r="B138">
            <v>0.23749999999999999</v>
          </cell>
          <cell r="C138">
            <v>0.32051282051282048</v>
          </cell>
          <cell r="D138">
            <v>0.15</v>
          </cell>
          <cell r="E138">
            <v>7.0000000000000007E-2</v>
          </cell>
          <cell r="F138">
            <v>7.0000000000000007E-2</v>
          </cell>
          <cell r="G138">
            <v>31.662500000000001</v>
          </cell>
          <cell r="H138">
            <v>0.17249999999999999</v>
          </cell>
          <cell r="I138">
            <v>24</v>
          </cell>
          <cell r="J138">
            <v>0</v>
          </cell>
          <cell r="K138">
            <v>81</v>
          </cell>
          <cell r="L138">
            <v>2</v>
          </cell>
          <cell r="M138">
            <v>0.8</v>
          </cell>
        </row>
        <row r="139">
          <cell r="A139">
            <v>2016</v>
          </cell>
          <cell r="B139">
            <v>0.23749999999999999</v>
          </cell>
          <cell r="C139">
            <v>0.32051282051282048</v>
          </cell>
          <cell r="D139">
            <v>0.15</v>
          </cell>
          <cell r="E139">
            <v>7.0000000000000007E-2</v>
          </cell>
          <cell r="F139">
            <v>7.0000000000000007E-2</v>
          </cell>
          <cell r="G139">
            <v>30.545000000000002</v>
          </cell>
          <cell r="H139">
            <v>0.17249999999999999</v>
          </cell>
          <cell r="I139">
            <v>24</v>
          </cell>
          <cell r="J139">
            <v>0</v>
          </cell>
          <cell r="K139">
            <v>81</v>
          </cell>
          <cell r="L139">
            <v>2</v>
          </cell>
          <cell r="M139">
            <v>0.8</v>
          </cell>
        </row>
        <row r="140">
          <cell r="A140">
            <v>2017</v>
          </cell>
          <cell r="B140">
            <v>0.23749999999999999</v>
          </cell>
          <cell r="C140">
            <v>0.32051282051282048</v>
          </cell>
          <cell r="D140">
            <v>0.15</v>
          </cell>
          <cell r="E140">
            <v>7.0000000000000007E-2</v>
          </cell>
          <cell r="F140">
            <v>7.0000000000000007E-2</v>
          </cell>
          <cell r="G140">
            <v>29.427500000000002</v>
          </cell>
          <cell r="H140">
            <v>0.17249999999999999</v>
          </cell>
          <cell r="I140">
            <v>24</v>
          </cell>
          <cell r="J140">
            <v>0</v>
          </cell>
          <cell r="K140">
            <v>81</v>
          </cell>
          <cell r="L140">
            <v>2</v>
          </cell>
          <cell r="M140">
            <v>0.8</v>
          </cell>
        </row>
        <row r="141">
          <cell r="A141">
            <v>2018</v>
          </cell>
          <cell r="B141">
            <v>0.23749999999999999</v>
          </cell>
          <cell r="C141">
            <v>0.32051282051282048</v>
          </cell>
          <cell r="D141">
            <v>0.15</v>
          </cell>
          <cell r="E141">
            <v>7.0000000000000007E-2</v>
          </cell>
          <cell r="F141">
            <v>7.0000000000000007E-2</v>
          </cell>
          <cell r="G141">
            <v>28.310000000000002</v>
          </cell>
          <cell r="H141">
            <v>0.17249999999999999</v>
          </cell>
          <cell r="I141">
            <v>24</v>
          </cell>
          <cell r="J141">
            <v>0</v>
          </cell>
          <cell r="K141">
            <v>81</v>
          </cell>
          <cell r="L141">
            <v>2</v>
          </cell>
          <cell r="M141">
            <v>0.8</v>
          </cell>
        </row>
        <row r="142">
          <cell r="A142">
            <v>2019</v>
          </cell>
          <cell r="B142">
            <v>0.23749999999999999</v>
          </cell>
          <cell r="C142">
            <v>0.32051282051282048</v>
          </cell>
          <cell r="D142">
            <v>0.15</v>
          </cell>
          <cell r="E142">
            <v>7.0000000000000007E-2</v>
          </cell>
          <cell r="F142">
            <v>7.0000000000000007E-2</v>
          </cell>
          <cell r="G142">
            <v>27.192500000000003</v>
          </cell>
          <cell r="H142">
            <v>0.17249999999999999</v>
          </cell>
          <cell r="I142">
            <v>24</v>
          </cell>
          <cell r="J142">
            <v>0</v>
          </cell>
          <cell r="K142">
            <v>81</v>
          </cell>
          <cell r="L142">
            <v>2</v>
          </cell>
          <cell r="M142">
            <v>0.8</v>
          </cell>
        </row>
        <row r="143">
          <cell r="A143">
            <v>2020</v>
          </cell>
          <cell r="B143">
            <v>0.23749999999999999</v>
          </cell>
          <cell r="C143">
            <v>0.32051282051282048</v>
          </cell>
          <cell r="D143">
            <v>0.15</v>
          </cell>
          <cell r="E143">
            <v>7.0000000000000007E-2</v>
          </cell>
          <cell r="F143">
            <v>7.0000000000000007E-2</v>
          </cell>
          <cell r="G143">
            <v>26.074999999999999</v>
          </cell>
          <cell r="H143">
            <v>0.17249999999999999</v>
          </cell>
          <cell r="I143">
            <v>24</v>
          </cell>
          <cell r="J143">
            <v>0</v>
          </cell>
          <cell r="K143">
            <v>81</v>
          </cell>
          <cell r="L143">
            <v>2</v>
          </cell>
          <cell r="M143">
            <v>0.8</v>
          </cell>
        </row>
        <row r="144">
          <cell r="A144">
            <v>2021</v>
          </cell>
          <cell r="B144">
            <v>0.23749999999999999</v>
          </cell>
          <cell r="C144">
            <v>0.32051282051282048</v>
          </cell>
          <cell r="D144">
            <v>0.15</v>
          </cell>
          <cell r="E144">
            <v>7.0000000000000007E-2</v>
          </cell>
          <cell r="F144">
            <v>7.0000000000000007E-2</v>
          </cell>
          <cell r="G144">
            <v>26.074999999999999</v>
          </cell>
          <cell r="H144">
            <v>0.17249999999999999</v>
          </cell>
          <cell r="I144">
            <v>24</v>
          </cell>
          <cell r="J144">
            <v>0</v>
          </cell>
          <cell r="K144">
            <v>81</v>
          </cell>
          <cell r="L144">
            <v>2</v>
          </cell>
          <cell r="M144">
            <v>0.8</v>
          </cell>
        </row>
        <row r="145">
          <cell r="A145">
            <v>2022</v>
          </cell>
          <cell r="B145">
            <v>0.23749999999999999</v>
          </cell>
          <cell r="C145">
            <v>0.32051282051282048</v>
          </cell>
          <cell r="D145">
            <v>0.15</v>
          </cell>
          <cell r="E145">
            <v>7.0000000000000007E-2</v>
          </cell>
          <cell r="F145">
            <v>7.0000000000000007E-2</v>
          </cell>
          <cell r="G145">
            <v>26.074999999999999</v>
          </cell>
          <cell r="H145">
            <v>0.17249999999999999</v>
          </cell>
          <cell r="I145">
            <v>24</v>
          </cell>
          <cell r="J145">
            <v>0</v>
          </cell>
          <cell r="K145">
            <v>81</v>
          </cell>
          <cell r="L145">
            <v>2</v>
          </cell>
          <cell r="M145">
            <v>0.8</v>
          </cell>
        </row>
        <row r="146">
          <cell r="A146">
            <v>2023</v>
          </cell>
          <cell r="B146">
            <v>0.23749999999999999</v>
          </cell>
          <cell r="C146">
            <v>0.32051282051282048</v>
          </cell>
          <cell r="D146">
            <v>0.15</v>
          </cell>
          <cell r="E146">
            <v>7.0000000000000007E-2</v>
          </cell>
          <cell r="F146">
            <v>7.0000000000000007E-2</v>
          </cell>
          <cell r="G146">
            <v>26.074999999999999</v>
          </cell>
          <cell r="H146">
            <v>0.17249999999999999</v>
          </cell>
          <cell r="I146">
            <v>24</v>
          </cell>
          <cell r="J146">
            <v>0</v>
          </cell>
          <cell r="K146">
            <v>81</v>
          </cell>
          <cell r="L146">
            <v>2</v>
          </cell>
          <cell r="M146">
            <v>0.8</v>
          </cell>
        </row>
        <row r="147">
          <cell r="A147">
            <v>2024</v>
          </cell>
          <cell r="B147">
            <v>0.23749999999999999</v>
          </cell>
          <cell r="C147">
            <v>0.32051282051282048</v>
          </cell>
          <cell r="D147">
            <v>0.15</v>
          </cell>
          <cell r="E147">
            <v>7.0000000000000007E-2</v>
          </cell>
          <cell r="F147">
            <v>7.0000000000000007E-2</v>
          </cell>
          <cell r="G147">
            <v>26.074999999999999</v>
          </cell>
          <cell r="H147">
            <v>0.17249999999999999</v>
          </cell>
          <cell r="I147">
            <v>24</v>
          </cell>
          <cell r="J147">
            <v>0</v>
          </cell>
          <cell r="K147">
            <v>81</v>
          </cell>
          <cell r="L147">
            <v>2</v>
          </cell>
          <cell r="M147">
            <v>0.8</v>
          </cell>
        </row>
        <row r="148">
          <cell r="A148">
            <v>2025</v>
          </cell>
          <cell r="B148">
            <v>0.23749999999999999</v>
          </cell>
          <cell r="C148">
            <v>0.32051282051282048</v>
          </cell>
          <cell r="D148">
            <v>0.15</v>
          </cell>
          <cell r="E148">
            <v>7.0000000000000007E-2</v>
          </cell>
          <cell r="F148">
            <v>7.0000000000000007E-2</v>
          </cell>
          <cell r="G148">
            <v>26.074999999999999</v>
          </cell>
          <cell r="H148">
            <v>0.17249999999999999</v>
          </cell>
          <cell r="I148">
            <v>24</v>
          </cell>
          <cell r="J148">
            <v>0</v>
          </cell>
          <cell r="K148">
            <v>81</v>
          </cell>
          <cell r="L148">
            <v>2</v>
          </cell>
          <cell r="M148">
            <v>0.8</v>
          </cell>
        </row>
        <row r="149">
          <cell r="A149">
            <v>2026</v>
          </cell>
          <cell r="B149">
            <v>0.23749999999999999</v>
          </cell>
          <cell r="C149">
            <v>0.32051282051282048</v>
          </cell>
          <cell r="D149">
            <v>0.15</v>
          </cell>
          <cell r="E149">
            <v>7.0000000000000007E-2</v>
          </cell>
          <cell r="F149">
            <v>7.0000000000000007E-2</v>
          </cell>
          <cell r="G149">
            <v>26.074999999999999</v>
          </cell>
          <cell r="H149">
            <v>0.17249999999999999</v>
          </cell>
          <cell r="I149">
            <v>24</v>
          </cell>
          <cell r="J149">
            <v>0</v>
          </cell>
          <cell r="K149">
            <v>81</v>
          </cell>
          <cell r="L149">
            <v>2</v>
          </cell>
          <cell r="M149">
            <v>0.8</v>
          </cell>
        </row>
        <row r="150">
          <cell r="A150">
            <v>2027</v>
          </cell>
          <cell r="B150">
            <v>0.23749999999999999</v>
          </cell>
          <cell r="C150">
            <v>0.32051282051282048</v>
          </cell>
          <cell r="D150">
            <v>0.15</v>
          </cell>
          <cell r="E150">
            <v>7.0000000000000007E-2</v>
          </cell>
          <cell r="F150">
            <v>7.0000000000000007E-2</v>
          </cell>
          <cell r="G150">
            <v>26.074999999999999</v>
          </cell>
          <cell r="H150">
            <v>0.17249999999999999</v>
          </cell>
          <cell r="I150">
            <v>24</v>
          </cell>
          <cell r="J150">
            <v>0</v>
          </cell>
          <cell r="K150">
            <v>81</v>
          </cell>
          <cell r="L150">
            <v>2</v>
          </cell>
          <cell r="M150">
            <v>0.8</v>
          </cell>
        </row>
        <row r="151">
          <cell r="A151">
            <v>2028</v>
          </cell>
          <cell r="B151">
            <v>0.23749999999999999</v>
          </cell>
          <cell r="C151">
            <v>0.32051282051282048</v>
          </cell>
          <cell r="D151">
            <v>0.15</v>
          </cell>
          <cell r="E151">
            <v>7.0000000000000007E-2</v>
          </cell>
          <cell r="F151">
            <v>7.0000000000000007E-2</v>
          </cell>
          <cell r="G151">
            <v>26.074999999999999</v>
          </cell>
          <cell r="H151">
            <v>0.17249999999999999</v>
          </cell>
          <cell r="I151">
            <v>24</v>
          </cell>
          <cell r="J151">
            <v>0</v>
          </cell>
          <cell r="K151">
            <v>81</v>
          </cell>
          <cell r="L151">
            <v>2</v>
          </cell>
          <cell r="M151">
            <v>0.8</v>
          </cell>
        </row>
        <row r="152">
          <cell r="A152">
            <v>2029</v>
          </cell>
          <cell r="B152">
            <v>0.23749999999999999</v>
          </cell>
          <cell r="C152">
            <v>0.32051282051282048</v>
          </cell>
          <cell r="D152">
            <v>0.15</v>
          </cell>
          <cell r="E152">
            <v>7.0000000000000007E-2</v>
          </cell>
          <cell r="F152">
            <v>7.0000000000000007E-2</v>
          </cell>
          <cell r="G152">
            <v>26.074999999999999</v>
          </cell>
          <cell r="H152">
            <v>0.17249999999999999</v>
          </cell>
          <cell r="I152">
            <v>24</v>
          </cell>
          <cell r="J152">
            <v>0</v>
          </cell>
          <cell r="K152">
            <v>81</v>
          </cell>
          <cell r="L152">
            <v>2</v>
          </cell>
          <cell r="M152">
            <v>0.8</v>
          </cell>
        </row>
        <row r="153">
          <cell r="A153">
            <v>2030</v>
          </cell>
          <cell r="B153">
            <v>0.23749999999999999</v>
          </cell>
          <cell r="C153">
            <v>0.32051282051282048</v>
          </cell>
          <cell r="D153">
            <v>0.15</v>
          </cell>
          <cell r="E153">
            <v>7.0000000000000007E-2</v>
          </cell>
          <cell r="F153">
            <v>7.0000000000000007E-2</v>
          </cell>
          <cell r="G153">
            <v>26.074999999999999</v>
          </cell>
          <cell r="H153">
            <v>0.17249999999999999</v>
          </cell>
          <cell r="I153">
            <v>24</v>
          </cell>
          <cell r="J153">
            <v>0</v>
          </cell>
          <cell r="K153">
            <v>81</v>
          </cell>
          <cell r="L153">
            <v>2</v>
          </cell>
          <cell r="M153">
            <v>0.8</v>
          </cell>
        </row>
        <row r="154">
          <cell r="A154">
            <v>2031</v>
          </cell>
          <cell r="B154">
            <v>0.23749999999999999</v>
          </cell>
          <cell r="C154">
            <v>0.32051282051282048</v>
          </cell>
          <cell r="D154">
            <v>0.15</v>
          </cell>
          <cell r="E154">
            <v>7.0000000000000007E-2</v>
          </cell>
          <cell r="F154">
            <v>7.0000000000000007E-2</v>
          </cell>
          <cell r="G154">
            <v>26.074999999999999</v>
          </cell>
          <cell r="H154">
            <v>0.17249999999999999</v>
          </cell>
          <cell r="I154">
            <v>24</v>
          </cell>
          <cell r="J154">
            <v>0</v>
          </cell>
          <cell r="K154">
            <v>81</v>
          </cell>
          <cell r="L154">
            <v>2</v>
          </cell>
          <cell r="M154">
            <v>0.8</v>
          </cell>
        </row>
        <row r="155">
          <cell r="A155">
            <v>2032</v>
          </cell>
          <cell r="B155">
            <v>0.23749999999999999</v>
          </cell>
          <cell r="C155">
            <v>0.32051282051282048</v>
          </cell>
          <cell r="D155">
            <v>0.15</v>
          </cell>
          <cell r="E155">
            <v>7.0000000000000007E-2</v>
          </cell>
          <cell r="F155">
            <v>7.0000000000000007E-2</v>
          </cell>
          <cell r="G155">
            <v>26.074999999999999</v>
          </cell>
          <cell r="H155">
            <v>0.17249999999999999</v>
          </cell>
          <cell r="I155">
            <v>24</v>
          </cell>
          <cell r="J155">
            <v>0</v>
          </cell>
          <cell r="K155">
            <v>81</v>
          </cell>
          <cell r="L155">
            <v>2</v>
          </cell>
          <cell r="M155">
            <v>0.8</v>
          </cell>
        </row>
        <row r="156">
          <cell r="A156">
            <v>2033</v>
          </cell>
          <cell r="B156">
            <v>0.23749999999999999</v>
          </cell>
          <cell r="C156">
            <v>0.32051282051282048</v>
          </cell>
          <cell r="D156">
            <v>0.15</v>
          </cell>
          <cell r="E156">
            <v>7.0000000000000007E-2</v>
          </cell>
          <cell r="F156">
            <v>7.0000000000000007E-2</v>
          </cell>
          <cell r="G156">
            <v>26.074999999999999</v>
          </cell>
          <cell r="H156">
            <v>0.17249999999999999</v>
          </cell>
          <cell r="I156">
            <v>24</v>
          </cell>
          <cell r="J156">
            <v>0</v>
          </cell>
          <cell r="K156">
            <v>81</v>
          </cell>
          <cell r="L156">
            <v>2</v>
          </cell>
          <cell r="M156">
            <v>0.8</v>
          </cell>
        </row>
        <row r="157">
          <cell r="A157">
            <v>2034</v>
          </cell>
          <cell r="B157">
            <v>0.23749999999999999</v>
          </cell>
          <cell r="C157">
            <v>0.32051282051282048</v>
          </cell>
          <cell r="D157">
            <v>0.15</v>
          </cell>
          <cell r="E157">
            <v>7.0000000000000007E-2</v>
          </cell>
          <cell r="F157">
            <v>7.0000000000000007E-2</v>
          </cell>
          <cell r="G157">
            <v>26.074999999999999</v>
          </cell>
          <cell r="H157">
            <v>0.17249999999999999</v>
          </cell>
          <cell r="I157">
            <v>24</v>
          </cell>
          <cell r="J157">
            <v>0</v>
          </cell>
          <cell r="K157">
            <v>81</v>
          </cell>
          <cell r="L157">
            <v>2</v>
          </cell>
          <cell r="M157">
            <v>0.8</v>
          </cell>
        </row>
        <row r="158">
          <cell r="A158">
            <v>2035</v>
          </cell>
          <cell r="B158">
            <v>0.23749999999999999</v>
          </cell>
          <cell r="C158">
            <v>0.32051282051282048</v>
          </cell>
          <cell r="D158">
            <v>0.15</v>
          </cell>
          <cell r="E158">
            <v>7.0000000000000007E-2</v>
          </cell>
          <cell r="F158">
            <v>7.0000000000000007E-2</v>
          </cell>
          <cell r="G158">
            <v>26.074999999999999</v>
          </cell>
          <cell r="H158">
            <v>0.17249999999999999</v>
          </cell>
          <cell r="I158">
            <v>24</v>
          </cell>
          <cell r="J158">
            <v>0</v>
          </cell>
          <cell r="K158">
            <v>81</v>
          </cell>
          <cell r="L158">
            <v>2</v>
          </cell>
          <cell r="M158">
            <v>0.8</v>
          </cell>
        </row>
      </sheetData>
      <sheetData sheetId="6">
        <row r="33">
          <cell r="A33">
            <v>2010</v>
          </cell>
        </row>
      </sheetData>
      <sheetData sheetId="7">
        <row r="33">
          <cell r="N33">
            <v>107.37286414688937</v>
          </cell>
        </row>
      </sheetData>
      <sheetData sheetId="8"/>
      <sheetData sheetId="9"/>
      <sheetData sheetId="10"/>
      <sheetData sheetId="11"/>
      <sheetData sheetId="12"/>
      <sheetData sheetId="13"/>
      <sheetData sheetId="14"/>
      <sheetData sheetId="15"/>
      <sheetData sheetId="16"/>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Sheet1"/>
    </sheetNames>
    <sheetDataSet>
      <sheetData sheetId="0" refreshError="1">
        <row r="4">
          <cell r="C4" t="str">
            <v>European Community</v>
          </cell>
        </row>
      </sheetData>
    </sheetDataSet>
  </externalBook>
</externalLink>
</file>

<file path=xl/externalLinks/externalLink5.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Pivot2002"/>
      <sheetName val="Pivot2001"/>
      <sheetName val="Tidsserier"/>
      <sheetName val="Rådata"/>
      <sheetName val="Beregn"/>
      <sheetName val="DStFordel"/>
      <sheetName val="Fordel"/>
      <sheetName val="EPdata_int"/>
      <sheetName val="EPdata_dk"/>
      <sheetName val="Kapacitet"/>
      <sheetName val="Naturgas"/>
      <sheetName val="1997b"/>
      <sheetName val="1996b"/>
    </sheetNames>
    <sheetDataSet>
      <sheetData sheetId="0"/>
      <sheetData sheetId="1"/>
      <sheetData sheetId="2"/>
      <sheetData sheetId="3">
        <row r="28">
          <cell r="A28" t="str">
            <v>RVEFTY_RO</v>
          </cell>
          <cell r="B28" t="str">
            <v>tons</v>
          </cell>
          <cell r="C28" t="str">
            <v>i</v>
          </cell>
          <cell r="J28">
            <v>9294370</v>
          </cell>
          <cell r="K28">
            <v>9110925</v>
          </cell>
          <cell r="L28">
            <v>9175319</v>
          </cell>
          <cell r="M28">
            <v>8006691</v>
          </cell>
          <cell r="N28">
            <v>8589440.3278688509</v>
          </cell>
          <cell r="O28">
            <v>6400182.0000000009</v>
          </cell>
          <cell r="P28">
            <v>5770188</v>
          </cell>
          <cell r="Q28">
            <v>5187130</v>
          </cell>
          <cell r="R28">
            <v>6274564</v>
          </cell>
          <cell r="S28">
            <v>6782254.0000000009</v>
          </cell>
          <cell r="T28">
            <v>6557735</v>
          </cell>
          <cell r="U28">
            <v>7135013.2665094342</v>
          </cell>
          <cell r="V28">
            <v>7003793.5141509436</v>
          </cell>
          <cell r="W28">
            <v>7332320.5188679257</v>
          </cell>
          <cell r="X28">
            <v>7551037.1462264154</v>
          </cell>
          <cell r="Y28">
            <v>7280235.9669811325</v>
          </cell>
          <cell r="Z28">
            <v>7815914.3867924521</v>
          </cell>
          <cell r="AA28">
            <v>8343370.4599056607</v>
          </cell>
          <cell r="AB28">
            <v>8355854.8009367688</v>
          </cell>
          <cell r="AC28">
            <v>8564355.9718969557</v>
          </cell>
          <cell r="AD28">
            <v>9726229.5081967209</v>
          </cell>
          <cell r="AE28">
            <v>10539718.969555033</v>
          </cell>
          <cell r="AF28">
            <v>8620477</v>
          </cell>
          <cell r="AG28">
            <v>7764293</v>
          </cell>
          <cell r="AH28">
            <v>7888445</v>
          </cell>
          <cell r="AI28">
            <v>8052791.0000000009</v>
          </cell>
          <cell r="AJ28">
            <v>7958019.0000000009</v>
          </cell>
          <cell r="AK28">
            <v>7721397</v>
          </cell>
          <cell r="AM28" t="str">
            <v>ENS: ERSO / Oliebalance</v>
          </cell>
        </row>
        <row r="36">
          <cell r="A36" t="str">
            <v>RVEFTY_HF</v>
          </cell>
          <cell r="B36" t="str">
            <v>tons</v>
          </cell>
          <cell r="C36" t="str">
            <v>i</v>
          </cell>
          <cell r="J36">
            <v>-89466</v>
          </cell>
          <cell r="K36">
            <v>235644</v>
          </cell>
          <cell r="L36">
            <v>-122674</v>
          </cell>
          <cell r="M36">
            <v>68692</v>
          </cell>
          <cell r="N36">
            <v>217446</v>
          </cell>
          <cell r="O36">
            <v>249102</v>
          </cell>
          <cell r="P36">
            <v>459149</v>
          </cell>
          <cell r="Q36">
            <v>843648</v>
          </cell>
          <cell r="R36">
            <v>672711</v>
          </cell>
          <cell r="S36">
            <v>559920</v>
          </cell>
          <cell r="T36" t="e">
            <v>#REF!</v>
          </cell>
          <cell r="U36">
            <v>617785</v>
          </cell>
          <cell r="V36">
            <v>640908</v>
          </cell>
          <cell r="W36">
            <v>642296</v>
          </cell>
          <cell r="X36">
            <v>835883</v>
          </cell>
          <cell r="Y36">
            <v>659088</v>
          </cell>
          <cell r="Z36">
            <v>407321</v>
          </cell>
          <cell r="AA36">
            <v>187082</v>
          </cell>
          <cell r="AB36">
            <v>249041</v>
          </cell>
          <cell r="AC36">
            <v>313443</v>
          </cell>
          <cell r="AD36">
            <v>84447.11538461539</v>
          </cell>
          <cell r="AE36">
            <v>140515</v>
          </cell>
          <cell r="AF36">
            <v>7227</v>
          </cell>
          <cell r="AG36">
            <v>65414</v>
          </cell>
          <cell r="AH36">
            <v>254122</v>
          </cell>
          <cell r="AI36">
            <v>235724</v>
          </cell>
          <cell r="AJ36">
            <v>185366</v>
          </cell>
          <cell r="AK36">
            <v>201492</v>
          </cell>
          <cell r="AM36" t="str">
            <v>ENS: ERSO / Oliebalance</v>
          </cell>
        </row>
        <row r="40">
          <cell r="A40" t="str">
            <v>OPEPTY_RG</v>
          </cell>
          <cell r="B40" t="str">
            <v>tons</v>
          </cell>
          <cell r="G40">
            <v>301500</v>
          </cell>
          <cell r="H40">
            <v>0</v>
          </cell>
          <cell r="I40">
            <v>0</v>
          </cell>
          <cell r="J40">
            <v>287329</v>
          </cell>
          <cell r="K40">
            <v>264284</v>
          </cell>
          <cell r="L40">
            <v>274557</v>
          </cell>
          <cell r="M40">
            <v>231461</v>
          </cell>
          <cell r="N40">
            <v>246737</v>
          </cell>
          <cell r="O40">
            <v>202740</v>
          </cell>
          <cell r="P40">
            <v>214565</v>
          </cell>
          <cell r="Q40">
            <v>194499</v>
          </cell>
          <cell r="R40">
            <v>217983</v>
          </cell>
          <cell r="S40">
            <v>234385</v>
          </cell>
          <cell r="T40">
            <v>211764.70588235295</v>
          </cell>
          <cell r="U40">
            <v>253230.76923076919</v>
          </cell>
          <cell r="V40">
            <v>254865.3846153846</v>
          </cell>
          <cell r="W40">
            <v>261903.84615384616</v>
          </cell>
          <cell r="X40">
            <v>281384.61538461538</v>
          </cell>
          <cell r="Y40">
            <v>272480.76923076925</v>
          </cell>
          <cell r="Z40">
            <v>279557.69230769231</v>
          </cell>
          <cell r="AA40">
            <v>285865.38461538462</v>
          </cell>
          <cell r="AB40">
            <v>296250</v>
          </cell>
          <cell r="AC40">
            <v>305673.07692307694</v>
          </cell>
          <cell r="AD40">
            <v>372019.23076923075</v>
          </cell>
          <cell r="AE40">
            <v>412323</v>
          </cell>
          <cell r="AF40">
            <v>325102</v>
          </cell>
          <cell r="AG40">
            <v>292795</v>
          </cell>
          <cell r="AH40">
            <v>302381</v>
          </cell>
          <cell r="AI40">
            <v>299159</v>
          </cell>
          <cell r="AJ40">
            <v>302989</v>
          </cell>
          <cell r="AK40">
            <v>292250</v>
          </cell>
          <cell r="AM40" t="str">
            <v>ENS: ERSO / Oliebalance</v>
          </cell>
        </row>
        <row r="44">
          <cell r="A44" t="str">
            <v>OPEPTY_LPG</v>
          </cell>
          <cell r="B44" t="str">
            <v>tons</v>
          </cell>
          <cell r="C44" t="str">
            <v>i</v>
          </cell>
          <cell r="J44">
            <v>282374</v>
          </cell>
          <cell r="K44">
            <v>280718</v>
          </cell>
          <cell r="L44">
            <v>317574</v>
          </cell>
          <cell r="M44">
            <v>139304</v>
          </cell>
          <cell r="N44">
            <v>131795</v>
          </cell>
          <cell r="O44">
            <v>104478.84861407249</v>
          </cell>
          <cell r="P44">
            <v>108492</v>
          </cell>
          <cell r="Q44">
            <v>116973</v>
          </cell>
          <cell r="R44">
            <v>128799</v>
          </cell>
          <cell r="S44">
            <v>144343</v>
          </cell>
          <cell r="T44">
            <v>130898</v>
          </cell>
          <cell r="U44">
            <v>162086.95652173914</v>
          </cell>
          <cell r="V44">
            <v>162391.30434782608</v>
          </cell>
          <cell r="W44">
            <v>151369.5652173913</v>
          </cell>
          <cell r="X44">
            <v>139891.30434782608</v>
          </cell>
          <cell r="Y44">
            <v>142934.78260869565</v>
          </cell>
          <cell r="Z44">
            <v>142478.26086956522</v>
          </cell>
          <cell r="AA44">
            <v>129239.13043478261</v>
          </cell>
          <cell r="AB44">
            <v>134086.95652173914</v>
          </cell>
          <cell r="AC44">
            <v>145108.69565217392</v>
          </cell>
          <cell r="AD44">
            <v>147978.26086956522</v>
          </cell>
          <cell r="AE44">
            <v>161313</v>
          </cell>
          <cell r="AF44">
            <v>186279</v>
          </cell>
          <cell r="AG44">
            <v>137102</v>
          </cell>
          <cell r="AH44">
            <v>157754</v>
          </cell>
          <cell r="AI44">
            <v>175176</v>
          </cell>
          <cell r="AJ44">
            <v>166885</v>
          </cell>
          <cell r="AK44">
            <v>163193</v>
          </cell>
          <cell r="AM44" t="str">
            <v>ENS: ERSO / Oliebalance</v>
          </cell>
        </row>
        <row r="49">
          <cell r="A49" t="str">
            <v>OPFRTY_LPG</v>
          </cell>
          <cell r="B49" t="str">
            <v>tons</v>
          </cell>
          <cell r="C49" t="str">
            <v>i</v>
          </cell>
          <cell r="G49">
            <v>0</v>
          </cell>
          <cell r="H49">
            <v>0</v>
          </cell>
          <cell r="I49">
            <v>0</v>
          </cell>
          <cell r="J49">
            <v>23461</v>
          </cell>
          <cell r="K49">
            <v>15112</v>
          </cell>
          <cell r="L49">
            <v>12764</v>
          </cell>
          <cell r="M49">
            <v>2279</v>
          </cell>
          <cell r="N49">
            <v>0</v>
          </cell>
          <cell r="O49">
            <v>0</v>
          </cell>
          <cell r="P49">
            <v>0</v>
          </cell>
          <cell r="Q49">
            <v>0</v>
          </cell>
          <cell r="R49">
            <v>0</v>
          </cell>
          <cell r="S49">
            <v>0</v>
          </cell>
          <cell r="T49">
            <v>0</v>
          </cell>
          <cell r="U49">
            <v>0</v>
          </cell>
          <cell r="V49">
            <v>0</v>
          </cell>
          <cell r="W49">
            <v>0</v>
          </cell>
          <cell r="X49">
            <v>0</v>
          </cell>
          <cell r="Y49">
            <v>0</v>
          </cell>
          <cell r="Z49">
            <v>0</v>
          </cell>
          <cell r="AA49">
            <v>100</v>
          </cell>
          <cell r="AB49">
            <v>0</v>
          </cell>
          <cell r="AC49">
            <v>174</v>
          </cell>
          <cell r="AD49">
            <v>327</v>
          </cell>
          <cell r="AE49">
            <v>449</v>
          </cell>
          <cell r="AF49">
            <v>402</v>
          </cell>
          <cell r="AG49">
            <v>0</v>
          </cell>
          <cell r="AH49">
            <v>0</v>
          </cell>
          <cell r="AI49">
            <v>0</v>
          </cell>
          <cell r="AJ49">
            <v>0</v>
          </cell>
          <cell r="AK49">
            <v>0</v>
          </cell>
          <cell r="AM49" t="str">
            <v>ENS: ERSO / Oliebalance</v>
          </cell>
        </row>
        <row r="53">
          <cell r="A53" t="str">
            <v>OPEPTY_LVN</v>
          </cell>
          <cell r="B53" t="str">
            <v>tons</v>
          </cell>
          <cell r="C53" t="str">
            <v>i</v>
          </cell>
          <cell r="J53">
            <v>-122800</v>
          </cell>
          <cell r="K53">
            <v>-208537</v>
          </cell>
          <cell r="L53">
            <v>-188182</v>
          </cell>
          <cell r="M53">
            <v>47102</v>
          </cell>
          <cell r="N53">
            <v>93385</v>
          </cell>
          <cell r="O53">
            <v>109179.47126436782</v>
          </cell>
          <cell r="P53">
            <v>76486</v>
          </cell>
          <cell r="Q53">
            <v>104268</v>
          </cell>
          <cell r="R53">
            <v>117181</v>
          </cell>
          <cell r="S53">
            <v>145469</v>
          </cell>
          <cell r="T53">
            <v>153727</v>
          </cell>
          <cell r="U53">
            <v>180719.10112359549</v>
          </cell>
          <cell r="V53">
            <v>184764.04494382019</v>
          </cell>
          <cell r="W53">
            <v>242000</v>
          </cell>
          <cell r="X53">
            <v>283707.86516853934</v>
          </cell>
          <cell r="Y53">
            <v>250853.9325842697</v>
          </cell>
          <cell r="Z53">
            <v>150426.96629213484</v>
          </cell>
          <cell r="AA53">
            <v>130741.57303370787</v>
          </cell>
          <cell r="AB53">
            <v>148786.51685393261</v>
          </cell>
          <cell r="AC53">
            <v>137033.70786516852</v>
          </cell>
          <cell r="AD53">
            <v>144674.15730337077</v>
          </cell>
          <cell r="AE53">
            <v>197293</v>
          </cell>
          <cell r="AF53">
            <v>63477</v>
          </cell>
          <cell r="AG53">
            <v>11535</v>
          </cell>
          <cell r="AH53">
            <v>0</v>
          </cell>
          <cell r="AI53">
            <v>5532</v>
          </cell>
          <cell r="AJ53">
            <v>5064</v>
          </cell>
          <cell r="AK53">
            <v>0</v>
          </cell>
          <cell r="AM53" t="str">
            <v>ENS: ERSO / Oliebalance</v>
          </cell>
        </row>
        <row r="61">
          <cell r="A61" t="str">
            <v>OPEPMY_BZFLY</v>
          </cell>
          <cell r="B61" t="str">
            <v>m3</v>
          </cell>
          <cell r="C61" t="str">
            <v>i</v>
          </cell>
          <cell r="O61">
            <v>0</v>
          </cell>
          <cell r="U61">
            <v>0</v>
          </cell>
          <cell r="V61">
            <v>0</v>
          </cell>
          <cell r="W61">
            <v>0</v>
          </cell>
          <cell r="X61">
            <v>0</v>
          </cell>
          <cell r="Y61">
            <v>0</v>
          </cell>
          <cell r="Z61">
            <v>0</v>
          </cell>
          <cell r="AA61">
            <v>0</v>
          </cell>
          <cell r="AB61">
            <v>0</v>
          </cell>
          <cell r="AC61">
            <v>0</v>
          </cell>
          <cell r="AD61">
            <v>0</v>
          </cell>
          <cell r="AE61">
            <v>0</v>
          </cell>
          <cell r="AF61">
            <v>0</v>
          </cell>
          <cell r="AG61">
            <v>0</v>
          </cell>
          <cell r="AH61">
            <v>0</v>
          </cell>
          <cell r="AI61">
            <v>0</v>
          </cell>
          <cell r="AJ61">
            <v>0</v>
          </cell>
          <cell r="AK61">
            <v>0</v>
          </cell>
          <cell r="AM61" t="str">
            <v>ENS: ERSO / Oliebalance</v>
          </cell>
        </row>
        <row r="69">
          <cell r="A69" t="str">
            <v>OPEPMY_BZ</v>
          </cell>
          <cell r="B69" t="str">
            <v>m3</v>
          </cell>
          <cell r="C69" t="str">
            <v>i</v>
          </cell>
          <cell r="O69">
            <v>1484959.9586206896</v>
          </cell>
          <cell r="P69">
            <v>0</v>
          </cell>
          <cell r="Q69">
            <v>0</v>
          </cell>
          <cell r="R69">
            <v>0</v>
          </cell>
          <cell r="S69">
            <v>0</v>
          </cell>
          <cell r="T69">
            <v>0</v>
          </cell>
          <cell r="U69">
            <v>1742648.4018264841</v>
          </cell>
          <cell r="V69">
            <v>1643074.581430746</v>
          </cell>
          <cell r="W69">
            <v>1733120.2435312024</v>
          </cell>
          <cell r="X69">
            <v>1875220.7001522069</v>
          </cell>
          <cell r="Y69">
            <v>1757990.8675799088</v>
          </cell>
          <cell r="Z69">
            <v>2070197.8691019786</v>
          </cell>
          <cell r="AA69">
            <v>2050015.2207001525</v>
          </cell>
          <cell r="AB69">
            <v>1969375.9512937597</v>
          </cell>
          <cell r="AC69">
            <v>2126362.2526636226</v>
          </cell>
          <cell r="AD69">
            <v>2840426.1796042626</v>
          </cell>
          <cell r="AE69">
            <v>3461835</v>
          </cell>
          <cell r="AF69">
            <v>3123562</v>
          </cell>
          <cell r="AG69">
            <v>2920324</v>
          </cell>
          <cell r="AH69">
            <v>3032211</v>
          </cell>
          <cell r="AI69">
            <v>3036806</v>
          </cell>
          <cell r="AJ69">
            <v>2985960</v>
          </cell>
          <cell r="AK69">
            <v>2765246</v>
          </cell>
          <cell r="AM69" t="str">
            <v>ENS: ERSO / Oliebalance</v>
          </cell>
        </row>
        <row r="85">
          <cell r="A85" t="str">
            <v>OPEPMY_BZJP4</v>
          </cell>
          <cell r="B85" t="str">
            <v>m3</v>
          </cell>
          <cell r="C85" t="str">
            <v>i</v>
          </cell>
          <cell r="J85">
            <v>0</v>
          </cell>
          <cell r="K85">
            <v>0</v>
          </cell>
          <cell r="L85">
            <v>0</v>
          </cell>
          <cell r="M85">
            <v>0</v>
          </cell>
          <cell r="N85">
            <v>0</v>
          </cell>
          <cell r="O85">
            <v>0</v>
          </cell>
          <cell r="P85">
            <v>0</v>
          </cell>
          <cell r="Q85">
            <v>0</v>
          </cell>
          <cell r="R85">
            <v>0</v>
          </cell>
          <cell r="S85">
            <v>0</v>
          </cell>
          <cell r="T85">
            <v>1690</v>
          </cell>
          <cell r="U85">
            <v>29650.324441240085</v>
          </cell>
          <cell r="V85">
            <v>86037.010334054314</v>
          </cell>
          <cell r="W85">
            <v>0</v>
          </cell>
          <cell r="X85">
            <v>0</v>
          </cell>
          <cell r="Y85">
            <v>0</v>
          </cell>
          <cell r="Z85">
            <v>0</v>
          </cell>
          <cell r="AA85">
            <v>0</v>
          </cell>
          <cell r="AB85">
            <v>0</v>
          </cell>
          <cell r="AC85">
            <v>0</v>
          </cell>
          <cell r="AD85">
            <v>0</v>
          </cell>
          <cell r="AE85">
            <v>0</v>
          </cell>
          <cell r="AF85">
            <v>0</v>
          </cell>
          <cell r="AG85">
            <v>0</v>
          </cell>
          <cell r="AH85">
            <v>0</v>
          </cell>
          <cell r="AI85">
            <v>0</v>
          </cell>
          <cell r="AJ85">
            <v>0</v>
          </cell>
          <cell r="AK85">
            <v>0</v>
          </cell>
          <cell r="AM85" t="str">
            <v>ENS: ERSO / Oliebalance</v>
          </cell>
        </row>
        <row r="93">
          <cell r="A93" t="str">
            <v>OPEPMY_PETR</v>
          </cell>
          <cell r="B93" t="str">
            <v>m3</v>
          </cell>
          <cell r="C93" t="str">
            <v>i</v>
          </cell>
          <cell r="J93">
            <v>129553.84615384616</v>
          </cell>
          <cell r="K93">
            <v>128782.56410256411</v>
          </cell>
          <cell r="L93">
            <v>125877.94871794872</v>
          </cell>
          <cell r="M93">
            <v>104784</v>
          </cell>
          <cell r="N93">
            <v>86465</v>
          </cell>
          <cell r="O93">
            <v>32426</v>
          </cell>
          <cell r="P93">
            <v>8587</v>
          </cell>
          <cell r="Q93">
            <v>11032</v>
          </cell>
          <cell r="R93">
            <v>13328</v>
          </cell>
          <cell r="S93">
            <v>69303</v>
          </cell>
          <cell r="T93">
            <v>20099</v>
          </cell>
          <cell r="U93">
            <v>28045.977011494251</v>
          </cell>
          <cell r="V93">
            <v>54166.666666666672</v>
          </cell>
          <cell r="W93">
            <v>58965.517241379304</v>
          </cell>
          <cell r="X93">
            <v>65718.3908045977</v>
          </cell>
          <cell r="Y93">
            <v>95172.413793103435</v>
          </cell>
          <cell r="Z93">
            <v>33965.517241379304</v>
          </cell>
          <cell r="AA93">
            <v>27528.735632183903</v>
          </cell>
          <cell r="AB93">
            <v>13333.333333333334</v>
          </cell>
          <cell r="AC93">
            <v>30287.356321839081</v>
          </cell>
          <cell r="AD93">
            <v>0</v>
          </cell>
          <cell r="AE93">
            <v>0</v>
          </cell>
          <cell r="AF93">
            <v>0</v>
          </cell>
          <cell r="AG93">
            <v>0</v>
          </cell>
          <cell r="AH93">
            <v>0</v>
          </cell>
          <cell r="AI93">
            <v>0</v>
          </cell>
          <cell r="AJ93">
            <v>0</v>
          </cell>
          <cell r="AK93">
            <v>0</v>
          </cell>
          <cell r="AM93" t="str">
            <v>ENS: ERSO / Oliebalance</v>
          </cell>
        </row>
        <row r="101">
          <cell r="A101" t="str">
            <v>OPEPMY_JP1</v>
          </cell>
          <cell r="B101" t="str">
            <v>m3</v>
          </cell>
          <cell r="C101" t="str">
            <v>i</v>
          </cell>
          <cell r="J101">
            <v>7170.4</v>
          </cell>
          <cell r="K101">
            <v>0</v>
          </cell>
          <cell r="L101">
            <v>9186.4</v>
          </cell>
          <cell r="M101">
            <v>10476.799999999999</v>
          </cell>
          <cell r="N101">
            <v>8400.7999999999993</v>
          </cell>
          <cell r="O101">
            <v>12354</v>
          </cell>
          <cell r="P101">
            <v>6107.2</v>
          </cell>
          <cell r="Q101">
            <v>22047.200000000001</v>
          </cell>
          <cell r="R101">
            <v>34276.800000000003</v>
          </cell>
          <cell r="S101">
            <v>83329.600000000006</v>
          </cell>
          <cell r="T101">
            <v>124438.39999999999</v>
          </cell>
          <cell r="U101">
            <v>232729.88505747126</v>
          </cell>
          <cell r="V101">
            <v>184540.22988505743</v>
          </cell>
          <cell r="W101">
            <v>289856.32183908042</v>
          </cell>
          <cell r="X101">
            <v>310775.86206896545</v>
          </cell>
          <cell r="Y101">
            <v>311810.34482758626</v>
          </cell>
          <cell r="Z101">
            <v>234022.98850574714</v>
          </cell>
          <cell r="AA101">
            <v>184166.66666666666</v>
          </cell>
          <cell r="AB101">
            <v>249454.02298850569</v>
          </cell>
          <cell r="AC101">
            <v>280344.8275862069</v>
          </cell>
          <cell r="AD101">
            <v>344626.43678160914</v>
          </cell>
          <cell r="AE101">
            <v>514036</v>
          </cell>
          <cell r="AF101">
            <v>538534</v>
          </cell>
          <cell r="AG101">
            <v>473081</v>
          </cell>
          <cell r="AH101">
            <v>649009</v>
          </cell>
          <cell r="AI101">
            <v>620490</v>
          </cell>
          <cell r="AJ101">
            <v>678164</v>
          </cell>
          <cell r="AK101">
            <v>661213</v>
          </cell>
          <cell r="AM101" t="str">
            <v>ENS: ERSO / Oliebalance</v>
          </cell>
        </row>
        <row r="109">
          <cell r="A109" t="str">
            <v>OPEPMY_GASD</v>
          </cell>
          <cell r="B109" t="str">
            <v>m3</v>
          </cell>
          <cell r="C109" t="str">
            <v>i</v>
          </cell>
          <cell r="J109">
            <v>3572851.7647058824</v>
          </cell>
          <cell r="K109">
            <v>3876360</v>
          </cell>
          <cell r="L109">
            <v>3970341.5827338127</v>
          </cell>
          <cell r="M109">
            <v>3932893</v>
          </cell>
          <cell r="N109">
            <v>5277554</v>
          </cell>
          <cell r="O109">
            <v>3319693</v>
          </cell>
          <cell r="P109">
            <v>3179883</v>
          </cell>
          <cell r="Q109">
            <v>3093914</v>
          </cell>
          <cell r="R109">
            <v>3568355</v>
          </cell>
          <cell r="S109">
            <v>3726180</v>
          </cell>
          <cell r="T109">
            <v>3591671</v>
          </cell>
          <cell r="U109">
            <v>3976497.1562395445</v>
          </cell>
          <cell r="V109">
            <v>3761291.4018066241</v>
          </cell>
          <cell r="W109">
            <v>3862830.3780528605</v>
          </cell>
          <cell r="X109">
            <v>4046699.0074718413</v>
          </cell>
          <cell r="Y109">
            <v>3916917.5867068134</v>
          </cell>
          <cell r="Z109">
            <v>4452297.3123675697</v>
          </cell>
          <cell r="AA109">
            <v>4761319.2818110846</v>
          </cell>
          <cell r="AB109">
            <v>4677511.9884019177</v>
          </cell>
          <cell r="AC109">
            <v>4895505.7432809193</v>
          </cell>
          <cell r="AD109">
            <v>5080712.6129140183</v>
          </cell>
          <cell r="AE109">
            <v>5316996</v>
          </cell>
          <cell r="AF109">
            <v>4243401</v>
          </cell>
          <cell r="AG109">
            <v>3862021</v>
          </cell>
          <cell r="AH109">
            <v>3896337</v>
          </cell>
          <cell r="AI109">
            <v>3880499</v>
          </cell>
          <cell r="AJ109">
            <v>3833561</v>
          </cell>
          <cell r="AK109">
            <v>3878563</v>
          </cell>
          <cell r="AM109" t="str">
            <v>ENS: ERSO / Oliebalance</v>
          </cell>
        </row>
        <row r="115">
          <cell r="A115" t="str">
            <v>OPFRMY_GASD</v>
          </cell>
          <cell r="B115" t="str">
            <v>m3</v>
          </cell>
          <cell r="C115" t="str">
            <v>i</v>
          </cell>
          <cell r="G115">
            <v>0</v>
          </cell>
          <cell r="H115">
            <v>0</v>
          </cell>
          <cell r="I115">
            <v>0</v>
          </cell>
          <cell r="J115">
            <v>527.00012089144786</v>
          </cell>
          <cell r="K115">
            <v>25.000070285725531</v>
          </cell>
          <cell r="L115">
            <v>60.00005616116006</v>
          </cell>
          <cell r="M115">
            <v>0</v>
          </cell>
          <cell r="N115">
            <v>0</v>
          </cell>
          <cell r="O115">
            <v>0</v>
          </cell>
          <cell r="P115">
            <v>0</v>
          </cell>
          <cell r="Q115">
            <v>0</v>
          </cell>
          <cell r="R115">
            <v>0</v>
          </cell>
          <cell r="S115">
            <v>0</v>
          </cell>
          <cell r="T115">
            <v>0</v>
          </cell>
          <cell r="U115">
            <v>122.00011152001784</v>
          </cell>
          <cell r="V115">
            <v>36.000055760008919</v>
          </cell>
          <cell r="W115">
            <v>0</v>
          </cell>
          <cell r="X115">
            <v>0</v>
          </cell>
          <cell r="Y115">
            <v>0</v>
          </cell>
          <cell r="Z115">
            <v>1116.0000557600088</v>
          </cell>
          <cell r="AA115">
            <v>1240</v>
          </cell>
          <cell r="AB115">
            <v>812.00011152001787</v>
          </cell>
          <cell r="AC115">
            <v>1375</v>
          </cell>
          <cell r="AD115">
            <v>928.99994423999112</v>
          </cell>
          <cell r="AE115">
            <v>610</v>
          </cell>
          <cell r="AF115">
            <v>2439</v>
          </cell>
          <cell r="AG115">
            <v>0</v>
          </cell>
          <cell r="AH115">
            <v>0</v>
          </cell>
          <cell r="AI115">
            <v>0</v>
          </cell>
          <cell r="AJ115">
            <v>0</v>
          </cell>
          <cell r="AK115">
            <v>0</v>
          </cell>
          <cell r="AM115" t="str">
            <v>ENS: ERSO / Oliebalance</v>
          </cell>
        </row>
        <row r="129">
          <cell r="A129" t="str">
            <v>OPEPTY_F</v>
          </cell>
          <cell r="B129" t="str">
            <v>tons</v>
          </cell>
          <cell r="C129" t="str">
            <v>i</v>
          </cell>
          <cell r="J129">
            <v>2654843</v>
          </cell>
          <cell r="K129">
            <v>2450321</v>
          </cell>
          <cell r="L129">
            <v>2345944</v>
          </cell>
          <cell r="M129">
            <v>2475784</v>
          </cell>
          <cell r="N129">
            <v>2952128</v>
          </cell>
          <cell r="O129">
            <v>2116106</v>
          </cell>
          <cell r="P129">
            <v>1801333</v>
          </cell>
          <cell r="Q129">
            <v>1851113</v>
          </cell>
          <cell r="R129">
            <v>2062566</v>
          </cell>
          <cell r="S129">
            <v>2178728</v>
          </cell>
          <cell r="T129">
            <v>1993888</v>
          </cell>
          <cell r="U129">
            <v>2155173.2673267326</v>
          </cell>
          <cell r="V129">
            <v>2259876.2376237628</v>
          </cell>
          <cell r="W129">
            <v>2355148.5148514854</v>
          </cell>
          <cell r="X129">
            <v>2434975.2475247527</v>
          </cell>
          <cell r="Y129">
            <v>2220198.0198019804</v>
          </cell>
          <cell r="Z129">
            <v>2067574.2574257425</v>
          </cell>
          <cell r="AA129">
            <v>2188663.3663366335</v>
          </cell>
          <cell r="AB129">
            <v>2358316.8316831682</v>
          </cell>
          <cell r="AC129">
            <v>2283598</v>
          </cell>
          <cell r="AD129">
            <v>2388913</v>
          </cell>
          <cell r="AE129">
            <v>2360430</v>
          </cell>
          <cell r="AF129">
            <v>1678089</v>
          </cell>
          <cell r="AG129">
            <v>1560425</v>
          </cell>
          <cell r="AH129">
            <v>1599182</v>
          </cell>
          <cell r="AI129">
            <v>1716662</v>
          </cell>
          <cell r="AJ129">
            <v>1566929</v>
          </cell>
          <cell r="AK129">
            <v>1574455</v>
          </cell>
          <cell r="AM129" t="str">
            <v>ENS: ERSO / Oliebalance</v>
          </cell>
        </row>
        <row r="135">
          <cell r="A135" t="str">
            <v>OPFRTY_F</v>
          </cell>
          <cell r="B135" t="str">
            <v>tons</v>
          </cell>
          <cell r="C135" t="str">
            <v>i</v>
          </cell>
          <cell r="G135">
            <v>147000</v>
          </cell>
          <cell r="H135">
            <v>0</v>
          </cell>
          <cell r="I135">
            <v>0</v>
          </cell>
          <cell r="J135">
            <v>124194</v>
          </cell>
          <cell r="K135">
            <v>108094</v>
          </cell>
          <cell r="L135">
            <v>94750</v>
          </cell>
          <cell r="M135">
            <v>89451</v>
          </cell>
          <cell r="N135">
            <v>112620</v>
          </cell>
          <cell r="O135">
            <v>88892</v>
          </cell>
          <cell r="P135">
            <v>96185</v>
          </cell>
          <cell r="Q135">
            <v>69860</v>
          </cell>
          <cell r="R135">
            <v>69370</v>
          </cell>
          <cell r="S135">
            <v>69613</v>
          </cell>
          <cell r="T135">
            <v>78561</v>
          </cell>
          <cell r="U135">
            <v>67830</v>
          </cell>
          <cell r="V135">
            <v>53957</v>
          </cell>
          <cell r="W135">
            <v>39754</v>
          </cell>
          <cell r="X135">
            <v>40925</v>
          </cell>
          <cell r="Y135">
            <v>32406</v>
          </cell>
          <cell r="Z135">
            <v>50449</v>
          </cell>
          <cell r="AA135">
            <v>88333</v>
          </cell>
          <cell r="AB135">
            <v>86392</v>
          </cell>
          <cell r="AC135">
            <v>80992</v>
          </cell>
          <cell r="AD135">
            <v>53916</v>
          </cell>
          <cell r="AE135">
            <v>54865</v>
          </cell>
          <cell r="AF135">
            <v>39911</v>
          </cell>
          <cell r="AG135">
            <v>27210</v>
          </cell>
          <cell r="AH135">
            <v>26802</v>
          </cell>
          <cell r="AI135">
            <v>31187</v>
          </cell>
          <cell r="AJ135">
            <v>31492</v>
          </cell>
          <cell r="AK135">
            <v>31555</v>
          </cell>
          <cell r="AM135" t="str">
            <v>ENS: ERSO / Oliebalance</v>
          </cell>
        </row>
        <row r="149">
          <cell r="A149" t="str">
            <v>OPEPTY_PK</v>
          </cell>
          <cell r="B149" t="str">
            <v>tons</v>
          </cell>
          <cell r="C149" t="str">
            <v>i</v>
          </cell>
          <cell r="G149">
            <v>0</v>
          </cell>
          <cell r="H149">
            <v>0</v>
          </cell>
          <cell r="I149">
            <v>0</v>
          </cell>
          <cell r="J149">
            <v>0</v>
          </cell>
          <cell r="K149">
            <v>0</v>
          </cell>
          <cell r="L149">
            <v>0</v>
          </cell>
          <cell r="M149">
            <v>0</v>
          </cell>
          <cell r="N149">
            <v>0</v>
          </cell>
          <cell r="O149">
            <v>0</v>
          </cell>
          <cell r="P149">
            <v>0</v>
          </cell>
          <cell r="Q149">
            <v>0</v>
          </cell>
          <cell r="R149">
            <v>0</v>
          </cell>
          <cell r="S149">
            <v>0</v>
          </cell>
          <cell r="T149">
            <v>0</v>
          </cell>
          <cell r="U149">
            <v>0</v>
          </cell>
          <cell r="V149">
            <v>0</v>
          </cell>
          <cell r="W149">
            <v>0</v>
          </cell>
          <cell r="X149">
            <v>0</v>
          </cell>
          <cell r="Y149">
            <v>0</v>
          </cell>
          <cell r="Z149">
            <v>0</v>
          </cell>
          <cell r="AA149">
            <v>0</v>
          </cell>
          <cell r="AB149">
            <v>0</v>
          </cell>
          <cell r="AC149">
            <v>0</v>
          </cell>
          <cell r="AD149">
            <v>0</v>
          </cell>
          <cell r="AE149">
            <v>0</v>
          </cell>
          <cell r="AF149">
            <v>0</v>
          </cell>
          <cell r="AG149">
            <v>0</v>
          </cell>
          <cell r="AH149">
            <v>0</v>
          </cell>
          <cell r="AI149">
            <v>0</v>
          </cell>
          <cell r="AJ149">
            <v>0</v>
          </cell>
          <cell r="AK149">
            <v>0</v>
          </cell>
          <cell r="AM149" t="str">
            <v>ENS: ERSO / Oliebalance</v>
          </cell>
        </row>
        <row r="162">
          <cell r="A162" t="str">
            <v>OPEPTY_TERP</v>
          </cell>
          <cell r="B162" t="str">
            <v>tons</v>
          </cell>
          <cell r="O162">
            <v>0</v>
          </cell>
          <cell r="P162">
            <v>0</v>
          </cell>
          <cell r="Q162">
            <v>0</v>
          </cell>
          <cell r="R162">
            <v>0</v>
          </cell>
          <cell r="S162">
            <v>0</v>
          </cell>
          <cell r="T162" t="e">
            <v>#REF!</v>
          </cell>
          <cell r="U162">
            <v>0</v>
          </cell>
          <cell r="V162">
            <v>0</v>
          </cell>
          <cell r="W162">
            <v>0</v>
          </cell>
          <cell r="X162">
            <v>0</v>
          </cell>
          <cell r="Y162">
            <v>0</v>
          </cell>
          <cell r="Z162">
            <v>0</v>
          </cell>
          <cell r="AA162">
            <v>0</v>
          </cell>
          <cell r="AB162">
            <v>0</v>
          </cell>
          <cell r="AC162">
            <v>0</v>
          </cell>
          <cell r="AD162">
            <v>0</v>
          </cell>
          <cell r="AE162">
            <v>0</v>
          </cell>
          <cell r="AF162">
            <v>0</v>
          </cell>
          <cell r="AG162">
            <v>0</v>
          </cell>
          <cell r="AH162">
            <v>0</v>
          </cell>
          <cell r="AI162">
            <v>0</v>
          </cell>
          <cell r="AJ162">
            <v>0</v>
          </cell>
          <cell r="AK162">
            <v>0</v>
          </cell>
        </row>
        <row r="171">
          <cell r="A171" t="str">
            <v>OPEPTY_SO</v>
          </cell>
          <cell r="B171" t="str">
            <v>tons</v>
          </cell>
          <cell r="J171">
            <v>0</v>
          </cell>
          <cell r="K171">
            <v>0</v>
          </cell>
          <cell r="L171">
            <v>0</v>
          </cell>
          <cell r="M171">
            <v>2768</v>
          </cell>
          <cell r="N171">
            <v>277</v>
          </cell>
          <cell r="O171">
            <v>0</v>
          </cell>
          <cell r="P171">
            <v>193</v>
          </cell>
          <cell r="Q171">
            <v>0</v>
          </cell>
          <cell r="R171">
            <v>200</v>
          </cell>
          <cell r="S171">
            <v>804</v>
          </cell>
          <cell r="T171">
            <v>853</v>
          </cell>
          <cell r="U171">
            <v>811.45584725537003</v>
          </cell>
          <cell r="V171">
            <v>1026.2529832935561</v>
          </cell>
          <cell r="W171">
            <v>930.78758949880671</v>
          </cell>
          <cell r="X171">
            <v>0</v>
          </cell>
          <cell r="Y171">
            <v>0</v>
          </cell>
          <cell r="Z171">
            <v>0</v>
          </cell>
          <cell r="AA171">
            <v>95.465393794749403</v>
          </cell>
          <cell r="AB171">
            <v>0</v>
          </cell>
          <cell r="AC171">
            <v>0</v>
          </cell>
          <cell r="AD171">
            <v>0</v>
          </cell>
          <cell r="AE171">
            <v>0</v>
          </cell>
          <cell r="AF171">
            <v>0</v>
          </cell>
          <cell r="AG171">
            <v>0</v>
          </cell>
          <cell r="AH171">
            <v>0</v>
          </cell>
          <cell r="AI171">
            <v>0</v>
          </cell>
          <cell r="AJ171">
            <v>0</v>
          </cell>
          <cell r="AK171">
            <v>0</v>
          </cell>
          <cell r="AM171" t="str">
            <v>ENS: ERSO / Oliebalance</v>
          </cell>
        </row>
        <row r="181">
          <cell r="A181" t="str">
            <v>OPEPTY_BIT</v>
          </cell>
          <cell r="B181" t="str">
            <v>tons</v>
          </cell>
          <cell r="J181">
            <v>279324</v>
          </cell>
          <cell r="K181">
            <v>317716</v>
          </cell>
          <cell r="L181">
            <v>264376</v>
          </cell>
          <cell r="M181">
            <v>265208</v>
          </cell>
          <cell r="N181">
            <v>229388</v>
          </cell>
          <cell r="O181">
            <v>139698.49246231155</v>
          </cell>
          <cell r="P181">
            <v>164087</v>
          </cell>
          <cell r="Q181">
            <v>76201</v>
          </cell>
          <cell r="R181">
            <v>72521</v>
          </cell>
          <cell r="S181">
            <v>86369</v>
          </cell>
          <cell r="T181">
            <v>83813</v>
          </cell>
          <cell r="U181">
            <v>56331.658291457286</v>
          </cell>
          <cell r="V181">
            <v>45226.130653266337</v>
          </cell>
          <cell r="W181">
            <v>56658.291457286432</v>
          </cell>
          <cell r="X181">
            <v>48216.080402010055</v>
          </cell>
          <cell r="Y181">
            <v>27386.934673366839</v>
          </cell>
          <cell r="Z181">
            <v>9798.9949748743729</v>
          </cell>
          <cell r="AA181">
            <v>25.125628140703522</v>
          </cell>
          <cell r="AB181">
            <v>0</v>
          </cell>
          <cell r="AC181">
            <v>0</v>
          </cell>
          <cell r="AD181">
            <v>0</v>
          </cell>
          <cell r="AE181">
            <v>0</v>
          </cell>
          <cell r="AF181">
            <v>0</v>
          </cell>
          <cell r="AG181">
            <v>0</v>
          </cell>
          <cell r="AH181">
            <v>0</v>
          </cell>
          <cell r="AI181">
            <v>0</v>
          </cell>
          <cell r="AJ181">
            <v>0</v>
          </cell>
          <cell r="AK181">
            <v>0</v>
          </cell>
          <cell r="AM181" t="str">
            <v>ENS: ERSO / Oliebalance</v>
          </cell>
        </row>
        <row r="191">
          <cell r="C191" t="str">
            <v>i</v>
          </cell>
          <cell r="G191">
            <v>1.25664</v>
          </cell>
          <cell r="J191">
            <v>1.25664</v>
          </cell>
          <cell r="K191">
            <v>1.1256447999999999</v>
          </cell>
          <cell r="L191">
            <v>1.3872</v>
          </cell>
          <cell r="M191">
            <v>0.22755520000000001</v>
          </cell>
          <cell r="N191">
            <v>0</v>
          </cell>
          <cell r="O191">
            <v>0</v>
          </cell>
          <cell r="P191">
            <v>0</v>
          </cell>
          <cell r="Q191">
            <v>0</v>
          </cell>
          <cell r="R191">
            <v>0</v>
          </cell>
          <cell r="S191">
            <v>0</v>
          </cell>
          <cell r="T191">
            <v>0</v>
          </cell>
          <cell r="U191">
            <v>0</v>
          </cell>
          <cell r="V191">
            <v>0</v>
          </cell>
          <cell r="W191">
            <v>0</v>
          </cell>
          <cell r="X191">
            <v>0</v>
          </cell>
          <cell r="Y191">
            <v>0</v>
          </cell>
          <cell r="Z191">
            <v>0</v>
          </cell>
          <cell r="AA191">
            <v>0</v>
          </cell>
          <cell r="AB191">
            <v>0</v>
          </cell>
          <cell r="AC191">
            <v>0</v>
          </cell>
          <cell r="AD191">
            <v>0</v>
          </cell>
          <cell r="AE191">
            <v>0</v>
          </cell>
          <cell r="AF191">
            <v>0</v>
          </cell>
          <cell r="AG191">
            <v>0</v>
          </cell>
          <cell r="AH191">
            <v>0</v>
          </cell>
          <cell r="AI191">
            <v>0</v>
          </cell>
          <cell r="AJ191">
            <v>0</v>
          </cell>
          <cell r="AK191">
            <v>0</v>
          </cell>
          <cell r="AM191" t="str">
            <v>ENS: End use, olie</v>
          </cell>
        </row>
        <row r="192">
          <cell r="C192" t="str">
            <v>i</v>
          </cell>
          <cell r="G192">
            <v>0.46239999999999998</v>
          </cell>
          <cell r="J192">
            <v>0.18343680000000001</v>
          </cell>
          <cell r="K192">
            <v>0.1368704</v>
          </cell>
          <cell r="L192">
            <v>0.137632</v>
          </cell>
          <cell r="M192">
            <v>0.1069504</v>
          </cell>
          <cell r="N192">
            <v>0.12571840000000001</v>
          </cell>
          <cell r="O192">
            <v>0.1033056</v>
          </cell>
          <cell r="P192">
            <v>0.1104864</v>
          </cell>
          <cell r="Q192">
            <v>0.11249919999999999</v>
          </cell>
          <cell r="R192">
            <v>0.129472</v>
          </cell>
          <cell r="S192">
            <v>0.143072</v>
          </cell>
          <cell r="T192">
            <v>0.12963520000000001</v>
          </cell>
          <cell r="U192">
            <v>0.14055599999999999</v>
          </cell>
          <cell r="V192">
            <v>0.16328000000000001</v>
          </cell>
          <cell r="W192">
            <v>0.18928</v>
          </cell>
          <cell r="X192">
            <v>0.20794799999999999</v>
          </cell>
          <cell r="Y192">
            <v>0.19089200000000001</v>
          </cell>
          <cell r="Z192">
            <v>0.12506</v>
          </cell>
          <cell r="AA192">
            <v>0.10218000000000001</v>
          </cell>
          <cell r="AB192">
            <v>0.10842</v>
          </cell>
          <cell r="AC192">
            <v>0.142376</v>
          </cell>
          <cell r="AD192">
            <v>1.0711999999999999E-2</v>
          </cell>
          <cell r="AE192">
            <v>3.4684E-2</v>
          </cell>
          <cell r="AF192">
            <v>5.2727999999999997E-2</v>
          </cell>
          <cell r="AG192">
            <v>2.6727999999999998E-2</v>
          </cell>
          <cell r="AH192">
            <v>0</v>
          </cell>
          <cell r="AI192">
            <v>0</v>
          </cell>
          <cell r="AJ192">
            <v>0</v>
          </cell>
          <cell r="AK192">
            <v>0</v>
          </cell>
          <cell r="AM192" t="str">
            <v>ENS: End use, olie</v>
          </cell>
        </row>
        <row r="322">
          <cell r="A322" t="str">
            <v>NGEFTRMY</v>
          </cell>
          <cell r="B322" t="str">
            <v>mio Nm3</v>
          </cell>
          <cell r="C322" t="str">
            <v>i</v>
          </cell>
          <cell r="D322">
            <v>0</v>
          </cell>
          <cell r="G322">
            <v>0</v>
          </cell>
          <cell r="H322">
            <v>0</v>
          </cell>
          <cell r="I322">
            <v>0</v>
          </cell>
          <cell r="J322">
            <v>0</v>
          </cell>
          <cell r="K322">
            <v>0</v>
          </cell>
          <cell r="L322">
            <v>0</v>
          </cell>
          <cell r="M322">
            <v>0</v>
          </cell>
          <cell r="N322">
            <v>0</v>
          </cell>
          <cell r="O322">
            <v>0</v>
          </cell>
          <cell r="P322">
            <v>0</v>
          </cell>
          <cell r="Q322">
            <v>0</v>
          </cell>
          <cell r="R322">
            <v>0</v>
          </cell>
          <cell r="S322">
            <v>0</v>
          </cell>
          <cell r="T322">
            <v>0</v>
          </cell>
          <cell r="U322">
            <v>9.7021660000000001</v>
          </cell>
          <cell r="V322">
            <v>10.255528999999999</v>
          </cell>
          <cell r="W322">
            <v>10.112327000000001</v>
          </cell>
          <cell r="X322">
            <v>9.6201709999999991</v>
          </cell>
          <cell r="Y322">
            <v>15.648777000000001</v>
          </cell>
          <cell r="Z322">
            <v>15.798914</v>
          </cell>
          <cell r="AA322">
            <v>15.623075</v>
          </cell>
          <cell r="AB322">
            <v>15.494899</v>
          </cell>
          <cell r="AC322">
            <v>15.912523</v>
          </cell>
          <cell r="AD322">
            <v>17.227958000000001</v>
          </cell>
          <cell r="AE322">
            <v>16.362280999999999</v>
          </cell>
          <cell r="AF322">
            <v>17.134239999999998</v>
          </cell>
          <cell r="AG322">
            <v>17.513000000000002</v>
          </cell>
          <cell r="AH322">
            <v>17.491448999999999</v>
          </cell>
          <cell r="AI322">
            <v>15.010999999999999</v>
          </cell>
          <cell r="AJ322">
            <v>16.600999999999999</v>
          </cell>
          <cell r="AK322">
            <v>16</v>
          </cell>
          <cell r="AM322" t="str">
            <v>ENS: Oplysninger fra Dong</v>
          </cell>
          <cell r="AN322" t="str">
            <v>Inkl. forbrug til elproduktion i Nybro og nettab</v>
          </cell>
        </row>
        <row r="323">
          <cell r="B323" t="str">
            <v>mio Nm3</v>
          </cell>
          <cell r="C323" t="str">
            <v>i</v>
          </cell>
          <cell r="D323">
            <v>0</v>
          </cell>
          <cell r="G323">
            <v>0</v>
          </cell>
          <cell r="H323">
            <v>0</v>
          </cell>
          <cell r="I323">
            <v>0</v>
          </cell>
          <cell r="J323">
            <v>0</v>
          </cell>
          <cell r="K323">
            <v>0</v>
          </cell>
          <cell r="L323">
            <v>0</v>
          </cell>
          <cell r="M323">
            <v>0</v>
          </cell>
          <cell r="N323">
            <v>0</v>
          </cell>
          <cell r="O323">
            <v>0</v>
          </cell>
          <cell r="P323">
            <v>0</v>
          </cell>
          <cell r="Q323">
            <v>0</v>
          </cell>
          <cell r="R323">
            <v>0</v>
          </cell>
          <cell r="S323">
            <v>0</v>
          </cell>
          <cell r="T323">
            <v>0</v>
          </cell>
          <cell r="U323">
            <v>3</v>
          </cell>
          <cell r="V323">
            <v>3</v>
          </cell>
          <cell r="W323">
            <v>3</v>
          </cell>
          <cell r="X323">
            <v>3</v>
          </cell>
          <cell r="Y323">
            <v>3</v>
          </cell>
          <cell r="Z323">
            <v>3</v>
          </cell>
          <cell r="AA323">
            <v>3</v>
          </cell>
          <cell r="AB323">
            <v>3</v>
          </cell>
          <cell r="AC323">
            <v>3</v>
          </cell>
          <cell r="AD323">
            <v>3</v>
          </cell>
          <cell r="AE323">
            <v>3</v>
          </cell>
          <cell r="AF323">
            <v>3</v>
          </cell>
          <cell r="AG323">
            <v>3</v>
          </cell>
          <cell r="AH323">
            <v>3</v>
          </cell>
          <cell r="AI323">
            <v>3</v>
          </cell>
          <cell r="AJ323">
            <v>3</v>
          </cell>
          <cell r="AK323">
            <v>3</v>
          </cell>
          <cell r="AM323" t="str">
            <v>ENS: Oplysninger fra Dong</v>
          </cell>
        </row>
        <row r="329">
          <cell r="B329" t="str">
            <v>mio Nm3</v>
          </cell>
          <cell r="C329" t="str">
            <v>i</v>
          </cell>
          <cell r="D329">
            <v>0</v>
          </cell>
          <cell r="G329">
            <v>0.19799629999999999</v>
          </cell>
          <cell r="H329">
            <v>0.39200303000000003</v>
          </cell>
          <cell r="I329">
            <v>0.22999741000000001</v>
          </cell>
          <cell r="J329">
            <v>0.38900313000000003</v>
          </cell>
          <cell r="K329">
            <v>0.27600234000000001</v>
          </cell>
          <cell r="L329">
            <v>0.52600181000000001</v>
          </cell>
          <cell r="M329">
            <v>0.45100499999999999</v>
          </cell>
          <cell r="N329">
            <v>0.49200255999999998</v>
          </cell>
          <cell r="O329">
            <v>0.43000246999999997</v>
          </cell>
          <cell r="P329">
            <v>20.866902750000001</v>
          </cell>
          <cell r="Q329">
            <v>32.458223530000005</v>
          </cell>
          <cell r="R329">
            <v>40.309307000000004</v>
          </cell>
          <cell r="S329">
            <v>63.791166999999994</v>
          </cell>
          <cell r="T329">
            <v>106.42983700000001</v>
          </cell>
          <cell r="U329">
            <v>126.895156</v>
          </cell>
          <cell r="V329">
            <v>182.25330400000001</v>
          </cell>
          <cell r="W329">
            <v>218.66747199999998</v>
          </cell>
          <cell r="X329">
            <v>227.52056000000002</v>
          </cell>
          <cell r="Y329">
            <v>221.518258</v>
          </cell>
          <cell r="Z329">
            <v>227.029235</v>
          </cell>
          <cell r="AA329">
            <v>263.50325200000003</v>
          </cell>
          <cell r="AB329">
            <v>264.49517800000001</v>
          </cell>
          <cell r="AC329">
            <v>299.31039800000002</v>
          </cell>
          <cell r="AD329">
            <v>314.275194</v>
          </cell>
          <cell r="AE329">
            <v>374.62745999999999</v>
          </cell>
          <cell r="AF329">
            <v>487.80840700000005</v>
          </cell>
          <cell r="AG329">
            <v>538.50027299999999</v>
          </cell>
          <cell r="AH329">
            <v>585.11983399999997</v>
          </cell>
          <cell r="AI329">
            <v>617.60737199999994</v>
          </cell>
          <cell r="AJ329">
            <v>604.00795700000015</v>
          </cell>
          <cell r="AK329">
            <v>648.12461100000007</v>
          </cell>
          <cell r="AM329" t="str">
            <v>ENS: Energiindvinding</v>
          </cell>
        </row>
        <row r="444">
          <cell r="A444" t="str">
            <v>ELRAFFTJY</v>
          </cell>
          <cell r="G444">
            <v>801.24699999999996</v>
          </cell>
          <cell r="J444">
            <v>745.13196340063746</v>
          </cell>
          <cell r="K444">
            <v>665.52235013577945</v>
          </cell>
          <cell r="L444">
            <v>642.8942518274705</v>
          </cell>
          <cell r="M444">
            <v>713.03380619808684</v>
          </cell>
          <cell r="N444">
            <v>730.1588230039049</v>
          </cell>
          <cell r="O444">
            <v>689.74349400000006</v>
          </cell>
          <cell r="P444">
            <v>813.99508622974247</v>
          </cell>
          <cell r="Q444">
            <v>810.58682939803577</v>
          </cell>
          <cell r="R444">
            <v>798.56495999999993</v>
          </cell>
          <cell r="S444">
            <v>801.1774755291965</v>
          </cell>
          <cell r="T444">
            <v>785.21074199999998</v>
          </cell>
          <cell r="U444">
            <v>923.49626215896205</v>
          </cell>
          <cell r="V444">
            <v>925.12180960810463</v>
          </cell>
          <cell r="W444">
            <v>876.35014835688003</v>
          </cell>
          <cell r="X444">
            <v>868.09560068318547</v>
          </cell>
          <cell r="Y444">
            <v>927.4177160883072</v>
          </cell>
          <cell r="Z444">
            <v>1143.7742493569342</v>
          </cell>
          <cell r="AA444">
            <v>1184.6345903950337</v>
          </cell>
          <cell r="AB444">
            <v>1124.6347750658113</v>
          </cell>
          <cell r="AC444">
            <v>1187.4765152554455</v>
          </cell>
          <cell r="AD444">
            <v>1185.4592367999999</v>
          </cell>
          <cell r="AE444">
            <v>1326.2948647150952</v>
          </cell>
          <cell r="AF444">
            <v>1058.6714502202053</v>
          </cell>
          <cell r="AG444">
            <v>948.78418768104495</v>
          </cell>
          <cell r="AH444">
            <v>995.39899645194805</v>
          </cell>
          <cell r="AI444">
            <v>774.28156869979796</v>
          </cell>
          <cell r="AJ444">
            <v>557.53423990234501</v>
          </cell>
          <cell r="AK444">
            <v>557.53423990234501</v>
          </cell>
          <cell r="AL444" t="str">
            <v>2002=2001</v>
          </cell>
          <cell r="AM444" t="str">
            <v>Danmarks Statistik</v>
          </cell>
        </row>
        <row r="445">
          <cell r="A445" t="str">
            <v>ELFJVKTJY</v>
          </cell>
          <cell r="G445">
            <v>127.05954198629522</v>
          </cell>
          <cell r="J445">
            <v>137.77310485470994</v>
          </cell>
          <cell r="K445">
            <v>176.24757525406639</v>
          </cell>
          <cell r="L445">
            <v>217.69762045689023</v>
          </cell>
          <cell r="M445">
            <v>255.72811782879438</v>
          </cell>
          <cell r="N445">
            <v>305.8614678514482</v>
          </cell>
          <cell r="O445">
            <v>326.27980383091113</v>
          </cell>
          <cell r="P445">
            <v>348.4439544346618</v>
          </cell>
          <cell r="Q445">
            <v>380.93461721522687</v>
          </cell>
          <cell r="R445">
            <v>424.4262619498669</v>
          </cell>
          <cell r="S445">
            <v>462.38468192869095</v>
          </cell>
          <cell r="T445">
            <v>505.63117316079854</v>
          </cell>
          <cell r="U445">
            <v>583.94945418117004</v>
          </cell>
          <cell r="V445">
            <v>589.40899411091868</v>
          </cell>
          <cell r="W445">
            <v>516.38967694044618</v>
          </cell>
          <cell r="X445">
            <v>502.13410332344807</v>
          </cell>
          <cell r="Y445">
            <v>500.87544539312978</v>
          </cell>
          <cell r="Z445">
            <v>558.36132287841804</v>
          </cell>
          <cell r="AA445">
            <v>518.65504689230761</v>
          </cell>
          <cell r="AB445">
            <v>490.08959999999996</v>
          </cell>
          <cell r="AC445">
            <v>508.44706799999949</v>
          </cell>
          <cell r="AD445">
            <v>467.5018363636292</v>
          </cell>
          <cell r="AE445">
            <v>673.86193999999989</v>
          </cell>
          <cell r="AF445">
            <v>613.50990300000001</v>
          </cell>
          <cell r="AG445">
            <v>626.88709099467803</v>
          </cell>
          <cell r="AH445">
            <v>598.17644717604799</v>
          </cell>
          <cell r="AI445">
            <v>658.71900978125404</v>
          </cell>
          <cell r="AJ445">
            <v>700.55680607124498</v>
          </cell>
          <cell r="AK445">
            <v>700.55680607124498</v>
          </cell>
          <cell r="AL445" t="str">
            <v>2002=2001</v>
          </cell>
          <cell r="AM445" t="str">
            <v>Danmarks Statistik</v>
          </cell>
        </row>
        <row r="446">
          <cell r="A446" t="str">
            <v>ELBGVKTJY</v>
          </cell>
          <cell r="G446">
            <v>39.761793804665814</v>
          </cell>
          <cell r="J446">
            <v>31.114747543944119</v>
          </cell>
          <cell r="K446">
            <v>33.255915403800117</v>
          </cell>
          <cell r="L446">
            <v>35.113310643720084</v>
          </cell>
          <cell r="M446">
            <v>36.416380594692285</v>
          </cell>
          <cell r="N446">
            <v>37.404563085090821</v>
          </cell>
          <cell r="O446">
            <v>34.994454288068141</v>
          </cell>
          <cell r="P446">
            <v>33.481574918371116</v>
          </cell>
          <cell r="Q446">
            <v>42.819835421620382</v>
          </cell>
          <cell r="R446">
            <v>56.640606809203234</v>
          </cell>
          <cell r="S446">
            <v>75.856809877908532</v>
          </cell>
          <cell r="T446">
            <v>90.561743621523803</v>
          </cell>
          <cell r="U446">
            <v>94.723684106841134</v>
          </cell>
          <cell r="V446">
            <v>111.27196667664006</v>
          </cell>
          <cell r="W446">
            <v>115.24501491461537</v>
          </cell>
          <cell r="X446">
            <v>124.1568980649845</v>
          </cell>
          <cell r="Y446">
            <v>105.75153755844154</v>
          </cell>
          <cell r="Z446">
            <v>142.10679496363636</v>
          </cell>
          <cell r="AA446">
            <v>134.67779150769232</v>
          </cell>
          <cell r="AB446">
            <v>129.58199999999999</v>
          </cell>
          <cell r="AC446">
            <v>127.8618</v>
          </cell>
          <cell r="AD446">
            <v>152.16128727272724</v>
          </cell>
          <cell r="AE446">
            <v>178.35598999999999</v>
          </cell>
          <cell r="AF446">
            <v>157.18485599999997</v>
          </cell>
          <cell r="AG446">
            <v>114.996159982661</v>
          </cell>
          <cell r="AH446">
            <v>114.79828129006</v>
          </cell>
          <cell r="AI446">
            <v>117.668238322311</v>
          </cell>
          <cell r="AJ446">
            <v>125.554930469236</v>
          </cell>
          <cell r="AK446">
            <v>125.554930469236</v>
          </cell>
          <cell r="AL446" t="str">
            <v>2002=2001</v>
          </cell>
          <cell r="AM446" t="str">
            <v>Danmarks Statistik</v>
          </cell>
        </row>
        <row r="447">
          <cell r="A447" t="str">
            <v>ELDISTTJY</v>
          </cell>
          <cell r="G447">
            <v>193.17866420903894</v>
          </cell>
          <cell r="J447">
            <v>152.43719660172184</v>
          </cell>
          <cell r="K447">
            <v>173.09553648102076</v>
          </cell>
          <cell r="L447">
            <v>187.52377573108981</v>
          </cell>
          <cell r="M447">
            <v>197.45201651025641</v>
          </cell>
          <cell r="N447">
            <v>203.63950808804674</v>
          </cell>
          <cell r="O447">
            <v>204.59866859669216</v>
          </cell>
          <cell r="P447">
            <v>203.79000954022442</v>
          </cell>
          <cell r="Q447">
            <v>206.04263829536822</v>
          </cell>
          <cell r="R447">
            <v>212.72232185311407</v>
          </cell>
          <cell r="S447">
            <v>203.45672089021997</v>
          </cell>
          <cell r="T447">
            <v>212.9708751901664</v>
          </cell>
          <cell r="U447">
            <v>218.38863794080072</v>
          </cell>
          <cell r="V447">
            <v>231.45423371017085</v>
          </cell>
          <cell r="W447">
            <v>245.79559974890103</v>
          </cell>
          <cell r="X447">
            <v>289.00396520866667</v>
          </cell>
          <cell r="Y447">
            <v>249.81009810389608</v>
          </cell>
          <cell r="Z447">
            <v>252.24558635454545</v>
          </cell>
          <cell r="AA447">
            <v>278.83884701538466</v>
          </cell>
          <cell r="AB447">
            <v>227.80799999999999</v>
          </cell>
          <cell r="AC447">
            <v>250.20561599999914</v>
          </cell>
          <cell r="AD447">
            <v>290.18786181817711</v>
          </cell>
          <cell r="AE447">
            <v>356.04892000000001</v>
          </cell>
          <cell r="AF447">
            <v>322.21969200000001</v>
          </cell>
          <cell r="AG447">
            <v>321.872814265751</v>
          </cell>
          <cell r="AH447">
            <v>317.58955707017998</v>
          </cell>
          <cell r="AI447">
            <v>360.69170251881502</v>
          </cell>
          <cell r="AJ447">
            <v>526.87863286000697</v>
          </cell>
          <cell r="AK447">
            <v>526.87863286000697</v>
          </cell>
          <cell r="AL447" t="str">
            <v>2002=2001</v>
          </cell>
          <cell r="AM447" t="str">
            <v>Danmarks Statistik</v>
          </cell>
        </row>
        <row r="468">
          <cell r="A468" t="str">
            <v>FVPRRFTJY</v>
          </cell>
          <cell r="D468" t="str">
            <v>Raffinaderier</v>
          </cell>
          <cell r="G468">
            <v>0</v>
          </cell>
          <cell r="J468">
            <v>5.9605114776769375</v>
          </cell>
          <cell r="K468">
            <v>5.1730268061918476</v>
          </cell>
          <cell r="L468">
            <v>5.7008580640777202</v>
          </cell>
          <cell r="M468">
            <v>5.535663089888514</v>
          </cell>
          <cell r="N468">
            <v>5.388097923567372</v>
          </cell>
          <cell r="O468">
            <v>0</v>
          </cell>
          <cell r="P468">
            <v>0</v>
          </cell>
          <cell r="Q468">
            <v>294.55900000000003</v>
          </cell>
          <cell r="R468">
            <v>446.93900000000002</v>
          </cell>
          <cell r="S468">
            <v>459.88499999999999</v>
          </cell>
          <cell r="T468">
            <v>439.14499999999998</v>
          </cell>
          <cell r="U468">
            <v>335.697</v>
          </cell>
          <cell r="V468">
            <v>362.024</v>
          </cell>
          <cell r="W468">
            <v>405.85</v>
          </cell>
          <cell r="X468">
            <v>416.80399999999997</v>
          </cell>
          <cell r="Y468">
            <v>427.75799999999998</v>
          </cell>
          <cell r="Z468">
            <v>387.197</v>
          </cell>
          <cell r="AA468">
            <v>346.63600000000002</v>
          </cell>
          <cell r="AB468">
            <v>306.07499999999999</v>
          </cell>
          <cell r="AC468">
            <v>351.62025767251828</v>
          </cell>
          <cell r="AD468">
            <v>380.45731304347822</v>
          </cell>
          <cell r="AE468">
            <v>318.66601061682547</v>
          </cell>
          <cell r="AF468">
            <v>256.81599999999997</v>
          </cell>
          <cell r="AG468">
            <v>222.84686951151747</v>
          </cell>
          <cell r="AH468">
            <v>299.36308332247694</v>
          </cell>
          <cell r="AI468">
            <v>275.37075074318602</v>
          </cell>
          <cell r="AJ468">
            <v>252.29458842648799</v>
          </cell>
          <cell r="AK468">
            <v>252.29458842648799</v>
          </cell>
          <cell r="AL468" t="str">
            <v>2002=2001</v>
          </cell>
          <cell r="AM468" t="str">
            <v>Danmarks Statistik</v>
          </cell>
          <cell r="AN468" t="str">
            <v>2000=1999</v>
          </cell>
        </row>
      </sheetData>
      <sheetData sheetId="4">
        <row r="3">
          <cell r="A3" t="str">
            <v>JPTY_RO</v>
          </cell>
          <cell r="B3" t="str">
            <v>Råolie, Gennemsnit</v>
          </cell>
          <cell r="C3" t="str">
            <v>GJ / ton</v>
          </cell>
          <cell r="G3">
            <v>42.4</v>
          </cell>
          <cell r="H3">
            <v>42.4</v>
          </cell>
          <cell r="I3">
            <v>42.4</v>
          </cell>
          <cell r="J3">
            <v>42.4</v>
          </cell>
          <cell r="K3">
            <v>42.4</v>
          </cell>
          <cell r="L3">
            <v>42.4</v>
          </cell>
          <cell r="M3">
            <v>42.4</v>
          </cell>
          <cell r="N3">
            <v>42.4</v>
          </cell>
          <cell r="O3">
            <v>42.4</v>
          </cell>
          <cell r="P3">
            <v>42.4</v>
          </cell>
          <cell r="Q3">
            <v>42.4</v>
          </cell>
          <cell r="R3">
            <v>42.4</v>
          </cell>
          <cell r="S3">
            <v>42.4</v>
          </cell>
          <cell r="T3">
            <v>42.4</v>
          </cell>
          <cell r="U3">
            <v>42.4</v>
          </cell>
          <cell r="V3">
            <v>42.4</v>
          </cell>
          <cell r="W3">
            <v>42.4</v>
          </cell>
          <cell r="X3">
            <v>42.4</v>
          </cell>
          <cell r="Y3">
            <v>42.4</v>
          </cell>
          <cell r="Z3">
            <v>42.4</v>
          </cell>
          <cell r="AA3">
            <v>42.4</v>
          </cell>
          <cell r="AB3">
            <v>42.7</v>
          </cell>
          <cell r="AC3">
            <v>42.7</v>
          </cell>
          <cell r="AD3">
            <v>42.7</v>
          </cell>
          <cell r="AE3">
            <v>42.7</v>
          </cell>
          <cell r="AF3">
            <v>43</v>
          </cell>
          <cell r="AG3">
            <v>43</v>
          </cell>
          <cell r="AH3">
            <v>43</v>
          </cell>
          <cell r="AI3">
            <v>43</v>
          </cell>
          <cell r="AJ3">
            <v>43</v>
          </cell>
          <cell r="AK3">
            <v>43</v>
          </cell>
          <cell r="AL3" t="str">
            <v>Check</v>
          </cell>
        </row>
        <row r="6">
          <cell r="A6" t="str">
            <v>JPTY_HF</v>
          </cell>
          <cell r="B6" t="str">
            <v>Halvfabrikata</v>
          </cell>
          <cell r="C6" t="str">
            <v>GJ / ton</v>
          </cell>
          <cell r="G6">
            <v>41.6</v>
          </cell>
          <cell r="H6">
            <v>41.6</v>
          </cell>
          <cell r="I6">
            <v>41.6</v>
          </cell>
          <cell r="J6">
            <v>41.6</v>
          </cell>
          <cell r="K6">
            <v>41.6</v>
          </cell>
          <cell r="L6">
            <v>41.6</v>
          </cell>
          <cell r="M6">
            <v>41.6</v>
          </cell>
          <cell r="N6">
            <v>41.6</v>
          </cell>
          <cell r="O6">
            <v>41.6</v>
          </cell>
          <cell r="P6">
            <v>41.6</v>
          </cell>
          <cell r="Q6">
            <v>41.6</v>
          </cell>
          <cell r="R6">
            <v>41.6</v>
          </cell>
          <cell r="S6">
            <v>41.6</v>
          </cell>
          <cell r="T6">
            <v>41.6</v>
          </cell>
          <cell r="U6">
            <v>41.6</v>
          </cell>
          <cell r="V6">
            <v>41.6</v>
          </cell>
          <cell r="W6">
            <v>41.6</v>
          </cell>
          <cell r="X6">
            <v>41.6</v>
          </cell>
          <cell r="Y6">
            <v>41.6</v>
          </cell>
          <cell r="Z6">
            <v>41.6</v>
          </cell>
          <cell r="AA6">
            <v>41.6</v>
          </cell>
          <cell r="AB6">
            <v>41.6</v>
          </cell>
          <cell r="AC6">
            <v>41.6</v>
          </cell>
          <cell r="AD6">
            <v>41.6</v>
          </cell>
          <cell r="AE6">
            <v>41.6</v>
          </cell>
          <cell r="AF6">
            <v>42.7</v>
          </cell>
          <cell r="AG6">
            <v>42.7</v>
          </cell>
          <cell r="AH6">
            <v>42.7</v>
          </cell>
          <cell r="AI6">
            <v>42.7</v>
          </cell>
          <cell r="AJ6">
            <v>42.7</v>
          </cell>
          <cell r="AK6">
            <v>42.7</v>
          </cell>
        </row>
        <row r="8">
          <cell r="A8" t="str">
            <v>JPTY_RG</v>
          </cell>
          <cell r="B8" t="str">
            <v>Raffinaderigas</v>
          </cell>
          <cell r="C8" t="str">
            <v>GJ / ton</v>
          </cell>
          <cell r="G8">
            <v>54.4</v>
          </cell>
          <cell r="H8">
            <v>54.4</v>
          </cell>
          <cell r="I8">
            <v>54.4</v>
          </cell>
          <cell r="J8">
            <v>54.4</v>
          </cell>
          <cell r="K8">
            <v>54.4</v>
          </cell>
          <cell r="L8">
            <v>54.4</v>
          </cell>
          <cell r="M8">
            <v>54.4</v>
          </cell>
          <cell r="N8">
            <v>54.4</v>
          </cell>
          <cell r="O8">
            <v>54.4</v>
          </cell>
          <cell r="P8">
            <v>54.4</v>
          </cell>
          <cell r="Q8">
            <v>54.4</v>
          </cell>
          <cell r="R8">
            <v>54.4</v>
          </cell>
          <cell r="S8">
            <v>54.4</v>
          </cell>
          <cell r="T8">
            <v>54.4</v>
          </cell>
          <cell r="U8">
            <v>52</v>
          </cell>
          <cell r="V8">
            <v>52</v>
          </cell>
          <cell r="W8">
            <v>52</v>
          </cell>
          <cell r="X8">
            <v>52</v>
          </cell>
          <cell r="Y8">
            <v>52</v>
          </cell>
          <cell r="Z8">
            <v>52</v>
          </cell>
          <cell r="AA8">
            <v>52</v>
          </cell>
          <cell r="AB8">
            <v>52</v>
          </cell>
          <cell r="AC8">
            <v>52</v>
          </cell>
          <cell r="AD8">
            <v>52</v>
          </cell>
          <cell r="AE8">
            <v>52</v>
          </cell>
          <cell r="AF8">
            <v>52</v>
          </cell>
          <cell r="AG8">
            <v>52</v>
          </cell>
          <cell r="AH8">
            <v>52</v>
          </cell>
          <cell r="AI8">
            <v>52</v>
          </cell>
          <cell r="AJ8">
            <v>52</v>
          </cell>
          <cell r="AK8">
            <v>52</v>
          </cell>
        </row>
        <row r="9">
          <cell r="A9" t="str">
            <v>JPTY_LPG</v>
          </cell>
          <cell r="B9" t="str">
            <v>LPG</v>
          </cell>
          <cell r="C9" t="str">
            <v>GJ / ton</v>
          </cell>
          <cell r="G9">
            <v>46.1</v>
          </cell>
          <cell r="H9">
            <v>46.1</v>
          </cell>
          <cell r="I9">
            <v>46.1</v>
          </cell>
          <cell r="J9">
            <v>46.1</v>
          </cell>
          <cell r="K9">
            <v>46.1</v>
          </cell>
          <cell r="L9">
            <v>46.1</v>
          </cell>
          <cell r="M9">
            <v>46.9</v>
          </cell>
          <cell r="N9">
            <v>46.9</v>
          </cell>
          <cell r="O9">
            <v>46.9</v>
          </cell>
          <cell r="P9">
            <v>46.9</v>
          </cell>
          <cell r="Q9">
            <v>46.9</v>
          </cell>
          <cell r="R9">
            <v>46.9</v>
          </cell>
          <cell r="S9">
            <v>46.9</v>
          </cell>
          <cell r="T9">
            <v>46.9</v>
          </cell>
          <cell r="U9">
            <v>46</v>
          </cell>
          <cell r="V9">
            <v>46</v>
          </cell>
          <cell r="W9">
            <v>46</v>
          </cell>
          <cell r="X9">
            <v>46</v>
          </cell>
          <cell r="Y9">
            <v>46</v>
          </cell>
          <cell r="Z9">
            <v>46</v>
          </cell>
          <cell r="AA9">
            <v>46</v>
          </cell>
          <cell r="AB9">
            <v>46</v>
          </cell>
          <cell r="AC9">
            <v>46</v>
          </cell>
          <cell r="AD9">
            <v>46</v>
          </cell>
          <cell r="AE9">
            <v>46</v>
          </cell>
          <cell r="AF9">
            <v>46</v>
          </cell>
          <cell r="AG9">
            <v>46</v>
          </cell>
          <cell r="AH9">
            <v>46</v>
          </cell>
          <cell r="AI9">
            <v>46</v>
          </cell>
          <cell r="AJ9">
            <v>46</v>
          </cell>
          <cell r="AK9">
            <v>46</v>
          </cell>
        </row>
        <row r="10">
          <cell r="A10" t="str">
            <v>JPTY_LVN</v>
          </cell>
          <cell r="B10" t="str">
            <v>LVN</v>
          </cell>
          <cell r="C10" t="str">
            <v>GJ / ton</v>
          </cell>
          <cell r="G10">
            <v>43.5</v>
          </cell>
          <cell r="H10">
            <v>43.5</v>
          </cell>
          <cell r="I10">
            <v>43.5</v>
          </cell>
          <cell r="J10">
            <v>43.5</v>
          </cell>
          <cell r="K10">
            <v>43.5</v>
          </cell>
          <cell r="L10">
            <v>43.5</v>
          </cell>
          <cell r="M10">
            <v>43.5</v>
          </cell>
          <cell r="N10">
            <v>43.5</v>
          </cell>
          <cell r="O10">
            <v>43.5</v>
          </cell>
          <cell r="P10">
            <v>43.5</v>
          </cell>
          <cell r="Q10">
            <v>43.5</v>
          </cell>
          <cell r="R10">
            <v>43.5</v>
          </cell>
          <cell r="S10">
            <v>43.5</v>
          </cell>
          <cell r="T10">
            <v>43.5</v>
          </cell>
          <cell r="U10">
            <v>44.5</v>
          </cell>
          <cell r="V10">
            <v>44.5</v>
          </cell>
          <cell r="W10">
            <v>44.5</v>
          </cell>
          <cell r="X10">
            <v>44.5</v>
          </cell>
          <cell r="Y10">
            <v>44.5</v>
          </cell>
          <cell r="Z10">
            <v>44.5</v>
          </cell>
          <cell r="AA10">
            <v>44.5</v>
          </cell>
          <cell r="AB10">
            <v>44.5</v>
          </cell>
          <cell r="AC10">
            <v>44.5</v>
          </cell>
          <cell r="AD10">
            <v>44.5</v>
          </cell>
          <cell r="AE10">
            <v>44.5</v>
          </cell>
          <cell r="AF10">
            <v>44.5</v>
          </cell>
          <cell r="AG10">
            <v>44.5</v>
          </cell>
          <cell r="AH10">
            <v>44.5</v>
          </cell>
          <cell r="AI10">
            <v>44.5</v>
          </cell>
          <cell r="AJ10">
            <v>44.5</v>
          </cell>
          <cell r="AK10">
            <v>44.5</v>
          </cell>
        </row>
        <row r="11">
          <cell r="A11" t="str">
            <v>JPTY_BZ</v>
          </cell>
          <cell r="B11" t="str">
            <v>Motorbenzin</v>
          </cell>
          <cell r="C11" t="str">
            <v>GJ / ton</v>
          </cell>
          <cell r="G11">
            <v>43.5</v>
          </cell>
          <cell r="H11">
            <v>43.5</v>
          </cell>
          <cell r="I11">
            <v>43.5</v>
          </cell>
          <cell r="J11">
            <v>43.5</v>
          </cell>
          <cell r="K11">
            <v>43.5</v>
          </cell>
          <cell r="L11">
            <v>43.5</v>
          </cell>
          <cell r="M11">
            <v>43.5</v>
          </cell>
          <cell r="N11">
            <v>43.5</v>
          </cell>
          <cell r="O11">
            <v>43.5</v>
          </cell>
          <cell r="P11">
            <v>43.5</v>
          </cell>
          <cell r="Q11">
            <v>43.5</v>
          </cell>
          <cell r="R11">
            <v>43.5</v>
          </cell>
          <cell r="S11">
            <v>43.5</v>
          </cell>
          <cell r="T11">
            <v>43.5</v>
          </cell>
          <cell r="U11">
            <v>43.8</v>
          </cell>
          <cell r="V11">
            <v>43.8</v>
          </cell>
          <cell r="W11">
            <v>43.8</v>
          </cell>
          <cell r="X11">
            <v>43.8</v>
          </cell>
          <cell r="Y11">
            <v>43.8</v>
          </cell>
          <cell r="Z11">
            <v>43.8</v>
          </cell>
          <cell r="AA11">
            <v>43.8</v>
          </cell>
          <cell r="AB11">
            <v>43.8</v>
          </cell>
          <cell r="AC11">
            <v>43.8</v>
          </cell>
          <cell r="AD11">
            <v>43.8</v>
          </cell>
          <cell r="AE11">
            <v>43.8</v>
          </cell>
          <cell r="AF11">
            <v>43.8</v>
          </cell>
          <cell r="AG11">
            <v>43.8</v>
          </cell>
          <cell r="AH11">
            <v>43.8</v>
          </cell>
          <cell r="AI11">
            <v>43.8</v>
          </cell>
          <cell r="AJ11">
            <v>43.8</v>
          </cell>
          <cell r="AK11">
            <v>43.8</v>
          </cell>
        </row>
        <row r="12">
          <cell r="A12" t="str">
            <v>JPTY_BZFLY</v>
          </cell>
          <cell r="B12" t="str">
            <v>Flyvebenzin</v>
          </cell>
          <cell r="C12" t="str">
            <v>GJ / ton</v>
          </cell>
          <cell r="G12">
            <v>44</v>
          </cell>
          <cell r="H12">
            <v>44</v>
          </cell>
          <cell r="I12">
            <v>44</v>
          </cell>
          <cell r="J12">
            <v>44</v>
          </cell>
          <cell r="K12">
            <v>44</v>
          </cell>
          <cell r="L12">
            <v>44</v>
          </cell>
          <cell r="M12">
            <v>43.5</v>
          </cell>
          <cell r="N12">
            <v>43.5</v>
          </cell>
          <cell r="O12">
            <v>43.5</v>
          </cell>
          <cell r="P12">
            <v>43.5</v>
          </cell>
          <cell r="Q12">
            <v>43.5</v>
          </cell>
          <cell r="R12">
            <v>43.5</v>
          </cell>
          <cell r="S12">
            <v>43.5</v>
          </cell>
          <cell r="T12">
            <v>43.5</v>
          </cell>
          <cell r="U12">
            <v>43.8</v>
          </cell>
          <cell r="V12">
            <v>43.8</v>
          </cell>
          <cell r="W12">
            <v>43.8</v>
          </cell>
          <cell r="X12">
            <v>43.8</v>
          </cell>
          <cell r="Y12">
            <v>43.8</v>
          </cell>
          <cell r="Z12">
            <v>43.8</v>
          </cell>
          <cell r="AA12">
            <v>43.8</v>
          </cell>
          <cell r="AB12">
            <v>43.8</v>
          </cell>
          <cell r="AC12">
            <v>43.8</v>
          </cell>
          <cell r="AD12">
            <v>43.8</v>
          </cell>
          <cell r="AE12">
            <v>43.8</v>
          </cell>
          <cell r="AF12">
            <v>43.8</v>
          </cell>
          <cell r="AG12">
            <v>43.8</v>
          </cell>
          <cell r="AH12">
            <v>43.8</v>
          </cell>
          <cell r="AI12">
            <v>43.8</v>
          </cell>
          <cell r="AJ12">
            <v>43.8</v>
          </cell>
          <cell r="AK12">
            <v>43.8</v>
          </cell>
        </row>
        <row r="13">
          <cell r="A13" t="str">
            <v>JPTY_BZJP4</v>
          </cell>
          <cell r="B13" t="str">
            <v>JP4</v>
          </cell>
          <cell r="C13" t="str">
            <v>GJ / ton</v>
          </cell>
          <cell r="G13">
            <v>43.1</v>
          </cell>
          <cell r="H13">
            <v>43.1</v>
          </cell>
          <cell r="I13">
            <v>43.1</v>
          </cell>
          <cell r="J13">
            <v>43.1</v>
          </cell>
          <cell r="K13">
            <v>43.1</v>
          </cell>
          <cell r="L13">
            <v>43.1</v>
          </cell>
          <cell r="M13">
            <v>43.5</v>
          </cell>
          <cell r="N13">
            <v>43.5</v>
          </cell>
          <cell r="O13">
            <v>43.5</v>
          </cell>
          <cell r="P13">
            <v>43.5</v>
          </cell>
          <cell r="Q13">
            <v>43.5</v>
          </cell>
          <cell r="R13">
            <v>43.5</v>
          </cell>
          <cell r="S13">
            <v>43.5</v>
          </cell>
          <cell r="T13">
            <v>43.5</v>
          </cell>
          <cell r="U13">
            <v>43.8</v>
          </cell>
          <cell r="V13">
            <v>43.8</v>
          </cell>
          <cell r="W13">
            <v>43.8</v>
          </cell>
          <cell r="X13">
            <v>43.8</v>
          </cell>
          <cell r="Y13">
            <v>43.8</v>
          </cell>
          <cell r="Z13">
            <v>43.8</v>
          </cell>
          <cell r="AA13">
            <v>43.8</v>
          </cell>
          <cell r="AB13">
            <v>43.8</v>
          </cell>
          <cell r="AC13">
            <v>43.8</v>
          </cell>
          <cell r="AD13">
            <v>43.8</v>
          </cell>
          <cell r="AE13">
            <v>43.8</v>
          </cell>
          <cell r="AF13">
            <v>43.8</v>
          </cell>
          <cell r="AG13">
            <v>43.8</v>
          </cell>
          <cell r="AH13">
            <v>43.8</v>
          </cell>
          <cell r="AI13">
            <v>43.8</v>
          </cell>
          <cell r="AJ13">
            <v>43.8</v>
          </cell>
          <cell r="AK13">
            <v>43.8</v>
          </cell>
        </row>
        <row r="15">
          <cell r="A15" t="str">
            <v>JPTY_PETR</v>
          </cell>
          <cell r="B15" t="str">
            <v>Petroleum</v>
          </cell>
          <cell r="C15" t="str">
            <v>GJ / ton</v>
          </cell>
          <cell r="G15">
            <v>43.5</v>
          </cell>
          <cell r="H15">
            <v>43.5</v>
          </cell>
          <cell r="I15">
            <v>43.5</v>
          </cell>
          <cell r="J15">
            <v>43.5</v>
          </cell>
          <cell r="K15">
            <v>43.5</v>
          </cell>
          <cell r="L15">
            <v>43.5</v>
          </cell>
          <cell r="M15">
            <v>43.5</v>
          </cell>
          <cell r="N15">
            <v>43.5</v>
          </cell>
          <cell r="O15">
            <v>43.5</v>
          </cell>
          <cell r="P15">
            <v>43.5</v>
          </cell>
          <cell r="Q15">
            <v>43.5</v>
          </cell>
          <cell r="R15">
            <v>43.5</v>
          </cell>
          <cell r="S15">
            <v>43.5</v>
          </cell>
          <cell r="T15">
            <v>43.5</v>
          </cell>
          <cell r="U15">
            <v>43.5</v>
          </cell>
          <cell r="V15">
            <v>43.5</v>
          </cell>
          <cell r="W15">
            <v>43.5</v>
          </cell>
          <cell r="X15">
            <v>43.5</v>
          </cell>
          <cell r="Y15">
            <v>43.5</v>
          </cell>
          <cell r="Z15">
            <v>43.5</v>
          </cell>
          <cell r="AA15">
            <v>43.5</v>
          </cell>
          <cell r="AB15">
            <v>43.5</v>
          </cell>
          <cell r="AC15">
            <v>43.5</v>
          </cell>
          <cell r="AD15">
            <v>43.5</v>
          </cell>
          <cell r="AE15">
            <v>43.5</v>
          </cell>
          <cell r="AF15">
            <v>43.5</v>
          </cell>
          <cell r="AG15">
            <v>43.5</v>
          </cell>
          <cell r="AH15">
            <v>43.5</v>
          </cell>
          <cell r="AI15">
            <v>43.5</v>
          </cell>
          <cell r="AJ15">
            <v>43.5</v>
          </cell>
          <cell r="AK15">
            <v>43.5</v>
          </cell>
        </row>
        <row r="16">
          <cell r="A16" t="str">
            <v>JPTY_JP1</v>
          </cell>
          <cell r="B16" t="str">
            <v>JP1</v>
          </cell>
          <cell r="C16" t="str">
            <v>GJ / ton</v>
          </cell>
          <cell r="G16">
            <v>43.1</v>
          </cell>
          <cell r="H16">
            <v>43.1</v>
          </cell>
          <cell r="I16">
            <v>43.1</v>
          </cell>
          <cell r="J16">
            <v>43.1</v>
          </cell>
          <cell r="K16">
            <v>43.1</v>
          </cell>
          <cell r="L16">
            <v>43.1</v>
          </cell>
          <cell r="M16">
            <v>43.5</v>
          </cell>
          <cell r="N16">
            <v>43.5</v>
          </cell>
          <cell r="O16">
            <v>43.5</v>
          </cell>
          <cell r="P16">
            <v>43.5</v>
          </cell>
          <cell r="Q16">
            <v>43.5</v>
          </cell>
          <cell r="R16">
            <v>43.5</v>
          </cell>
          <cell r="S16">
            <v>43.5</v>
          </cell>
          <cell r="T16">
            <v>43.5</v>
          </cell>
          <cell r="U16">
            <v>43.5</v>
          </cell>
          <cell r="V16">
            <v>43.5</v>
          </cell>
          <cell r="W16">
            <v>43.5</v>
          </cell>
          <cell r="X16">
            <v>43.5</v>
          </cell>
          <cell r="Y16">
            <v>43.5</v>
          </cell>
          <cell r="Z16">
            <v>43.5</v>
          </cell>
          <cell r="AA16">
            <v>43.5</v>
          </cell>
          <cell r="AB16">
            <v>43.5</v>
          </cell>
          <cell r="AC16">
            <v>43.5</v>
          </cell>
          <cell r="AD16">
            <v>43.5</v>
          </cell>
          <cell r="AE16">
            <v>43.5</v>
          </cell>
          <cell r="AF16">
            <v>43.5</v>
          </cell>
          <cell r="AG16">
            <v>43.5</v>
          </cell>
          <cell r="AH16">
            <v>43.5</v>
          </cell>
          <cell r="AI16">
            <v>43.5</v>
          </cell>
          <cell r="AJ16">
            <v>43.5</v>
          </cell>
          <cell r="AK16">
            <v>43.5</v>
          </cell>
        </row>
        <row r="18">
          <cell r="A18" t="str">
            <v>JPTY_GASD</v>
          </cell>
          <cell r="B18" t="str">
            <v>Gas-/dieselolie</v>
          </cell>
          <cell r="C18" t="str">
            <v>GJ / ton</v>
          </cell>
          <cell r="G18">
            <v>42.7</v>
          </cell>
          <cell r="H18">
            <v>42.7</v>
          </cell>
          <cell r="I18">
            <v>42.7</v>
          </cell>
          <cell r="J18">
            <v>42.7</v>
          </cell>
          <cell r="K18">
            <v>42.7</v>
          </cell>
          <cell r="L18">
            <v>42.7</v>
          </cell>
          <cell r="M18">
            <v>42.7</v>
          </cell>
          <cell r="N18">
            <v>42.7</v>
          </cell>
          <cell r="O18">
            <v>42.7</v>
          </cell>
          <cell r="P18">
            <v>42.7</v>
          </cell>
          <cell r="Q18">
            <v>42.7</v>
          </cell>
          <cell r="R18">
            <v>42.7</v>
          </cell>
          <cell r="S18">
            <v>42.7</v>
          </cell>
          <cell r="T18">
            <v>42.7</v>
          </cell>
          <cell r="U18">
            <v>42.7</v>
          </cell>
          <cell r="V18">
            <v>42.7</v>
          </cell>
          <cell r="W18">
            <v>42.7</v>
          </cell>
          <cell r="X18">
            <v>42.7</v>
          </cell>
          <cell r="Y18">
            <v>42.7</v>
          </cell>
          <cell r="Z18">
            <v>42.7</v>
          </cell>
          <cell r="AA18">
            <v>42.7</v>
          </cell>
          <cell r="AB18">
            <v>42.7</v>
          </cell>
          <cell r="AC18">
            <v>42.7</v>
          </cell>
          <cell r="AD18">
            <v>42.7</v>
          </cell>
          <cell r="AE18">
            <v>42.7</v>
          </cell>
          <cell r="AF18">
            <v>42.7</v>
          </cell>
          <cell r="AG18">
            <v>42.7</v>
          </cell>
          <cell r="AH18">
            <v>42.7</v>
          </cell>
          <cell r="AI18">
            <v>42.7</v>
          </cell>
          <cell r="AJ18">
            <v>42.7</v>
          </cell>
          <cell r="AK18">
            <v>42.7</v>
          </cell>
        </row>
        <row r="19">
          <cell r="A19" t="str">
            <v>JPTY_F</v>
          </cell>
          <cell r="B19" t="str">
            <v>Fuelolie</v>
          </cell>
          <cell r="C19" t="str">
            <v>GJ / ton</v>
          </cell>
          <cell r="G19">
            <v>40.6</v>
          </cell>
          <cell r="H19">
            <v>40.6</v>
          </cell>
          <cell r="I19">
            <v>40.6</v>
          </cell>
          <cell r="J19">
            <v>40.6</v>
          </cell>
          <cell r="K19">
            <v>40.6</v>
          </cell>
          <cell r="L19">
            <v>40.6</v>
          </cell>
          <cell r="M19">
            <v>40.4</v>
          </cell>
          <cell r="N19">
            <v>40.4</v>
          </cell>
          <cell r="O19">
            <v>40.4</v>
          </cell>
          <cell r="P19">
            <v>40.4</v>
          </cell>
          <cell r="Q19">
            <v>40.4</v>
          </cell>
          <cell r="R19">
            <v>40.4</v>
          </cell>
          <cell r="S19">
            <v>40.4</v>
          </cell>
          <cell r="T19">
            <v>40.4</v>
          </cell>
          <cell r="U19">
            <v>40.4</v>
          </cell>
          <cell r="V19">
            <v>40.4</v>
          </cell>
          <cell r="W19">
            <v>40.4</v>
          </cell>
          <cell r="X19">
            <v>40.4</v>
          </cell>
          <cell r="Y19">
            <v>40.4</v>
          </cell>
          <cell r="Z19">
            <v>40.4</v>
          </cell>
          <cell r="AA19">
            <v>40.4</v>
          </cell>
          <cell r="AB19">
            <v>40.4</v>
          </cell>
          <cell r="AC19">
            <v>40.4</v>
          </cell>
          <cell r="AD19">
            <v>40.4</v>
          </cell>
          <cell r="AE19">
            <v>40.700000000000003</v>
          </cell>
          <cell r="AF19">
            <v>40.65</v>
          </cell>
          <cell r="AG19">
            <v>40.65</v>
          </cell>
          <cell r="AH19">
            <v>40.65</v>
          </cell>
          <cell r="AI19">
            <v>40.65</v>
          </cell>
          <cell r="AJ19">
            <v>40.65</v>
          </cell>
          <cell r="AK19">
            <v>40.65</v>
          </cell>
        </row>
        <row r="21">
          <cell r="A21" t="str">
            <v>JPTY_PK</v>
          </cell>
          <cell r="B21" t="str">
            <v>Petroleumskoks</v>
          </cell>
          <cell r="C21" t="str">
            <v>GJ / ton</v>
          </cell>
          <cell r="G21">
            <v>31.4</v>
          </cell>
          <cell r="H21">
            <v>31.4</v>
          </cell>
          <cell r="I21">
            <v>31.4</v>
          </cell>
          <cell r="J21">
            <v>31.4</v>
          </cell>
          <cell r="K21">
            <v>31.4</v>
          </cell>
          <cell r="L21">
            <v>31.4</v>
          </cell>
          <cell r="M21">
            <v>31.4</v>
          </cell>
          <cell r="N21">
            <v>31.4</v>
          </cell>
          <cell r="O21">
            <v>31.4</v>
          </cell>
          <cell r="P21">
            <v>31.4</v>
          </cell>
          <cell r="Q21">
            <v>31.4</v>
          </cell>
          <cell r="R21">
            <v>31.4</v>
          </cell>
          <cell r="S21">
            <v>31.4</v>
          </cell>
          <cell r="T21">
            <v>31.4</v>
          </cell>
          <cell r="U21">
            <v>31.4</v>
          </cell>
          <cell r="V21">
            <v>31.4</v>
          </cell>
          <cell r="W21">
            <v>31.4</v>
          </cell>
          <cell r="X21">
            <v>31.4</v>
          </cell>
          <cell r="Y21">
            <v>31.4</v>
          </cell>
          <cell r="Z21">
            <v>31.4</v>
          </cell>
          <cell r="AA21">
            <v>31.4</v>
          </cell>
          <cell r="AB21">
            <v>31.4</v>
          </cell>
          <cell r="AC21">
            <v>31.4</v>
          </cell>
          <cell r="AD21">
            <v>31.4</v>
          </cell>
          <cell r="AE21">
            <v>31.4</v>
          </cell>
          <cell r="AF21">
            <v>31.4</v>
          </cell>
          <cell r="AG21">
            <v>31.4</v>
          </cell>
          <cell r="AH21">
            <v>31.4</v>
          </cell>
          <cell r="AI21">
            <v>31.4</v>
          </cell>
          <cell r="AJ21">
            <v>31.4</v>
          </cell>
          <cell r="AK21">
            <v>31.4</v>
          </cell>
        </row>
        <row r="23">
          <cell r="A23" t="str">
            <v>JPTY_TERP</v>
          </cell>
          <cell r="B23" t="str">
            <v>Mineralsk terpentin</v>
          </cell>
          <cell r="C23" t="str">
            <v>GJ / ton</v>
          </cell>
          <cell r="G23">
            <v>43.5</v>
          </cell>
          <cell r="H23">
            <v>43.5</v>
          </cell>
          <cell r="I23">
            <v>43.5</v>
          </cell>
          <cell r="J23">
            <v>43.5</v>
          </cell>
          <cell r="K23">
            <v>43.5</v>
          </cell>
          <cell r="L23">
            <v>43.5</v>
          </cell>
          <cell r="M23">
            <v>43.5</v>
          </cell>
          <cell r="N23">
            <v>43.5</v>
          </cell>
          <cell r="O23">
            <v>43.5</v>
          </cell>
          <cell r="P23">
            <v>43.5</v>
          </cell>
          <cell r="Q23">
            <v>43.5</v>
          </cell>
          <cell r="R23">
            <v>43.5</v>
          </cell>
          <cell r="S23">
            <v>43.5</v>
          </cell>
          <cell r="T23">
            <v>43.5</v>
          </cell>
          <cell r="U23">
            <v>43.5</v>
          </cell>
          <cell r="V23">
            <v>43.5</v>
          </cell>
          <cell r="W23">
            <v>43.5</v>
          </cell>
          <cell r="X23">
            <v>43.5</v>
          </cell>
          <cell r="Y23">
            <v>43.5</v>
          </cell>
          <cell r="Z23">
            <v>43.5</v>
          </cell>
          <cell r="AA23">
            <v>43.5</v>
          </cell>
          <cell r="AB23">
            <v>43.5</v>
          </cell>
          <cell r="AC23">
            <v>43.5</v>
          </cell>
          <cell r="AD23">
            <v>43.5</v>
          </cell>
          <cell r="AE23">
            <v>43.5</v>
          </cell>
          <cell r="AF23">
            <v>43.5</v>
          </cell>
          <cell r="AG23">
            <v>43.5</v>
          </cell>
          <cell r="AH23">
            <v>43.5</v>
          </cell>
          <cell r="AI23">
            <v>43.5</v>
          </cell>
          <cell r="AJ23">
            <v>43.5</v>
          </cell>
          <cell r="AK23">
            <v>43.5</v>
          </cell>
        </row>
        <row r="24">
          <cell r="A24" t="str">
            <v>JPTY_BIT</v>
          </cell>
          <cell r="B24" t="str">
            <v>Bitumen</v>
          </cell>
          <cell r="C24" t="str">
            <v>GJ / ton</v>
          </cell>
          <cell r="G24">
            <v>39.799999999999997</v>
          </cell>
          <cell r="H24">
            <v>39.799999999999997</v>
          </cell>
          <cell r="I24">
            <v>39.799999999999997</v>
          </cell>
          <cell r="J24">
            <v>39.799999999999997</v>
          </cell>
          <cell r="K24">
            <v>39.799999999999997</v>
          </cell>
          <cell r="L24">
            <v>39.799999999999997</v>
          </cell>
          <cell r="M24">
            <v>39.799999999999997</v>
          </cell>
          <cell r="N24">
            <v>39.799999999999997</v>
          </cell>
          <cell r="O24">
            <v>39.799999999999997</v>
          </cell>
          <cell r="P24">
            <v>39.799999999999997</v>
          </cell>
          <cell r="Q24">
            <v>39.799999999999997</v>
          </cell>
          <cell r="R24">
            <v>39.799999999999997</v>
          </cell>
          <cell r="S24">
            <v>39.799999999999997</v>
          </cell>
          <cell r="T24">
            <v>39.799999999999997</v>
          </cell>
          <cell r="U24">
            <v>39.799999999999997</v>
          </cell>
          <cell r="V24">
            <v>39.799999999999997</v>
          </cell>
          <cell r="W24">
            <v>39.799999999999997</v>
          </cell>
          <cell r="X24">
            <v>39.799999999999997</v>
          </cell>
          <cell r="Y24">
            <v>39.799999999999997</v>
          </cell>
          <cell r="Z24">
            <v>39.799999999999997</v>
          </cell>
          <cell r="AA24">
            <v>39.799999999999997</v>
          </cell>
          <cell r="AB24">
            <v>39.799999999999997</v>
          </cell>
          <cell r="AC24">
            <v>39.799999999999997</v>
          </cell>
          <cell r="AD24">
            <v>39.799999999999997</v>
          </cell>
          <cell r="AE24">
            <v>39.799999999999997</v>
          </cell>
          <cell r="AF24">
            <v>39.799999999999997</v>
          </cell>
          <cell r="AG24">
            <v>39.799999999999997</v>
          </cell>
          <cell r="AH24">
            <v>39.799999999999997</v>
          </cell>
          <cell r="AI24">
            <v>39.799999999999997</v>
          </cell>
          <cell r="AJ24">
            <v>39.799999999999997</v>
          </cell>
          <cell r="AK24">
            <v>39.799999999999997</v>
          </cell>
        </row>
        <row r="25">
          <cell r="A25" t="str">
            <v>JPTY_SO</v>
          </cell>
          <cell r="B25" t="str">
            <v>Smøreolie</v>
          </cell>
          <cell r="C25" t="str">
            <v>GJ / ton</v>
          </cell>
          <cell r="G25">
            <v>41.9</v>
          </cell>
          <cell r="H25">
            <v>41.9</v>
          </cell>
          <cell r="I25">
            <v>41.9</v>
          </cell>
          <cell r="J25">
            <v>41.9</v>
          </cell>
          <cell r="K25">
            <v>41.9</v>
          </cell>
          <cell r="L25">
            <v>41.9</v>
          </cell>
          <cell r="M25">
            <v>41.9</v>
          </cell>
          <cell r="N25">
            <v>41.9</v>
          </cell>
          <cell r="O25">
            <v>41.9</v>
          </cell>
          <cell r="P25">
            <v>41.9</v>
          </cell>
          <cell r="Q25">
            <v>41.9</v>
          </cell>
          <cell r="R25">
            <v>41.9</v>
          </cell>
          <cell r="S25">
            <v>41.9</v>
          </cell>
          <cell r="T25">
            <v>41.9</v>
          </cell>
          <cell r="U25">
            <v>41.9</v>
          </cell>
          <cell r="V25">
            <v>41.9</v>
          </cell>
          <cell r="W25">
            <v>41.9</v>
          </cell>
          <cell r="X25">
            <v>41.9</v>
          </cell>
          <cell r="Y25">
            <v>41.9</v>
          </cell>
          <cell r="Z25">
            <v>41.9</v>
          </cell>
          <cell r="AA25">
            <v>41.9</v>
          </cell>
          <cell r="AB25">
            <v>41.9</v>
          </cell>
          <cell r="AC25">
            <v>41.9</v>
          </cell>
          <cell r="AD25">
            <v>41.9</v>
          </cell>
          <cell r="AE25">
            <v>41.9</v>
          </cell>
          <cell r="AF25">
            <v>41.9</v>
          </cell>
          <cell r="AG25">
            <v>41.9</v>
          </cell>
          <cell r="AH25">
            <v>41.9</v>
          </cell>
          <cell r="AI25">
            <v>41.9</v>
          </cell>
          <cell r="AJ25">
            <v>41.9</v>
          </cell>
          <cell r="AK25">
            <v>41.9</v>
          </cell>
        </row>
        <row r="27">
          <cell r="A27" t="str">
            <v>JPNY_NG</v>
          </cell>
          <cell r="B27" t="str">
            <v>Naturgas</v>
          </cell>
          <cell r="C27" t="str">
            <v>GJ / 1000 Nm3</v>
          </cell>
          <cell r="G27">
            <v>39</v>
          </cell>
          <cell r="H27">
            <v>39</v>
          </cell>
          <cell r="I27">
            <v>39</v>
          </cell>
          <cell r="J27">
            <v>39</v>
          </cell>
          <cell r="K27">
            <v>39</v>
          </cell>
          <cell r="L27">
            <v>39</v>
          </cell>
          <cell r="M27">
            <v>39</v>
          </cell>
          <cell r="N27">
            <v>39</v>
          </cell>
          <cell r="O27">
            <v>39</v>
          </cell>
          <cell r="P27">
            <v>39</v>
          </cell>
          <cell r="Q27">
            <v>39</v>
          </cell>
          <cell r="R27">
            <v>39</v>
          </cell>
          <cell r="S27">
            <v>39</v>
          </cell>
          <cell r="T27">
            <v>39</v>
          </cell>
          <cell r="U27">
            <v>39</v>
          </cell>
          <cell r="V27">
            <v>39</v>
          </cell>
          <cell r="W27">
            <v>39</v>
          </cell>
          <cell r="X27">
            <v>39</v>
          </cell>
          <cell r="Y27">
            <v>39</v>
          </cell>
          <cell r="Z27">
            <v>39</v>
          </cell>
          <cell r="AA27">
            <v>39</v>
          </cell>
          <cell r="AB27">
            <v>39.299999999999997</v>
          </cell>
          <cell r="AC27">
            <v>39.299999999999997</v>
          </cell>
          <cell r="AD27">
            <v>39.299999999999997</v>
          </cell>
          <cell r="AE27">
            <v>39.299999999999997</v>
          </cell>
          <cell r="AF27">
            <v>39.6</v>
          </cell>
          <cell r="AG27">
            <v>39.9</v>
          </cell>
          <cell r="AH27">
            <v>40</v>
          </cell>
          <cell r="AI27">
            <v>40.15</v>
          </cell>
          <cell r="AJ27">
            <v>39.99</v>
          </cell>
          <cell r="AK27">
            <v>40.06</v>
          </cell>
        </row>
        <row r="50">
          <cell r="A50" t="str">
            <v xml:space="preserve">TPMY_BZ                </v>
          </cell>
          <cell r="B50" t="str">
            <v>ton / m3</v>
          </cell>
          <cell r="C50" t="str">
            <v>Motorbenzin</v>
          </cell>
          <cell r="G50">
            <v>0.752</v>
          </cell>
          <cell r="H50">
            <v>0.752</v>
          </cell>
          <cell r="I50">
            <v>0.752</v>
          </cell>
          <cell r="J50">
            <v>0.752</v>
          </cell>
          <cell r="K50">
            <v>0.752</v>
          </cell>
          <cell r="L50">
            <v>0.752</v>
          </cell>
          <cell r="M50">
            <v>0.75</v>
          </cell>
          <cell r="N50">
            <v>0.75</v>
          </cell>
          <cell r="O50">
            <v>0.75</v>
          </cell>
          <cell r="P50">
            <v>0.75</v>
          </cell>
          <cell r="Q50">
            <v>0.75</v>
          </cell>
          <cell r="R50">
            <v>0.75</v>
          </cell>
          <cell r="S50">
            <v>0.75</v>
          </cell>
          <cell r="T50">
            <v>0.75</v>
          </cell>
          <cell r="U50">
            <v>0.75</v>
          </cell>
          <cell r="V50">
            <v>0.75</v>
          </cell>
          <cell r="W50">
            <v>0.75</v>
          </cell>
          <cell r="X50">
            <v>0.75</v>
          </cell>
          <cell r="Y50">
            <v>0.75</v>
          </cell>
          <cell r="Z50">
            <v>0.75</v>
          </cell>
          <cell r="AA50">
            <v>0.75</v>
          </cell>
          <cell r="AB50">
            <v>0.75</v>
          </cell>
          <cell r="AC50">
            <v>0.75</v>
          </cell>
          <cell r="AD50">
            <v>0.75</v>
          </cell>
          <cell r="AE50">
            <v>0.75</v>
          </cell>
          <cell r="AF50">
            <v>0.75</v>
          </cell>
          <cell r="AG50">
            <v>0.745</v>
          </cell>
          <cell r="AH50">
            <v>0.745</v>
          </cell>
          <cell r="AI50">
            <v>0.75</v>
          </cell>
          <cell r="AJ50">
            <v>0.75</v>
          </cell>
          <cell r="AK50">
            <v>0.75</v>
          </cell>
        </row>
        <row r="51">
          <cell r="A51" t="str">
            <v>TPMY_BZFLY</v>
          </cell>
          <cell r="B51" t="str">
            <v>ton / m3</v>
          </cell>
          <cell r="C51" t="str">
            <v>Flyvebenzin</v>
          </cell>
          <cell r="G51">
            <v>0.71099999999999997</v>
          </cell>
          <cell r="H51">
            <v>0.71099999999999997</v>
          </cell>
          <cell r="I51">
            <v>0.71099999999999997</v>
          </cell>
          <cell r="J51">
            <v>0.71099999999999997</v>
          </cell>
          <cell r="K51">
            <v>0.71099999999999997</v>
          </cell>
          <cell r="L51">
            <v>0.71099999999999997</v>
          </cell>
          <cell r="M51">
            <v>0.71</v>
          </cell>
          <cell r="N51">
            <v>0.71</v>
          </cell>
          <cell r="O51">
            <v>0.71</v>
          </cell>
          <cell r="P51">
            <v>0.71</v>
          </cell>
          <cell r="Q51">
            <v>0.71</v>
          </cell>
          <cell r="R51">
            <v>0.71</v>
          </cell>
          <cell r="S51">
            <v>0.71</v>
          </cell>
          <cell r="T51">
            <v>0.71</v>
          </cell>
          <cell r="U51">
            <v>0.71</v>
          </cell>
          <cell r="V51">
            <v>0.71</v>
          </cell>
          <cell r="W51">
            <v>0.71</v>
          </cell>
          <cell r="X51">
            <v>0.71</v>
          </cell>
          <cell r="Y51">
            <v>0.71</v>
          </cell>
          <cell r="Z51">
            <v>0.71</v>
          </cell>
          <cell r="AA51">
            <v>0.71</v>
          </cell>
          <cell r="AB51">
            <v>0.71</v>
          </cell>
          <cell r="AC51">
            <v>0.71</v>
          </cell>
          <cell r="AD51">
            <v>0.71</v>
          </cell>
          <cell r="AE51">
            <v>0.71</v>
          </cell>
          <cell r="AF51">
            <v>0.71</v>
          </cell>
          <cell r="AG51">
            <v>0.71</v>
          </cell>
          <cell r="AH51">
            <v>0.71</v>
          </cell>
          <cell r="AI51">
            <v>0.71</v>
          </cell>
          <cell r="AJ51">
            <v>0.71</v>
          </cell>
          <cell r="AK51">
            <v>0.71</v>
          </cell>
        </row>
        <row r="52">
          <cell r="A52" t="str">
            <v>TPMY_BZJP4</v>
          </cell>
          <cell r="B52" t="str">
            <v>ton / m3</v>
          </cell>
          <cell r="C52" t="str">
            <v>JP4</v>
          </cell>
          <cell r="G52">
            <v>0.753</v>
          </cell>
          <cell r="H52">
            <v>0.753</v>
          </cell>
          <cell r="I52">
            <v>0.753</v>
          </cell>
          <cell r="J52">
            <v>0.753</v>
          </cell>
          <cell r="K52">
            <v>0.753</v>
          </cell>
          <cell r="L52">
            <v>0.753</v>
          </cell>
          <cell r="M52">
            <v>0.76</v>
          </cell>
          <cell r="N52">
            <v>0.76</v>
          </cell>
          <cell r="O52">
            <v>0.76</v>
          </cell>
          <cell r="P52">
            <v>0.76</v>
          </cell>
          <cell r="Q52">
            <v>0.76</v>
          </cell>
          <cell r="R52">
            <v>0.76</v>
          </cell>
          <cell r="S52">
            <v>0.76</v>
          </cell>
          <cell r="T52">
            <v>0.76</v>
          </cell>
          <cell r="U52">
            <v>0.76</v>
          </cell>
          <cell r="V52">
            <v>0.76</v>
          </cell>
          <cell r="W52">
            <v>0.76</v>
          </cell>
          <cell r="X52">
            <v>0.76</v>
          </cell>
          <cell r="Y52">
            <v>0.76</v>
          </cell>
          <cell r="Z52">
            <v>0.76</v>
          </cell>
          <cell r="AA52">
            <v>0.76</v>
          </cell>
          <cell r="AB52">
            <v>0.76</v>
          </cell>
          <cell r="AC52">
            <v>0.76</v>
          </cell>
          <cell r="AD52">
            <v>0.76</v>
          </cell>
          <cell r="AE52">
            <v>0.76</v>
          </cell>
          <cell r="AF52">
            <v>0.76</v>
          </cell>
          <cell r="AG52">
            <v>0.76</v>
          </cell>
          <cell r="AH52">
            <v>0.76</v>
          </cell>
          <cell r="AI52">
            <v>0.76</v>
          </cell>
          <cell r="AJ52">
            <v>0.76</v>
          </cell>
          <cell r="AK52">
            <v>0.76</v>
          </cell>
        </row>
        <row r="53">
          <cell r="A53" t="str">
            <v>TPMY_PETR</v>
          </cell>
          <cell r="B53" t="str">
            <v>ton / m3</v>
          </cell>
          <cell r="C53" t="str">
            <v>Petroleum</v>
          </cell>
          <cell r="G53">
            <v>0.78</v>
          </cell>
          <cell r="H53">
            <v>0.78</v>
          </cell>
          <cell r="I53">
            <v>0.78</v>
          </cell>
          <cell r="J53">
            <v>0.78</v>
          </cell>
          <cell r="K53">
            <v>0.78</v>
          </cell>
          <cell r="L53">
            <v>0.78</v>
          </cell>
          <cell r="M53">
            <v>0.8</v>
          </cell>
          <cell r="N53">
            <v>0.8</v>
          </cell>
          <cell r="O53">
            <v>0.8</v>
          </cell>
          <cell r="P53">
            <v>0.8</v>
          </cell>
          <cell r="Q53">
            <v>0.8</v>
          </cell>
          <cell r="R53">
            <v>0.8</v>
          </cell>
          <cell r="S53">
            <v>0.8</v>
          </cell>
          <cell r="T53">
            <v>0.8</v>
          </cell>
          <cell r="U53">
            <v>0.8</v>
          </cell>
          <cell r="V53">
            <v>0.8</v>
          </cell>
          <cell r="W53">
            <v>0.8</v>
          </cell>
          <cell r="X53">
            <v>0.8</v>
          </cell>
          <cell r="Y53">
            <v>0.8</v>
          </cell>
          <cell r="Z53">
            <v>0.8</v>
          </cell>
          <cell r="AA53">
            <v>0.8</v>
          </cell>
          <cell r="AB53">
            <v>0.8</v>
          </cell>
          <cell r="AC53">
            <v>0.8</v>
          </cell>
          <cell r="AD53">
            <v>0.8</v>
          </cell>
          <cell r="AE53">
            <v>0.8</v>
          </cell>
          <cell r="AF53">
            <v>0.8</v>
          </cell>
          <cell r="AG53">
            <v>0.8</v>
          </cell>
          <cell r="AH53">
            <v>0.8</v>
          </cell>
          <cell r="AI53">
            <v>0.8</v>
          </cell>
          <cell r="AJ53">
            <v>0.8</v>
          </cell>
          <cell r="AK53">
            <v>0.8</v>
          </cell>
        </row>
        <row r="54">
          <cell r="A54" t="str">
            <v>TPMY_JP1</v>
          </cell>
          <cell r="B54" t="str">
            <v>ton / m3</v>
          </cell>
          <cell r="C54" t="str">
            <v>JP1</v>
          </cell>
          <cell r="G54">
            <v>0.79200000000000004</v>
          </cell>
          <cell r="H54">
            <v>0.79200000000000004</v>
          </cell>
          <cell r="I54">
            <v>0.79200000000000004</v>
          </cell>
          <cell r="J54">
            <v>0.79200000000000004</v>
          </cell>
          <cell r="K54">
            <v>0.79200000000000004</v>
          </cell>
          <cell r="L54">
            <v>0.79200000000000004</v>
          </cell>
          <cell r="M54">
            <v>0.8</v>
          </cell>
          <cell r="N54">
            <v>0.8</v>
          </cell>
          <cell r="O54">
            <v>0.8</v>
          </cell>
          <cell r="P54">
            <v>0.8</v>
          </cell>
          <cell r="Q54">
            <v>0.8</v>
          </cell>
          <cell r="R54">
            <v>0.8</v>
          </cell>
          <cell r="S54">
            <v>0.8</v>
          </cell>
          <cell r="T54">
            <v>0.8</v>
          </cell>
          <cell r="U54">
            <v>0.8</v>
          </cell>
          <cell r="V54">
            <v>0.8</v>
          </cell>
          <cell r="W54">
            <v>0.8</v>
          </cell>
          <cell r="X54">
            <v>0.8</v>
          </cell>
          <cell r="Y54">
            <v>0.8</v>
          </cell>
          <cell r="Z54">
            <v>0.8</v>
          </cell>
          <cell r="AA54">
            <v>0.8</v>
          </cell>
          <cell r="AB54">
            <v>0.8</v>
          </cell>
          <cell r="AC54">
            <v>0.8</v>
          </cell>
          <cell r="AD54">
            <v>0.8</v>
          </cell>
          <cell r="AE54">
            <v>0.8</v>
          </cell>
          <cell r="AF54">
            <v>0.8</v>
          </cell>
          <cell r="AG54">
            <v>0.8</v>
          </cell>
          <cell r="AH54">
            <v>0.8</v>
          </cell>
          <cell r="AI54">
            <v>0.8</v>
          </cell>
          <cell r="AJ54">
            <v>0.8</v>
          </cell>
          <cell r="AK54">
            <v>0.8</v>
          </cell>
        </row>
        <row r="55">
          <cell r="A55" t="str">
            <v>TPMY_GASD</v>
          </cell>
          <cell r="B55" t="str">
            <v>ton / m3</v>
          </cell>
          <cell r="C55" t="str">
            <v>Gas-/dieselolie</v>
          </cell>
          <cell r="G55">
            <v>0.83299999999999996</v>
          </cell>
          <cell r="H55">
            <v>0.83299999999999996</v>
          </cell>
          <cell r="I55">
            <v>0.83299999999999996</v>
          </cell>
          <cell r="J55">
            <v>0.83299999999999996</v>
          </cell>
          <cell r="K55">
            <v>0.83299999999999996</v>
          </cell>
          <cell r="L55">
            <v>0.83399999999999996</v>
          </cell>
          <cell r="M55">
            <v>0.84</v>
          </cell>
          <cell r="N55">
            <v>0.84</v>
          </cell>
          <cell r="O55">
            <v>0.84</v>
          </cell>
          <cell r="P55">
            <v>0.84</v>
          </cell>
          <cell r="Q55">
            <v>0.84</v>
          </cell>
          <cell r="R55">
            <v>0.84</v>
          </cell>
          <cell r="S55">
            <v>0.84</v>
          </cell>
          <cell r="T55">
            <v>0.84</v>
          </cell>
          <cell r="U55">
            <v>0.84</v>
          </cell>
          <cell r="V55">
            <v>0.84</v>
          </cell>
          <cell r="W55">
            <v>0.84</v>
          </cell>
          <cell r="X55">
            <v>0.84</v>
          </cell>
          <cell r="Y55">
            <v>0.84</v>
          </cell>
          <cell r="Z55">
            <v>0.84</v>
          </cell>
          <cell r="AA55">
            <v>0.84</v>
          </cell>
          <cell r="AB55">
            <v>0.84</v>
          </cell>
          <cell r="AC55">
            <v>0.84</v>
          </cell>
          <cell r="AD55">
            <v>0.84</v>
          </cell>
          <cell r="AE55">
            <v>0.84</v>
          </cell>
          <cell r="AF55">
            <v>0.84</v>
          </cell>
          <cell r="AG55">
            <v>0.84</v>
          </cell>
          <cell r="AH55">
            <v>0.84</v>
          </cell>
          <cell r="AI55">
            <v>0.84</v>
          </cell>
          <cell r="AJ55">
            <v>0.84</v>
          </cell>
          <cell r="AK55">
            <v>0.84</v>
          </cell>
        </row>
      </sheetData>
      <sheetData sheetId="5"/>
      <sheetData sheetId="6"/>
      <sheetData sheetId="7"/>
      <sheetData sheetId="8">
        <row r="5">
          <cell r="A5" t="str">
            <v>KONELNYBRTJY_NG</v>
          </cell>
          <cell r="G5">
            <v>0</v>
          </cell>
          <cell r="H5">
            <v>0</v>
          </cell>
          <cell r="I5">
            <v>0</v>
          </cell>
          <cell r="J5">
            <v>0</v>
          </cell>
          <cell r="K5">
            <v>0</v>
          </cell>
          <cell r="L5">
            <v>0</v>
          </cell>
          <cell r="M5">
            <v>0</v>
          </cell>
          <cell r="N5">
            <v>0</v>
          </cell>
          <cell r="O5">
            <v>0</v>
          </cell>
          <cell r="P5">
            <v>0</v>
          </cell>
          <cell r="Q5">
            <v>0</v>
          </cell>
          <cell r="R5">
            <v>0</v>
          </cell>
          <cell r="S5">
            <v>0</v>
          </cell>
          <cell r="T5">
            <v>0</v>
          </cell>
          <cell r="U5">
            <v>0</v>
          </cell>
          <cell r="V5">
            <v>0</v>
          </cell>
          <cell r="W5">
            <v>0</v>
          </cell>
          <cell r="X5">
            <v>0</v>
          </cell>
          <cell r="Y5">
            <v>0</v>
          </cell>
          <cell r="Z5">
            <v>0</v>
          </cell>
          <cell r="AA5">
            <v>0</v>
          </cell>
          <cell r="AB5">
            <v>0</v>
          </cell>
          <cell r="AC5">
            <v>275.33962939999998</v>
          </cell>
          <cell r="AD5">
            <v>326.69723708649525</v>
          </cell>
          <cell r="AE5">
            <v>261.23608647798437</v>
          </cell>
          <cell r="AF5">
            <v>296.87401678141265</v>
          </cell>
          <cell r="AG5">
            <v>302.89649016922783</v>
          </cell>
          <cell r="AH5">
            <v>288.06092141680801</v>
          </cell>
          <cell r="AI5">
            <v>178.27</v>
          </cell>
          <cell r="AJ5">
            <v>244.73</v>
          </cell>
          <cell r="AK5">
            <v>257.77999999999997</v>
          </cell>
          <cell r="AO5" t="str">
            <v>ENS: Energiproducenttællingen (1994-2001)</v>
          </cell>
        </row>
        <row r="15">
          <cell r="A15" t="str">
            <v xml:space="preserve">                                           </v>
          </cell>
          <cell r="C15" t="str">
            <v>cev</v>
          </cell>
          <cell r="D15" t="str">
            <v>elr</v>
          </cell>
          <cell r="E15" t="str">
            <v>rga</v>
          </cell>
          <cell r="G15">
            <v>0</v>
          </cell>
          <cell r="J15">
            <v>0</v>
          </cell>
          <cell r="K15">
            <v>0</v>
          </cell>
          <cell r="L15">
            <v>0</v>
          </cell>
          <cell r="M15">
            <v>0</v>
          </cell>
          <cell r="N15">
            <v>0</v>
          </cell>
          <cell r="O15">
            <v>0</v>
          </cell>
          <cell r="P15">
            <v>0</v>
          </cell>
          <cell r="Q15">
            <v>0</v>
          </cell>
          <cell r="R15">
            <v>0</v>
          </cell>
          <cell r="S15">
            <v>0</v>
          </cell>
          <cell r="T15">
            <v>0</v>
          </cell>
          <cell r="U15">
            <v>0</v>
          </cell>
          <cell r="V15">
            <v>0</v>
          </cell>
          <cell r="W15">
            <v>0</v>
          </cell>
          <cell r="X15">
            <v>0</v>
          </cell>
          <cell r="Y15">
            <v>0</v>
          </cell>
          <cell r="Z15">
            <v>0</v>
          </cell>
          <cell r="AA15">
            <v>117.81322716892416</v>
          </cell>
          <cell r="AB15">
            <v>195.83029999999999</v>
          </cell>
          <cell r="AC15">
            <v>0</v>
          </cell>
          <cell r="AD15">
            <v>0</v>
          </cell>
          <cell r="AE15">
            <v>0</v>
          </cell>
          <cell r="AF15">
            <v>0</v>
          </cell>
          <cell r="AG15">
            <v>0</v>
          </cell>
          <cell r="AH15">
            <v>0</v>
          </cell>
          <cell r="AI15">
            <v>0</v>
          </cell>
          <cell r="AJ15">
            <v>0</v>
          </cell>
          <cell r="AK15">
            <v>0</v>
          </cell>
          <cell r="AO15" t="str">
            <v>ENS: Energiproducenttællingen (1994-2001)</v>
          </cell>
        </row>
        <row r="33">
          <cell r="A33" t="str">
            <v>CVFV_RG</v>
          </cell>
          <cell r="C33" t="str">
            <v>cev</v>
          </cell>
          <cell r="D33" t="str">
            <v>fjr</v>
          </cell>
          <cell r="E33" t="str">
            <v>rga</v>
          </cell>
          <cell r="G33">
            <v>0</v>
          </cell>
          <cell r="H33">
            <v>0</v>
          </cell>
          <cell r="I33">
            <v>0</v>
          </cell>
          <cell r="J33">
            <v>0</v>
          </cell>
          <cell r="K33">
            <v>0</v>
          </cell>
          <cell r="L33">
            <v>0</v>
          </cell>
          <cell r="M33">
            <v>0</v>
          </cell>
          <cell r="N33">
            <v>0</v>
          </cell>
          <cell r="O33">
            <v>0</v>
          </cell>
          <cell r="P33">
            <v>0</v>
          </cell>
          <cell r="Q33">
            <v>0</v>
          </cell>
          <cell r="R33">
            <v>0</v>
          </cell>
          <cell r="S33">
            <v>0</v>
          </cell>
          <cell r="T33">
            <v>0</v>
          </cell>
          <cell r="U33">
            <v>0</v>
          </cell>
          <cell r="V33">
            <v>0</v>
          </cell>
          <cell r="W33">
            <v>0</v>
          </cell>
          <cell r="X33">
            <v>0</v>
          </cell>
          <cell r="Y33">
            <v>0</v>
          </cell>
          <cell r="Z33">
            <v>0</v>
          </cell>
          <cell r="AA33">
            <v>14.526772831075847</v>
          </cell>
          <cell r="AB33">
            <v>25.5336</v>
          </cell>
          <cell r="AC33">
            <v>0</v>
          </cell>
          <cell r="AD33">
            <v>0</v>
          </cell>
          <cell r="AE33">
            <v>0</v>
          </cell>
          <cell r="AF33">
            <v>0</v>
          </cell>
          <cell r="AG33">
            <v>0</v>
          </cell>
          <cell r="AH33">
            <v>0</v>
          </cell>
          <cell r="AI33">
            <v>0</v>
          </cell>
          <cell r="AJ33">
            <v>0</v>
          </cell>
          <cell r="AK33">
            <v>0</v>
          </cell>
          <cell r="AO33" t="str">
            <v>ENS: Energiproducenttællingen (1994-2001)</v>
          </cell>
        </row>
        <row r="77">
          <cell r="A77" t="str">
            <v>FJFV_RG</v>
          </cell>
          <cell r="C77" t="str">
            <v>fvv</v>
          </cell>
          <cell r="D77" t="str">
            <v>fjr</v>
          </cell>
          <cell r="E77" t="str">
            <v>rga</v>
          </cell>
          <cell r="G77">
            <v>0</v>
          </cell>
          <cell r="H77">
            <v>0</v>
          </cell>
          <cell r="I77">
            <v>0</v>
          </cell>
          <cell r="J77">
            <v>0</v>
          </cell>
          <cell r="K77">
            <v>0</v>
          </cell>
          <cell r="L77">
            <v>0</v>
          </cell>
          <cell r="M77">
            <v>0</v>
          </cell>
          <cell r="N77">
            <v>0</v>
          </cell>
          <cell r="O77">
            <v>0</v>
          </cell>
          <cell r="P77">
            <v>0</v>
          </cell>
          <cell r="Q77">
            <v>0</v>
          </cell>
          <cell r="R77">
            <v>0</v>
          </cell>
          <cell r="S77">
            <v>0</v>
          </cell>
          <cell r="T77">
            <v>0</v>
          </cell>
          <cell r="U77">
            <v>0</v>
          </cell>
          <cell r="V77">
            <v>0</v>
          </cell>
          <cell r="W77">
            <v>0</v>
          </cell>
          <cell r="X77">
            <v>0</v>
          </cell>
          <cell r="Y77">
            <v>0</v>
          </cell>
          <cell r="Z77">
            <v>0</v>
          </cell>
          <cell r="AA77">
            <v>0</v>
          </cell>
          <cell r="AB77">
            <v>0</v>
          </cell>
          <cell r="AC77">
            <v>369.37199940900479</v>
          </cell>
          <cell r="AD77">
            <v>156.74399974920962</v>
          </cell>
          <cell r="AE77">
            <v>35.204000000000001</v>
          </cell>
          <cell r="AF77">
            <v>40.076999999999998</v>
          </cell>
          <cell r="AG77">
            <v>0</v>
          </cell>
          <cell r="AH77">
            <v>0</v>
          </cell>
          <cell r="AI77">
            <v>0</v>
          </cell>
          <cell r="AJ77">
            <v>0</v>
          </cell>
          <cell r="AK77">
            <v>0</v>
          </cell>
          <cell r="AO77" t="str">
            <v>ENS: Energiproducenttællingen (1994-2001)</v>
          </cell>
        </row>
        <row r="107">
          <cell r="A107" t="str">
            <v>PVEL_RG</v>
          </cell>
          <cell r="C107" t="str">
            <v>pev</v>
          </cell>
          <cell r="D107" t="str">
            <v>elr</v>
          </cell>
          <cell r="E107" t="str">
            <v>rga</v>
          </cell>
          <cell r="G107">
            <v>0</v>
          </cell>
          <cell r="H107">
            <v>0</v>
          </cell>
          <cell r="I107">
            <v>0</v>
          </cell>
          <cell r="J107">
            <v>0</v>
          </cell>
          <cell r="K107">
            <v>0</v>
          </cell>
          <cell r="L107">
            <v>0</v>
          </cell>
          <cell r="M107">
            <v>0</v>
          </cell>
          <cell r="N107">
            <v>0</v>
          </cell>
          <cell r="O107">
            <v>0</v>
          </cell>
          <cell r="P107">
            <v>0</v>
          </cell>
          <cell r="Q107">
            <v>0</v>
          </cell>
          <cell r="R107">
            <v>0</v>
          </cell>
          <cell r="S107">
            <v>0</v>
          </cell>
          <cell r="T107">
            <v>0</v>
          </cell>
          <cell r="U107">
            <v>68.422867199999999</v>
          </cell>
          <cell r="V107">
            <v>136.8457344</v>
          </cell>
          <cell r="W107">
            <v>205.26860160000001</v>
          </cell>
          <cell r="X107">
            <v>331.59700800000002</v>
          </cell>
          <cell r="Y107">
            <v>457.92541439999997</v>
          </cell>
          <cell r="Z107">
            <v>925.58920960000012</v>
          </cell>
          <cell r="AA107">
            <v>1393.2530047999999</v>
          </cell>
          <cell r="AB107">
            <v>1860.9168</v>
          </cell>
          <cell r="AC107">
            <v>1656.999996392</v>
          </cell>
          <cell r="AD107">
            <v>1733.1999963364804</v>
          </cell>
          <cell r="AE107">
            <v>2012.4999957295997</v>
          </cell>
          <cell r="AF107">
            <v>1718.3130000000001</v>
          </cell>
          <cell r="AG107">
            <v>1875.5</v>
          </cell>
          <cell r="AH107">
            <v>2006.5</v>
          </cell>
          <cell r="AI107">
            <v>1807.7329999999999</v>
          </cell>
          <cell r="AJ107">
            <v>1845.91</v>
          </cell>
          <cell r="AK107">
            <v>1861.05</v>
          </cell>
          <cell r="AO107" t="str">
            <v>ENS: Energiproducenttællingen (1994-2001)</v>
          </cell>
        </row>
        <row r="123">
          <cell r="A123" t="str">
            <v>PVFV_RG</v>
          </cell>
          <cell r="C123" t="str">
            <v>pev</v>
          </cell>
          <cell r="D123" t="str">
            <v>fjr</v>
          </cell>
          <cell r="E123" t="str">
            <v>rga</v>
          </cell>
          <cell r="G123">
            <v>0</v>
          </cell>
          <cell r="H123">
            <v>0</v>
          </cell>
          <cell r="I123">
            <v>0</v>
          </cell>
          <cell r="J123">
            <v>0</v>
          </cell>
          <cell r="K123">
            <v>0</v>
          </cell>
          <cell r="L123">
            <v>0</v>
          </cell>
          <cell r="M123">
            <v>0</v>
          </cell>
          <cell r="N123">
            <v>0</v>
          </cell>
          <cell r="O123">
            <v>0</v>
          </cell>
          <cell r="P123">
            <v>0</v>
          </cell>
          <cell r="Q123">
            <v>0</v>
          </cell>
          <cell r="R123">
            <v>0</v>
          </cell>
          <cell r="S123">
            <v>0</v>
          </cell>
          <cell r="T123">
            <v>0</v>
          </cell>
          <cell r="U123">
            <v>0</v>
          </cell>
          <cell r="V123">
            <v>0</v>
          </cell>
          <cell r="W123">
            <v>0</v>
          </cell>
          <cell r="X123">
            <v>0</v>
          </cell>
          <cell r="Y123">
            <v>0</v>
          </cell>
          <cell r="Z123">
            <v>0</v>
          </cell>
          <cell r="AA123">
            <v>0</v>
          </cell>
          <cell r="AB123">
            <v>0</v>
          </cell>
          <cell r="AC123">
            <v>102</v>
          </cell>
          <cell r="AD123">
            <v>114.5</v>
          </cell>
          <cell r="AE123">
            <v>126.5</v>
          </cell>
          <cell r="AF123">
            <v>105.5</v>
          </cell>
          <cell r="AG123">
            <v>123</v>
          </cell>
          <cell r="AH123">
            <v>128.5</v>
          </cell>
          <cell r="AI123">
            <v>121</v>
          </cell>
          <cell r="AJ123">
            <v>120.91</v>
          </cell>
          <cell r="AK123">
            <v>126.93</v>
          </cell>
          <cell r="AO123" t="str">
            <v>ENS: Energiproducenttællingen (1994-2001)</v>
          </cell>
        </row>
        <row r="156">
          <cell r="A156" t="str">
            <v>PVRENS_BID</v>
          </cell>
          <cell r="C156" t="str">
            <v>El-, gas- og fjv.forsyning</v>
          </cell>
          <cell r="D156" t="str">
            <v>pvr</v>
          </cell>
          <cell r="E156" t="str">
            <v>bid</v>
          </cell>
          <cell r="G156">
            <v>0</v>
          </cell>
          <cell r="H156">
            <v>0</v>
          </cell>
          <cell r="I156">
            <v>0</v>
          </cell>
          <cell r="J156">
            <v>0</v>
          </cell>
          <cell r="K156">
            <v>0</v>
          </cell>
          <cell r="L156">
            <v>0</v>
          </cell>
          <cell r="M156">
            <v>0</v>
          </cell>
          <cell r="N156">
            <v>0</v>
          </cell>
          <cell r="O156">
            <v>0</v>
          </cell>
          <cell r="P156">
            <v>0</v>
          </cell>
          <cell r="Q156">
            <v>0</v>
          </cell>
          <cell r="R156">
            <v>0</v>
          </cell>
          <cell r="S156">
            <v>0</v>
          </cell>
          <cell r="T156">
            <v>0</v>
          </cell>
          <cell r="U156">
            <v>0</v>
          </cell>
          <cell r="V156">
            <v>0</v>
          </cell>
          <cell r="W156">
            <v>0</v>
          </cell>
          <cell r="X156">
            <v>0</v>
          </cell>
          <cell r="Y156">
            <v>0</v>
          </cell>
          <cell r="Z156">
            <v>0</v>
          </cell>
          <cell r="AA156">
            <v>0</v>
          </cell>
          <cell r="AB156">
            <v>0</v>
          </cell>
          <cell r="AC156">
            <v>0</v>
          </cell>
          <cell r="AD156">
            <v>0</v>
          </cell>
          <cell r="AE156">
            <v>0</v>
          </cell>
          <cell r="AF156">
            <v>0</v>
          </cell>
          <cell r="AG156">
            <v>0</v>
          </cell>
          <cell r="AH156">
            <v>41.452743713255401</v>
          </cell>
          <cell r="AI156">
            <v>37.229999999999997</v>
          </cell>
          <cell r="AJ156">
            <v>21.77</v>
          </cell>
          <cell r="AK156">
            <v>21.96</v>
          </cell>
        </row>
        <row r="157">
          <cell r="A157" t="str">
            <v>PVRENS_BIA</v>
          </cell>
          <cell r="C157" t="str">
            <v>El-, gas- og fjv.forsyning</v>
          </cell>
          <cell r="D157" t="str">
            <v>pvr</v>
          </cell>
          <cell r="E157" t="str">
            <v>bia</v>
          </cell>
          <cell r="G157">
            <v>0</v>
          </cell>
          <cell r="H157">
            <v>0</v>
          </cell>
          <cell r="I157">
            <v>0</v>
          </cell>
          <cell r="J157">
            <v>0</v>
          </cell>
          <cell r="K157">
            <v>0</v>
          </cell>
          <cell r="L157">
            <v>0</v>
          </cell>
          <cell r="M157">
            <v>0</v>
          </cell>
          <cell r="N157">
            <v>0</v>
          </cell>
          <cell r="O157">
            <v>0</v>
          </cell>
          <cell r="P157">
            <v>0</v>
          </cell>
          <cell r="Q157">
            <v>0</v>
          </cell>
          <cell r="R157">
            <v>0</v>
          </cell>
          <cell r="S157">
            <v>0</v>
          </cell>
          <cell r="T157">
            <v>0</v>
          </cell>
          <cell r="U157">
            <v>0</v>
          </cell>
          <cell r="V157">
            <v>0</v>
          </cell>
          <cell r="W157">
            <v>0</v>
          </cell>
          <cell r="X157">
            <v>0</v>
          </cell>
          <cell r="Y157">
            <v>0</v>
          </cell>
          <cell r="Z157">
            <v>0</v>
          </cell>
          <cell r="AA157">
            <v>0</v>
          </cell>
          <cell r="AB157">
            <v>0</v>
          </cell>
          <cell r="AC157">
            <v>0.85700000000000021</v>
          </cell>
          <cell r="AD157">
            <v>4.7108346624848521</v>
          </cell>
          <cell r="AE157">
            <v>4.5033755779843805</v>
          </cell>
          <cell r="AF157">
            <v>4.4470740669144986</v>
          </cell>
          <cell r="AG157">
            <v>35.415664072360954</v>
          </cell>
          <cell r="AH157">
            <v>2.2349920144134399</v>
          </cell>
          <cell r="AI157">
            <v>4.1500000000000004</v>
          </cell>
          <cell r="AJ157">
            <v>5.64</v>
          </cell>
          <cell r="AK157">
            <v>8.69</v>
          </cell>
        </row>
        <row r="212">
          <cell r="A212" t="str">
            <v>KONELRAFFTJY_F</v>
          </cell>
          <cell r="C212" t="str">
            <v>Raffinaderier</v>
          </cell>
          <cell r="D212" t="str">
            <v>elr</v>
          </cell>
          <cell r="E212" t="str">
            <v>fut</v>
          </cell>
          <cell r="G212">
            <v>170.95500000000001</v>
          </cell>
          <cell r="H212">
            <v>0</v>
          </cell>
          <cell r="I212">
            <v>0</v>
          </cell>
          <cell r="J212">
            <v>335.99700000000001</v>
          </cell>
          <cell r="K212">
            <v>333.279</v>
          </cell>
          <cell r="L212">
            <v>330.56099999999998</v>
          </cell>
          <cell r="M212">
            <v>327.84300000000002</v>
          </cell>
          <cell r="N212">
            <v>293.03100000000001</v>
          </cell>
          <cell r="O212">
            <v>258.21899999999999</v>
          </cell>
          <cell r="P212">
            <v>255.85230000000001</v>
          </cell>
          <cell r="Q212">
            <v>253.48560000000001</v>
          </cell>
          <cell r="R212">
            <v>251.1189</v>
          </cell>
          <cell r="S212">
            <v>275.30414999999999</v>
          </cell>
          <cell r="T212">
            <v>299.48939999999999</v>
          </cell>
          <cell r="U212">
            <v>0</v>
          </cell>
          <cell r="V212">
            <v>0</v>
          </cell>
          <cell r="W212">
            <v>0</v>
          </cell>
          <cell r="X212">
            <v>0</v>
          </cell>
          <cell r="Y212">
            <v>0</v>
          </cell>
          <cell r="Z212">
            <v>0</v>
          </cell>
          <cell r="AA212">
            <v>0</v>
          </cell>
          <cell r="AB212">
            <v>0</v>
          </cell>
          <cell r="AC212">
            <v>0</v>
          </cell>
          <cell r="AD212">
            <v>0</v>
          </cell>
          <cell r="AE212">
            <v>0</v>
          </cell>
          <cell r="AF212">
            <v>0</v>
          </cell>
          <cell r="AG212">
            <v>0</v>
          </cell>
          <cell r="AH212">
            <v>0</v>
          </cell>
          <cell r="AI212">
            <v>0</v>
          </cell>
          <cell r="AJ212">
            <v>0</v>
          </cell>
          <cell r="AK212">
            <v>0</v>
          </cell>
          <cell r="AO212" t="str">
            <v>ENS: Energiproducenttællingen (1994-2001)</v>
          </cell>
        </row>
        <row r="239">
          <cell r="A239" t="str">
            <v>KONFVRAFFTJY_F</v>
          </cell>
          <cell r="C239" t="str">
            <v>Raffinaderier</v>
          </cell>
          <cell r="D239" t="str">
            <v>fjr</v>
          </cell>
          <cell r="E239" t="str">
            <v>fut</v>
          </cell>
          <cell r="G239">
            <v>-4.76</v>
          </cell>
          <cell r="H239">
            <v>0</v>
          </cell>
          <cell r="I239">
            <v>0</v>
          </cell>
          <cell r="J239">
            <v>14.06</v>
          </cell>
          <cell r="K239">
            <v>18.600000000000001</v>
          </cell>
          <cell r="L239">
            <v>23.14</v>
          </cell>
          <cell r="M239">
            <v>27.9</v>
          </cell>
          <cell r="N239">
            <v>27.9</v>
          </cell>
          <cell r="O239">
            <v>32.44</v>
          </cell>
          <cell r="P239">
            <v>37.5</v>
          </cell>
          <cell r="Q239">
            <v>42.5</v>
          </cell>
          <cell r="R239">
            <v>50</v>
          </cell>
          <cell r="S239">
            <v>50</v>
          </cell>
          <cell r="T239">
            <v>50</v>
          </cell>
          <cell r="U239">
            <v>0</v>
          </cell>
          <cell r="V239">
            <v>0</v>
          </cell>
          <cell r="W239">
            <v>0</v>
          </cell>
          <cell r="X239">
            <v>0</v>
          </cell>
          <cell r="Y239">
            <v>0</v>
          </cell>
          <cell r="Z239">
            <v>0</v>
          </cell>
          <cell r="AA239">
            <v>0</v>
          </cell>
          <cell r="AB239">
            <v>0</v>
          </cell>
          <cell r="AC239">
            <v>0</v>
          </cell>
          <cell r="AD239">
            <v>0</v>
          </cell>
          <cell r="AE239">
            <v>0</v>
          </cell>
          <cell r="AF239">
            <v>0</v>
          </cell>
          <cell r="AG239">
            <v>0</v>
          </cell>
          <cell r="AH239">
            <v>0</v>
          </cell>
          <cell r="AI239">
            <v>0</v>
          </cell>
          <cell r="AJ239">
            <v>0</v>
          </cell>
          <cell r="AK239">
            <v>0</v>
          </cell>
          <cell r="AO239" t="str">
            <v>ENS: Energiproducenttællingen (1994-2001)</v>
          </cell>
        </row>
        <row r="266">
          <cell r="A266" t="str">
            <v>ELERAFTJY</v>
          </cell>
          <cell r="C266" t="str">
            <v>ny</v>
          </cell>
          <cell r="G266">
            <v>0</v>
          </cell>
          <cell r="J266">
            <v>0</v>
          </cell>
          <cell r="K266">
            <v>0</v>
          </cell>
          <cell r="L266">
            <v>0</v>
          </cell>
          <cell r="M266">
            <v>0</v>
          </cell>
          <cell r="N266">
            <v>0</v>
          </cell>
          <cell r="O266">
            <v>0</v>
          </cell>
          <cell r="P266">
            <v>0</v>
          </cell>
          <cell r="Q266">
            <v>0</v>
          </cell>
          <cell r="R266">
            <v>0</v>
          </cell>
          <cell r="S266">
            <v>0</v>
          </cell>
          <cell r="T266">
            <v>0</v>
          </cell>
          <cell r="U266">
            <v>0</v>
          </cell>
          <cell r="V266">
            <v>0</v>
          </cell>
          <cell r="W266">
            <v>0</v>
          </cell>
          <cell r="X266">
            <v>0</v>
          </cell>
          <cell r="Y266">
            <v>0</v>
          </cell>
          <cell r="Z266">
            <v>0</v>
          </cell>
          <cell r="AA266">
            <v>0</v>
          </cell>
          <cell r="AB266">
            <v>0</v>
          </cell>
          <cell r="AC266">
            <v>0</v>
          </cell>
          <cell r="AD266">
            <v>0</v>
          </cell>
          <cell r="AE266">
            <v>0</v>
          </cell>
          <cell r="AF266">
            <v>0</v>
          </cell>
          <cell r="AG266">
            <v>0</v>
          </cell>
          <cell r="AH266">
            <v>0</v>
          </cell>
          <cell r="AI266">
            <v>0</v>
          </cell>
          <cell r="AJ266">
            <v>431.9316</v>
          </cell>
          <cell r="AK266">
            <v>454.9</v>
          </cell>
        </row>
        <row r="273">
          <cell r="A273" t="str">
            <v>ELEFGVKTJY</v>
          </cell>
          <cell r="G273">
            <v>0</v>
          </cell>
          <cell r="H273">
            <v>0</v>
          </cell>
          <cell r="I273">
            <v>0</v>
          </cell>
          <cell r="J273">
            <v>0</v>
          </cell>
          <cell r="K273">
            <v>0</v>
          </cell>
          <cell r="L273">
            <v>0</v>
          </cell>
          <cell r="M273">
            <v>0</v>
          </cell>
          <cell r="N273">
            <v>0</v>
          </cell>
          <cell r="O273">
            <v>0</v>
          </cell>
          <cell r="P273">
            <v>0</v>
          </cell>
          <cell r="Q273">
            <v>0</v>
          </cell>
          <cell r="R273">
            <v>0</v>
          </cell>
          <cell r="S273">
            <v>0</v>
          </cell>
          <cell r="T273">
            <v>0</v>
          </cell>
          <cell r="U273">
            <v>0</v>
          </cell>
          <cell r="V273">
            <v>0</v>
          </cell>
          <cell r="W273">
            <v>0</v>
          </cell>
          <cell r="X273">
            <v>0</v>
          </cell>
          <cell r="Y273">
            <v>0</v>
          </cell>
          <cell r="Z273">
            <v>0</v>
          </cell>
          <cell r="AA273">
            <v>0</v>
          </cell>
          <cell r="AB273">
            <v>0</v>
          </cell>
          <cell r="AC273">
            <v>0</v>
          </cell>
          <cell r="AD273">
            <v>0</v>
          </cell>
          <cell r="AE273">
            <v>0</v>
          </cell>
          <cell r="AF273">
            <v>0</v>
          </cell>
          <cell r="AG273">
            <v>0</v>
          </cell>
          <cell r="AH273">
            <v>0</v>
          </cell>
          <cell r="AI273">
            <v>0.5</v>
          </cell>
          <cell r="AJ273">
            <v>0.6</v>
          </cell>
          <cell r="AK273">
            <v>0.1</v>
          </cell>
        </row>
      </sheetData>
      <sheetData sheetId="9"/>
      <sheetData sheetId="10"/>
      <sheetData sheetId="11"/>
      <sheetData sheetId="12"/>
    </sheetDataSet>
  </externalBook>
</externalLink>
</file>

<file path=xl/externalLinks/externalLink6.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Introduktion"/>
      <sheetName val="Oversigt"/>
      <sheetName val="Referencer"/>
      <sheetName val="Referencer old"/>
      <sheetName val="Kontrolpanel"/>
      <sheetName val="Resultater"/>
      <sheetName val="Log"/>
      <sheetName val="Centrale data"/>
      <sheetName val="Prisberegninger"/>
      <sheetName val="Råstoffer"/>
      <sheetName val="DistMellemprodukt"/>
      <sheetName val="TransDist"/>
      <sheetName val="Køretøjer"/>
      <sheetName val="1. g. ethanol E85"/>
      <sheetName val="2. g. ethanol E85"/>
      <sheetName val="RME"/>
      <sheetName val="Naturgas raffinering"/>
      <sheetName val="Termisk forgas bio"/>
      <sheetName val="Termisk forgas kul"/>
      <sheetName val="Diesel"/>
      <sheetName val="Benzin"/>
      <sheetName val="Biogas u. propan"/>
      <sheetName val="Biogas m. propan"/>
      <sheetName val="Ny konvertering"/>
      <sheetName val="Naturgas komprimering"/>
      <sheetName val="Biogas komprimering"/>
      <sheetName val="MeOH via katalysator"/>
      <sheetName val="Elektrolyse og komprimering"/>
      <sheetName val="Ladestation"/>
      <sheetName val="Ladestation Hybrid"/>
      <sheetName val="Diesel via katalysator"/>
      <sheetName val="DME via katalysator"/>
      <sheetName val="Importspor"/>
      <sheetName val="Std benzin motor"/>
      <sheetName val="Std diesel motor"/>
      <sheetName val="Diesel motor DME"/>
      <sheetName val="Ethanol benzin motor"/>
      <sheetName val="Tilpasset Otto motor"/>
      <sheetName val="Brændselscelle, brint motor"/>
      <sheetName val="Brændselscelle, meth motor"/>
      <sheetName val="Plugin Hybrid"/>
      <sheetName val="Elmotor"/>
      <sheetName val="Lastbil"/>
      <sheetName val="Lastbil DME"/>
      <sheetName val="Lastbil RME"/>
      <sheetName val="Lastbil Gas"/>
      <sheetName val="Bus"/>
      <sheetName val="Bus Gas"/>
      <sheetName val="Bus Hybrid"/>
    </sheetNames>
    <sheetDataSet>
      <sheetData sheetId="0"/>
      <sheetData sheetId="1"/>
      <sheetData sheetId="2"/>
      <sheetData sheetId="3"/>
      <sheetData sheetId="4"/>
      <sheetData sheetId="5"/>
      <sheetData sheetId="6"/>
      <sheetData sheetId="7">
        <row r="32">
          <cell r="C32">
            <v>0.05</v>
          </cell>
        </row>
        <row r="34">
          <cell r="C34">
            <v>7.45</v>
          </cell>
        </row>
      </sheetData>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sheetDataSet>
  </externalBook>
</externalLink>
</file>

<file path=xl/externalLinks/externalLink7.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Forside"/>
      <sheetName val="IEA Priser"/>
      <sheetName val="Deflator &amp; Dollarkurs"/>
      <sheetName val="Brændværdier"/>
      <sheetName val="Kul, Olieprodukter &amp; Naturgas"/>
      <sheetName val="Biomasse"/>
      <sheetName val="El &amp; Fjernvarme"/>
      <sheetName val="Emissionsfaktorer"/>
      <sheetName val="Svovl &amp; NOx"/>
      <sheetName val="Tabel 1"/>
      <sheetName val="Tabel 2"/>
      <sheetName val="Tabel 3"/>
      <sheetName val="Tabel 4"/>
      <sheetName val="Tabel 5"/>
      <sheetName val="Tabel 6"/>
      <sheetName val="Tabel 7"/>
      <sheetName val="Tabel 8"/>
      <sheetName val="Tabel 9"/>
      <sheetName val="Tabel 10"/>
      <sheetName val="Tabel 11"/>
      <sheetName val="Til EMMA"/>
      <sheetName val="Til RAMSES"/>
    </sheetNames>
    <sheetDataSet>
      <sheetData sheetId="0">
        <row r="5">
          <cell r="B5">
            <v>2011</v>
          </cell>
        </row>
      </sheetData>
      <sheetData sheetId="1" refreshError="1"/>
      <sheetData sheetId="2"/>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Set>
  </externalBook>
</externalLink>
</file>

<file path=xl/externalLinks/externalLink8.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IEA Data"/>
      <sheetName val="E&amp;D Drivers"/>
      <sheetName val="AGR_Fuels"/>
      <sheetName val="AGR"/>
      <sheetName val="RES_Fuels"/>
      <sheetName val="RH1"/>
      <sheetName val="RH2"/>
      <sheetName val="RH3"/>
      <sheetName val="RH4"/>
      <sheetName val="RC1"/>
      <sheetName val="RC2"/>
      <sheetName val="RC3"/>
      <sheetName val="RC4"/>
      <sheetName val="RHW"/>
      <sheetName val="RRF"/>
      <sheetName val="RCW"/>
      <sheetName val="RCD"/>
      <sheetName val="RK1"/>
      <sheetName val="RK2"/>
      <sheetName val="RK3"/>
      <sheetName val="RK4"/>
      <sheetName val="RDW"/>
      <sheetName val="RME"/>
      <sheetName val="RL1"/>
      <sheetName val="RL2"/>
      <sheetName val="RL3"/>
      <sheetName val="RL4"/>
      <sheetName val="COM_Fuels"/>
      <sheetName val="CH1"/>
      <sheetName val="CH2"/>
      <sheetName val="CH3"/>
      <sheetName val="CH4"/>
      <sheetName val="CC1"/>
      <sheetName val="CC2"/>
      <sheetName val="CC3"/>
      <sheetName val="CC4"/>
      <sheetName val="CHW"/>
      <sheetName val="CAA"/>
      <sheetName val="CLA"/>
      <sheetName val="ElastPar"/>
      <sheetName val="Conversion Factors"/>
      <sheetName val="Intro"/>
      <sheetName val="TechRep"/>
      <sheetName val="Other_HYDRO"/>
      <sheetName val="Other_NUCL"/>
      <sheetName val="Other_THERM"/>
      <sheetName val="Other_CHP"/>
      <sheetName val="Other_RENEW"/>
      <sheetName val="Other_HEAT"/>
      <sheetName val="ELC_FUELS"/>
      <sheetName val="ELC"/>
      <sheetName val="HEAT"/>
      <sheetName val="CHP"/>
      <sheetName val="ELC_EMI"/>
      <sheetName val="Constant Table"/>
      <sheetName val="ANS_ITEMS_DEL"/>
      <sheetName val="ANS_ITEMS"/>
      <sheetName val="ANS_TIDDATA"/>
      <sheetName val="ANS_TSDATA"/>
    </sheetNames>
    <sheetDataSet>
      <sheetData sheetId="0" refreshError="1"/>
      <sheetData sheetId="1" refreshError="1"/>
      <sheetData sheetId="2" refreshError="1">
        <row r="2">
          <cell r="A2" t="str">
            <v>^FI_ST: TCH, PRC</v>
          </cell>
        </row>
      </sheetData>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Set>
  </externalBook>
</externalLink>
</file>

<file path=xl/externalLinks/externalLink9.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LOG"/>
      <sheetName val="RES"/>
      <sheetName val="Legend"/>
      <sheetName val="Heat demand in new buildings"/>
      <sheetName val="Buildings_stock_eff"/>
      <sheetName val="Commodities"/>
      <sheetName val="Processes"/>
      <sheetName val="Boilers"/>
      <sheetName val="Buildings"/>
      <sheetName val="Dem"/>
      <sheetName val="RES_Fuel"/>
      <sheetName val="Emis"/>
    </sheetNames>
    <sheetDataSet>
      <sheetData sheetId="0"/>
      <sheetData sheetId="1"/>
      <sheetData sheetId="2"/>
      <sheetData sheetId="3"/>
      <sheetData sheetId="4"/>
      <sheetData sheetId="5"/>
      <sheetData sheetId="6"/>
      <sheetData sheetId="7"/>
      <sheetData sheetId="8"/>
      <sheetData sheetId="9"/>
      <sheetData sheetId="10"/>
      <sheetData sheetId="11"/>
    </sheetDataSet>
  </externalBook>
</externalLink>
</file>

<file path=xl/externalLinks/externalLink10.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LOG"/>
      <sheetName val="Intro"/>
      <sheetName val="RES"/>
      <sheetName val="Legend"/>
      <sheetName val="Commodities"/>
      <sheetName val="Processes"/>
      <sheetName val="Boilers"/>
      <sheetName val="Buildings"/>
      <sheetName val="Dem"/>
      <sheetName val="RES_Fuel"/>
      <sheetName val="Emis"/>
      <sheetName val="Heat demand in new buildings"/>
      <sheetName val="Buildings_stock_eff"/>
      <sheetName val="Capacity per building"/>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Set>
  </externalBook>
</externalLink>
</file>

<file path=xl/externalLinks/externalLink1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Start"/>
      <sheetName val="Rækker"/>
      <sheetName val="Søjler"/>
      <sheetName val="Resultat"/>
      <sheetName val="Ref_Prod100%"/>
      <sheetName val="RefTotProd"/>
      <sheetName val="Ref_Prod%"/>
      <sheetName val="Ref_Prod"/>
    </sheetNames>
    <sheetDataSet>
      <sheetData sheetId="0" refreshError="1"/>
      <sheetData sheetId="1" refreshError="1">
        <row r="4">
          <cell r="A4" t="str">
            <v>190000 020 Oil refinery etc.</v>
          </cell>
          <cell r="B4" t="str">
            <v>000700 120 Imports</v>
          </cell>
          <cell r="C4" t="str">
            <v>060000 004 Extraction of oil and gas</v>
          </cell>
        </row>
      </sheetData>
      <sheetData sheetId="2" refreshError="1">
        <row r="4">
          <cell r="A4" t="str">
            <v>03 Refinery gas</v>
          </cell>
          <cell r="B4" t="str">
            <v>04 LPG</v>
          </cell>
          <cell r="C4" t="str">
            <v>07 Motor gasoline, colored</v>
          </cell>
          <cell r="D4" t="str">
            <v>10 JP4</v>
          </cell>
          <cell r="E4" t="str">
            <v>15 Gasoil</v>
          </cell>
          <cell r="F4" t="str">
            <v>18 Fuel oil</v>
          </cell>
          <cell r="G4" t="str">
            <v>06 LVN</v>
          </cell>
          <cell r="H4" t="str">
            <v>01 Crude oil</v>
          </cell>
        </row>
        <row r="5">
          <cell r="B5" t="str">
            <v>05 LPG for transport</v>
          </cell>
          <cell r="C5" t="str">
            <v>08 Motor gasoline, unleaded</v>
          </cell>
          <cell r="D5" t="str">
            <v>11 Kerosene</v>
          </cell>
          <cell r="E5" t="str">
            <v>17 Diesel oil</v>
          </cell>
          <cell r="F5" t="str">
            <v>20 Waste oil</v>
          </cell>
        </row>
        <row r="6">
          <cell r="C6" t="str">
            <v>09 Motor gasoline, leaded</v>
          </cell>
          <cell r="D6" t="str">
            <v>12 Aviation gasoline</v>
          </cell>
        </row>
        <row r="7">
          <cell r="D7" t="str">
            <v>13 Jet petroleum</v>
          </cell>
        </row>
      </sheetData>
      <sheetData sheetId="3" refreshError="1"/>
      <sheetData sheetId="4" refreshError="1"/>
      <sheetData sheetId="5" refreshError="1"/>
      <sheetData sheetId="6" refreshError="1"/>
      <sheetData sheetId="7" refreshError="1"/>
    </sheetDataSet>
  </externalBook>
</externalLink>
</file>

<file path=xl/externalLinks/externalLink1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GENERELLE ÆNDRINGER"/>
      <sheetName val="General"/>
      <sheetName val="ElDemand"/>
      <sheetName val="Transmission"/>
      <sheetName val="DHDemand"/>
      <sheetName val="Plants"/>
      <sheetName val="TechnologyData"/>
      <sheetName val="FuelPrice"/>
      <sheetName val="FuelTax"/>
      <sheetName val="FuelMix"/>
      <sheetName val="FuelProperty"/>
      <sheetName val="DHPrice"/>
      <sheetName val="Subsidy"/>
      <sheetName val="TVAR"/>
      <sheetName val="YVAR"/>
      <sheetName val="EMMA&amp;PP"/>
      <sheetName val="Prognoser"/>
    </sheetNames>
    <sheetDataSet>
      <sheetData sheetId="0"/>
      <sheetData sheetId="1"/>
      <sheetData sheetId="2"/>
      <sheetData sheetId="3"/>
      <sheetData sheetId="4"/>
      <sheetData sheetId="5"/>
      <sheetData sheetId="6">
        <row r="37">
          <cell r="B37">
            <v>0.1</v>
          </cell>
        </row>
      </sheetData>
      <sheetData sheetId="7"/>
      <sheetData sheetId="8"/>
      <sheetData sheetId="9"/>
      <sheetData sheetId="10"/>
      <sheetData sheetId="11"/>
      <sheetData sheetId="12"/>
      <sheetData sheetId="13"/>
      <sheetData sheetId="14"/>
      <sheetData sheetId="15"/>
      <sheetData sheetId="16"/>
    </sheetDataSet>
  </externalBook>
</externalLink>
</file>

<file path=xl/externalLinks/externalLink1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Macro1"/>
    </sheetNames>
    <sheetDataSet>
      <sheetData sheetId="0"/>
    </sheetDataSet>
  </externalBook>
</externalLink>
</file>

<file path=xl/externalLinks/externalLink14.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IEA Data"/>
      <sheetName val="E&amp;D Drivers"/>
      <sheetName val="AGR_Fuels"/>
      <sheetName val="AGR"/>
      <sheetName val="RES_Fuels"/>
      <sheetName val="RH1"/>
      <sheetName val="RH2"/>
      <sheetName val="RH3"/>
      <sheetName val="RH4"/>
      <sheetName val="RC1"/>
      <sheetName val="RC2"/>
      <sheetName val="RC3"/>
      <sheetName val="RC4"/>
      <sheetName val="RHW"/>
      <sheetName val="RRF"/>
      <sheetName val="RCW"/>
      <sheetName val="RCD"/>
      <sheetName val="RK1"/>
      <sheetName val="RK2"/>
      <sheetName val="RK3"/>
      <sheetName val="RK4"/>
      <sheetName val="RDW"/>
      <sheetName val="REA"/>
      <sheetName val="ROT"/>
      <sheetName val="RL1"/>
      <sheetName val="RL2"/>
      <sheetName val="RL3"/>
      <sheetName val="RL4"/>
      <sheetName val="COM_Fuels"/>
      <sheetName val="CH1"/>
      <sheetName val="CH2"/>
      <sheetName val="CH3"/>
      <sheetName val="CH4"/>
      <sheetName val="CC1"/>
      <sheetName val="CC2"/>
      <sheetName val="CC3"/>
      <sheetName val="CC4"/>
      <sheetName val="CHW"/>
      <sheetName val="CLA"/>
      <sheetName val="CCK"/>
      <sheetName val="CRF"/>
      <sheetName val="COE"/>
      <sheetName val="COT"/>
      <sheetName val="ElastPar"/>
      <sheetName val="Conversion Factors"/>
      <sheetName val="ANS_ITEMS"/>
      <sheetName val="ANS_TIDDATA"/>
      <sheetName val="ANS_TSDATA"/>
      <sheetName val="AGR_Emi"/>
      <sheetName val="RES_Emi"/>
      <sheetName val="COM_Emi"/>
    </sheetNames>
    <sheetDataSet>
      <sheetData sheetId="0"/>
      <sheetData sheetId="1"/>
      <sheetData sheetId="2" refreshError="1">
        <row r="2">
          <cell r="A2" t="str">
            <v>^FI_ST: TCH, PRC</v>
          </cell>
        </row>
      </sheetData>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refreshError="1"/>
      <sheetData sheetId="49" refreshError="1"/>
      <sheetData sheetId="50" refreshError="1"/>
    </sheetDataSet>
  </externalBook>
</externalLink>
</file>

<file path=xl/externalLinks/externalLink15.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Main Menu"/>
      <sheetName val="Gross Energy Consumption (adj.)"/>
      <sheetName val="Total Consumption (adj.)"/>
      <sheetName val="Agriculture and Industry (adj.)"/>
      <sheetName val="Commercial and Public (adj) "/>
      <sheetName val="Households (adj.)"/>
      <sheetName val="Space Heating (adj.)"/>
      <sheetName val="Net Space Heating (adj.)"/>
      <sheetName val="Electricity Consumption (adj.)"/>
      <sheetName val="Emissions (adj.)"/>
      <sheetName val="Gross Energy Consumption (obs.)"/>
      <sheetName val="Energy Sector"/>
      <sheetName val="Final Energy Consumption (obs.)"/>
      <sheetName val="Transport (obs.)"/>
      <sheetName val="Agriculture and Industry (obs.)"/>
      <sheetName val="Commercial and Public (obs.) "/>
      <sheetName val="Households (obs.)"/>
      <sheetName val="Space Heating (obs.)"/>
      <sheetName val="Net Space Heating (obs.)"/>
      <sheetName val="Electricity Consumption (obs.)"/>
      <sheetName val="Emissions (obs.)"/>
      <sheetName val="Primary Energy Production"/>
      <sheetName val="Renewable Energy "/>
      <sheetName val="Electricity Production"/>
      <sheetName val="Fuels Used in El. Production"/>
      <sheetName val="Heat Production"/>
      <sheetName val="Fuels Used in Heat Production"/>
      <sheetName val="Gas Works"/>
      <sheetName val="Energy Balance"/>
      <sheetName val="Detailed Supply and Consumption"/>
      <sheetName val="Assumptions"/>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bwMode="auto">
        <a:xfrm>
          <a:off x="0" y="0"/>
          <a:ext cx="1" cy="1"/>
        </a:xfrm>
        <a:custGeom>
          <a:avLst/>
          <a:gdLst/>
          <a:ahLst/>
          <a:cxnLst/>
          <a:rect l="0" t="0" r="0" b="0"/>
          <a:pathLst/>
        </a:custGeom>
        <a:solidFill>
          <a:srgbClr xmlns:mc="http://schemas.openxmlformats.org/markup-compatibility/2006" xmlns:a14="http://schemas.microsoft.com/office/drawing/2010/main" val="FFFFFF" mc:Ignorable="a14" a14:legacySpreadsheetColorIndex="9"/>
        </a:solidFill>
        <a:ln w="9525" cap="flat" cmpd="sng" algn="ctr">
          <a:solidFill>
            <a:srgbClr xmlns:mc="http://schemas.openxmlformats.org/markup-compatibility/2006" xmlns:a14="http://schemas.microsoft.com/office/drawing/2010/main" val="000000" mc:Ignorable="a14" a14:legacySpreadsheetColorIndex="64"/>
          </a:solidFill>
          <a:prstDash val="solid"/>
          <a:round/>
          <a:headEnd type="none" w="med" len="med"/>
          <a:tailEnd type="none" w="med" len="med"/>
        </a:ln>
        <a:effectLst/>
        <a:extLst>
          <a:ext uri="{AF507438-7753-43E0-B8FC-AC1667EBCBE1}">
            <a14:hiddenEffects xmlns:a14="http://schemas.microsoft.com/office/drawing/2010/main">
              <a:effectLst>
                <a:outerShdw dist="35921" dir="2700000" algn="ctr" rotWithShape="0">
                  <a:srgbClr val="808080"/>
                </a:outerShdw>
              </a:effectLst>
            </a14:hiddenEffects>
          </a:ext>
        </a:extLst>
      </a:spPr>
      <a:bodyPr vertOverflow="clip" wrap="square" lIns="18288" tIns="0" rIns="0" bIns="0" upright="1"/>
      <a:lstStyle/>
    </a:spDef>
    <a:lnDef>
      <a:spPr bwMode="auto">
        <a:xfrm>
          <a:off x="0" y="0"/>
          <a:ext cx="1" cy="1"/>
        </a:xfrm>
        <a:custGeom>
          <a:avLst/>
          <a:gdLst/>
          <a:ahLst/>
          <a:cxnLst/>
          <a:rect l="0" t="0" r="0" b="0"/>
          <a:pathLst/>
        </a:custGeom>
        <a:solidFill>
          <a:srgbClr xmlns:mc="http://schemas.openxmlformats.org/markup-compatibility/2006" xmlns:a14="http://schemas.microsoft.com/office/drawing/2010/main" val="090000" mc:Ignorable="a14" a14:legacySpreadsheetColorIndex="9"/>
        </a:solidFill>
        <a:ln w="9525" cap="flat" cmpd="sng" algn="ctr">
          <a:solidFill>
            <a:srgbClr xmlns:mc="http://schemas.openxmlformats.org/markup-compatibility/2006" xmlns:a14="http://schemas.microsoft.com/office/drawing/2010/main" val="400000" mc:Ignorable="a14" a14:legacySpreadsheetColorIndex="64"/>
          </a:solidFill>
          <a:prstDash val="solid"/>
          <a:round/>
          <a:headEnd type="none" w="med" len="med"/>
          <a:tailEnd type="none" w="med" len="med"/>
        </a:ln>
        <a:effectLst/>
        <a:extLst>
          <a:ext uri="{AF507438-7753-43E0-B8FC-AC1667EBCBE1}">
            <a14:hiddenEffects xmlns:a14="http://schemas.microsoft.com/office/drawing/2010/main">
              <a:effectLst>
                <a:outerShdw dist="35921" dir="2700000" algn="ctr" rotWithShape="0">
                  <a:srgbClr val="808080"/>
                </a:outerShdw>
              </a:effectLst>
            </a14:hiddenEffects>
          </a:ext>
        </a:extLst>
      </a:spPr>
      <a:bodyPr vertOverflow="clip" wrap="square" lIns="18288" tIns="0" rIns="0" bIns="0" upright="1"/>
      <a:lstStyle/>
    </a:lnDef>
  </a:objectDefaults>
  <a:extraClrSchemeLst/>
</a:theme>
</file>

<file path=xl/worksheets/_rels/sheet5.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6.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9.xml.rels><?xml version="1.0" encoding="UTF-8" standalone="yes"?>
<Relationships xmlns="http://schemas.openxmlformats.org/package/2006/relationships"><Relationship Id="rId1" Type="http://schemas.openxmlformats.org/officeDocument/2006/relationships/hyperlink" Target="https://www.stat.gov.az/source/balance_fuel/?lang=en" TargetMode="External"/></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13.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11">
    <tabColor rgb="FFFFC000"/>
  </sheetPr>
  <dimension ref="A1:N55"/>
  <sheetViews>
    <sheetView showGridLines="0" zoomScaleNormal="100" workbookViewId="0">
      <selection activeCell="A6" sqref="A6"/>
    </sheetView>
  </sheetViews>
  <sheetFormatPr defaultColWidth="9.109375" defaultRowHeight="13.2"/>
  <cols>
    <col min="1" max="1" width="11" style="2" bestFit="1" customWidth="1"/>
    <col min="2" max="2" width="23.6640625" style="2" bestFit="1" customWidth="1"/>
    <col min="3" max="3" width="12.33203125" style="2" bestFit="1" customWidth="1"/>
    <col min="4" max="4" width="18.6640625" style="2" bestFit="1" customWidth="1"/>
    <col min="5" max="5" width="65.33203125" style="2" customWidth="1"/>
    <col min="6" max="8" width="9.109375" style="2"/>
    <col min="9" max="9" width="13" style="2" customWidth="1"/>
    <col min="10" max="10" width="14.5546875" style="2" bestFit="1" customWidth="1"/>
    <col min="11" max="16384" width="9.109375" style="2"/>
  </cols>
  <sheetData>
    <row r="1" spans="1:14">
      <c r="A1" s="2" t="s">
        <v>91</v>
      </c>
    </row>
    <row r="3" spans="1:14">
      <c r="A3" s="4" t="s">
        <v>90</v>
      </c>
      <c r="B3" s="3" t="s">
        <v>89</v>
      </c>
      <c r="C3" s="3" t="s">
        <v>88</v>
      </c>
      <c r="D3" s="3" t="s">
        <v>87</v>
      </c>
      <c r="E3" s="3" t="s">
        <v>219</v>
      </c>
    </row>
    <row r="4" spans="1:14" s="7" customFormat="1">
      <c r="A4" s="9">
        <v>44297</v>
      </c>
      <c r="B4" s="8" t="s">
        <v>323</v>
      </c>
      <c r="C4" s="8" t="s">
        <v>218</v>
      </c>
      <c r="D4" s="8"/>
      <c r="E4" s="8" t="s">
        <v>322</v>
      </c>
    </row>
    <row r="5" spans="1:14" s="7" customFormat="1">
      <c r="A5" s="9">
        <v>44298</v>
      </c>
      <c r="B5" s="8" t="s">
        <v>323</v>
      </c>
      <c r="C5" s="8" t="s">
        <v>218</v>
      </c>
      <c r="D5" s="8"/>
      <c r="E5" s="8" t="s">
        <v>324</v>
      </c>
    </row>
    <row r="6" spans="1:14" s="7" customFormat="1">
      <c r="A6" s="9"/>
      <c r="B6" s="8"/>
      <c r="C6" s="8"/>
      <c r="D6" s="8"/>
      <c r="E6" s="8"/>
    </row>
    <row r="7" spans="1:14" s="7" customFormat="1">
      <c r="A7" s="9"/>
      <c r="B7" s="8"/>
      <c r="C7" s="8"/>
      <c r="D7" s="8"/>
      <c r="E7" s="8"/>
    </row>
    <row r="8" spans="1:14" s="7" customFormat="1">
      <c r="A8" s="9"/>
      <c r="B8" s="8"/>
      <c r="C8" s="8"/>
      <c r="D8" s="8"/>
      <c r="E8" s="8"/>
    </row>
    <row r="9" spans="1:14" s="7" customFormat="1">
      <c r="A9" s="9"/>
      <c r="B9" s="8"/>
      <c r="C9" s="8"/>
      <c r="D9" s="8"/>
      <c r="E9" s="8"/>
    </row>
    <row r="10" spans="1:14" s="7" customFormat="1">
      <c r="A10" s="9"/>
      <c r="B10" s="8"/>
      <c r="C10" s="8"/>
      <c r="D10" s="8"/>
      <c r="E10" s="8"/>
    </row>
    <row r="11" spans="1:14" s="7" customFormat="1">
      <c r="A11" s="9"/>
      <c r="B11" s="8"/>
      <c r="C11" s="8"/>
      <c r="D11" s="8"/>
      <c r="E11" s="8"/>
    </row>
    <row r="12" spans="1:14" s="7" customFormat="1">
      <c r="A12" s="9"/>
      <c r="B12" s="8"/>
      <c r="C12" s="8"/>
      <c r="D12" s="8"/>
      <c r="E12" s="8"/>
    </row>
    <row r="13" spans="1:14" s="7" customFormat="1">
      <c r="A13" s="9"/>
      <c r="B13" s="8"/>
      <c r="C13" s="8"/>
      <c r="D13" s="8"/>
      <c r="E13" s="8"/>
    </row>
    <row r="14" spans="1:14" s="7" customFormat="1">
      <c r="A14" s="9"/>
      <c r="B14" s="8"/>
      <c r="C14" s="8"/>
      <c r="D14" s="8"/>
      <c r="E14" s="8"/>
    </row>
    <row r="15" spans="1:14" s="7" customFormat="1">
      <c r="A15" s="9"/>
      <c r="B15" s="8"/>
      <c r="C15" s="8"/>
      <c r="D15" s="8"/>
      <c r="E15" s="8"/>
    </row>
    <row r="16" spans="1:14">
      <c r="A16" s="334"/>
      <c r="B16" s="331"/>
      <c r="C16" s="332"/>
      <c r="D16" s="330"/>
      <c r="E16" s="333"/>
      <c r="G16" s="7"/>
      <c r="H16" s="7"/>
      <c r="I16" s="7"/>
      <c r="J16" s="7"/>
      <c r="K16" s="7"/>
      <c r="L16" s="7"/>
      <c r="M16" s="7"/>
      <c r="N16" s="7"/>
    </row>
    <row r="17" spans="1:6">
      <c r="A17" s="327"/>
      <c r="B17" s="8"/>
      <c r="C17" s="224"/>
      <c r="E17" s="225"/>
    </row>
    <row r="18" spans="1:6">
      <c r="A18" s="9"/>
      <c r="B18" s="8"/>
      <c r="C18" s="224"/>
      <c r="D18" s="8"/>
      <c r="E18" s="8"/>
    </row>
    <row r="19" spans="1:6">
      <c r="A19" s="9"/>
      <c r="B19" s="8"/>
      <c r="C19" s="224"/>
      <c r="D19" s="8"/>
      <c r="E19" s="8"/>
    </row>
    <row r="20" spans="1:6">
      <c r="A20" s="324"/>
      <c r="B20" s="325"/>
      <c r="C20" s="325"/>
      <c r="D20" s="325"/>
      <c r="E20" s="325"/>
    </row>
    <row r="21" spans="1:6">
      <c r="A21" s="324"/>
      <c r="B21" s="325"/>
      <c r="C21" s="325"/>
      <c r="D21" s="325"/>
      <c r="E21" s="325"/>
    </row>
    <row r="22" spans="1:6">
      <c r="A22" s="324"/>
      <c r="B22" s="325"/>
      <c r="C22" s="325"/>
      <c r="D22" s="325"/>
      <c r="E22" s="325"/>
    </row>
    <row r="23" spans="1:6">
      <c r="A23" s="9"/>
      <c r="B23" s="224"/>
      <c r="C23" s="224"/>
      <c r="D23" s="224"/>
      <c r="E23" s="224"/>
    </row>
    <row r="24" spans="1:6">
      <c r="A24" s="9"/>
      <c r="B24" s="224"/>
      <c r="C24" s="224"/>
      <c r="D24" s="224"/>
      <c r="E24" s="224"/>
    </row>
    <row r="25" spans="1:6" s="225" customFormat="1">
      <c r="A25" s="9"/>
      <c r="B25" s="224"/>
      <c r="C25" s="224"/>
      <c r="D25" s="224"/>
      <c r="E25" s="224"/>
      <c r="F25" s="2"/>
    </row>
    <row r="26" spans="1:6" s="225" customFormat="1">
      <c r="A26" s="9"/>
      <c r="B26" s="224"/>
      <c r="C26" s="224"/>
      <c r="D26" s="224"/>
      <c r="E26" s="224"/>
    </row>
    <row r="27" spans="1:6">
      <c r="A27" s="9"/>
      <c r="B27" s="224"/>
      <c r="C27" s="224"/>
      <c r="D27" s="224"/>
      <c r="E27" s="224"/>
      <c r="F27" s="225"/>
    </row>
    <row r="28" spans="1:6">
      <c r="A28" s="9"/>
      <c r="B28" s="224"/>
      <c r="C28" s="224"/>
      <c r="D28" s="224"/>
      <c r="E28" s="224"/>
    </row>
    <row r="29" spans="1:6">
      <c r="A29" s="9"/>
      <c r="B29" s="224"/>
      <c r="C29" s="224"/>
      <c r="D29" s="224"/>
      <c r="E29" s="224"/>
    </row>
    <row r="30" spans="1:6" s="225" customFormat="1">
      <c r="A30" s="9"/>
      <c r="B30" s="224"/>
      <c r="C30" s="224"/>
      <c r="D30" s="224"/>
      <c r="E30" s="224"/>
      <c r="F30" s="2"/>
    </row>
    <row r="31" spans="1:6" s="225" customFormat="1">
      <c r="A31" s="9"/>
      <c r="B31" s="224"/>
      <c r="C31" s="224"/>
      <c r="D31" s="224"/>
    </row>
    <row r="32" spans="1:6" s="225" customFormat="1">
      <c r="A32" s="9"/>
      <c r="B32" s="224"/>
      <c r="C32" s="224"/>
      <c r="D32" s="224"/>
      <c r="E32" s="224"/>
    </row>
    <row r="33" spans="1:8" s="225" customFormat="1">
      <c r="A33" s="9"/>
      <c r="B33" s="224"/>
      <c r="C33" s="224"/>
      <c r="D33" s="224"/>
      <c r="E33" s="224"/>
    </row>
    <row r="34" spans="1:8" s="225" customFormat="1">
      <c r="A34" s="9"/>
      <c r="B34" s="224"/>
      <c r="C34" s="224"/>
      <c r="D34" s="224"/>
      <c r="E34" s="224"/>
    </row>
    <row r="35" spans="1:8">
      <c r="A35" s="9"/>
      <c r="B35" s="224"/>
      <c r="C35" s="224"/>
      <c r="D35" s="224"/>
      <c r="E35" s="224"/>
      <c r="F35" s="225"/>
    </row>
    <row r="36" spans="1:8">
      <c r="A36" s="9"/>
      <c r="B36" s="224"/>
      <c r="C36" s="224"/>
      <c r="D36" s="224"/>
      <c r="E36" s="224"/>
    </row>
    <row r="37" spans="1:8">
      <c r="A37" s="9"/>
      <c r="B37" s="224"/>
      <c r="C37" s="224"/>
      <c r="D37" s="224"/>
      <c r="E37" s="224"/>
    </row>
    <row r="38" spans="1:8">
      <c r="A38" s="9"/>
      <c r="B38" s="224"/>
      <c r="C38" s="224"/>
      <c r="D38" s="224"/>
      <c r="E38" s="224"/>
    </row>
    <row r="39" spans="1:8">
      <c r="A39" s="9"/>
      <c r="B39" s="224"/>
      <c r="C39" s="224"/>
      <c r="D39" s="224"/>
      <c r="E39" s="224"/>
    </row>
    <row r="40" spans="1:8" ht="54.75" customHeight="1">
      <c r="A40" s="9"/>
      <c r="B40" s="224"/>
      <c r="C40" s="224"/>
      <c r="D40" s="224"/>
      <c r="E40" s="224"/>
    </row>
    <row r="41" spans="1:8" s="7" customFormat="1" ht="159.75" customHeight="1">
      <c r="A41" s="395"/>
      <c r="B41" s="224"/>
      <c r="C41" s="224"/>
      <c r="D41" s="224"/>
      <c r="E41" s="224"/>
      <c r="F41" s="396"/>
    </row>
    <row r="42" spans="1:8" s="7" customFormat="1">
      <c r="A42" s="395"/>
      <c r="B42" s="224"/>
      <c r="C42" s="224"/>
      <c r="D42" s="224"/>
      <c r="E42" s="224"/>
      <c r="F42" s="397"/>
    </row>
    <row r="43" spans="1:8" s="7" customFormat="1">
      <c r="A43" s="398"/>
      <c r="B43" s="399"/>
      <c r="C43" s="399"/>
      <c r="D43" s="399"/>
      <c r="E43" s="400"/>
      <c r="F43" s="397"/>
    </row>
    <row r="44" spans="1:8" s="5" customFormat="1">
      <c r="A44" s="398"/>
      <c r="B44" s="399"/>
      <c r="C44" s="399"/>
      <c r="D44" s="399"/>
      <c r="E44" s="400"/>
      <c r="F44" s="397"/>
    </row>
    <row r="45" spans="1:8" s="5" customFormat="1">
      <c r="A45" s="398"/>
      <c r="B45" s="399"/>
      <c r="C45" s="399"/>
      <c r="D45" s="399"/>
      <c r="E45" s="400"/>
      <c r="F45" s="401"/>
    </row>
    <row r="46" spans="1:8" s="5" customFormat="1">
      <c r="A46" s="395"/>
      <c r="B46" s="8"/>
      <c r="C46" s="8"/>
      <c r="D46" s="8"/>
      <c r="E46" s="8"/>
      <c r="F46" s="401"/>
    </row>
    <row r="47" spans="1:8" s="5" customFormat="1">
      <c r="A47" s="395"/>
      <c r="B47" s="8"/>
      <c r="C47" s="8"/>
      <c r="D47" s="8"/>
      <c r="E47" s="8"/>
      <c r="F47" s="401"/>
      <c r="H47" s="7"/>
    </row>
    <row r="48" spans="1:8" s="5" customFormat="1">
      <c r="A48" s="395"/>
      <c r="B48" s="8"/>
      <c r="C48" s="8"/>
      <c r="D48" s="8"/>
      <c r="E48" s="8"/>
      <c r="F48" s="401"/>
      <c r="H48" s="7"/>
    </row>
    <row r="49" spans="1:8" s="5" customFormat="1">
      <c r="A49" s="402"/>
      <c r="B49" s="6"/>
      <c r="C49" s="6"/>
      <c r="D49" s="6"/>
      <c r="E49" s="6"/>
      <c r="F49" s="401"/>
      <c r="H49" s="7"/>
    </row>
    <row r="50" spans="1:8" s="5" customFormat="1">
      <c r="A50" s="402"/>
      <c r="B50" s="6"/>
      <c r="C50" s="6"/>
      <c r="D50" s="6"/>
      <c r="E50" s="6"/>
      <c r="F50" s="401"/>
    </row>
    <row r="51" spans="1:8">
      <c r="A51" s="402"/>
      <c r="B51" s="6"/>
      <c r="C51" s="6"/>
      <c r="D51" s="6"/>
      <c r="E51" s="6"/>
      <c r="F51" s="401"/>
    </row>
    <row r="52" spans="1:8">
      <c r="A52" s="402"/>
      <c r="B52" s="6"/>
      <c r="C52" s="6"/>
      <c r="D52" s="6"/>
      <c r="E52" s="6"/>
      <c r="F52" s="396"/>
    </row>
    <row r="53" spans="1:8">
      <c r="A53" s="402"/>
      <c r="B53" s="6"/>
      <c r="C53" s="6"/>
      <c r="D53" s="6"/>
      <c r="E53" s="6"/>
      <c r="F53" s="396"/>
    </row>
    <row r="54" spans="1:8">
      <c r="A54" s="396"/>
      <c r="B54" s="396"/>
      <c r="C54" s="396"/>
      <c r="D54" s="396"/>
      <c r="E54" s="396"/>
      <c r="F54" s="396"/>
    </row>
    <row r="55" spans="1:8">
      <c r="A55" s="396"/>
      <c r="B55" s="396"/>
      <c r="C55" s="396"/>
      <c r="D55" s="396"/>
      <c r="E55" s="396"/>
      <c r="F55" s="396"/>
    </row>
  </sheetData>
  <pageMargins left="0.7" right="0.7" top="0.75" bottom="0.75" header="0.3" footer="0.3"/>
  <pageSetup paperSize="9"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Ark4">
    <tabColor theme="9"/>
  </sheetPr>
  <dimension ref="B1:C31"/>
  <sheetViews>
    <sheetView workbookViewId="0">
      <selection activeCell="C24" sqref="C24"/>
    </sheetView>
  </sheetViews>
  <sheetFormatPr defaultColWidth="9.109375" defaultRowHeight="14.4"/>
  <cols>
    <col min="1" max="1" width="9.109375" style="227"/>
    <col min="2" max="2" width="28.33203125" style="227" customWidth="1"/>
    <col min="3" max="3" width="138.44140625" style="227" customWidth="1"/>
    <col min="4" max="16384" width="9.109375" style="227"/>
  </cols>
  <sheetData>
    <row r="1" spans="2:3" ht="18">
      <c r="B1" s="226" t="s">
        <v>224</v>
      </c>
    </row>
    <row r="3" spans="2:3">
      <c r="B3" s="228" t="s">
        <v>225</v>
      </c>
      <c r="C3" s="227" t="s">
        <v>232</v>
      </c>
    </row>
    <row r="4" spans="2:3">
      <c r="B4" s="228" t="s">
        <v>226</v>
      </c>
      <c r="C4" s="227" t="s">
        <v>233</v>
      </c>
    </row>
    <row r="5" spans="2:3">
      <c r="B5" s="228"/>
    </row>
    <row r="6" spans="2:3">
      <c r="B6" s="228" t="s">
        <v>227</v>
      </c>
      <c r="C6" s="232" t="s">
        <v>252</v>
      </c>
    </row>
    <row r="7" spans="2:3">
      <c r="B7" s="228"/>
    </row>
    <row r="8" spans="2:3">
      <c r="B8" s="229" t="s">
        <v>228</v>
      </c>
    </row>
    <row r="9" spans="2:3">
      <c r="B9" s="228"/>
    </row>
    <row r="10" spans="2:3">
      <c r="B10" s="230" t="s">
        <v>134</v>
      </c>
      <c r="C10" s="227" t="s">
        <v>234</v>
      </c>
    </row>
    <row r="11" spans="2:3">
      <c r="B11" s="230" t="s">
        <v>133</v>
      </c>
      <c r="C11" s="227" t="s">
        <v>229</v>
      </c>
    </row>
    <row r="12" spans="2:3">
      <c r="B12" s="230" t="s">
        <v>86</v>
      </c>
      <c r="C12" s="227" t="s">
        <v>235</v>
      </c>
    </row>
    <row r="13" spans="2:3">
      <c r="B13" s="230" t="s">
        <v>268</v>
      </c>
      <c r="C13" s="227" t="s">
        <v>238</v>
      </c>
    </row>
    <row r="14" spans="2:3">
      <c r="B14" s="230" t="s">
        <v>212</v>
      </c>
      <c r="C14" s="227" t="s">
        <v>239</v>
      </c>
    </row>
    <row r="15" spans="2:3">
      <c r="B15" s="230" t="s">
        <v>270</v>
      </c>
      <c r="C15" s="227" t="s">
        <v>240</v>
      </c>
    </row>
    <row r="16" spans="2:3">
      <c r="B16" s="230" t="s">
        <v>261</v>
      </c>
      <c r="C16" s="227" t="s">
        <v>241</v>
      </c>
    </row>
    <row r="17" spans="2:3">
      <c r="B17" s="230" t="s">
        <v>381</v>
      </c>
      <c r="C17" s="227" t="s">
        <v>242</v>
      </c>
    </row>
    <row r="18" spans="2:3">
      <c r="B18" s="230" t="s">
        <v>267</v>
      </c>
      <c r="C18" s="227" t="s">
        <v>243</v>
      </c>
    </row>
    <row r="19" spans="2:3">
      <c r="B19" s="230" t="s">
        <v>271</v>
      </c>
      <c r="C19" s="227" t="s">
        <v>244</v>
      </c>
    </row>
    <row r="20" spans="2:3">
      <c r="B20" s="230" t="s">
        <v>211</v>
      </c>
      <c r="C20" s="227" t="s">
        <v>245</v>
      </c>
    </row>
    <row r="21" spans="2:3">
      <c r="B21" s="230" t="s">
        <v>432</v>
      </c>
      <c r="C21" s="227" t="s">
        <v>246</v>
      </c>
    </row>
    <row r="22" spans="2:3">
      <c r="B22" s="230" t="s">
        <v>269</v>
      </c>
      <c r="C22" s="227" t="s">
        <v>247</v>
      </c>
    </row>
    <row r="23" spans="2:3">
      <c r="B23" s="230" t="s">
        <v>433</v>
      </c>
      <c r="C23" s="227" t="s">
        <v>248</v>
      </c>
    </row>
    <row r="24" spans="2:3">
      <c r="B24" s="230" t="s">
        <v>222</v>
      </c>
      <c r="C24" s="227" t="s">
        <v>249</v>
      </c>
    </row>
    <row r="25" spans="2:3">
      <c r="B25" s="230" t="s">
        <v>213</v>
      </c>
      <c r="C25" s="227" t="s">
        <v>249</v>
      </c>
    </row>
    <row r="26" spans="2:3">
      <c r="B26" s="230" t="s">
        <v>236</v>
      </c>
      <c r="C26" s="227" t="s">
        <v>250</v>
      </c>
    </row>
    <row r="27" spans="2:3">
      <c r="B27" s="230" t="s">
        <v>230</v>
      </c>
      <c r="C27" s="227" t="s">
        <v>231</v>
      </c>
    </row>
    <row r="28" spans="2:3">
      <c r="B28" s="231" t="s">
        <v>237</v>
      </c>
      <c r="C28" s="227" t="s">
        <v>251</v>
      </c>
    </row>
    <row r="29" spans="2:3">
      <c r="B29" s="538">
        <v>2010</v>
      </c>
      <c r="C29" s="539" t="str">
        <f>B29&amp;" Energy statistics of Azerbaijan"</f>
        <v>2010 Energy statistics of Azerbaijan</v>
      </c>
    </row>
    <row r="30" spans="2:3">
      <c r="B30" s="228">
        <v>2015</v>
      </c>
      <c r="C30" s="539" t="str">
        <f>B30&amp;" Energy statistics of Azerbaijan"</f>
        <v>2015 Energy statistics of Azerbaijan</v>
      </c>
    </row>
    <row r="31" spans="2:3">
      <c r="B31" s="228">
        <v>2019</v>
      </c>
      <c r="C31" s="539" t="str">
        <f>B31&amp;" Energy statistics of Azerbaijan"</f>
        <v>2019 Energy statistics of Azerbaijan</v>
      </c>
    </row>
  </sheetData>
  <pageMargins left="0.7" right="0.7" top="0.75" bottom="0.75" header="0.3" footer="0.3"/>
  <pageSetup paperSize="9" orientation="portrait" verticalDpi="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5">
    <tabColor rgb="FF92D050"/>
  </sheetPr>
  <dimension ref="A1:U451"/>
  <sheetViews>
    <sheetView showGridLines="0" topLeftCell="A29" zoomScale="85" zoomScaleNormal="85" workbookViewId="0">
      <selection activeCell="H66" sqref="G66:H66"/>
    </sheetView>
  </sheetViews>
  <sheetFormatPr defaultColWidth="9.109375" defaultRowHeight="13.8"/>
  <cols>
    <col min="1" max="1" width="3.44140625" style="25" customWidth="1"/>
    <col min="2" max="2" width="11.6640625" style="25" bestFit="1" customWidth="1"/>
    <col min="3" max="3" width="12.33203125" style="25" customWidth="1"/>
    <col min="4" max="4" width="16.6640625" style="25" customWidth="1"/>
    <col min="5" max="5" width="56.33203125" style="25" bestFit="1" customWidth="1"/>
    <col min="6" max="6" width="12" style="25" customWidth="1"/>
    <col min="7" max="7" width="12.88671875" style="25" customWidth="1"/>
    <col min="8" max="8" width="14" style="25" customWidth="1"/>
    <col min="9" max="9" width="10.33203125" style="25" customWidth="1"/>
    <col min="10" max="11" width="9.109375" style="25"/>
    <col min="12" max="12" width="11.6640625" style="25" bestFit="1" customWidth="1"/>
    <col min="13" max="13" width="44.109375" style="25" customWidth="1"/>
    <col min="14" max="14" width="9.44140625" style="25" customWidth="1"/>
    <col min="15" max="15" width="46.6640625" style="25" bestFit="1" customWidth="1"/>
    <col min="16" max="16" width="10.5546875" style="25" bestFit="1" customWidth="1"/>
    <col min="17" max="17" width="9.109375" style="25" customWidth="1"/>
    <col min="18" max="18" width="9.109375" style="25"/>
    <col min="19" max="19" width="24.6640625" style="25" bestFit="1" customWidth="1"/>
    <col min="20" max="20" width="24.5546875" style="25" bestFit="1" customWidth="1"/>
    <col min="21" max="16384" width="9.109375" style="25"/>
  </cols>
  <sheetData>
    <row r="1" spans="2:21">
      <c r="D1" s="45"/>
    </row>
    <row r="2" spans="2:21">
      <c r="D2" s="45"/>
    </row>
    <row r="3" spans="2:21">
      <c r="D3" s="45"/>
    </row>
    <row r="4" spans="2:21">
      <c r="B4" s="48" t="s">
        <v>18</v>
      </c>
      <c r="C4" s="48"/>
      <c r="D4" s="49"/>
      <c r="E4" s="49"/>
      <c r="F4" s="49"/>
      <c r="G4" s="49"/>
      <c r="H4" s="49"/>
      <c r="I4" s="49"/>
      <c r="O4" s="49"/>
      <c r="P4" s="49"/>
      <c r="R4" s="197" t="s">
        <v>209</v>
      </c>
      <c r="S4" s="197"/>
      <c r="T4" s="197"/>
      <c r="U4" s="197"/>
    </row>
    <row r="5" spans="2:21">
      <c r="B5" s="50" t="s">
        <v>19</v>
      </c>
      <c r="C5" s="50" t="s">
        <v>1</v>
      </c>
      <c r="D5" s="50" t="s">
        <v>2</v>
      </c>
      <c r="E5" s="50" t="s">
        <v>3</v>
      </c>
      <c r="F5" s="50" t="s">
        <v>20</v>
      </c>
      <c r="G5" s="50" t="s">
        <v>21</v>
      </c>
      <c r="H5" s="50" t="s">
        <v>22</v>
      </c>
      <c r="I5" s="50" t="s">
        <v>23</v>
      </c>
      <c r="J5" s="50" t="s">
        <v>24</v>
      </c>
      <c r="R5" s="198" t="s">
        <v>210</v>
      </c>
      <c r="S5" s="197"/>
      <c r="T5" s="197"/>
      <c r="U5" s="197"/>
    </row>
    <row r="6" spans="2:21" ht="31.2" thickBot="1">
      <c r="B6" s="51" t="s">
        <v>28</v>
      </c>
      <c r="C6" s="51" t="s">
        <v>29</v>
      </c>
      <c r="D6" s="51" t="s">
        <v>30</v>
      </c>
      <c r="E6" s="51" t="s">
        <v>31</v>
      </c>
      <c r="F6" s="51" t="s">
        <v>32</v>
      </c>
      <c r="G6" s="51" t="s">
        <v>33</v>
      </c>
      <c r="H6" s="51" t="s">
        <v>34</v>
      </c>
      <c r="I6" s="51" t="s">
        <v>35</v>
      </c>
      <c r="J6" s="51" t="s">
        <v>36</v>
      </c>
      <c r="O6" s="148" t="s">
        <v>14</v>
      </c>
      <c r="P6" s="148" t="s">
        <v>15</v>
      </c>
      <c r="R6" s="101" t="s">
        <v>168</v>
      </c>
      <c r="S6" s="101"/>
      <c r="T6" s="101"/>
      <c r="U6" s="101"/>
    </row>
    <row r="7" spans="2:21" s="29" customFormat="1" ht="14.4">
      <c r="B7" s="126" t="s">
        <v>25</v>
      </c>
      <c r="C7" s="135"/>
      <c r="D7" s="136" t="str">
        <f>M13 &amp; P$7 &amp; R$7 &amp; VLOOKUP(O$7, $O$50:$P$75,2,FALSE) &amp; "E1"</f>
        <v>AGRPHBNGAE1</v>
      </c>
      <c r="E7" s="133" t="str">
        <f>+M10 &amp; " " &amp; S$7 &amp; " - " &amp; T$7 &amp; " " &amp; U$7</f>
        <v>Agriculture Heat Medium Temp. Boiler - Nat. Gas Existing 1</v>
      </c>
      <c r="F7" s="126" t="s">
        <v>44</v>
      </c>
      <c r="G7" s="126" t="s">
        <v>46</v>
      </c>
      <c r="H7" s="126"/>
      <c r="I7" s="137"/>
      <c r="J7" s="126"/>
      <c r="K7" s="183"/>
      <c r="L7" s="57" t="s">
        <v>176</v>
      </c>
      <c r="M7" s="121">
        <v>1</v>
      </c>
      <c r="N7" s="25"/>
      <c r="O7" s="144" t="str">
        <f>Commodities!$D$29&amp;","&amp;Commodities!$D$30&amp;","&amp;Commodities!$D$13</f>
        <v>AGRSNG1,AGRSNG2,AGRNGA</v>
      </c>
      <c r="P7" s="144" t="str">
        <f>+Commodities!$AL$6</f>
        <v>PH</v>
      </c>
      <c r="R7" s="99" t="s">
        <v>169</v>
      </c>
      <c r="S7" s="99" t="s">
        <v>162</v>
      </c>
      <c r="T7" s="99" t="s">
        <v>69</v>
      </c>
      <c r="U7" s="99" t="s">
        <v>161</v>
      </c>
    </row>
    <row r="8" spans="2:21">
      <c r="B8" s="288" t="str">
        <f t="shared" ref="B8:B43" si="0">+IF(ISBLANK(D8),"*","")</f>
        <v/>
      </c>
      <c r="C8" s="126"/>
      <c r="D8" s="136" t="str">
        <f>M13 &amp; P$8 &amp; R$8 &amp; VLOOKUP(O$8, $O$50:$P$75,2,FALSE) &amp; "E1"</f>
        <v>AGRPHBCOAE1</v>
      </c>
      <c r="E8" s="133" t="str">
        <f>+M10 &amp; " " &amp; S$8 &amp; " - " &amp; T$8 &amp; " " &amp; U$8</f>
        <v>Agriculture Heat Medium Temp. Boiler - Coal Existing 1</v>
      </c>
      <c r="F8" s="126" t="s">
        <v>44</v>
      </c>
      <c r="G8" s="126" t="s">
        <v>46</v>
      </c>
      <c r="H8" s="126"/>
      <c r="I8" s="123"/>
      <c r="J8" s="126"/>
      <c r="K8" s="64"/>
      <c r="L8" s="25" t="s">
        <v>128</v>
      </c>
      <c r="O8" s="144" t="str">
        <f>Commodities!$D$14</f>
        <v>AGRCOA</v>
      </c>
      <c r="P8" s="145" t="str">
        <f>+Commodities!$AL$6</f>
        <v>PH</v>
      </c>
      <c r="R8" s="97" t="str">
        <f t="shared" ref="R8:S10" si="1">+R$7</f>
        <v>B</v>
      </c>
      <c r="S8" s="97" t="str">
        <f t="shared" si="1"/>
        <v>Heat Medium Temp. Boiler</v>
      </c>
      <c r="T8" s="99" t="s">
        <v>55</v>
      </c>
      <c r="U8" s="97" t="str">
        <f>+U$7</f>
        <v>Existing 1</v>
      </c>
    </row>
    <row r="9" spans="2:21">
      <c r="B9" s="288" t="str">
        <f t="shared" si="0"/>
        <v/>
      </c>
      <c r="C9" s="126"/>
      <c r="D9" s="136" t="str">
        <f>M13 &amp; P$9 &amp; R$9 &amp; VLOOKUP(O$9, $O$50:$P$75,2,FALSE) &amp; "E1"</f>
        <v>AGRPHBDSLE1</v>
      </c>
      <c r="E9" s="133" t="str">
        <f>+M10 &amp; " " &amp; S$9 &amp; " - " &amp; T$9 &amp; " " &amp; U$9</f>
        <v>Agriculture Heat Medium Temp. Boiler - Diesel Existing 1</v>
      </c>
      <c r="F9" s="126" t="s">
        <v>44</v>
      </c>
      <c r="G9" s="126" t="s">
        <v>46</v>
      </c>
      <c r="H9" s="126"/>
      <c r="I9" s="126"/>
      <c r="J9" s="126"/>
      <c r="K9" s="64"/>
      <c r="L9" s="57" t="s">
        <v>178</v>
      </c>
      <c r="M9" s="59" t="s">
        <v>133</v>
      </c>
      <c r="O9" s="144" t="str">
        <f>Commodities!$D$27&amp;","&amp;Commodities!$D$28&amp;","&amp;Commodities!$D$15</f>
        <v>AGRDSB1,AGRDSB2,AGRDSL</v>
      </c>
      <c r="P9" s="145" t="str">
        <f>+Commodities!$AL$6</f>
        <v>PH</v>
      </c>
      <c r="R9" s="97" t="str">
        <f t="shared" si="1"/>
        <v>B</v>
      </c>
      <c r="S9" s="97" t="str">
        <f t="shared" si="1"/>
        <v>Heat Medium Temp. Boiler</v>
      </c>
      <c r="T9" s="99" t="s">
        <v>68</v>
      </c>
      <c r="U9" s="97" t="str">
        <f>+U$7</f>
        <v>Existing 1</v>
      </c>
    </row>
    <row r="10" spans="2:21">
      <c r="B10" s="288" t="str">
        <f t="shared" si="0"/>
        <v/>
      </c>
      <c r="C10" s="126"/>
      <c r="D10" s="136" t="str">
        <f>M13 &amp; P$10 &amp; R$10 &amp; VLOOKUP(O$10, $O$50:$P$75,2,FALSE) &amp; "E1"</f>
        <v>AGRPHBWPEE1</v>
      </c>
      <c r="E10" s="133" t="str">
        <f>+M10 &amp; " " &amp; S$10 &amp; " - " &amp; T$10 &amp; " " &amp; U$10</f>
        <v>Agriculture Heat Medium Temp. Boiler - Wood Pellets Existing 1</v>
      </c>
      <c r="F10" s="126" t="s">
        <v>44</v>
      </c>
      <c r="G10" s="126" t="s">
        <v>46</v>
      </c>
      <c r="H10" s="126"/>
      <c r="I10" s="126"/>
      <c r="J10" s="126"/>
      <c r="K10" s="64"/>
      <c r="L10" s="57" t="s">
        <v>181</v>
      </c>
      <c r="M10" s="65" t="str">
        <f>+INDEX(Commodities!$X$6:$X$6,M7)</f>
        <v>Agriculture</v>
      </c>
      <c r="O10" s="144" t="str">
        <f>Commodities!$D$16</f>
        <v>AGRWPE</v>
      </c>
      <c r="P10" s="145" t="str">
        <f>+Commodities!$AL$6</f>
        <v>PH</v>
      </c>
      <c r="R10" s="97" t="str">
        <f t="shared" si="1"/>
        <v>B</v>
      </c>
      <c r="S10" s="97" t="str">
        <f t="shared" si="1"/>
        <v>Heat Medium Temp. Boiler</v>
      </c>
      <c r="T10" s="99" t="s">
        <v>166</v>
      </c>
      <c r="U10" s="97" t="str">
        <f>+U$7</f>
        <v>Existing 1</v>
      </c>
    </row>
    <row r="11" spans="2:21">
      <c r="B11" s="126" t="str">
        <f t="shared" si="0"/>
        <v>*</v>
      </c>
      <c r="C11" s="126"/>
      <c r="D11" s="136"/>
      <c r="E11" s="133"/>
      <c r="F11" s="126"/>
      <c r="G11" s="126"/>
      <c r="H11" s="126"/>
      <c r="I11" s="126"/>
      <c r="J11" s="126"/>
      <c r="K11" s="64"/>
      <c r="L11" s="57" t="s">
        <v>128</v>
      </c>
      <c r="M11" s="65" t="str">
        <f>+INDEX(Commodities!$Y$6:$Y$6,M7)</f>
        <v xml:space="preserve">Agriculture, forestry and fishing </v>
      </c>
      <c r="O11" s="144" t="str">
        <f>Commodities!$D$17</f>
        <v>AGRWCH</v>
      </c>
      <c r="P11" s="145"/>
      <c r="R11" s="97"/>
      <c r="S11" s="97"/>
      <c r="T11" s="97"/>
      <c r="U11" s="97"/>
    </row>
    <row r="12" spans="2:21">
      <c r="B12" s="288" t="str">
        <f t="shared" si="0"/>
        <v/>
      </c>
      <c r="C12" s="126"/>
      <c r="D12" s="136" t="str">
        <f>M13 &amp; P$12 &amp; R$12 &amp; VLOOKUP(O$12, $O$50:$P$75,2,FALSE) &amp; "E1"</f>
        <v>AGRPHBBGAE1</v>
      </c>
      <c r="E12" s="133" t="str">
        <f>+M10 &amp; " " &amp; S$12 &amp; " - " &amp; T$12 &amp; " " &amp; U$12</f>
        <v>Agriculture Heat Medium Temp. Boiler - Biogas Existing 1</v>
      </c>
      <c r="F12" s="126" t="s">
        <v>44</v>
      </c>
      <c r="G12" s="126" t="s">
        <v>46</v>
      </c>
      <c r="H12" s="126"/>
      <c r="I12" s="126"/>
      <c r="J12" s="126"/>
      <c r="K12" s="64"/>
      <c r="L12" s="57" t="s">
        <v>177</v>
      </c>
      <c r="M12" s="65" t="str">
        <f>+INDEX(Commodities!$U$6:$U$6,M7)</f>
        <v>AG</v>
      </c>
      <c r="O12" s="144" t="str">
        <f>Commodities!$D$18</f>
        <v>AGRBGA</v>
      </c>
      <c r="P12" s="144" t="str">
        <f>+Commodities!$AL$6</f>
        <v>PH</v>
      </c>
      <c r="R12" s="97" t="str">
        <f t="shared" ref="R12:S16" si="2">+R$7</f>
        <v>B</v>
      </c>
      <c r="S12" s="97" t="str">
        <f t="shared" si="2"/>
        <v>Heat Medium Temp. Boiler</v>
      </c>
      <c r="T12" s="99" t="s">
        <v>77</v>
      </c>
      <c r="U12" s="97" t="str">
        <f>+U$7</f>
        <v>Existing 1</v>
      </c>
    </row>
    <row r="13" spans="2:21">
      <c r="B13" s="288" t="str">
        <f t="shared" si="0"/>
        <v/>
      </c>
      <c r="C13" s="126"/>
      <c r="D13" s="136" t="str">
        <f>M13 &amp; P$13 &amp; R$13 &amp; VLOOKUP(O$13, $O$50:$P$75,2,FALSE) &amp; "E1"</f>
        <v>AGRPHBHFOE1</v>
      </c>
      <c r="E13" s="133" t="str">
        <f>+M10 &amp; " " &amp; S$13 &amp; " - " &amp; T$13 &amp; " " &amp; U$13</f>
        <v>Agriculture Heat Medium Temp. Boiler - Heavy Fuel Oil Existing 1</v>
      </c>
      <c r="F13" s="126" t="s">
        <v>44</v>
      </c>
      <c r="G13" s="126" t="s">
        <v>46</v>
      </c>
      <c r="H13" s="126"/>
      <c r="I13" s="126"/>
      <c r="J13" s="126"/>
      <c r="K13" s="64"/>
      <c r="L13" s="57" t="s">
        <v>177</v>
      </c>
      <c r="M13" s="65" t="str">
        <f>+INDEX(Commodities!$W$6:$W$6,M7)</f>
        <v>AGR</v>
      </c>
      <c r="O13" s="144" t="str">
        <f>Commodities!$D$19</f>
        <v>AGRHFO</v>
      </c>
      <c r="P13" s="144" t="str">
        <f>+Commodities!$AL$6</f>
        <v>PH</v>
      </c>
      <c r="R13" s="97" t="str">
        <f t="shared" si="2"/>
        <v>B</v>
      </c>
      <c r="S13" s="97" t="str">
        <f t="shared" si="2"/>
        <v>Heat Medium Temp. Boiler</v>
      </c>
      <c r="T13" s="99" t="s">
        <v>111</v>
      </c>
      <c r="U13" s="97" t="str">
        <f>+U$7</f>
        <v>Existing 1</v>
      </c>
    </row>
    <row r="14" spans="2:21">
      <c r="B14" s="288" t="str">
        <f t="shared" si="0"/>
        <v/>
      </c>
      <c r="C14" s="126"/>
      <c r="D14" s="136" t="str">
        <f>M13 &amp; P$14 &amp; R$14 &amp; VLOOKUP(O$14, $O$50:$P$75,2,FALSE) &amp; "E1"</f>
        <v>AGRPHBLPGE1</v>
      </c>
      <c r="E14" s="133" t="str">
        <f>+M10 &amp; " " &amp; S$14 &amp; " - " &amp; T$14 &amp; " " &amp; U$14</f>
        <v>Agriculture Heat Medium Temp. Boiler - Liquified Petroleum Gas Existing 1</v>
      </c>
      <c r="F14" s="126" t="s">
        <v>44</v>
      </c>
      <c r="G14" s="126" t="s">
        <v>46</v>
      </c>
      <c r="H14" s="126"/>
      <c r="I14" s="126"/>
      <c r="J14" s="126"/>
      <c r="K14" s="64"/>
      <c r="O14" s="144" t="str">
        <f>Commodities!$D$20</f>
        <v>AGRLPG</v>
      </c>
      <c r="P14" s="144" t="str">
        <f>+Commodities!$AL$6</f>
        <v>PH</v>
      </c>
      <c r="R14" s="97" t="str">
        <f t="shared" si="2"/>
        <v>B</v>
      </c>
      <c r="S14" s="97" t="str">
        <f t="shared" si="2"/>
        <v>Heat Medium Temp. Boiler</v>
      </c>
      <c r="T14" s="99" t="s">
        <v>253</v>
      </c>
      <c r="U14" s="97" t="str">
        <f>+U$7</f>
        <v>Existing 1</v>
      </c>
    </row>
    <row r="15" spans="2:21">
      <c r="B15" s="288" t="str">
        <f t="shared" si="0"/>
        <v/>
      </c>
      <c r="C15" s="126"/>
      <c r="D15" s="136" t="str">
        <f>M13 &amp; P$15 &amp; R$15 &amp; VLOOKUP(O$15, $O$50:$P$75,2,FALSE) &amp; "E1"</f>
        <v>AGRPHBWSTE1</v>
      </c>
      <c r="E15" s="133" t="str">
        <f>+M10 &amp; " " &amp; S$15 &amp; " - " &amp; T$15 &amp; " " &amp; U$15</f>
        <v>Agriculture Heat Medium Temp. Boiler - Waste Existing 1</v>
      </c>
      <c r="F15" s="126" t="s">
        <v>44</v>
      </c>
      <c r="G15" s="126" t="s">
        <v>46</v>
      </c>
      <c r="H15" s="126"/>
      <c r="I15" s="126"/>
      <c r="J15" s="126"/>
      <c r="K15" s="64"/>
      <c r="O15" s="144" t="str">
        <f>Commodities!$D$21</f>
        <v>AGRWST</v>
      </c>
      <c r="P15" s="144" t="str">
        <f>+Commodities!$AL$6</f>
        <v>PH</v>
      </c>
      <c r="R15" s="97" t="str">
        <f t="shared" si="2"/>
        <v>B</v>
      </c>
      <c r="S15" s="97" t="str">
        <f t="shared" si="2"/>
        <v>Heat Medium Temp. Boiler</v>
      </c>
      <c r="T15" s="99" t="s">
        <v>80</v>
      </c>
      <c r="U15" s="97" t="str">
        <f>+U$7</f>
        <v>Existing 1</v>
      </c>
    </row>
    <row r="16" spans="2:21">
      <c r="B16" s="288" t="str">
        <f t="shared" si="0"/>
        <v/>
      </c>
      <c r="C16" s="126"/>
      <c r="D16" s="136" t="str">
        <f>M13 &amp; P$16 &amp; R$16 &amp; VLOOKUP(O$16, $O$50:$P$75,2,FALSE) &amp; "E1"</f>
        <v>AGRPHBHETE1</v>
      </c>
      <c r="E16" s="133" t="str">
        <f>+M10 &amp; " " &amp; S$16 &amp; " - " &amp; T$16 &amp; " " &amp; U$16</f>
        <v>Agriculture Heat Medium Temp. Boiler - Dist. Heat Existing 1</v>
      </c>
      <c r="F16" s="126" t="s">
        <v>44</v>
      </c>
      <c r="G16" s="126" t="s">
        <v>46</v>
      </c>
      <c r="H16" s="126"/>
      <c r="I16" s="126"/>
      <c r="J16" s="126"/>
      <c r="K16" s="64"/>
      <c r="O16" s="144" t="str">
        <f>Commodities!$D$22</f>
        <v>AGRHCE</v>
      </c>
      <c r="P16" s="144" t="str">
        <f>+Commodities!$AL$6</f>
        <v>PH</v>
      </c>
      <c r="R16" s="97" t="str">
        <f t="shared" si="2"/>
        <v>B</v>
      </c>
      <c r="S16" s="97" t="str">
        <f t="shared" si="2"/>
        <v>Heat Medium Temp. Boiler</v>
      </c>
      <c r="T16" s="99" t="s">
        <v>172</v>
      </c>
      <c r="U16" s="97" t="str">
        <f>+U$7</f>
        <v>Existing 1</v>
      </c>
    </row>
    <row r="17" spans="2:21">
      <c r="B17" s="288" t="str">
        <f t="shared" si="0"/>
        <v>*</v>
      </c>
      <c r="C17" s="126"/>
      <c r="D17" s="136"/>
      <c r="E17" s="133"/>
      <c r="F17" s="126"/>
      <c r="G17" s="126"/>
      <c r="H17" s="126"/>
      <c r="I17" s="126"/>
      <c r="J17" s="126"/>
      <c r="K17" s="64"/>
      <c r="O17" s="144" t="str">
        <f>Commodities!$D$24</f>
        <v>AGRHDE</v>
      </c>
      <c r="P17" s="145"/>
      <c r="R17" s="97"/>
      <c r="S17" s="97"/>
      <c r="T17" s="97"/>
      <c r="U17" s="97"/>
    </row>
    <row r="18" spans="2:21">
      <c r="B18" s="288" t="str">
        <f t="shared" si="0"/>
        <v/>
      </c>
      <c r="C18" s="126"/>
      <c r="D18" s="134" t="str">
        <f>M13 &amp; P$18 &amp; R$18 &amp; VLOOKUP(O$18, $O$50:$P$75,2,FALSE) &amp; "E1"</f>
        <v>AGRPHBELCE1</v>
      </c>
      <c r="E18" s="134" t="str">
        <f>+M10 &amp; " " &amp; S$18 &amp; " - " &amp; T$18 &amp; " " &amp; U$18</f>
        <v>Agriculture Heat Medium Temp. Boiler - Electricity Existing 1</v>
      </c>
      <c r="F18" s="129" t="s">
        <v>44</v>
      </c>
      <c r="G18" s="129" t="s">
        <v>46</v>
      </c>
      <c r="H18" s="129"/>
      <c r="I18" s="129"/>
      <c r="J18" s="129"/>
      <c r="K18" s="64"/>
      <c r="O18" s="146" t="str">
        <f>Commodities!$D$25</f>
        <v>AGRELC</v>
      </c>
      <c r="P18" s="146" t="str">
        <f>+Commodities!$AL$6</f>
        <v>PH</v>
      </c>
      <c r="R18" s="98" t="str">
        <f>+R$7</f>
        <v>B</v>
      </c>
      <c r="S18" s="98" t="str">
        <f>+S$7</f>
        <v>Heat Medium Temp. Boiler</v>
      </c>
      <c r="T18" s="100" t="s">
        <v>50</v>
      </c>
      <c r="U18" s="98" t="str">
        <f t="shared" ref="U18:U31" si="3">+U$7</f>
        <v>Existing 1</v>
      </c>
    </row>
    <row r="19" spans="2:21">
      <c r="B19" s="288" t="str">
        <f t="shared" si="0"/>
        <v/>
      </c>
      <c r="C19" s="126"/>
      <c r="D19" s="133" t="str">
        <f>M13 &amp; P$19 &amp; R$19 &amp; VLOOKUP(O$19, $O$50:$P$75,2,FALSE) &amp; "E1"</f>
        <v>AGRCOBNGAE1</v>
      </c>
      <c r="E19" s="133" t="str">
        <f>+M10 &amp; " " &amp; S$19 &amp; " - " &amp; T$19 &amp; " " &amp; U$19</f>
        <v>Agriculture Heat High Temp. Boiler - Nat. Gas Existing 1</v>
      </c>
      <c r="F19" s="126" t="s">
        <v>44</v>
      </c>
      <c r="G19" s="126" t="s">
        <v>46</v>
      </c>
      <c r="H19" s="126"/>
      <c r="I19" s="126"/>
      <c r="J19" s="126"/>
      <c r="K19" s="64"/>
      <c r="O19" s="144" t="str">
        <f>Commodities!$D$29&amp;","&amp;Commodities!$D$30&amp;","&amp;Commodities!$D$13</f>
        <v>AGRSNG1,AGRSNG2,AGRNGA</v>
      </c>
      <c r="P19" s="144" t="str">
        <f>+Commodities!$AL$7</f>
        <v>CO</v>
      </c>
      <c r="R19" s="97" t="str">
        <f t="shared" ref="R19:R31" si="4">+R$7</f>
        <v>B</v>
      </c>
      <c r="S19" s="99" t="s">
        <v>163</v>
      </c>
      <c r="T19" s="99" t="str">
        <f>+T$7</f>
        <v>Nat. Gas</v>
      </c>
      <c r="U19" s="97" t="str">
        <f t="shared" si="3"/>
        <v>Existing 1</v>
      </c>
    </row>
    <row r="20" spans="2:21">
      <c r="B20" s="288" t="str">
        <f t="shared" si="0"/>
        <v/>
      </c>
      <c r="C20" s="126"/>
      <c r="D20" s="133" t="str">
        <f>M13 &amp; P$20 &amp; R$20 &amp; VLOOKUP(O$20, $O$50:$P$75,2,FALSE) &amp; "E1"</f>
        <v>AGRCOBCOAE1</v>
      </c>
      <c r="E20" s="133" t="str">
        <f>+M10 &amp; " " &amp; S$20 &amp; " - " &amp; T$20 &amp; " " &amp; U$20</f>
        <v>Agriculture Heat High Temp. Boiler - Coal Existing 1</v>
      </c>
      <c r="F20" s="126" t="s">
        <v>44</v>
      </c>
      <c r="G20" s="126" t="s">
        <v>46</v>
      </c>
      <c r="H20" s="126"/>
      <c r="I20" s="126"/>
      <c r="J20" s="126"/>
      <c r="K20" s="64"/>
      <c r="O20" s="144" t="str">
        <f>Commodities!$D$14</f>
        <v>AGRCOA</v>
      </c>
      <c r="P20" s="144" t="str">
        <f>+Commodities!$AL$7</f>
        <v>CO</v>
      </c>
      <c r="R20" s="97" t="str">
        <f t="shared" si="4"/>
        <v>B</v>
      </c>
      <c r="S20" s="97" t="str">
        <f>$S$19</f>
        <v>Heat High Temp. Boiler</v>
      </c>
      <c r="T20" s="99" t="s">
        <v>55</v>
      </c>
      <c r="U20" s="97" t="str">
        <f>+U$7</f>
        <v>Existing 1</v>
      </c>
    </row>
    <row r="21" spans="2:21">
      <c r="B21" s="288" t="str">
        <f t="shared" si="0"/>
        <v/>
      </c>
      <c r="C21" s="126"/>
      <c r="D21" s="133" t="str">
        <f>M13 &amp; P$21 &amp; R$21 &amp; VLOOKUP(O$21, $O$50:$P$75,2,FALSE) &amp; "E1"</f>
        <v>AGRCOBDSLE1</v>
      </c>
      <c r="E21" s="133" t="str">
        <f>+M10 &amp; " " &amp; S$21 &amp; " - " &amp; T$21 &amp; " " &amp; U$21</f>
        <v>Agriculture Heat High Temp. Boiler - Diesel Existing 1</v>
      </c>
      <c r="F21" s="126" t="s">
        <v>44</v>
      </c>
      <c r="G21" s="126" t="s">
        <v>46</v>
      </c>
      <c r="H21" s="126"/>
      <c r="I21" s="126"/>
      <c r="J21" s="126"/>
      <c r="K21" s="64"/>
      <c r="O21" s="144" t="str">
        <f>Commodities!$D$27&amp;","&amp;Commodities!$D$28&amp;","&amp;Commodities!$D$15</f>
        <v>AGRDSB1,AGRDSB2,AGRDSL</v>
      </c>
      <c r="P21" s="144" t="str">
        <f>+Commodities!$AL$7</f>
        <v>CO</v>
      </c>
      <c r="R21" s="97" t="str">
        <f t="shared" si="4"/>
        <v>B</v>
      </c>
      <c r="S21" s="97" t="str">
        <f t="shared" ref="S21:S27" si="5">$S$19</f>
        <v>Heat High Temp. Boiler</v>
      </c>
      <c r="T21" s="99" t="s">
        <v>68</v>
      </c>
      <c r="U21" s="97" t="str">
        <f>+U$7</f>
        <v>Existing 1</v>
      </c>
    </row>
    <row r="22" spans="2:21">
      <c r="B22" s="288" t="str">
        <f t="shared" si="0"/>
        <v/>
      </c>
      <c r="C22" s="126"/>
      <c r="D22" s="133" t="str">
        <f>M13 &amp; P$22 &amp; R$22 &amp; VLOOKUP(O$22, $O$50:$P$75,2,FALSE) &amp; "E1"</f>
        <v>AGRCOBWPEE1</v>
      </c>
      <c r="E22" s="133" t="str">
        <f>+M10 &amp; " " &amp; S$22 &amp; " - " &amp; T$22 &amp; " " &amp; U$22</f>
        <v>Agriculture Heat High Temp. Boiler - Wood Pellets Existing 1</v>
      </c>
      <c r="F22" s="126" t="s">
        <v>44</v>
      </c>
      <c r="G22" s="126" t="s">
        <v>46</v>
      </c>
      <c r="H22" s="126"/>
      <c r="I22" s="126"/>
      <c r="J22" s="126"/>
      <c r="K22" s="64"/>
      <c r="O22" s="144" t="str">
        <f>Commodities!$D$16</f>
        <v>AGRWPE</v>
      </c>
      <c r="P22" s="144" t="str">
        <f>+Commodities!$AL$7</f>
        <v>CO</v>
      </c>
      <c r="R22" s="97" t="str">
        <f t="shared" si="4"/>
        <v>B</v>
      </c>
      <c r="S22" s="97" t="str">
        <f t="shared" si="5"/>
        <v>Heat High Temp. Boiler</v>
      </c>
      <c r="T22" s="99" t="s">
        <v>166</v>
      </c>
      <c r="U22" s="97" t="str">
        <f>+U$7</f>
        <v>Existing 1</v>
      </c>
    </row>
    <row r="23" spans="2:21">
      <c r="B23" s="288" t="str">
        <f t="shared" si="0"/>
        <v>*</v>
      </c>
      <c r="C23" s="126"/>
      <c r="D23" s="133"/>
      <c r="E23" s="133"/>
      <c r="F23" s="126"/>
      <c r="G23" s="126"/>
      <c r="H23" s="126"/>
      <c r="I23" s="126"/>
      <c r="J23" s="126"/>
      <c r="K23" s="64"/>
      <c r="O23" s="144" t="str">
        <f>Commodities!$D$17</f>
        <v>AGRWCH</v>
      </c>
      <c r="P23" s="144"/>
      <c r="R23" s="97"/>
      <c r="S23" s="97"/>
      <c r="T23" s="99"/>
      <c r="U23" s="97"/>
    </row>
    <row r="24" spans="2:21">
      <c r="B24" s="288" t="str">
        <f t="shared" si="0"/>
        <v/>
      </c>
      <c r="C24" s="126"/>
      <c r="D24" s="133" t="str">
        <f>M13 &amp; P$24 &amp; R$24 &amp; VLOOKUP(O$24, $O$50:$P$75,2,FALSE) &amp; "E1"</f>
        <v>AGRCOBHFOE1</v>
      </c>
      <c r="E24" s="133" t="str">
        <f>+M10 &amp; " " &amp; S$24 &amp; " - " &amp; T$24 &amp; " " &amp; U$24</f>
        <v>Agriculture Heat High Temp. Boiler - Heavy Fuel Oil Existing 1</v>
      </c>
      <c r="F24" s="126" t="s">
        <v>44</v>
      </c>
      <c r="G24" s="126" t="s">
        <v>46</v>
      </c>
      <c r="H24" s="126"/>
      <c r="I24" s="126"/>
      <c r="J24" s="126"/>
      <c r="K24" s="64"/>
      <c r="O24" s="144" t="str">
        <f>Commodities!$D$19</f>
        <v>AGRHFO</v>
      </c>
      <c r="P24" s="144" t="str">
        <f>+Commodities!$AL$7</f>
        <v>CO</v>
      </c>
      <c r="R24" s="97" t="str">
        <f t="shared" si="4"/>
        <v>B</v>
      </c>
      <c r="S24" s="97" t="str">
        <f t="shared" si="5"/>
        <v>Heat High Temp. Boiler</v>
      </c>
      <c r="T24" s="99" t="s">
        <v>111</v>
      </c>
      <c r="U24" s="97" t="str">
        <f>+U$7</f>
        <v>Existing 1</v>
      </c>
    </row>
    <row r="25" spans="2:21">
      <c r="B25" s="288" t="str">
        <f t="shared" si="0"/>
        <v/>
      </c>
      <c r="C25" s="126"/>
      <c r="D25" s="133" t="str">
        <f>M13 &amp; P$25 &amp; R$25 &amp; VLOOKUP(O$25, $O$50:$P$75,2,FALSE) &amp; "E1"</f>
        <v>AGRCOBLPGE1</v>
      </c>
      <c r="E25" s="133" t="str">
        <f>+M10 &amp; " " &amp; S$25 &amp; " - " &amp; T$25 &amp; " " &amp; U$25</f>
        <v>Agriculture Heat High Temp. Boiler - Liquified Petroleum Gas Existing 1</v>
      </c>
      <c r="F25" s="126" t="s">
        <v>44</v>
      </c>
      <c r="G25" s="126" t="s">
        <v>46</v>
      </c>
      <c r="H25" s="126"/>
      <c r="I25" s="126"/>
      <c r="J25" s="126"/>
      <c r="K25" s="64"/>
      <c r="O25" s="144" t="str">
        <f>Commodities!$D$20</f>
        <v>AGRLPG</v>
      </c>
      <c r="P25" s="144" t="str">
        <f>+Commodities!$AL$7</f>
        <v>CO</v>
      </c>
      <c r="R25" s="97" t="str">
        <f t="shared" si="4"/>
        <v>B</v>
      </c>
      <c r="S25" s="97" t="str">
        <f t="shared" si="5"/>
        <v>Heat High Temp. Boiler</v>
      </c>
      <c r="T25" s="99" t="s">
        <v>253</v>
      </c>
      <c r="U25" s="97" t="str">
        <f>+U$7</f>
        <v>Existing 1</v>
      </c>
    </row>
    <row r="26" spans="2:21">
      <c r="B26" s="288" t="str">
        <f t="shared" si="0"/>
        <v/>
      </c>
      <c r="C26" s="126"/>
      <c r="D26" s="133" t="str">
        <f>M13 &amp; P$26 &amp; R$26 &amp; VLOOKUP(O$26, $O$50:$P$75,2,FALSE) &amp; "E1"</f>
        <v>AGRCOBWSTE1</v>
      </c>
      <c r="E26" s="133" t="str">
        <f>+M10 &amp; " " &amp; S$26 &amp; " - " &amp; T$26 &amp; " " &amp; U$26</f>
        <v>Agriculture Heat High Temp. Boiler - Waste Existing 1</v>
      </c>
      <c r="F26" s="126" t="s">
        <v>44</v>
      </c>
      <c r="G26" s="126" t="s">
        <v>46</v>
      </c>
      <c r="H26" s="126"/>
      <c r="I26" s="126"/>
      <c r="J26" s="126"/>
      <c r="K26" s="64"/>
      <c r="O26" s="144" t="str">
        <f>Commodities!$D$21</f>
        <v>AGRWST</v>
      </c>
      <c r="P26" s="144" t="str">
        <f>+Commodities!$AL$7</f>
        <v>CO</v>
      </c>
      <c r="R26" s="97" t="str">
        <f t="shared" si="4"/>
        <v>B</v>
      </c>
      <c r="S26" s="97" t="str">
        <f t="shared" si="5"/>
        <v>Heat High Temp. Boiler</v>
      </c>
      <c r="T26" s="99" t="s">
        <v>80</v>
      </c>
      <c r="U26" s="97" t="s">
        <v>161</v>
      </c>
    </row>
    <row r="27" spans="2:21">
      <c r="B27" s="288" t="str">
        <f t="shared" si="0"/>
        <v/>
      </c>
      <c r="C27" s="126"/>
      <c r="D27" s="134" t="str">
        <f>M13 &amp; P$27 &amp; R$27 &amp; VLOOKUP(O$27, $O$50:$P$75,2,FALSE) &amp; "E1"</f>
        <v>AGRCOBELCE1</v>
      </c>
      <c r="E27" s="134" t="str">
        <f>+M10 &amp; " " &amp; S$27 &amp; " - " &amp; T$27 &amp; " " &amp; U$27</f>
        <v>Agriculture Heat High Temp. Boiler - Electricity Existing 1</v>
      </c>
      <c r="F27" s="129" t="s">
        <v>44</v>
      </c>
      <c r="G27" s="129" t="s">
        <v>46</v>
      </c>
      <c r="H27" s="129"/>
      <c r="I27" s="129"/>
      <c r="J27" s="129"/>
      <c r="K27" s="64"/>
      <c r="O27" s="146" t="str">
        <f>Commodities!$D$25</f>
        <v>AGRELC</v>
      </c>
      <c r="P27" s="146" t="str">
        <f>+Commodities!$AL$7</f>
        <v>CO</v>
      </c>
      <c r="R27" s="98" t="str">
        <f t="shared" si="4"/>
        <v>B</v>
      </c>
      <c r="S27" s="98" t="str">
        <f t="shared" si="5"/>
        <v>Heat High Temp. Boiler</v>
      </c>
      <c r="T27" s="100" t="s">
        <v>50</v>
      </c>
      <c r="U27" s="98" t="s">
        <v>161</v>
      </c>
    </row>
    <row r="28" spans="2:21">
      <c r="B28" s="288" t="str">
        <f t="shared" si="0"/>
        <v/>
      </c>
      <c r="C28" s="126"/>
      <c r="D28" s="136" t="str">
        <f>M13 &amp; P$28 &amp; R$28 &amp; VLOOKUP(O$28, $O$50:$P$75,2,FALSE) &amp; "E1"</f>
        <v>AGRSHBNGAE1</v>
      </c>
      <c r="E28" s="133" t="str">
        <f>+M10 &amp; " " &amp; S$28 &amp; " - " &amp; T$28 &amp; " " &amp; U$28</f>
        <v>Agriculture Heat Room Boiler - Nat. Gas Existing 1</v>
      </c>
      <c r="F28" s="126" t="s">
        <v>44</v>
      </c>
      <c r="G28" s="126" t="s">
        <v>46</v>
      </c>
      <c r="H28" s="126"/>
      <c r="I28" s="126"/>
      <c r="J28" s="126"/>
      <c r="K28" s="64"/>
      <c r="O28" s="144" t="str">
        <f>Commodities!$D$29&amp;","&amp;Commodities!$D$30&amp;","&amp;Commodities!$D$13</f>
        <v>AGRSNG1,AGRSNG2,AGRNGA</v>
      </c>
      <c r="P28" s="144" t="str">
        <f>+Commodities!$AL$8</f>
        <v>SH</v>
      </c>
      <c r="R28" s="97" t="str">
        <f t="shared" si="4"/>
        <v>B</v>
      </c>
      <c r="S28" s="99" t="s">
        <v>167</v>
      </c>
      <c r="T28" s="97" t="str">
        <f>+T7</f>
        <v>Nat. Gas</v>
      </c>
      <c r="U28" s="97" t="str">
        <f t="shared" si="3"/>
        <v>Existing 1</v>
      </c>
    </row>
    <row r="29" spans="2:21">
      <c r="B29" s="288" t="str">
        <f t="shared" si="0"/>
        <v/>
      </c>
      <c r="C29" s="126"/>
      <c r="D29" s="136" t="str">
        <f>M13 &amp; P$29 &amp; R$29 &amp; VLOOKUP(O$29, $O$50:$P$75,2,FALSE) &amp; "E1"</f>
        <v>AGRSHBCOAE1</v>
      </c>
      <c r="E29" s="133" t="str">
        <f>+M10 &amp; " " &amp; S$29 &amp; " - " &amp; T$29 &amp; " " &amp; U$29</f>
        <v>Agriculture Heat Room Boiler - Coal Existing 1</v>
      </c>
      <c r="F29" s="126" t="s">
        <v>44</v>
      </c>
      <c r="G29" s="126" t="s">
        <v>46</v>
      </c>
      <c r="H29" s="126"/>
      <c r="I29" s="126"/>
      <c r="J29" s="126"/>
      <c r="K29" s="64"/>
      <c r="O29" s="144" t="str">
        <f>Commodities!$D$14</f>
        <v>AGRCOA</v>
      </c>
      <c r="P29" s="144" t="str">
        <f>+Commodities!$AL$8</f>
        <v>SH</v>
      </c>
      <c r="R29" s="97" t="str">
        <f t="shared" si="4"/>
        <v>B</v>
      </c>
      <c r="S29" s="97" t="str">
        <f>+S$28</f>
        <v>Heat Room Boiler</v>
      </c>
      <c r="T29" s="97" t="str">
        <f>+T8</f>
        <v>Coal</v>
      </c>
      <c r="U29" s="97" t="str">
        <f t="shared" si="3"/>
        <v>Existing 1</v>
      </c>
    </row>
    <row r="30" spans="2:21">
      <c r="B30" s="288" t="str">
        <f t="shared" si="0"/>
        <v/>
      </c>
      <c r="C30" s="126"/>
      <c r="D30" s="136" t="str">
        <f>M13 &amp; P$30 &amp; R$30 &amp; VLOOKUP(O$30, $O$50:$P$75,2,FALSE) &amp; "E1"</f>
        <v>AGRSHBDSLE1</v>
      </c>
      <c r="E30" s="133" t="str">
        <f>+M10 &amp; " " &amp; S$30 &amp; " - " &amp; T$30 &amp; " " &amp; U$30</f>
        <v>Agriculture Heat Room Boiler - Diesel Existing 1</v>
      </c>
      <c r="F30" s="126" t="s">
        <v>44</v>
      </c>
      <c r="G30" s="126" t="s">
        <v>46</v>
      </c>
      <c r="H30" s="126"/>
      <c r="I30" s="126"/>
      <c r="J30" s="126"/>
      <c r="K30" s="64"/>
      <c r="O30" s="144" t="str">
        <f>Commodities!$D$27&amp;","&amp;Commodities!$D$28&amp;","&amp;Commodities!$D$15</f>
        <v>AGRDSB1,AGRDSB2,AGRDSL</v>
      </c>
      <c r="P30" s="144" t="str">
        <f>+Commodities!$AL$8</f>
        <v>SH</v>
      </c>
      <c r="R30" s="97" t="str">
        <f t="shared" si="4"/>
        <v>B</v>
      </c>
      <c r="S30" s="97" t="str">
        <f>+S$28</f>
        <v>Heat Room Boiler</v>
      </c>
      <c r="T30" s="97" t="str">
        <f>+T9</f>
        <v>Diesel</v>
      </c>
      <c r="U30" s="97" t="str">
        <f t="shared" si="3"/>
        <v>Existing 1</v>
      </c>
    </row>
    <row r="31" spans="2:21">
      <c r="B31" s="288" t="str">
        <f t="shared" si="0"/>
        <v/>
      </c>
      <c r="C31" s="126"/>
      <c r="D31" s="136" t="str">
        <f>M13 &amp; P$31 &amp; R$31 &amp; VLOOKUP(O$31, $O$50:$P$75,2,FALSE) &amp; "E1"</f>
        <v>AGRSHBWPEE1</v>
      </c>
      <c r="E31" s="133" t="str">
        <f>+M10 &amp; " " &amp; S$31 &amp; " - " &amp; T$31 &amp; " " &amp; U$31</f>
        <v>Agriculture Heat Room Boiler - Wood Pellets Existing 1</v>
      </c>
      <c r="F31" s="126" t="s">
        <v>44</v>
      </c>
      <c r="G31" s="126" t="s">
        <v>46</v>
      </c>
      <c r="H31" s="126"/>
      <c r="I31" s="126"/>
      <c r="J31" s="126"/>
      <c r="K31" s="64"/>
      <c r="O31" s="144" t="str">
        <f>Commodities!$D$16</f>
        <v>AGRWPE</v>
      </c>
      <c r="P31" s="144" t="str">
        <f>+Commodities!$AL$8</f>
        <v>SH</v>
      </c>
      <c r="R31" s="97" t="str">
        <f t="shared" si="4"/>
        <v>B</v>
      </c>
      <c r="S31" s="97" t="str">
        <f>+S$28</f>
        <v>Heat Room Boiler</v>
      </c>
      <c r="T31" s="97" t="str">
        <f>+T10</f>
        <v>Wood Pellets</v>
      </c>
      <c r="U31" s="97" t="str">
        <f t="shared" si="3"/>
        <v>Existing 1</v>
      </c>
    </row>
    <row r="32" spans="2:21">
      <c r="B32" s="288" t="str">
        <f t="shared" si="0"/>
        <v>*</v>
      </c>
      <c r="C32" s="126"/>
      <c r="D32" s="136"/>
      <c r="E32" s="133"/>
      <c r="F32" s="126"/>
      <c r="G32" s="126"/>
      <c r="H32" s="126"/>
      <c r="I32" s="126"/>
      <c r="J32" s="126"/>
      <c r="K32" s="64"/>
      <c r="O32" s="144" t="str">
        <f>Commodities!$D$17</f>
        <v>AGRWCH</v>
      </c>
      <c r="P32" s="144"/>
      <c r="R32" s="97"/>
      <c r="S32" s="97"/>
      <c r="T32" s="97"/>
      <c r="U32" s="97"/>
    </row>
    <row r="33" spans="1:21">
      <c r="B33" s="288" t="str">
        <f t="shared" si="0"/>
        <v/>
      </c>
      <c r="C33" s="126"/>
      <c r="D33" s="136" t="str">
        <f>M13 &amp; P$33 &amp; R$33 &amp; VLOOKUP(O$33, $O$50:$P$75,2,FALSE) &amp; "E1"</f>
        <v>AGRSHBBGAE1</v>
      </c>
      <c r="E33" s="133" t="str">
        <f>+M10 &amp; " " &amp; S$33 &amp; " - " &amp; T$33 &amp; " " &amp; U$33</f>
        <v>Agriculture Heat Room Boiler - Biogas Existing 1</v>
      </c>
      <c r="F33" s="126" t="s">
        <v>44</v>
      </c>
      <c r="G33" s="126" t="s">
        <v>46</v>
      </c>
      <c r="H33" s="126"/>
      <c r="I33" s="126"/>
      <c r="J33" s="126"/>
      <c r="K33" s="64"/>
      <c r="O33" s="144" t="str">
        <f>Commodities!$D$18</f>
        <v>AGRBGA</v>
      </c>
      <c r="P33" s="144" t="str">
        <f>+Commodities!$AL$8</f>
        <v>SH</v>
      </c>
      <c r="R33" s="97" t="str">
        <f>+R$7</f>
        <v>B</v>
      </c>
      <c r="S33" s="97" t="str">
        <f>+S$28</f>
        <v>Heat Room Boiler</v>
      </c>
      <c r="T33" s="97" t="str">
        <f>+T12</f>
        <v>Biogas</v>
      </c>
      <c r="U33" s="97" t="str">
        <f>+U$7</f>
        <v>Existing 1</v>
      </c>
    </row>
    <row r="34" spans="1:21">
      <c r="B34" s="288" t="str">
        <f t="shared" si="0"/>
        <v/>
      </c>
      <c r="C34" s="126"/>
      <c r="D34" s="136" t="str">
        <f>M13 &amp; P$34 &amp; R$34 &amp; VLOOKUP(O$34, $O$50:$P$75,2,FALSE) &amp; "E1"</f>
        <v>AGRSHBHFOE1</v>
      </c>
      <c r="E34" s="133" t="str">
        <f>+M10 &amp; " " &amp; S$34 &amp; " - " &amp; T$34 &amp; " " &amp; U$34</f>
        <v>Agriculture Heat Room Boiler - Heavy Fuel Oil Existing 1</v>
      </c>
      <c r="F34" s="126" t="s">
        <v>44</v>
      </c>
      <c r="G34" s="126" t="s">
        <v>46</v>
      </c>
      <c r="H34" s="126"/>
      <c r="I34" s="126"/>
      <c r="J34" s="126"/>
      <c r="K34" s="64"/>
      <c r="O34" s="144" t="str">
        <f>Commodities!$D$19</f>
        <v>AGRHFO</v>
      </c>
      <c r="P34" s="144" t="str">
        <f>+Commodities!$AL$8</f>
        <v>SH</v>
      </c>
      <c r="R34" s="97" t="str">
        <f>+R$7</f>
        <v>B</v>
      </c>
      <c r="S34" s="97" t="str">
        <f>+S$28</f>
        <v>Heat Room Boiler</v>
      </c>
      <c r="T34" s="97" t="str">
        <f>+T13</f>
        <v>Heavy Fuel Oil</v>
      </c>
      <c r="U34" s="97" t="str">
        <f>+U$7</f>
        <v>Existing 1</v>
      </c>
    </row>
    <row r="35" spans="1:21">
      <c r="B35" s="288" t="str">
        <f t="shared" si="0"/>
        <v/>
      </c>
      <c r="C35" s="126"/>
      <c r="D35" s="136" t="str">
        <f>M13 &amp; P$35 &amp; R$35 &amp; VLOOKUP(O$35, $O$50:$P$75,2,FALSE) &amp; "E1"</f>
        <v>AGRSHBLPGE1</v>
      </c>
      <c r="E35" s="133" t="str">
        <f>+M10 &amp; " " &amp; S$35 &amp; " - " &amp; T$35 &amp; " " &amp; U$35</f>
        <v>Agriculture Heat Room Boiler - Liquified Petroleum Gas Existing 1</v>
      </c>
      <c r="F35" s="126" t="s">
        <v>44</v>
      </c>
      <c r="G35" s="126" t="s">
        <v>46</v>
      </c>
      <c r="H35" s="126"/>
      <c r="I35" s="126"/>
      <c r="J35" s="126"/>
      <c r="K35" s="64"/>
      <c r="O35" s="144" t="str">
        <f>Commodities!$D$20</f>
        <v>AGRLPG</v>
      </c>
      <c r="P35" s="144" t="str">
        <f>+Commodities!$AL$8</f>
        <v>SH</v>
      </c>
      <c r="R35" s="97" t="str">
        <f>+R$7</f>
        <v>B</v>
      </c>
      <c r="S35" s="97" t="str">
        <f>+S$28</f>
        <v>Heat Room Boiler</v>
      </c>
      <c r="T35" s="97" t="str">
        <f>+T14</f>
        <v>Liquified Petroleum Gas</v>
      </c>
      <c r="U35" s="97" t="str">
        <f>+U$7</f>
        <v>Existing 1</v>
      </c>
    </row>
    <row r="36" spans="1:21">
      <c r="B36" s="288" t="str">
        <f t="shared" si="0"/>
        <v/>
      </c>
      <c r="C36" s="126"/>
      <c r="D36" s="136" t="str">
        <f>M13 &amp; P$36 &amp; R$36 &amp; VLOOKUP(O$36, $O$50:$P$75,2,FALSE) &amp; "E1"</f>
        <v>AGRSHBWSTE1</v>
      </c>
      <c r="E36" s="133" t="str">
        <f>+M10 &amp; " " &amp; S$36 &amp; " - " &amp; T$36 &amp; " " &amp; U$36</f>
        <v>Agriculture Heat Room Boiler - Waste Existing 1</v>
      </c>
      <c r="F36" s="126" t="s">
        <v>44</v>
      </c>
      <c r="G36" s="126" t="s">
        <v>46</v>
      </c>
      <c r="H36" s="126"/>
      <c r="I36" s="126"/>
      <c r="J36" s="126"/>
      <c r="K36" s="64"/>
      <c r="O36" s="144" t="str">
        <f>Commodities!$D$21</f>
        <v>AGRWST</v>
      </c>
      <c r="P36" s="144" t="str">
        <f>+Commodities!$AL$8</f>
        <v>SH</v>
      </c>
      <c r="R36" s="97" t="str">
        <f>+R$7</f>
        <v>B</v>
      </c>
      <c r="S36" s="97" t="str">
        <f>+S$28</f>
        <v>Heat Room Boiler</v>
      </c>
      <c r="T36" s="97" t="str">
        <f>+T15</f>
        <v>Waste</v>
      </c>
      <c r="U36" s="97" t="str">
        <f>+U$7</f>
        <v>Existing 1</v>
      </c>
    </row>
    <row r="37" spans="1:21">
      <c r="B37" s="288" t="str">
        <f t="shared" si="0"/>
        <v/>
      </c>
      <c r="C37" s="126"/>
      <c r="D37" s="136" t="str">
        <f>M13 &amp; P$37 &amp; R$37 &amp; VLOOKUP(O$37, $O$50:$P$75,2,FALSE) &amp; "E1"</f>
        <v>AGRSHBHETE1</v>
      </c>
      <c r="E37" s="133" t="str">
        <f>+M10 &amp; " " &amp; S$37 &amp; " - " &amp; T$37 &amp; " " &amp; U$37</f>
        <v>Agriculture Heat Room Boiler - Dist. Heat Existing 1</v>
      </c>
      <c r="F37" s="126" t="s">
        <v>44</v>
      </c>
      <c r="G37" s="126" t="s">
        <v>46</v>
      </c>
      <c r="H37" s="126"/>
      <c r="I37" s="126"/>
      <c r="J37" s="126"/>
      <c r="K37" s="64"/>
      <c r="O37" s="144" t="str">
        <f>Commodities!$D$22</f>
        <v>AGRHCE</v>
      </c>
      <c r="P37" s="144" t="str">
        <f>+Commodities!$AL$8</f>
        <v>SH</v>
      </c>
      <c r="R37" s="97" t="str">
        <f>+R$7</f>
        <v>B</v>
      </c>
      <c r="S37" s="97" t="str">
        <f>+S$28</f>
        <v>Heat Room Boiler</v>
      </c>
      <c r="T37" s="97" t="str">
        <f>+T16</f>
        <v>Dist. Heat</v>
      </c>
      <c r="U37" s="97" t="str">
        <f>+U$7</f>
        <v>Existing 1</v>
      </c>
    </row>
    <row r="38" spans="1:21">
      <c r="B38" s="288" t="str">
        <f t="shared" si="0"/>
        <v>*</v>
      </c>
      <c r="C38" s="136"/>
      <c r="D38" s="136"/>
      <c r="E38" s="136"/>
      <c r="F38" s="139"/>
      <c r="G38" s="136"/>
      <c r="H38" s="136"/>
      <c r="I38" s="136"/>
      <c r="J38" s="136"/>
      <c r="K38" s="64"/>
      <c r="O38" s="144" t="str">
        <f>Commodities!$D$24</f>
        <v>AGRHDE</v>
      </c>
      <c r="P38" s="144"/>
      <c r="R38" s="97"/>
      <c r="S38" s="97"/>
      <c r="T38" s="97"/>
      <c r="U38" s="97"/>
    </row>
    <row r="39" spans="1:21">
      <c r="B39" s="288" t="str">
        <f t="shared" si="0"/>
        <v/>
      </c>
      <c r="C39" s="136"/>
      <c r="D39" s="134" t="str">
        <f>M13 &amp; P$39 &amp; R$39 &amp; VLOOKUP(O$39, $O$50:$P$75,2,FALSE) &amp; "E1"</f>
        <v>AGRSHBELCE1</v>
      </c>
      <c r="E39" s="134" t="str">
        <f>+M10 &amp; " " &amp; S$39 &amp; " - " &amp; T$39 &amp; " " &amp; U$39</f>
        <v>Agriculture Heat Room Boiler - Electricity Existing 1</v>
      </c>
      <c r="F39" s="129" t="s">
        <v>44</v>
      </c>
      <c r="G39" s="129" t="s">
        <v>46</v>
      </c>
      <c r="H39" s="129"/>
      <c r="I39" s="129"/>
      <c r="J39" s="129"/>
      <c r="K39" s="64"/>
      <c r="O39" s="145" t="str">
        <f>Commodities!$D$25</f>
        <v>AGRELC</v>
      </c>
      <c r="P39" s="146" t="str">
        <f>+Commodities!$AL$8</f>
        <v>SH</v>
      </c>
      <c r="R39" s="98" t="str">
        <f>+R$7</f>
        <v>B</v>
      </c>
      <c r="S39" s="98" t="str">
        <f>+S$28</f>
        <v>Heat Room Boiler</v>
      </c>
      <c r="T39" s="98" t="str">
        <f>+T$18</f>
        <v>Electricity</v>
      </c>
      <c r="U39" s="98" t="str">
        <f>+U$7</f>
        <v>Existing 1</v>
      </c>
    </row>
    <row r="40" spans="1:21">
      <c r="B40" s="288" t="str">
        <f t="shared" si="0"/>
        <v/>
      </c>
      <c r="C40" s="136"/>
      <c r="D40" s="136" t="str">
        <f>M13 &amp; P$40 &amp; R$40 &amp; VLOOKUP(O$40, $O$50:$P$75,2,FALSE) &amp; "E1"</f>
        <v>AGRLAAELCE1</v>
      </c>
      <c r="E40" s="136" t="str">
        <f>+M10 &amp; " " &amp; S$40 &amp; " - " &amp; T$40 &amp; " " &amp; U$40</f>
        <v>Agriculture Electricity Light Appliance - Electricity Existing 1</v>
      </c>
      <c r="F40" s="139" t="s">
        <v>44</v>
      </c>
      <c r="G40" s="136" t="s">
        <v>46</v>
      </c>
      <c r="H40" s="136"/>
      <c r="I40" s="136"/>
      <c r="J40" s="136"/>
      <c r="K40" s="64"/>
      <c r="O40" s="147" t="str">
        <f>Commodities!$D$25</f>
        <v>AGRELC</v>
      </c>
      <c r="P40" s="144" t="str">
        <f>+Commodities!$AL$9</f>
        <v>LA</v>
      </c>
      <c r="R40" s="99" t="s">
        <v>170</v>
      </c>
      <c r="S40" s="99" t="s">
        <v>164</v>
      </c>
      <c r="T40" s="97" t="str">
        <f>+T$18</f>
        <v>Electricity</v>
      </c>
      <c r="U40" s="97" t="str">
        <f>+U$7</f>
        <v>Existing 1</v>
      </c>
    </row>
    <row r="41" spans="1:21">
      <c r="B41" s="288" t="str">
        <f t="shared" si="0"/>
        <v/>
      </c>
      <c r="C41" s="136"/>
      <c r="D41" s="134" t="str">
        <f>M13 &amp; P$41 &amp; R$41 &amp; VLOOKUP(O$41, $O$50:$P$75,2,FALSE) &amp; "E1"</f>
        <v>AGREMMELCE1</v>
      </c>
      <c r="E41" s="134" t="str">
        <f>+M10 &amp; " " &amp; S$41 &amp; " - " &amp; T$41 &amp; " " &amp; U$41</f>
        <v>Agriculture Electricity Motors - Electricity Existing 1</v>
      </c>
      <c r="F41" s="129" t="s">
        <v>44</v>
      </c>
      <c r="G41" s="129" t="s">
        <v>46</v>
      </c>
      <c r="H41" s="129"/>
      <c r="I41" s="129"/>
      <c r="J41" s="129"/>
      <c r="K41" s="64"/>
      <c r="O41" s="146" t="str">
        <f>Commodities!$D$25</f>
        <v>AGRELC</v>
      </c>
      <c r="P41" s="146" t="str">
        <f>+Commodities!$AL$10</f>
        <v>EM</v>
      </c>
      <c r="R41" s="100" t="s">
        <v>200</v>
      </c>
      <c r="S41" s="100" t="s">
        <v>165</v>
      </c>
      <c r="T41" s="98" t="str">
        <f>+T$18</f>
        <v>Electricity</v>
      </c>
      <c r="U41" s="98" t="str">
        <f>+U$7</f>
        <v>Existing 1</v>
      </c>
    </row>
    <row r="42" spans="1:21">
      <c r="A42" s="220"/>
      <c r="B42" s="288" t="str">
        <f t="shared" si="0"/>
        <v/>
      </c>
      <c r="C42" s="136"/>
      <c r="D42" s="221" t="str">
        <f>M13 &amp; P$42 &amp; R$42 &amp; VLOOKUP(O$42, $O$50:$P$75,2,FALSE) &amp; "E1"</f>
        <v>AGRTFTDSLE1</v>
      </c>
      <c r="E42" s="136" t="str">
        <f>+M10 &amp; " " &amp; S$42 &amp; " - " &amp; T$42 &amp; " " &amp; U$42</f>
        <v>Agriculture Tractors, Trucks, Fishing boats, Forest machines - Diesel Existing 1</v>
      </c>
      <c r="F42" s="136" t="s">
        <v>44</v>
      </c>
      <c r="G42" s="136" t="s">
        <v>46</v>
      </c>
      <c r="H42" s="136"/>
      <c r="I42" s="136"/>
      <c r="J42" s="136"/>
      <c r="O42" s="144" t="str">
        <f>+Commodities!D27&amp;","&amp;Commodities!D28&amp;","&amp;Commodities!D15</f>
        <v>AGRDSB1,AGRDSB2,AGRDSL</v>
      </c>
      <c r="P42" s="144" t="str">
        <f>+Commodities!$AL$11</f>
        <v>TF</v>
      </c>
      <c r="Q42" s="45"/>
      <c r="R42" s="99" t="s">
        <v>171</v>
      </c>
      <c r="S42" s="99" t="s">
        <v>254</v>
      </c>
      <c r="T42" s="99" t="s">
        <v>68</v>
      </c>
      <c r="U42" s="97" t="str">
        <f t="shared" ref="U42:U43" si="6">+U$7</f>
        <v>Existing 1</v>
      </c>
    </row>
    <row r="43" spans="1:21" ht="14.4" thickBot="1">
      <c r="A43" s="220"/>
      <c r="B43" s="288" t="str">
        <f t="shared" si="0"/>
        <v/>
      </c>
      <c r="C43" s="136"/>
      <c r="D43" s="221" t="str">
        <f>M13&amp;P$43&amp;R$43&amp;VLOOKUP(O$43,$O$50:$P$75,2,FALSE)&amp;"E1"</f>
        <v>AGRFLTLPGE1</v>
      </c>
      <c r="E43" s="136" t="str">
        <f>+M10 &amp; " " &amp; S$43 &amp; " - " &amp; T$43 &amp; " " &amp; U$43</f>
        <v>Agriculture Forklifts - LPG Existing 1</v>
      </c>
      <c r="F43" s="136" t="s">
        <v>44</v>
      </c>
      <c r="G43" s="136" t="s">
        <v>46</v>
      </c>
      <c r="H43" s="136"/>
      <c r="I43" s="136"/>
      <c r="J43" s="136"/>
      <c r="O43" s="144" t="str">
        <f>+Commodities!D20&amp;","&amp;Commodities!D29&amp;","&amp;Commodities!D30</f>
        <v>AGRLPG,AGRSNG1,AGRSNG2</v>
      </c>
      <c r="P43" s="144" t="str">
        <f>+Commodities!$AL$12</f>
        <v>FL</v>
      </c>
      <c r="Q43" s="45"/>
      <c r="R43" s="97" t="str">
        <f>+R$42</f>
        <v>T</v>
      </c>
      <c r="S43" s="99" t="s">
        <v>202</v>
      </c>
      <c r="T43" s="99" t="s">
        <v>53</v>
      </c>
      <c r="U43" s="97" t="str">
        <f t="shared" si="6"/>
        <v>Existing 1</v>
      </c>
    </row>
    <row r="44" spans="1:21">
      <c r="A44" s="29"/>
      <c r="B44" s="140" t="s">
        <v>223</v>
      </c>
      <c r="C44" s="140"/>
      <c r="D44" s="141" t="str">
        <f>"FT-"&amp;Commodities!D13</f>
        <v>FT-AGRNGA</v>
      </c>
      <c r="E44" s="141" t="str">
        <f>"FT technology Agriculture "&amp;RIGHT(Commodities!D13,LEN(Commodities!D13)-3)</f>
        <v>FT technology Agriculture NGA</v>
      </c>
      <c r="F44" s="140" t="s">
        <v>44</v>
      </c>
      <c r="G44" s="140" t="s">
        <v>108</v>
      </c>
      <c r="H44" s="140"/>
      <c r="I44" s="142"/>
      <c r="J44" s="140"/>
    </row>
    <row r="45" spans="1:21">
      <c r="B45" s="126" t="str">
        <f t="shared" ref="B45:B52" si="7">+IF(ISBLANK(D45),"*","")</f>
        <v/>
      </c>
      <c r="C45" s="126"/>
      <c r="D45" s="143" t="str">
        <f>"FT-"&amp;Commodities!D14</f>
        <v>FT-AGRCOA</v>
      </c>
      <c r="E45" s="133" t="str">
        <f>"FT technology Agriculture "&amp;RIGHT(Commodities!D14,LEN(Commodities!D14)-3)</f>
        <v>FT technology Agriculture COA</v>
      </c>
      <c r="F45" s="126" t="s">
        <v>44</v>
      </c>
      <c r="G45" s="126" t="s">
        <v>108</v>
      </c>
      <c r="H45" s="126"/>
      <c r="I45" s="123"/>
      <c r="J45" s="126"/>
    </row>
    <row r="46" spans="1:21">
      <c r="B46" s="126" t="str">
        <f t="shared" si="7"/>
        <v/>
      </c>
      <c r="C46" s="126"/>
      <c r="D46" s="143" t="str">
        <f>"FT-"&amp;Commodities!D15</f>
        <v>FT-AGRDSL</v>
      </c>
      <c r="E46" s="133" t="str">
        <f>"FT technology Agriculture "&amp;RIGHT(Commodities!D15,LEN(Commodities!D15)-3)</f>
        <v>FT technology Agriculture DSL</v>
      </c>
      <c r="F46" s="126" t="s">
        <v>44</v>
      </c>
      <c r="G46" s="126" t="s">
        <v>108</v>
      </c>
      <c r="H46" s="126"/>
      <c r="I46" s="123"/>
      <c r="J46" s="126"/>
    </row>
    <row r="47" spans="1:21">
      <c r="B47" s="126" t="str">
        <f t="shared" si="7"/>
        <v/>
      </c>
      <c r="C47" s="126"/>
      <c r="D47" s="143" t="str">
        <f>"FT-"&amp;Commodities!D16</f>
        <v>FT-AGRWPE</v>
      </c>
      <c r="E47" s="133" t="str">
        <f>"FT technology Agriculture "&amp;RIGHT(Commodities!D16,LEN(Commodities!D16)-3)</f>
        <v>FT technology Agriculture WPE</v>
      </c>
      <c r="F47" s="126" t="s">
        <v>44</v>
      </c>
      <c r="G47" s="126" t="s">
        <v>108</v>
      </c>
      <c r="H47" s="126"/>
      <c r="I47" s="123"/>
      <c r="J47" s="126"/>
      <c r="O47" s="79" t="s">
        <v>208</v>
      </c>
    </row>
    <row r="48" spans="1:21">
      <c r="B48" s="126" t="str">
        <f t="shared" si="7"/>
        <v/>
      </c>
      <c r="C48" s="126"/>
      <c r="D48" s="143" t="str">
        <f>"FT-"&amp;Commodities!D17</f>
        <v>FT-AGRWCH</v>
      </c>
      <c r="E48" s="133" t="str">
        <f>"FT technology Agriculture "&amp;RIGHT(Commodities!D17,LEN(Commodities!D17)-3)</f>
        <v>FT technology Agriculture WCH</v>
      </c>
      <c r="F48" s="126" t="s">
        <v>44</v>
      </c>
      <c r="G48" s="126" t="s">
        <v>108</v>
      </c>
      <c r="H48" s="126"/>
      <c r="I48" s="123"/>
      <c r="J48" s="126"/>
    </row>
    <row r="49" spans="2:21">
      <c r="B49" s="126" t="str">
        <f t="shared" si="7"/>
        <v/>
      </c>
      <c r="C49" s="126"/>
      <c r="D49" s="143" t="str">
        <f>"FT-"&amp;Commodities!D18</f>
        <v>FT-AGRBGA</v>
      </c>
      <c r="E49" s="133" t="str">
        <f>"FT technology Agriculture "&amp;RIGHT(Commodities!D18,LEN(Commodities!D18)-3)</f>
        <v>FT technology Agriculture BGA</v>
      </c>
      <c r="F49" s="126" t="s">
        <v>44</v>
      </c>
      <c r="G49" s="126" t="s">
        <v>108</v>
      </c>
      <c r="H49" s="126"/>
      <c r="I49" s="123"/>
      <c r="J49" s="126"/>
      <c r="O49" s="93" t="s">
        <v>14</v>
      </c>
      <c r="P49" s="92" t="s">
        <v>187</v>
      </c>
    </row>
    <row r="50" spans="2:21">
      <c r="B50" s="126" t="str">
        <f t="shared" si="7"/>
        <v/>
      </c>
      <c r="C50" s="126"/>
      <c r="D50" s="143" t="str">
        <f>"FT-"&amp;Commodities!D19</f>
        <v>FT-AGRHFO</v>
      </c>
      <c r="E50" s="133" t="str">
        <f>"FT technology Agriculture "&amp;RIGHT(Commodities!D19,LEN(Commodities!D19)-3)</f>
        <v>FT technology Agriculture HFO</v>
      </c>
      <c r="F50" s="126" t="s">
        <v>44</v>
      </c>
      <c r="G50" s="126" t="s">
        <v>108</v>
      </c>
      <c r="H50" s="126"/>
      <c r="I50" s="123"/>
      <c r="J50" s="126"/>
      <c r="O50" s="96" t="str">
        <f>+Commodities!D13</f>
        <v>AGRNGA</v>
      </c>
      <c r="P50" s="94" t="str">
        <f t="shared" ref="P50:P57" si="8">+RIGHT(O50,3)</f>
        <v>NGA</v>
      </c>
    </row>
    <row r="51" spans="2:21">
      <c r="B51" s="126" t="str">
        <f t="shared" si="7"/>
        <v/>
      </c>
      <c r="C51" s="126"/>
      <c r="D51" s="143" t="str">
        <f>"FT-"&amp;Commodities!D20</f>
        <v>FT-AGRLPG</v>
      </c>
      <c r="E51" s="133" t="str">
        <f>"FT technology Agriculture "&amp;RIGHT(Commodities!D20,LEN(Commodities!D20)-3)</f>
        <v>FT technology Agriculture LPG</v>
      </c>
      <c r="F51" s="126" t="s">
        <v>44</v>
      </c>
      <c r="G51" s="126" t="s">
        <v>108</v>
      </c>
      <c r="H51" s="126"/>
      <c r="I51" s="123"/>
      <c r="J51" s="126"/>
      <c r="O51" s="96" t="str">
        <f>+Commodities!D14</f>
        <v>AGRCOA</v>
      </c>
      <c r="P51" s="94" t="str">
        <f t="shared" si="8"/>
        <v>COA</v>
      </c>
    </row>
    <row r="52" spans="2:21">
      <c r="B52" s="126" t="str">
        <f t="shared" si="7"/>
        <v/>
      </c>
      <c r="C52" s="126"/>
      <c r="D52" s="143" t="str">
        <f>"FT-"&amp;Commodities!D21</f>
        <v>FT-AGRWST</v>
      </c>
      <c r="E52" s="133" t="str">
        <f>"FT technology Agriculture "&amp;RIGHT(Commodities!D21,LEN(Commodities!D21)-3)</f>
        <v>FT technology Agriculture WST</v>
      </c>
      <c r="F52" s="126" t="s">
        <v>44</v>
      </c>
      <c r="G52" s="126" t="s">
        <v>108</v>
      </c>
      <c r="H52" s="126"/>
      <c r="I52" s="123"/>
      <c r="J52" s="126"/>
      <c r="O52" s="96" t="str">
        <f>+Commodities!D15</f>
        <v>AGRDSL</v>
      </c>
      <c r="P52" s="94" t="str">
        <f t="shared" si="8"/>
        <v>DSL</v>
      </c>
    </row>
    <row r="53" spans="2:21">
      <c r="B53" s="126" t="str">
        <f>+IF(ISBLANK(D56),"*","")</f>
        <v/>
      </c>
      <c r="C53" s="126"/>
      <c r="D53" s="143" t="str">
        <f>"FT-"&amp;Commodities!D22</f>
        <v>FT-AGRHCE</v>
      </c>
      <c r="E53" s="133" t="str">
        <f>"FT technology Agriculture "&amp;RIGHT(Commodities!D22,LEN(Commodities!D22)-3)</f>
        <v>FT technology Agriculture HCE</v>
      </c>
      <c r="F53" s="126" t="s">
        <v>44</v>
      </c>
      <c r="G53" s="126" t="s">
        <v>108</v>
      </c>
      <c r="H53" s="126" t="s">
        <v>60</v>
      </c>
      <c r="I53" s="123"/>
      <c r="J53" s="126"/>
      <c r="O53" s="96" t="str">
        <f>+Commodities!D16</f>
        <v>AGRWPE</v>
      </c>
      <c r="P53" s="94" t="str">
        <f t="shared" si="8"/>
        <v>WPE</v>
      </c>
    </row>
    <row r="54" spans="2:21" s="260" customFormat="1">
      <c r="B54" s="288" t="str">
        <f>+IF(ISBLANK(D57),"*","")</f>
        <v/>
      </c>
      <c r="C54" s="288"/>
      <c r="D54" s="143" t="str">
        <f>"FT-"&amp;Commodities!D23</f>
        <v>FT-AGRHSE</v>
      </c>
      <c r="E54" s="133" t="str">
        <f>"FT technology Agriculture "&amp;RIGHT(Commodities!D23,LEN(Commodities!D23)-3)</f>
        <v>FT technology Agriculture HSE</v>
      </c>
      <c r="F54" s="288" t="s">
        <v>44</v>
      </c>
      <c r="G54" s="288" t="s">
        <v>108</v>
      </c>
      <c r="H54" s="288" t="s">
        <v>60</v>
      </c>
      <c r="I54" s="123"/>
      <c r="J54" s="288"/>
      <c r="O54" s="96" t="str">
        <f>+Commodities!D17</f>
        <v>AGRWCH</v>
      </c>
      <c r="P54" s="94" t="str">
        <f t="shared" ref="P54" si="9">+RIGHT(O54,3)</f>
        <v>WCH</v>
      </c>
    </row>
    <row r="55" spans="2:21">
      <c r="B55" s="126" t="str">
        <f>+IF(ISBLANK(D53),"*","")</f>
        <v/>
      </c>
      <c r="C55" s="126"/>
      <c r="D55" s="143" t="str">
        <f>"FT-"&amp;Commodities!D24</f>
        <v>FT-AGRHDE</v>
      </c>
      <c r="E55" s="133" t="str">
        <f>"FT technology Agriculture "&amp;RIGHT(Commodities!D24,LEN(Commodities!D24)-3)</f>
        <v>FT technology Agriculture HDE</v>
      </c>
      <c r="F55" s="126" t="s">
        <v>44</v>
      </c>
      <c r="G55" s="126" t="s">
        <v>108</v>
      </c>
      <c r="H55" s="126" t="s">
        <v>60</v>
      </c>
      <c r="I55" s="123"/>
      <c r="J55" s="126"/>
      <c r="O55" s="96" t="str">
        <f>+Commodities!D17</f>
        <v>AGRWCH</v>
      </c>
      <c r="P55" s="94" t="str">
        <f t="shared" si="8"/>
        <v>WCH</v>
      </c>
      <c r="R55" s="55"/>
      <c r="S55" s="52"/>
      <c r="T55" s="53"/>
      <c r="U55" s="54"/>
    </row>
    <row r="56" spans="2:21">
      <c r="B56" s="126" t="str">
        <f>+IF(ISBLANK(D55),"*","")</f>
        <v/>
      </c>
      <c r="C56" s="126"/>
      <c r="D56" s="143" t="str">
        <f>"FT-"&amp;Commodities!D25</f>
        <v>FT-AGRELC</v>
      </c>
      <c r="E56" s="133" t="str">
        <f>"FT technology Agriculture "&amp;RIGHT(Commodities!D25,LEN(Commodities!D25)-3)</f>
        <v>FT technology Agriculture ELC</v>
      </c>
      <c r="F56" s="126" t="s">
        <v>44</v>
      </c>
      <c r="G56" s="126" t="s">
        <v>108</v>
      </c>
      <c r="H56" s="126" t="s">
        <v>60</v>
      </c>
      <c r="I56" s="123"/>
      <c r="J56" s="126"/>
      <c r="O56" s="96" t="str">
        <f>+Commodities!D18</f>
        <v>AGRBGA</v>
      </c>
      <c r="P56" s="94" t="str">
        <f t="shared" si="8"/>
        <v>BGA</v>
      </c>
    </row>
    <row r="57" spans="2:21">
      <c r="B57" s="126" t="str">
        <f>+IF(ISBLANK(D57),"*","")</f>
        <v/>
      </c>
      <c r="C57" s="126"/>
      <c r="D57" s="143" t="str">
        <f>"FT-"&amp;Commodities!D26</f>
        <v>FT-AGRSOL</v>
      </c>
      <c r="E57" s="133" t="str">
        <f>"FT technology Agriculture "&amp;RIGHT(Commodities!D26,LEN(Commodities!D26)-3)</f>
        <v>FT technology Agriculture SOL</v>
      </c>
      <c r="F57" s="126" t="s">
        <v>44</v>
      </c>
      <c r="G57" s="126" t="s">
        <v>108</v>
      </c>
      <c r="H57" s="126"/>
      <c r="I57" s="123"/>
      <c r="J57" s="126"/>
      <c r="O57" s="96" t="str">
        <f>+Commodities!D19</f>
        <v>AGRHFO</v>
      </c>
      <c r="P57" s="94" t="str">
        <f t="shared" si="8"/>
        <v>HFO</v>
      </c>
    </row>
    <row r="58" spans="2:21">
      <c r="B58" s="126" t="str">
        <f>+IF(ISBLANK(D58),"*","")</f>
        <v/>
      </c>
      <c r="C58" s="126"/>
      <c r="D58" s="143" t="str">
        <f>"FT-"&amp;Commodities!D27</f>
        <v>FT-AGRDSB1</v>
      </c>
      <c r="E58" s="133" t="str">
        <f>"FT technology Agriculture "&amp;RIGHT(Commodities!D27,LEN(Commodities!D27)-3)</f>
        <v>FT technology Agriculture DSB1</v>
      </c>
      <c r="F58" s="126" t="s">
        <v>44</v>
      </c>
      <c r="G58" s="126" t="s">
        <v>108</v>
      </c>
      <c r="H58" s="126"/>
      <c r="I58" s="123"/>
      <c r="J58" s="126"/>
      <c r="O58" s="96" t="str">
        <f>+Commodities!D20</f>
        <v>AGRLPG</v>
      </c>
      <c r="P58" s="94" t="str">
        <f>+RIGHT(O58,3)</f>
        <v>LPG</v>
      </c>
    </row>
    <row r="59" spans="2:21">
      <c r="B59" s="126" t="str">
        <f>+IF(ISBLANK(D59),"*","")</f>
        <v/>
      </c>
      <c r="C59" s="126"/>
      <c r="D59" s="143" t="str">
        <f>"FT-"&amp;Commodities!D28</f>
        <v>FT-AGRDSB2</v>
      </c>
      <c r="E59" s="133" t="str">
        <f>"FT technology Agriculture "&amp;RIGHT(Commodities!D28,LEN(Commodities!D28)-3)</f>
        <v>FT technology Agriculture DSB2</v>
      </c>
      <c r="F59" s="126" t="s">
        <v>44</v>
      </c>
      <c r="G59" s="126" t="s">
        <v>108</v>
      </c>
      <c r="H59" s="126"/>
      <c r="I59" s="123"/>
      <c r="J59" s="126"/>
      <c r="O59" s="96" t="str">
        <f>+Commodities!D21</f>
        <v>AGRWST</v>
      </c>
      <c r="P59" s="94" t="str">
        <f>+RIGHT(O59,3)</f>
        <v>WST</v>
      </c>
    </row>
    <row r="60" spans="2:21">
      <c r="B60" s="126" t="str">
        <f>+IF(ISBLANK(D60),"*","")</f>
        <v/>
      </c>
      <c r="C60" s="126"/>
      <c r="D60" s="143" t="str">
        <f>"FT-"&amp;Commodities!D29</f>
        <v>FT-AGRSNG1</v>
      </c>
      <c r="E60" s="133" t="str">
        <f>"FT technology Agriculture "&amp;RIGHT(Commodities!D29,LEN(Commodities!D29)-3)</f>
        <v>FT technology Agriculture SNG1</v>
      </c>
      <c r="F60" s="126" t="s">
        <v>44</v>
      </c>
      <c r="G60" s="126" t="s">
        <v>108</v>
      </c>
      <c r="H60" s="126"/>
      <c r="I60" s="123"/>
      <c r="J60" s="126"/>
      <c r="O60" s="96" t="str">
        <f>+Commodities!D22</f>
        <v>AGRHCE</v>
      </c>
      <c r="P60" s="182" t="s">
        <v>188</v>
      </c>
    </row>
    <row r="61" spans="2:21">
      <c r="B61" s="126" t="str">
        <f>+IF(ISBLANK(D61),"*","")</f>
        <v/>
      </c>
      <c r="C61" s="126"/>
      <c r="D61" s="143" t="str">
        <f>"FT-"&amp;Commodities!D30</f>
        <v>FT-AGRSNG2</v>
      </c>
      <c r="E61" s="133" t="str">
        <f>"FT technology Agriculture "&amp;RIGHT(Commodities!D30,LEN(Commodities!D30)-3)</f>
        <v>FT technology Agriculture SNG2</v>
      </c>
      <c r="F61" s="126" t="s">
        <v>44</v>
      </c>
      <c r="G61" s="126" t="s">
        <v>108</v>
      </c>
      <c r="H61" s="126"/>
      <c r="I61" s="123"/>
      <c r="J61" s="126"/>
      <c r="O61" s="96" t="str">
        <f>+Commodities!D24</f>
        <v>AGRHDE</v>
      </c>
      <c r="P61" s="182" t="s">
        <v>188</v>
      </c>
    </row>
    <row r="62" spans="2:21">
      <c r="B62" s="126"/>
      <c r="C62" s="126"/>
      <c r="D62" s="143" t="str">
        <f>"FT-"&amp;Commodities!D31</f>
        <v>FT-AGRGSL</v>
      </c>
      <c r="E62" s="133" t="str">
        <f>"FT technology Agriculture "&amp;RIGHT(Commodities!D31,LEN(Commodities!D31)-3)</f>
        <v>FT technology Agriculture GSL</v>
      </c>
      <c r="F62" s="126" t="s">
        <v>44</v>
      </c>
      <c r="G62" s="126" t="s">
        <v>108</v>
      </c>
      <c r="H62" s="126"/>
      <c r="I62" s="123"/>
      <c r="J62" s="126"/>
      <c r="O62" s="96" t="str">
        <f>+Commodities!D25</f>
        <v>AGRELC</v>
      </c>
      <c r="P62" s="94" t="str">
        <f t="shared" ref="P62:P70" si="10">+RIGHT(O62,3)</f>
        <v>ELC</v>
      </c>
    </row>
    <row r="63" spans="2:21">
      <c r="B63" s="126"/>
      <c r="C63" s="126"/>
      <c r="D63" s="143" t="str">
        <f>"FT-"&amp;Commodities!D32</f>
        <v>FT-AGRGSB1</v>
      </c>
      <c r="E63" s="133" t="str">
        <f>"FT technology Agriculture "&amp;RIGHT(Commodities!D32,LEN(Commodities!D32)-3)</f>
        <v>FT technology Agriculture GSB1</v>
      </c>
      <c r="F63" s="126" t="s">
        <v>44</v>
      </c>
      <c r="G63" s="126" t="s">
        <v>108</v>
      </c>
      <c r="H63" s="126"/>
      <c r="I63" s="123"/>
      <c r="J63" s="126"/>
      <c r="O63" s="96" t="str">
        <f>+Commodities!D26</f>
        <v>AGRSOL</v>
      </c>
      <c r="P63" s="94" t="str">
        <f t="shared" si="10"/>
        <v>SOL</v>
      </c>
    </row>
    <row r="64" spans="2:21">
      <c r="B64" s="288"/>
      <c r="C64" s="288"/>
      <c r="D64" s="133" t="str">
        <f>"FT-"&amp;Commodities!D33</f>
        <v>FT-AGRGSB2</v>
      </c>
      <c r="E64" s="133" t="str">
        <f>"FT technology Agriculture "&amp;RIGHT(Commodities!D33,LEN(Commodities!D33)-3)</f>
        <v>FT technology Agriculture GSB2</v>
      </c>
      <c r="F64" s="288" t="s">
        <v>44</v>
      </c>
      <c r="G64" s="288" t="s">
        <v>108</v>
      </c>
      <c r="H64" s="288"/>
      <c r="I64" s="123"/>
      <c r="J64" s="288"/>
      <c r="O64" s="96" t="str">
        <f>+Commodities!D27</f>
        <v>AGRDSB1</v>
      </c>
      <c r="P64" s="94" t="str">
        <f t="shared" si="10"/>
        <v>SB1</v>
      </c>
    </row>
    <row r="65" spans="1:16">
      <c r="B65" s="129"/>
      <c r="C65" s="129"/>
      <c r="D65" s="134" t="str">
        <f>"FT-"&amp;Commodities!D34</f>
        <v>FT-AGRH2</v>
      </c>
      <c r="E65" s="134" t="str">
        <f>"FT technology Agriculture "&amp;RIGHT(Commodities!D34,LEN(Commodities!D34)-3)</f>
        <v>FT technology Agriculture H2</v>
      </c>
      <c r="F65" s="129" t="s">
        <v>44</v>
      </c>
      <c r="G65" s="129" t="s">
        <v>108</v>
      </c>
      <c r="H65" s="129"/>
      <c r="I65" s="545"/>
      <c r="J65" s="129"/>
      <c r="O65" s="96" t="str">
        <f>+Commodities!D28</f>
        <v>AGRDSB2</v>
      </c>
      <c r="P65" s="94" t="str">
        <f t="shared" si="10"/>
        <v>SB2</v>
      </c>
    </row>
    <row r="66" spans="1:16">
      <c r="E66" s="264"/>
      <c r="O66" s="96" t="str">
        <f>+Commodities!D29</f>
        <v>AGRSNG1</v>
      </c>
      <c r="P66" s="94" t="str">
        <f t="shared" si="10"/>
        <v>NG1</v>
      </c>
    </row>
    <row r="67" spans="1:16">
      <c r="O67" s="96" t="str">
        <f>+Commodities!D30</f>
        <v>AGRSNG2</v>
      </c>
      <c r="P67" s="94" t="str">
        <f t="shared" si="10"/>
        <v>NG2</v>
      </c>
    </row>
    <row r="68" spans="1:16">
      <c r="O68" s="96" t="str">
        <f>+Commodities!D31</f>
        <v>AGRGSL</v>
      </c>
      <c r="P68" s="94" t="str">
        <f t="shared" si="10"/>
        <v>GSL</v>
      </c>
    </row>
    <row r="69" spans="1:16">
      <c r="O69" s="96" t="str">
        <f>+Commodities!D32</f>
        <v>AGRGSB1</v>
      </c>
      <c r="P69" s="94" t="str">
        <f t="shared" si="10"/>
        <v>SB1</v>
      </c>
    </row>
    <row r="70" spans="1:16">
      <c r="O70" s="195" t="str">
        <f>+Commodities!D33</f>
        <v>AGRGSB2</v>
      </c>
      <c r="P70" s="194" t="str">
        <f t="shared" si="10"/>
        <v>SB2</v>
      </c>
    </row>
    <row r="71" spans="1:16">
      <c r="N71" s="45" t="s">
        <v>207</v>
      </c>
      <c r="O71" s="147" t="str">
        <f>+O7</f>
        <v>AGRSNG1,AGRSNG2,AGRNGA</v>
      </c>
      <c r="P71" s="182" t="s">
        <v>97</v>
      </c>
    </row>
    <row r="72" spans="1:16">
      <c r="O72" s="145" t="str">
        <f>+O9</f>
        <v>AGRDSB1,AGRDSB2,AGRDSL</v>
      </c>
      <c r="P72" s="182" t="s">
        <v>59</v>
      </c>
    </row>
    <row r="73" spans="1:16">
      <c r="O73" s="145" t="str">
        <f>+O42</f>
        <v>AGRDSB1,AGRDSB2,AGRDSL</v>
      </c>
      <c r="P73" s="182" t="s">
        <v>59</v>
      </c>
    </row>
    <row r="74" spans="1:16">
      <c r="O74" s="145" t="str">
        <f>+O43</f>
        <v>AGRLPG,AGRSNG1,AGRSNG2</v>
      </c>
      <c r="P74" s="182" t="s">
        <v>53</v>
      </c>
    </row>
    <row r="75" spans="1:16">
      <c r="O75" s="145">
        <f>+O44</f>
        <v>0</v>
      </c>
      <c r="P75" s="196" t="s">
        <v>199</v>
      </c>
    </row>
    <row r="76" spans="1:16">
      <c r="O76" s="25" t="str">
        <f>+"(used in formulas in column " &amp; CHAR(COLUMN(D7)+64) &amp; ")"</f>
        <v>(used in formulas in column D)</v>
      </c>
    </row>
    <row r="80" spans="1:16">
      <c r="A80" s="220"/>
    </row>
    <row r="81" spans="1:21">
      <c r="A81" s="220"/>
    </row>
    <row r="82" spans="1:21">
      <c r="A82" s="29"/>
      <c r="Q82" s="52"/>
      <c r="R82" s="55"/>
      <c r="S82" s="52"/>
      <c r="T82" s="53"/>
      <c r="U82" s="54"/>
    </row>
    <row r="83" spans="1:21">
      <c r="O83" s="53"/>
      <c r="P83" s="53"/>
      <c r="Q83" s="52"/>
      <c r="R83" s="55"/>
      <c r="S83" s="52"/>
      <c r="T83" s="53"/>
      <c r="U83" s="54"/>
    </row>
    <row r="84" spans="1:21">
      <c r="O84" s="52"/>
      <c r="P84" s="52"/>
    </row>
    <row r="85" spans="1:21">
      <c r="O85" s="52"/>
      <c r="P85" s="52"/>
    </row>
    <row r="86" spans="1:21">
      <c r="O86" s="52"/>
      <c r="P86" s="52"/>
    </row>
    <row r="87" spans="1:21">
      <c r="O87" s="52"/>
      <c r="P87" s="52"/>
    </row>
    <row r="88" spans="1:21">
      <c r="O88" s="52"/>
      <c r="P88" s="52"/>
    </row>
    <row r="89" spans="1:21">
      <c r="O89" s="52"/>
      <c r="P89" s="52"/>
    </row>
    <row r="90" spans="1:21">
      <c r="O90" s="52"/>
      <c r="P90" s="52"/>
    </row>
    <row r="91" spans="1:21">
      <c r="O91" s="52"/>
      <c r="P91" s="52"/>
    </row>
    <row r="92" spans="1:21">
      <c r="O92" s="52"/>
      <c r="P92" s="52"/>
    </row>
    <row r="93" spans="1:21">
      <c r="O93" s="52"/>
      <c r="P93" s="52"/>
    </row>
    <row r="117" spans="1:1">
      <c r="A117" s="220"/>
    </row>
    <row r="118" spans="1:1">
      <c r="A118" s="220"/>
    </row>
    <row r="119" spans="1:1">
      <c r="A119" s="29"/>
    </row>
    <row r="154" spans="1:1">
      <c r="A154" s="220"/>
    </row>
    <row r="155" spans="1:1">
      <c r="A155" s="220"/>
    </row>
    <row r="156" spans="1:1">
      <c r="A156" s="29"/>
    </row>
    <row r="191" spans="1:1">
      <c r="A191" s="220"/>
    </row>
    <row r="192" spans="1:1">
      <c r="A192" s="220"/>
    </row>
    <row r="193" spans="1:1">
      <c r="A193" s="29"/>
    </row>
    <row r="228" spans="1:1">
      <c r="A228" s="220"/>
    </row>
    <row r="229" spans="1:1">
      <c r="A229" s="220"/>
    </row>
    <row r="230" spans="1:1">
      <c r="A230" s="29"/>
    </row>
    <row r="265" spans="1:1">
      <c r="A265" s="220"/>
    </row>
    <row r="266" spans="1:1">
      <c r="A266" s="220"/>
    </row>
    <row r="267" spans="1:1">
      <c r="A267" s="29"/>
    </row>
    <row r="302" spans="1:1">
      <c r="A302" s="220"/>
    </row>
    <row r="303" spans="1:1">
      <c r="A303" s="220"/>
    </row>
    <row r="304" spans="1:1">
      <c r="A304" s="29"/>
    </row>
    <row r="339" spans="1:1">
      <c r="A339" s="220"/>
    </row>
    <row r="340" spans="1:1">
      <c r="A340" s="220"/>
    </row>
    <row r="341" spans="1:1">
      <c r="A341" s="29"/>
    </row>
    <row r="376" spans="1:1">
      <c r="A376" s="220"/>
    </row>
    <row r="377" spans="1:1">
      <c r="A377" s="220"/>
    </row>
    <row r="378" spans="1:1">
      <c r="A378" s="29"/>
    </row>
    <row r="413" spans="1:1">
      <c r="A413" s="220"/>
    </row>
    <row r="414" spans="1:1">
      <c r="A414" s="220"/>
    </row>
    <row r="415" spans="1:1">
      <c r="A415" s="29"/>
    </row>
    <row r="450" spans="1:1">
      <c r="A450" s="220"/>
    </row>
    <row r="451" spans="1:1">
      <c r="A451" s="220"/>
    </row>
  </sheetData>
  <phoneticPr fontId="39" type="noConversion"/>
  <pageMargins left="0.75" right="0.75" top="1" bottom="1" header="0.5" footer="0.5"/>
  <pageSetup paperSize="9" orientation="portrait" horizontalDpi="300" verticalDpi="300"/>
  <headerFooter alignWithMargins="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4">
    <tabColor rgb="FF92D050"/>
  </sheetPr>
  <dimension ref="A1:AP119"/>
  <sheetViews>
    <sheetView showGridLines="0" tabSelected="1" zoomScale="70" zoomScaleNormal="70" workbookViewId="0">
      <selection activeCell="E18" sqref="E18"/>
    </sheetView>
  </sheetViews>
  <sheetFormatPr defaultColWidth="9.109375" defaultRowHeight="13.8"/>
  <cols>
    <col min="1" max="1" width="8" style="25" bestFit="1" customWidth="1"/>
    <col min="2" max="2" width="11.88671875" style="25" bestFit="1" customWidth="1"/>
    <col min="3" max="3" width="7.6640625" style="25" bestFit="1" customWidth="1"/>
    <col min="4" max="4" width="10.88671875" style="25" bestFit="1" customWidth="1"/>
    <col min="5" max="5" width="58.5546875" style="25" customWidth="1"/>
    <col min="6" max="6" width="9.109375" style="25"/>
    <col min="7" max="7" width="10.44140625" style="25" customWidth="1"/>
    <col min="8" max="11" width="9.109375" style="25"/>
    <col min="12" max="13" width="9.109375" style="31"/>
    <col min="14" max="23" width="9.109375" style="25"/>
    <col min="24" max="24" width="23.44140625" style="25" bestFit="1" customWidth="1"/>
    <col min="25" max="28" width="9.109375" style="25"/>
    <col min="29" max="29" width="44.33203125" style="25" bestFit="1" customWidth="1"/>
    <col min="30" max="30" width="39.6640625" style="260" bestFit="1" customWidth="1"/>
    <col min="31" max="31" width="12" style="260" bestFit="1" customWidth="1"/>
    <col min="32" max="32" width="21.88671875" style="260" bestFit="1" customWidth="1"/>
    <col min="33" max="35" width="9.109375" style="260"/>
    <col min="36" max="38" width="9.109375" style="25"/>
    <col min="39" max="39" width="10.6640625" style="25" customWidth="1"/>
    <col min="40" max="16384" width="9.109375" style="25"/>
  </cols>
  <sheetData>
    <row r="1" spans="2:42">
      <c r="B1" s="67"/>
      <c r="C1" s="67"/>
    </row>
    <row r="2" spans="2:42">
      <c r="B2" s="67"/>
      <c r="C2" s="67"/>
      <c r="E2" s="212"/>
    </row>
    <row r="3" spans="2:42">
      <c r="B3" s="48" t="s">
        <v>9</v>
      </c>
      <c r="C3" s="48"/>
      <c r="D3" s="49"/>
      <c r="E3" s="49"/>
      <c r="F3" s="49"/>
      <c r="G3" s="49"/>
      <c r="H3" s="49"/>
      <c r="I3" s="49"/>
      <c r="J3" s="49"/>
    </row>
    <row r="4" spans="2:42">
      <c r="B4" s="50" t="s">
        <v>6</v>
      </c>
      <c r="C4" s="50" t="s">
        <v>1</v>
      </c>
      <c r="D4" s="50" t="s">
        <v>4</v>
      </c>
      <c r="E4" s="50" t="s">
        <v>5</v>
      </c>
      <c r="F4" s="50" t="s">
        <v>7</v>
      </c>
      <c r="G4" s="50" t="s">
        <v>10</v>
      </c>
      <c r="H4" s="50" t="s">
        <v>11</v>
      </c>
      <c r="I4" s="50" t="s">
        <v>12</v>
      </c>
      <c r="J4" s="50" t="s">
        <v>13</v>
      </c>
    </row>
    <row r="5" spans="2:42" ht="21" thickBot="1">
      <c r="B5" s="90" t="s">
        <v>37</v>
      </c>
      <c r="C5" s="51" t="s">
        <v>29</v>
      </c>
      <c r="D5" s="51" t="s">
        <v>38</v>
      </c>
      <c r="E5" s="51" t="s">
        <v>39</v>
      </c>
      <c r="F5" s="51" t="s">
        <v>7</v>
      </c>
      <c r="G5" s="51" t="s">
        <v>40</v>
      </c>
      <c r="H5" s="51" t="s">
        <v>41</v>
      </c>
      <c r="I5" s="51" t="s">
        <v>42</v>
      </c>
      <c r="J5" s="51" t="s">
        <v>43</v>
      </c>
      <c r="L5" s="91"/>
      <c r="M5" s="91"/>
      <c r="N5" s="91"/>
      <c r="O5" s="43"/>
      <c r="P5" s="43"/>
      <c r="Q5" s="43"/>
      <c r="R5" s="43"/>
      <c r="T5" s="92" t="s">
        <v>153</v>
      </c>
      <c r="U5" s="92" t="s">
        <v>155</v>
      </c>
      <c r="V5" s="92" t="s">
        <v>155</v>
      </c>
      <c r="W5" s="92" t="s">
        <v>155</v>
      </c>
      <c r="X5" s="93" t="s">
        <v>180</v>
      </c>
      <c r="Y5" s="93" t="s">
        <v>154</v>
      </c>
      <c r="Z5" s="93"/>
      <c r="AA5" s="93"/>
      <c r="AB5" s="93"/>
      <c r="AC5" s="93" t="s">
        <v>272</v>
      </c>
      <c r="AD5" s="356" t="s">
        <v>273</v>
      </c>
      <c r="AE5" s="356" t="s">
        <v>88</v>
      </c>
      <c r="AF5" s="356"/>
      <c r="AJ5" s="92" t="s">
        <v>153</v>
      </c>
      <c r="AK5" s="93" t="s">
        <v>158</v>
      </c>
      <c r="AL5" s="93" t="s">
        <v>155</v>
      </c>
      <c r="AM5" s="93" t="s">
        <v>159</v>
      </c>
      <c r="AN5" s="92"/>
      <c r="AO5" s="92"/>
      <c r="AP5" s="92"/>
    </row>
    <row r="6" spans="2:42" s="29" customFormat="1" ht="14.4">
      <c r="B6" s="123" t="s">
        <v>17</v>
      </c>
      <c r="C6" s="124"/>
      <c r="D6" s="173" t="str">
        <f>+INDEX($V$6:$V$6,M6) &amp; INDEX($AL$6:$AL$13,L6)</f>
        <v>AGDPH</v>
      </c>
      <c r="E6" s="125" t="str">
        <f t="shared" ref="E6:E12" si="0">INDEX($X$6:$X$6,M6) &amp; " " &amp; INDEX($AM$6:$AM$13,L6)</f>
        <v>Agriculture Demand Process heat</v>
      </c>
      <c r="F6" s="126" t="s">
        <v>44</v>
      </c>
      <c r="G6" s="127"/>
      <c r="H6" s="127"/>
      <c r="I6" s="127"/>
      <c r="J6" s="127"/>
      <c r="K6" s="25"/>
      <c r="L6" s="32">
        <v>1</v>
      </c>
      <c r="M6" s="32">
        <v>1</v>
      </c>
      <c r="N6" s="29" t="str">
        <f>VLOOKUP(M6, $T$6:$Y$6, 6, FALSE)</f>
        <v xml:space="preserve">Agriculture, forestry and fishing </v>
      </c>
      <c r="P6" s="25"/>
      <c r="T6" s="94">
        <v>1</v>
      </c>
      <c r="U6" s="96" t="s">
        <v>455</v>
      </c>
      <c r="V6" s="95" t="s">
        <v>470</v>
      </c>
      <c r="W6" s="94" t="s">
        <v>456</v>
      </c>
      <c r="X6" s="96" t="s">
        <v>160</v>
      </c>
      <c r="Y6" s="95" t="s">
        <v>389</v>
      </c>
      <c r="Z6" s="94"/>
      <c r="AA6" s="96"/>
      <c r="AB6" s="95"/>
      <c r="AC6" s="422" t="s">
        <v>389</v>
      </c>
      <c r="AD6" s="422" t="s">
        <v>389</v>
      </c>
      <c r="AE6" s="355" t="s">
        <v>160</v>
      </c>
      <c r="AF6" s="355"/>
      <c r="AG6" s="261"/>
      <c r="AH6" s="261"/>
      <c r="AI6" s="261"/>
      <c r="AJ6" s="94">
        <v>1</v>
      </c>
      <c r="AK6" s="95" t="s">
        <v>160</v>
      </c>
      <c r="AL6" s="95" t="s">
        <v>459</v>
      </c>
      <c r="AM6" s="95" t="s">
        <v>422</v>
      </c>
      <c r="AN6" s="95"/>
      <c r="AO6" s="95"/>
      <c r="AP6" s="95"/>
    </row>
    <row r="7" spans="2:42">
      <c r="B7" s="127"/>
      <c r="C7" s="127"/>
      <c r="D7" s="173" t="str">
        <f>+INDEX($V$6:$V$6,M7) &amp; INDEX($AL$6:$AL$13,L7)</f>
        <v>AGDCO</v>
      </c>
      <c r="E7" s="125" t="str">
        <f t="shared" si="0"/>
        <v>Agriculture Demand Cooling</v>
      </c>
      <c r="F7" s="126" t="s">
        <v>44</v>
      </c>
      <c r="G7" s="127"/>
      <c r="H7" s="127"/>
      <c r="I7" s="127"/>
      <c r="J7" s="127"/>
      <c r="L7" s="32">
        <f>+L6+1</f>
        <v>2</v>
      </c>
      <c r="M7" s="31">
        <f t="shared" ref="M7:M12" si="1">+M6</f>
        <v>1</v>
      </c>
      <c r="P7" s="47"/>
      <c r="T7" s="531"/>
      <c r="U7" s="465"/>
      <c r="V7" s="378"/>
      <c r="W7" s="531"/>
      <c r="X7" s="465"/>
      <c r="Y7" s="378"/>
      <c r="Z7" s="378"/>
      <c r="AA7" s="378"/>
      <c r="AB7" s="378"/>
      <c r="AC7" s="378"/>
      <c r="AJ7" s="94">
        <v>2</v>
      </c>
      <c r="AK7" s="95" t="s">
        <v>160</v>
      </c>
      <c r="AL7" s="95" t="s">
        <v>460</v>
      </c>
      <c r="AM7" s="95" t="s">
        <v>423</v>
      </c>
      <c r="AN7" s="95"/>
      <c r="AO7" s="95"/>
      <c r="AP7" s="95"/>
    </row>
    <row r="8" spans="2:42">
      <c r="B8" s="127"/>
      <c r="C8" s="127"/>
      <c r="D8" s="173" t="str">
        <f t="shared" ref="D8:D12" si="2">+INDEX($V$6:$V$6,M8) &amp; INDEX($AL$6:$AL$13,L8)</f>
        <v>AGDSH</v>
      </c>
      <c r="E8" s="125" t="str">
        <f t="shared" si="0"/>
        <v>Agriculture Demand Spatial Heat</v>
      </c>
      <c r="F8" s="126" t="s">
        <v>44</v>
      </c>
      <c r="G8" s="127"/>
      <c r="H8" s="127"/>
      <c r="I8" s="127"/>
      <c r="J8" s="127"/>
      <c r="L8" s="32">
        <f>+L7+1</f>
        <v>3</v>
      </c>
      <c r="M8" s="31">
        <f t="shared" si="1"/>
        <v>1</v>
      </c>
      <c r="P8" s="47"/>
      <c r="T8" s="531"/>
      <c r="U8" s="465"/>
      <c r="V8" s="378"/>
      <c r="W8" s="531"/>
      <c r="X8" s="465"/>
      <c r="Y8" s="378"/>
      <c r="Z8" s="378"/>
      <c r="AA8" s="378"/>
      <c r="AB8" s="378"/>
      <c r="AC8" s="378"/>
      <c r="AE8" s="264"/>
      <c r="AJ8" s="94">
        <v>3</v>
      </c>
      <c r="AK8" s="95" t="s">
        <v>160</v>
      </c>
      <c r="AL8" s="95" t="s">
        <v>461</v>
      </c>
      <c r="AM8" s="95" t="s">
        <v>424</v>
      </c>
      <c r="AN8" s="95"/>
      <c r="AO8" s="95"/>
      <c r="AP8" s="95"/>
    </row>
    <row r="9" spans="2:42">
      <c r="B9" s="127"/>
      <c r="C9" s="127"/>
      <c r="D9" s="173" t="str">
        <f t="shared" si="2"/>
        <v>AGDLA</v>
      </c>
      <c r="E9" s="125" t="str">
        <f t="shared" si="0"/>
        <v>Agriculture Demand Light</v>
      </c>
      <c r="F9" s="126" t="s">
        <v>44</v>
      </c>
      <c r="G9" s="127"/>
      <c r="H9" s="127"/>
      <c r="I9" s="127"/>
      <c r="J9" s="127"/>
      <c r="L9" s="32">
        <f>+L8+1</f>
        <v>4</v>
      </c>
      <c r="M9" s="31">
        <f t="shared" si="1"/>
        <v>1</v>
      </c>
      <c r="P9" s="47"/>
      <c r="T9" s="531"/>
      <c r="U9" s="465"/>
      <c r="V9" s="378"/>
      <c r="W9" s="531"/>
      <c r="X9" s="465"/>
      <c r="Y9" s="378"/>
      <c r="Z9" s="378"/>
      <c r="AA9" s="378"/>
      <c r="AB9" s="378"/>
      <c r="AC9" s="378"/>
      <c r="AE9" s="264"/>
      <c r="AJ9" s="94">
        <v>4</v>
      </c>
      <c r="AK9" s="95" t="s">
        <v>160</v>
      </c>
      <c r="AL9" s="95" t="s">
        <v>462</v>
      </c>
      <c r="AM9" s="95" t="s">
        <v>157</v>
      </c>
      <c r="AN9" s="95"/>
      <c r="AO9" s="95"/>
      <c r="AP9" s="95"/>
    </row>
    <row r="10" spans="2:42">
      <c r="B10" s="127"/>
      <c r="C10" s="127"/>
      <c r="D10" s="173" t="str">
        <f t="shared" si="2"/>
        <v>AGDEM</v>
      </c>
      <c r="E10" s="125" t="str">
        <f t="shared" si="0"/>
        <v>Agriculture Demand Electric Motors</v>
      </c>
      <c r="F10" s="126" t="s">
        <v>44</v>
      </c>
      <c r="G10" s="127"/>
      <c r="H10" s="127"/>
      <c r="I10" s="127"/>
      <c r="J10" s="127"/>
      <c r="L10" s="32">
        <f t="shared" ref="L10:L11" si="3">+L9+1</f>
        <v>5</v>
      </c>
      <c r="M10" s="31">
        <f t="shared" si="1"/>
        <v>1</v>
      </c>
      <c r="P10" s="47"/>
      <c r="T10" s="531"/>
      <c r="U10" s="465"/>
      <c r="V10" s="378"/>
      <c r="W10" s="531"/>
      <c r="X10" s="465"/>
      <c r="Y10" s="378"/>
      <c r="Z10" s="378"/>
      <c r="AA10" s="378"/>
      <c r="AB10" s="378"/>
      <c r="AC10" s="378"/>
      <c r="AE10" s="535"/>
      <c r="AJ10" s="94">
        <v>5</v>
      </c>
      <c r="AK10" s="95" t="s">
        <v>160</v>
      </c>
      <c r="AL10" s="95" t="s">
        <v>463</v>
      </c>
      <c r="AM10" s="95" t="s">
        <v>156</v>
      </c>
      <c r="AN10" s="95"/>
      <c r="AO10" s="95"/>
      <c r="AP10" s="95"/>
    </row>
    <row r="11" spans="2:42">
      <c r="B11" s="126"/>
      <c r="C11" s="126"/>
      <c r="D11" s="173" t="str">
        <f t="shared" si="2"/>
        <v>AGDTF</v>
      </c>
      <c r="E11" s="125" t="str">
        <f t="shared" si="0"/>
        <v>Agriculture Demand Haulage Tractors, Trucks, Fishing boats, Forest machines</v>
      </c>
      <c r="F11" s="126" t="s">
        <v>44</v>
      </c>
      <c r="G11" s="127"/>
      <c r="H11" s="127"/>
      <c r="I11" s="127"/>
      <c r="J11" s="127"/>
      <c r="L11" s="32">
        <f t="shared" si="3"/>
        <v>6</v>
      </c>
      <c r="M11" s="31">
        <f t="shared" si="1"/>
        <v>1</v>
      </c>
      <c r="P11" s="47"/>
      <c r="T11" s="532"/>
      <c r="U11" s="465"/>
      <c r="V11" s="378"/>
      <c r="W11" s="531"/>
      <c r="X11" s="465"/>
      <c r="Y11" s="378"/>
      <c r="Z11" s="533"/>
      <c r="AA11" s="533"/>
      <c r="AB11" s="533"/>
      <c r="AC11" s="378"/>
      <c r="AE11" s="535"/>
      <c r="AH11" s="58"/>
      <c r="AI11" s="58"/>
      <c r="AJ11" s="94">
        <v>6</v>
      </c>
      <c r="AK11" s="95" t="s">
        <v>160</v>
      </c>
      <c r="AL11" s="95" t="s">
        <v>464</v>
      </c>
      <c r="AM11" s="95" t="s">
        <v>255</v>
      </c>
      <c r="AN11" s="95"/>
      <c r="AO11" s="95"/>
      <c r="AP11" s="95"/>
    </row>
    <row r="12" spans="2:42">
      <c r="B12" s="126"/>
      <c r="C12" s="126"/>
      <c r="D12" s="173" t="str">
        <f t="shared" si="2"/>
        <v>AGDFL</v>
      </c>
      <c r="E12" s="125" t="str">
        <f t="shared" si="0"/>
        <v>Agriculture Demand Haulage Forklifts</v>
      </c>
      <c r="F12" s="126" t="s">
        <v>44</v>
      </c>
      <c r="G12" s="127"/>
      <c r="H12" s="127"/>
      <c r="I12" s="127"/>
      <c r="J12" s="127"/>
      <c r="L12" s="32">
        <f>+L11+1</f>
        <v>7</v>
      </c>
      <c r="M12" s="31">
        <f t="shared" si="1"/>
        <v>1</v>
      </c>
      <c r="P12" s="47"/>
      <c r="T12" s="531"/>
      <c r="U12" s="465"/>
      <c r="V12" s="378"/>
      <c r="W12" s="531"/>
      <c r="X12" s="465"/>
      <c r="Y12" s="378"/>
      <c r="Z12" s="378"/>
      <c r="AA12" s="378"/>
      <c r="AB12" s="378"/>
      <c r="AC12" s="378"/>
      <c r="AE12" s="535"/>
      <c r="AJ12" s="94">
        <v>7</v>
      </c>
      <c r="AK12" s="95" t="s">
        <v>160</v>
      </c>
      <c r="AL12" s="95" t="s">
        <v>465</v>
      </c>
      <c r="AM12" s="95" t="s">
        <v>220</v>
      </c>
      <c r="AN12" s="95"/>
      <c r="AO12" s="95"/>
      <c r="AP12" s="95"/>
    </row>
    <row r="13" spans="2:42">
      <c r="B13" s="132" t="s">
        <v>264</v>
      </c>
      <c r="C13" s="132"/>
      <c r="D13" s="223" t="str">
        <f>"AGR"&amp;RIGHT(L13,LEN(L13)-3)</f>
        <v>AGRNGA</v>
      </c>
      <c r="E13" s="132" t="str">
        <f t="shared" ref="E13:E35" si="4">LEFT(M13,LEN(M13)-3)&amp;" AGR"</f>
        <v>Nat. Gas  AGR</v>
      </c>
      <c r="F13" s="132" t="s">
        <v>44</v>
      </c>
      <c r="G13" s="132"/>
      <c r="H13" s="132"/>
      <c r="I13" s="132"/>
      <c r="J13" s="132"/>
      <c r="L13" s="25" t="s">
        <v>72</v>
      </c>
      <c r="M13" s="25" t="s">
        <v>113</v>
      </c>
      <c r="T13" s="531"/>
      <c r="U13" s="465"/>
      <c r="V13" s="378"/>
      <c r="W13" s="531"/>
      <c r="X13" s="465"/>
      <c r="Y13" s="378"/>
      <c r="Z13" s="378"/>
      <c r="AA13" s="378"/>
      <c r="AB13" s="378"/>
      <c r="AC13" s="378"/>
      <c r="AE13" s="536"/>
      <c r="AJ13" s="94"/>
      <c r="AK13" s="95"/>
      <c r="AL13" s="95"/>
      <c r="AM13" s="95"/>
      <c r="AN13" s="95"/>
      <c r="AO13" s="95"/>
      <c r="AP13" s="95"/>
    </row>
    <row r="14" spans="2:42">
      <c r="B14" s="127"/>
      <c r="C14" s="127"/>
      <c r="D14" s="175" t="str">
        <f t="shared" ref="D14:D35" si="5">"AGR"&amp;RIGHT(L14,LEN(L14)-3)</f>
        <v>AGRCOA</v>
      </c>
      <c r="E14" s="127" t="str">
        <f t="shared" si="4"/>
        <v>Coal  AGR</v>
      </c>
      <c r="F14" s="126" t="s">
        <v>44</v>
      </c>
      <c r="G14" s="127"/>
      <c r="H14" s="127"/>
      <c r="I14" s="127"/>
      <c r="J14" s="127"/>
      <c r="L14" s="25" t="s">
        <v>94</v>
      </c>
      <c r="M14" s="25" t="s">
        <v>119</v>
      </c>
      <c r="T14" s="531"/>
      <c r="U14" s="465"/>
      <c r="V14" s="378"/>
      <c r="W14" s="531"/>
      <c r="X14" s="465"/>
      <c r="Y14" s="378"/>
      <c r="Z14" s="378"/>
      <c r="AA14" s="378"/>
      <c r="AB14" s="378"/>
      <c r="AC14" s="378"/>
      <c r="AE14" s="535"/>
    </row>
    <row r="15" spans="2:42">
      <c r="B15" s="127"/>
      <c r="C15" s="127"/>
      <c r="D15" s="175" t="str">
        <f t="shared" si="5"/>
        <v>AGRDSL</v>
      </c>
      <c r="E15" s="127" t="str">
        <f t="shared" si="4"/>
        <v>Diesel  AGR</v>
      </c>
      <c r="F15" s="126" t="s">
        <v>44</v>
      </c>
      <c r="G15" s="127"/>
      <c r="H15" s="127"/>
      <c r="I15" s="127"/>
      <c r="J15" s="127"/>
      <c r="L15" s="25" t="s">
        <v>73</v>
      </c>
      <c r="M15" s="25" t="s">
        <v>114</v>
      </c>
      <c r="T15" s="531"/>
      <c r="U15" s="465"/>
      <c r="V15" s="378"/>
      <c r="W15" s="531"/>
      <c r="X15" s="465"/>
      <c r="Y15" s="378"/>
      <c r="Z15" s="378"/>
      <c r="AA15" s="378"/>
      <c r="AB15" s="378"/>
      <c r="AC15" s="378"/>
      <c r="AE15" s="535"/>
      <c r="AH15" s="354"/>
      <c r="AI15" s="354"/>
    </row>
    <row r="16" spans="2:42">
      <c r="B16" s="127"/>
      <c r="C16" s="127"/>
      <c r="D16" s="175" t="str">
        <f t="shared" si="5"/>
        <v>AGRWPE</v>
      </c>
      <c r="E16" s="126" t="str">
        <f t="shared" si="4"/>
        <v>Wood Pellets  AGR</v>
      </c>
      <c r="F16" s="126" t="s">
        <v>44</v>
      </c>
      <c r="G16" s="127"/>
      <c r="H16" s="127"/>
      <c r="I16" s="127"/>
      <c r="J16" s="127"/>
      <c r="L16" s="25" t="s">
        <v>92</v>
      </c>
      <c r="M16" s="25" t="s">
        <v>115</v>
      </c>
      <c r="T16" s="531"/>
      <c r="U16" s="465"/>
      <c r="V16" s="378"/>
      <c r="W16" s="531"/>
      <c r="X16" s="465"/>
      <c r="Y16" s="378"/>
      <c r="Z16" s="378"/>
      <c r="AA16" s="378"/>
      <c r="AB16" s="378"/>
      <c r="AC16" s="378"/>
      <c r="AE16" s="535"/>
    </row>
    <row r="17" spans="2:31">
      <c r="B17" s="127"/>
      <c r="C17" s="127"/>
      <c r="D17" s="175" t="str">
        <f t="shared" si="5"/>
        <v>AGRWCH</v>
      </c>
      <c r="E17" s="126" t="str">
        <f t="shared" si="4"/>
        <v>Wood chips and wood waste  AGR</v>
      </c>
      <c r="F17" s="126" t="s">
        <v>44</v>
      </c>
      <c r="G17" s="127"/>
      <c r="H17" s="127"/>
      <c r="I17" s="127"/>
      <c r="J17" s="127"/>
      <c r="L17" s="25" t="s">
        <v>107</v>
      </c>
      <c r="M17" s="25" t="s">
        <v>117</v>
      </c>
      <c r="T17" s="531"/>
      <c r="U17" s="531"/>
      <c r="V17" s="531"/>
      <c r="W17" s="531"/>
      <c r="X17" s="465"/>
      <c r="Y17" s="378"/>
      <c r="Z17" s="378"/>
      <c r="AA17" s="378"/>
      <c r="AB17" s="378"/>
      <c r="AC17" s="378"/>
      <c r="AE17" s="537"/>
    </row>
    <row r="18" spans="2:31">
      <c r="B18" s="127"/>
      <c r="C18" s="127"/>
      <c r="D18" s="175" t="str">
        <f t="shared" si="5"/>
        <v>AGRBGA</v>
      </c>
      <c r="E18" s="127" t="str">
        <f t="shared" si="4"/>
        <v>Biogas  AGR</v>
      </c>
      <c r="F18" s="126" t="s">
        <v>44</v>
      </c>
      <c r="G18" s="127"/>
      <c r="H18" s="127"/>
      <c r="I18" s="127"/>
      <c r="J18" s="127"/>
      <c r="L18" s="25" t="s">
        <v>81</v>
      </c>
      <c r="M18" s="25" t="s">
        <v>118</v>
      </c>
      <c r="T18" s="531"/>
      <c r="U18" s="531"/>
      <c r="V18" s="531"/>
      <c r="W18" s="531"/>
      <c r="X18" s="465"/>
      <c r="Y18" s="378"/>
      <c r="Z18" s="378"/>
      <c r="AA18" s="378"/>
      <c r="AB18" s="378"/>
      <c r="AC18" s="378"/>
      <c r="AE18" s="535"/>
    </row>
    <row r="19" spans="2:31">
      <c r="B19" s="127"/>
      <c r="C19" s="127"/>
      <c r="D19" s="175" t="str">
        <f t="shared" si="5"/>
        <v>AGRHFO</v>
      </c>
      <c r="E19" s="127" t="str">
        <f t="shared" si="4"/>
        <v>Heavy Fuel Oil  AGR</v>
      </c>
      <c r="F19" s="126" t="s">
        <v>44</v>
      </c>
      <c r="G19" s="127"/>
      <c r="H19" s="127"/>
      <c r="I19" s="127"/>
      <c r="J19" s="127"/>
      <c r="L19" s="25" t="s">
        <v>82</v>
      </c>
      <c r="M19" s="25" t="s">
        <v>124</v>
      </c>
      <c r="T19" s="378"/>
      <c r="U19" s="378"/>
      <c r="V19" s="378"/>
      <c r="W19" s="378"/>
      <c r="X19" s="378"/>
      <c r="Y19" s="378"/>
      <c r="Z19" s="378"/>
      <c r="AA19" s="378"/>
      <c r="AB19" s="378"/>
      <c r="AC19" s="378"/>
      <c r="AE19" s="535"/>
    </row>
    <row r="20" spans="2:31">
      <c r="B20" s="127"/>
      <c r="C20" s="127"/>
      <c r="D20" s="175" t="str">
        <f t="shared" si="5"/>
        <v>AGRLPG</v>
      </c>
      <c r="E20" s="127" t="str">
        <f t="shared" si="4"/>
        <v>Liquid petrol gas  AGR</v>
      </c>
      <c r="F20" s="126" t="s">
        <v>44</v>
      </c>
      <c r="G20" s="127"/>
      <c r="H20" s="127"/>
      <c r="I20" s="127"/>
      <c r="J20" s="127"/>
      <c r="L20" s="25" t="s">
        <v>83</v>
      </c>
      <c r="M20" s="25" t="s">
        <v>121</v>
      </c>
      <c r="T20" s="528"/>
      <c r="U20" s="378"/>
      <c r="V20" s="378"/>
      <c r="W20" s="378"/>
      <c r="X20" s="378"/>
      <c r="Y20" s="378"/>
      <c r="Z20" s="378"/>
      <c r="AA20" s="378"/>
      <c r="AB20" s="378"/>
      <c r="AC20" s="378"/>
      <c r="AE20" s="535"/>
    </row>
    <row r="21" spans="2:31">
      <c r="B21" s="127"/>
      <c r="C21" s="127"/>
      <c r="D21" s="175" t="str">
        <f t="shared" si="5"/>
        <v>AGRWST</v>
      </c>
      <c r="E21" s="127" t="str">
        <f t="shared" si="4"/>
        <v>Waste  AGR</v>
      </c>
      <c r="F21" s="126" t="s">
        <v>44</v>
      </c>
      <c r="G21" s="127"/>
      <c r="H21" s="127"/>
      <c r="I21" s="127"/>
      <c r="J21" s="127"/>
      <c r="L21" s="25" t="s">
        <v>84</v>
      </c>
      <c r="M21" s="25" t="s">
        <v>120</v>
      </c>
      <c r="T21" s="378"/>
      <c r="U21" s="378"/>
      <c r="V21" s="378"/>
      <c r="W21" s="378"/>
      <c r="X21" s="378"/>
      <c r="Y21" s="378"/>
      <c r="Z21" s="378"/>
      <c r="AA21" s="378"/>
      <c r="AB21" s="378"/>
      <c r="AC21" s="378"/>
      <c r="AE21" s="264"/>
    </row>
    <row r="22" spans="2:31">
      <c r="B22" s="126"/>
      <c r="C22" s="126"/>
      <c r="D22" s="175" t="str">
        <f t="shared" si="5"/>
        <v>AGRHCE</v>
      </c>
      <c r="E22" s="127" t="str">
        <f t="shared" si="4"/>
        <v>Centralised District Heat  AGR</v>
      </c>
      <c r="F22" s="126" t="s">
        <v>44</v>
      </c>
      <c r="G22" s="127"/>
      <c r="H22" s="127" t="s">
        <v>60</v>
      </c>
      <c r="I22" s="127"/>
      <c r="J22" s="127"/>
      <c r="L22" s="264" t="s">
        <v>75</v>
      </c>
      <c r="M22" s="264" t="s">
        <v>122</v>
      </c>
      <c r="N22" s="264"/>
      <c r="O22" s="264"/>
      <c r="P22" s="264"/>
      <c r="Q22" s="264"/>
      <c r="R22" s="264"/>
      <c r="T22" s="378"/>
      <c r="U22" s="378"/>
      <c r="V22" s="378"/>
      <c r="W22" s="378"/>
      <c r="X22" s="378"/>
      <c r="Y22" s="378"/>
      <c r="Z22" s="378"/>
      <c r="AA22" s="378"/>
      <c r="AB22" s="378"/>
      <c r="AC22" s="378"/>
      <c r="AE22" s="264"/>
    </row>
    <row r="23" spans="2:31" s="260" customFormat="1">
      <c r="B23" s="288"/>
      <c r="C23" s="288"/>
      <c r="D23" s="175" t="str">
        <f>"AGR"&amp;RIGHT(L23,LEN(L23)-3)</f>
        <v>AGRHSE</v>
      </c>
      <c r="E23" s="127" t="str">
        <f t="shared" ref="E23" si="6">LEFT(M23,LEN(M23)-3)&amp;" AGR"</f>
        <v>SubUrban District Heat  AGR</v>
      </c>
      <c r="F23" s="288" t="s">
        <v>44</v>
      </c>
      <c r="G23" s="127"/>
      <c r="H23" s="127" t="s">
        <v>60</v>
      </c>
      <c r="I23" s="127"/>
      <c r="J23" s="127"/>
      <c r="L23" s="264" t="s">
        <v>474</v>
      </c>
      <c r="M23" s="264" t="s">
        <v>475</v>
      </c>
      <c r="N23" s="264"/>
      <c r="O23" s="264"/>
      <c r="P23" s="264"/>
      <c r="Q23" s="264"/>
      <c r="R23" s="264"/>
      <c r="T23" s="378"/>
      <c r="U23" s="378"/>
      <c r="V23" s="378"/>
      <c r="W23" s="378"/>
      <c r="X23" s="378"/>
      <c r="Y23" s="378"/>
      <c r="Z23" s="378"/>
      <c r="AA23" s="378"/>
      <c r="AB23" s="378"/>
      <c r="AC23" s="378"/>
      <c r="AE23" s="264"/>
    </row>
    <row r="24" spans="2:31">
      <c r="B24" s="127"/>
      <c r="C24" s="127"/>
      <c r="D24" s="173" t="str">
        <f t="shared" si="5"/>
        <v>AGRHDE</v>
      </c>
      <c r="E24" s="126" t="str">
        <f t="shared" si="4"/>
        <v>Decentralised District Heat  AGR</v>
      </c>
      <c r="F24" s="126" t="s">
        <v>44</v>
      </c>
      <c r="G24" s="126"/>
      <c r="H24" s="126" t="s">
        <v>60</v>
      </c>
      <c r="I24" s="126"/>
      <c r="J24" s="126"/>
      <c r="L24" s="264" t="s">
        <v>76</v>
      </c>
      <c r="M24" s="264" t="s">
        <v>123</v>
      </c>
      <c r="N24" s="264"/>
      <c r="O24" s="264"/>
      <c r="P24" s="264"/>
      <c r="Q24" s="264"/>
      <c r="R24" s="264"/>
      <c r="T24" s="529"/>
      <c r="U24" s="529"/>
      <c r="V24" s="529"/>
      <c r="W24" s="529"/>
      <c r="X24" s="530"/>
      <c r="Y24" s="530"/>
      <c r="Z24" s="530"/>
      <c r="AA24" s="530"/>
      <c r="AB24" s="530"/>
      <c r="AC24" s="378"/>
      <c r="AE24" s="264"/>
    </row>
    <row r="25" spans="2:31">
      <c r="B25" s="126"/>
      <c r="C25" s="126"/>
      <c r="D25" s="173" t="str">
        <f t="shared" si="5"/>
        <v>AGRELC</v>
      </c>
      <c r="E25" s="126" t="str">
        <f t="shared" si="4"/>
        <v>Electricity  AGR</v>
      </c>
      <c r="F25" s="126" t="s">
        <v>44</v>
      </c>
      <c r="G25" s="126"/>
      <c r="H25" s="126" t="s">
        <v>60</v>
      </c>
      <c r="I25" s="126"/>
      <c r="J25" s="126" t="s">
        <v>61</v>
      </c>
      <c r="L25" s="264" t="s">
        <v>74</v>
      </c>
      <c r="M25" s="264" t="s">
        <v>116</v>
      </c>
      <c r="N25" s="264"/>
      <c r="O25" s="264"/>
      <c r="P25" s="264"/>
      <c r="Q25" s="264"/>
      <c r="R25" s="264"/>
      <c r="T25" s="531"/>
      <c r="U25" s="531"/>
      <c r="V25" s="531"/>
      <c r="W25" s="531"/>
      <c r="X25" s="465"/>
      <c r="Y25" s="378"/>
      <c r="Z25" s="378"/>
      <c r="AA25" s="378"/>
      <c r="AB25" s="378"/>
      <c r="AC25" s="378"/>
      <c r="AE25" s="264"/>
    </row>
    <row r="26" spans="2:31">
      <c r="B26" s="126"/>
      <c r="C26" s="126"/>
      <c r="D26" s="176" t="str">
        <f t="shared" si="5"/>
        <v>AGRSOL</v>
      </c>
      <c r="E26" s="130" t="str">
        <f t="shared" si="4"/>
        <v>Solar  AGR</v>
      </c>
      <c r="F26" s="130" t="s">
        <v>44</v>
      </c>
      <c r="G26" s="126"/>
      <c r="H26" s="126"/>
      <c r="I26" s="126"/>
      <c r="J26" s="126"/>
      <c r="L26" s="264" t="s">
        <v>125</v>
      </c>
      <c r="M26" s="264" t="s">
        <v>126</v>
      </c>
      <c r="N26" s="264"/>
      <c r="O26" s="264"/>
      <c r="P26" s="264"/>
      <c r="Q26" s="264"/>
      <c r="R26" s="264"/>
      <c r="T26" s="531"/>
      <c r="U26" s="531"/>
      <c r="V26" s="531"/>
      <c r="W26" s="531"/>
      <c r="X26" s="465"/>
      <c r="Y26" s="378"/>
      <c r="Z26" s="378"/>
      <c r="AA26" s="378"/>
      <c r="AB26" s="378"/>
      <c r="AC26" s="378"/>
      <c r="AE26" s="264"/>
    </row>
    <row r="27" spans="2:31">
      <c r="B27" s="126"/>
      <c r="C27" s="126"/>
      <c r="D27" s="173" t="str">
        <f t="shared" si="5"/>
        <v>AGRDSB1</v>
      </c>
      <c r="E27" s="125" t="str">
        <f t="shared" si="4"/>
        <v>Biodiesel 1. generation  AGR</v>
      </c>
      <c r="F27" s="126" t="s">
        <v>44</v>
      </c>
      <c r="G27" s="126"/>
      <c r="H27" s="126"/>
      <c r="I27" s="126"/>
      <c r="J27" s="126"/>
      <c r="L27" s="264" t="s">
        <v>129</v>
      </c>
      <c r="M27" s="264" t="s">
        <v>183</v>
      </c>
      <c r="N27" s="264"/>
      <c r="O27" s="264"/>
      <c r="P27" s="264"/>
      <c r="Q27" s="264"/>
      <c r="R27" s="264"/>
      <c r="T27" s="531"/>
      <c r="U27" s="531"/>
      <c r="V27" s="531"/>
      <c r="W27" s="531"/>
      <c r="X27" s="465"/>
      <c r="Y27" s="378"/>
      <c r="Z27" s="378"/>
      <c r="AA27" s="378"/>
      <c r="AB27" s="378"/>
      <c r="AC27" s="378"/>
    </row>
    <row r="28" spans="2:31">
      <c r="B28" s="126"/>
      <c r="C28" s="126"/>
      <c r="D28" s="173" t="str">
        <f t="shared" si="5"/>
        <v>AGRDSB2</v>
      </c>
      <c r="E28" s="126" t="str">
        <f t="shared" si="4"/>
        <v>Biodiesel 2. generation  AGR</v>
      </c>
      <c r="F28" s="126" t="s">
        <v>44</v>
      </c>
      <c r="G28" s="126"/>
      <c r="H28" s="126"/>
      <c r="I28" s="126"/>
      <c r="J28" s="126"/>
      <c r="L28" s="264" t="s">
        <v>130</v>
      </c>
      <c r="M28" s="264" t="s">
        <v>184</v>
      </c>
      <c r="N28" s="264"/>
      <c r="O28" s="264"/>
      <c r="P28" s="264"/>
      <c r="Q28" s="264"/>
      <c r="R28" s="264"/>
      <c r="T28" s="531"/>
      <c r="U28" s="531"/>
      <c r="V28" s="531"/>
      <c r="W28" s="531"/>
      <c r="X28" s="465"/>
      <c r="Y28" s="378"/>
      <c r="Z28" s="378"/>
      <c r="AA28" s="378"/>
      <c r="AB28" s="378"/>
      <c r="AC28" s="378"/>
    </row>
    <row r="29" spans="2:31">
      <c r="B29" s="126"/>
      <c r="C29" s="126"/>
      <c r="D29" s="176" t="str">
        <f t="shared" si="5"/>
        <v>AGRSNG1</v>
      </c>
      <c r="E29" s="130" t="str">
        <f t="shared" si="4"/>
        <v>Bio Synt. Nat. Gas 1. generation  AGR</v>
      </c>
      <c r="F29" s="130" t="s">
        <v>44</v>
      </c>
      <c r="G29" s="126"/>
      <c r="H29" s="126"/>
      <c r="I29" s="126"/>
      <c r="J29" s="126"/>
      <c r="L29" s="264" t="s">
        <v>131</v>
      </c>
      <c r="M29" s="264" t="s">
        <v>185</v>
      </c>
      <c r="N29" s="264"/>
      <c r="O29" s="264"/>
      <c r="P29" s="264"/>
      <c r="Q29" s="264"/>
      <c r="R29" s="264"/>
      <c r="T29" s="532"/>
      <c r="U29" s="532"/>
      <c r="V29" s="532"/>
      <c r="W29" s="532"/>
      <c r="X29" s="534"/>
      <c r="Y29" s="533"/>
      <c r="Z29" s="533"/>
      <c r="AA29" s="533"/>
      <c r="AB29" s="533"/>
      <c r="AC29" s="378"/>
    </row>
    <row r="30" spans="2:31">
      <c r="B30" s="126"/>
      <c r="C30" s="126"/>
      <c r="D30" s="173" t="str">
        <f t="shared" si="5"/>
        <v>AGRSNG2</v>
      </c>
      <c r="E30" s="125" t="str">
        <f t="shared" si="4"/>
        <v>Bio Synt. Nat. Gas 2. generation  AGR</v>
      </c>
      <c r="F30" s="126" t="s">
        <v>44</v>
      </c>
      <c r="G30" s="126"/>
      <c r="H30" s="126"/>
      <c r="I30" s="126"/>
      <c r="J30" s="126"/>
      <c r="L30" s="264" t="s">
        <v>132</v>
      </c>
      <c r="M30" s="264" t="s">
        <v>186</v>
      </c>
      <c r="N30" s="264"/>
      <c r="O30" s="264"/>
      <c r="P30" s="264"/>
      <c r="Q30" s="264"/>
      <c r="R30" s="264"/>
      <c r="T30" s="531"/>
      <c r="U30" s="531"/>
      <c r="V30" s="531"/>
      <c r="W30" s="531"/>
      <c r="X30" s="465"/>
      <c r="Y30" s="378"/>
      <c r="Z30" s="378"/>
      <c r="AA30" s="378"/>
      <c r="AB30" s="378"/>
      <c r="AC30" s="378"/>
    </row>
    <row r="31" spans="2:31">
      <c r="B31" s="126"/>
      <c r="C31" s="126"/>
      <c r="D31" s="173" t="str">
        <f t="shared" si="5"/>
        <v>AGRGSL</v>
      </c>
      <c r="E31" s="125" t="str">
        <f t="shared" si="4"/>
        <v>Gasoline  AGR</v>
      </c>
      <c r="F31" s="126" t="s">
        <v>44</v>
      </c>
      <c r="G31" s="126"/>
      <c r="H31" s="126"/>
      <c r="I31" s="126"/>
      <c r="J31" s="126"/>
      <c r="L31" s="264" t="s">
        <v>196</v>
      </c>
      <c r="M31" s="264" t="s">
        <v>201</v>
      </c>
      <c r="N31" s="264"/>
      <c r="O31" s="264"/>
      <c r="P31" s="264"/>
      <c r="Q31" s="264"/>
      <c r="R31" s="264"/>
      <c r="T31" s="531"/>
      <c r="U31" s="531"/>
      <c r="V31" s="531"/>
      <c r="W31" s="531"/>
      <c r="X31" s="465"/>
      <c r="Y31" s="378"/>
      <c r="Z31" s="378"/>
      <c r="AA31" s="378"/>
      <c r="AB31" s="378"/>
      <c r="AC31" s="378"/>
    </row>
    <row r="32" spans="2:31">
      <c r="B32" s="126"/>
      <c r="C32" s="126"/>
      <c r="D32" s="173" t="str">
        <f t="shared" si="5"/>
        <v>AGRGSB1</v>
      </c>
      <c r="E32" s="125" t="str">
        <f t="shared" si="4"/>
        <v>Bioethanol 1. generation  AGR</v>
      </c>
      <c r="F32" s="126" t="s">
        <v>44</v>
      </c>
      <c r="G32" s="126"/>
      <c r="H32" s="126"/>
      <c r="I32" s="126"/>
      <c r="J32" s="126"/>
      <c r="L32" s="264" t="s">
        <v>197</v>
      </c>
      <c r="M32" s="264" t="s">
        <v>203</v>
      </c>
      <c r="N32" s="264"/>
      <c r="O32" s="264"/>
      <c r="P32" s="264"/>
      <c r="Q32" s="264"/>
      <c r="R32" s="264"/>
      <c r="T32" s="531"/>
      <c r="U32" s="531"/>
      <c r="V32" s="531"/>
      <c r="W32" s="531"/>
      <c r="X32" s="378"/>
      <c r="Y32" s="378"/>
      <c r="Z32" s="378"/>
      <c r="AA32" s="378"/>
      <c r="AB32" s="378"/>
      <c r="AC32" s="378"/>
    </row>
    <row r="33" spans="2:29">
      <c r="B33" s="129"/>
      <c r="C33" s="129"/>
      <c r="D33" s="174" t="str">
        <f t="shared" si="5"/>
        <v>AGRGSB2</v>
      </c>
      <c r="E33" s="128" t="str">
        <f t="shared" si="4"/>
        <v>Bioethanol 2. generation  AGR</v>
      </c>
      <c r="F33" s="129" t="s">
        <v>44</v>
      </c>
      <c r="G33" s="129"/>
      <c r="H33" s="129"/>
      <c r="I33" s="129"/>
      <c r="J33" s="129"/>
      <c r="L33" s="264" t="s">
        <v>198</v>
      </c>
      <c r="M33" s="264" t="s">
        <v>204</v>
      </c>
      <c r="N33" s="264"/>
      <c r="O33" s="264"/>
      <c r="P33" s="264"/>
      <c r="Q33" s="264"/>
      <c r="R33" s="264"/>
      <c r="T33" s="531"/>
      <c r="U33" s="532"/>
      <c r="V33" s="531"/>
      <c r="W33" s="532"/>
      <c r="X33" s="465"/>
      <c r="Y33" s="378"/>
      <c r="Z33" s="378"/>
      <c r="AA33" s="378"/>
      <c r="AB33" s="378"/>
      <c r="AC33" s="378"/>
    </row>
    <row r="34" spans="2:29">
      <c r="B34" s="129"/>
      <c r="C34" s="129"/>
      <c r="D34" s="174" t="str">
        <f>"AGR"&amp;RIGHT(L34,LEN(L34)-3)</f>
        <v>AGRH2</v>
      </c>
      <c r="E34" s="128" t="str">
        <f t="shared" si="4"/>
        <v>Hydrogen  AGR</v>
      </c>
      <c r="F34" s="129" t="s">
        <v>44</v>
      </c>
      <c r="G34" s="129"/>
      <c r="H34" s="129"/>
      <c r="I34" s="129"/>
      <c r="J34" s="129"/>
      <c r="K34" s="260"/>
      <c r="L34" s="264" t="s">
        <v>311</v>
      </c>
      <c r="M34" s="264" t="s">
        <v>313</v>
      </c>
      <c r="N34" s="264"/>
      <c r="O34" s="264"/>
      <c r="P34" s="264"/>
      <c r="Q34" s="264"/>
      <c r="R34" s="264"/>
      <c r="T34" s="531"/>
      <c r="U34" s="531"/>
      <c r="V34" s="531"/>
      <c r="W34" s="531"/>
      <c r="X34" s="465"/>
      <c r="Y34" s="378"/>
      <c r="Z34" s="378"/>
      <c r="AA34" s="378"/>
      <c r="AB34" s="378"/>
      <c r="AC34" s="378"/>
    </row>
    <row r="35" spans="2:29">
      <c r="B35" s="382"/>
      <c r="C35" s="382"/>
      <c r="D35" s="543" t="str">
        <f t="shared" si="5"/>
        <v>AGRBLQ</v>
      </c>
      <c r="E35" s="544" t="str">
        <f t="shared" si="4"/>
        <v>Black liquor  AGR</v>
      </c>
      <c r="F35" s="382" t="s">
        <v>44</v>
      </c>
      <c r="G35" s="382"/>
      <c r="H35" s="382"/>
      <c r="I35" s="382"/>
      <c r="J35" s="382"/>
      <c r="K35" s="260"/>
      <c r="L35" s="264" t="s">
        <v>308</v>
      </c>
      <c r="M35" s="264" t="s">
        <v>309</v>
      </c>
      <c r="N35" s="264"/>
      <c r="O35" s="264"/>
      <c r="P35" s="264"/>
      <c r="Q35" s="264"/>
      <c r="R35" s="264"/>
      <c r="T35" s="531"/>
      <c r="U35" s="531"/>
      <c r="V35" s="531"/>
      <c r="W35" s="531"/>
      <c r="X35" s="465"/>
      <c r="Y35" s="378"/>
      <c r="Z35" s="378"/>
      <c r="AA35" s="378"/>
      <c r="AB35" s="378"/>
      <c r="AC35" s="378"/>
    </row>
    <row r="36" spans="2:29">
      <c r="B36" s="132" t="s">
        <v>63</v>
      </c>
      <c r="C36" s="132"/>
      <c r="D36" s="173" t="s">
        <v>457</v>
      </c>
      <c r="E36" s="126" t="s">
        <v>458</v>
      </c>
      <c r="F36" s="126" t="s">
        <v>64</v>
      </c>
      <c r="G36" s="131"/>
      <c r="H36" s="132"/>
      <c r="I36" s="132"/>
      <c r="J36" s="132"/>
      <c r="L36" s="222"/>
      <c r="M36" s="222"/>
      <c r="N36" s="264"/>
      <c r="O36" s="264"/>
      <c r="P36" s="264"/>
      <c r="Q36" s="264"/>
      <c r="R36" s="264"/>
      <c r="T36" s="531"/>
      <c r="U36" s="531"/>
      <c r="V36" s="531"/>
      <c r="W36" s="531"/>
      <c r="X36" s="465"/>
      <c r="Y36" s="378"/>
      <c r="Z36" s="378"/>
      <c r="AA36" s="378"/>
      <c r="AB36" s="378"/>
      <c r="AC36" s="378"/>
    </row>
    <row r="37" spans="2:29">
      <c r="B37" s="548"/>
      <c r="C37" s="548"/>
      <c r="D37" s="549"/>
      <c r="E37" s="548"/>
      <c r="F37" s="548"/>
      <c r="G37" s="550"/>
      <c r="H37" s="548"/>
      <c r="I37" s="548"/>
      <c r="J37" s="548"/>
      <c r="L37" s="222"/>
      <c r="M37" s="546"/>
      <c r="N37" s="264"/>
      <c r="O37" s="264"/>
      <c r="P37" s="264"/>
      <c r="Q37" s="264"/>
      <c r="R37" s="264"/>
      <c r="T37" s="378"/>
      <c r="U37" s="378"/>
      <c r="V37" s="378"/>
      <c r="W37" s="378"/>
      <c r="X37" s="378"/>
      <c r="Y37" s="378"/>
      <c r="Z37" s="378"/>
      <c r="AA37" s="378"/>
      <c r="AB37" s="378"/>
      <c r="AC37" s="378"/>
    </row>
    <row r="38" spans="2:29">
      <c r="B38" s="551"/>
      <c r="C38" s="551"/>
      <c r="D38" s="552"/>
      <c r="E38" s="551"/>
      <c r="F38" s="551"/>
      <c r="G38" s="553"/>
      <c r="H38" s="551"/>
      <c r="I38" s="551"/>
      <c r="J38" s="551"/>
      <c r="L38" s="78"/>
      <c r="M38" s="546"/>
      <c r="N38" s="264"/>
      <c r="O38" s="264"/>
      <c r="P38" s="264"/>
      <c r="Q38" s="264"/>
      <c r="R38" s="264"/>
    </row>
    <row r="39" spans="2:29">
      <c r="B39" s="551"/>
      <c r="C39" s="551"/>
      <c r="D39" s="552"/>
      <c r="E39" s="551"/>
      <c r="F39" s="551"/>
      <c r="G39" s="553"/>
      <c r="H39" s="551"/>
      <c r="I39" s="551"/>
      <c r="J39" s="551"/>
      <c r="L39" s="78"/>
      <c r="M39" s="546"/>
      <c r="N39" s="264"/>
      <c r="O39" s="264"/>
      <c r="P39" s="264"/>
      <c r="Q39" s="264"/>
      <c r="R39" s="264"/>
      <c r="S39" s="260"/>
    </row>
    <row r="40" spans="2:29">
      <c r="B40" s="551"/>
      <c r="C40" s="551"/>
      <c r="D40" s="552"/>
      <c r="E40" s="551"/>
      <c r="F40" s="551"/>
      <c r="G40" s="553"/>
      <c r="H40" s="551"/>
      <c r="I40" s="551"/>
      <c r="J40" s="551"/>
      <c r="L40" s="78"/>
      <c r="M40" s="546"/>
      <c r="N40" s="264"/>
      <c r="O40" s="264"/>
      <c r="P40" s="264"/>
      <c r="Q40" s="264"/>
      <c r="R40" s="264"/>
      <c r="S40" s="260"/>
    </row>
    <row r="41" spans="2:29">
      <c r="B41" s="551"/>
      <c r="C41" s="551"/>
      <c r="D41" s="552"/>
      <c r="E41" s="551"/>
      <c r="F41" s="551"/>
      <c r="G41" s="553"/>
      <c r="H41" s="551"/>
      <c r="I41" s="551"/>
      <c r="J41" s="551"/>
      <c r="L41" s="78"/>
      <c r="M41" s="546"/>
      <c r="N41" s="264"/>
      <c r="O41" s="264"/>
      <c r="P41" s="547"/>
      <c r="Q41" s="264"/>
      <c r="R41" s="264"/>
      <c r="S41" s="260"/>
    </row>
    <row r="42" spans="2:29">
      <c r="B42" s="551"/>
      <c r="C42" s="551"/>
      <c r="D42" s="552"/>
      <c r="E42" s="551"/>
      <c r="F42" s="551"/>
      <c r="G42" s="553"/>
      <c r="H42" s="551"/>
      <c r="I42" s="551"/>
      <c r="J42" s="551"/>
      <c r="L42" s="78"/>
      <c r="M42" s="546"/>
      <c r="N42" s="264"/>
      <c r="O42" s="264"/>
      <c r="P42" s="264"/>
      <c r="Q42" s="264"/>
      <c r="R42" s="264"/>
      <c r="S42" s="260"/>
    </row>
    <row r="43" spans="2:29">
      <c r="B43" s="551"/>
      <c r="C43" s="551"/>
      <c r="D43" s="552"/>
      <c r="E43" s="551"/>
      <c r="F43" s="551"/>
      <c r="G43" s="553"/>
      <c r="H43" s="551"/>
      <c r="I43" s="551"/>
      <c r="J43" s="551"/>
      <c r="L43" s="78"/>
      <c r="M43" s="546"/>
      <c r="N43" s="264"/>
      <c r="O43" s="264"/>
      <c r="P43" s="264"/>
      <c r="Q43" s="264"/>
      <c r="R43" s="264"/>
      <c r="S43" s="260"/>
    </row>
    <row r="44" spans="2:29">
      <c r="B44" s="551"/>
      <c r="C44" s="551"/>
      <c r="D44" s="552"/>
      <c r="E44" s="551"/>
      <c r="F44" s="551"/>
      <c r="G44" s="553"/>
      <c r="H44" s="551"/>
      <c r="I44" s="551"/>
      <c r="J44" s="551"/>
      <c r="L44" s="78"/>
      <c r="M44" s="546"/>
      <c r="N44" s="264"/>
      <c r="O44" s="264"/>
      <c r="P44" s="264"/>
      <c r="Q44" s="264"/>
      <c r="R44" s="264"/>
    </row>
    <row r="45" spans="2:29">
      <c r="B45" s="551"/>
      <c r="C45" s="551"/>
      <c r="D45" s="552"/>
      <c r="E45" s="551"/>
      <c r="F45" s="551"/>
      <c r="G45" s="553"/>
      <c r="H45" s="551"/>
      <c r="I45" s="551"/>
      <c r="J45" s="551"/>
      <c r="L45" s="78"/>
      <c r="M45" s="546"/>
      <c r="N45" s="264"/>
      <c r="O45" s="264"/>
      <c r="P45" s="264"/>
      <c r="Q45" s="264"/>
      <c r="R45" s="264"/>
    </row>
    <row r="46" spans="2:29">
      <c r="B46" s="551"/>
      <c r="C46" s="551"/>
      <c r="D46" s="552"/>
      <c r="E46" s="551"/>
      <c r="F46" s="551"/>
      <c r="G46" s="553"/>
      <c r="H46" s="551"/>
      <c r="I46" s="551"/>
      <c r="J46" s="551"/>
      <c r="L46" s="78"/>
      <c r="M46" s="546"/>
      <c r="N46" s="264"/>
      <c r="O46" s="264"/>
      <c r="P46" s="264"/>
      <c r="Q46" s="264"/>
      <c r="R46" s="264"/>
    </row>
    <row r="47" spans="2:29">
      <c r="B47" s="551"/>
      <c r="C47" s="551"/>
      <c r="D47" s="552"/>
      <c r="E47" s="551"/>
      <c r="F47" s="551"/>
      <c r="G47" s="553"/>
      <c r="H47" s="551"/>
      <c r="I47" s="551"/>
      <c r="J47" s="551"/>
      <c r="L47" s="78"/>
      <c r="M47" s="546"/>
      <c r="N47" s="264"/>
      <c r="O47" s="264"/>
      <c r="P47" s="264"/>
      <c r="Q47" s="264"/>
      <c r="R47" s="264"/>
    </row>
    <row r="48" spans="2:29">
      <c r="B48" s="551"/>
      <c r="C48" s="551"/>
      <c r="D48" s="551"/>
      <c r="E48" s="551"/>
      <c r="F48" s="551"/>
      <c r="G48" s="551"/>
      <c r="H48" s="551"/>
      <c r="I48" s="551"/>
      <c r="J48" s="551"/>
      <c r="K48" s="264"/>
      <c r="L48" s="78"/>
      <c r="M48" s="546"/>
      <c r="N48" s="78"/>
      <c r="O48" s="78"/>
      <c r="P48" s="264"/>
      <c r="Q48" s="264"/>
      <c r="R48" s="264"/>
    </row>
    <row r="49" spans="2:42">
      <c r="B49" s="551"/>
      <c r="C49" s="551"/>
      <c r="D49" s="552"/>
      <c r="E49" s="551"/>
      <c r="F49" s="551"/>
      <c r="G49" s="553"/>
      <c r="H49" s="551"/>
      <c r="I49" s="551"/>
      <c r="J49" s="551"/>
      <c r="K49" s="264"/>
      <c r="L49" s="78"/>
      <c r="M49" s="546"/>
      <c r="N49" s="264"/>
      <c r="O49" s="264"/>
      <c r="P49" s="264"/>
      <c r="Q49" s="264"/>
      <c r="R49" s="264"/>
    </row>
    <row r="50" spans="2:42">
      <c r="B50" s="499"/>
      <c r="C50" s="499"/>
      <c r="D50" s="499"/>
      <c r="E50" s="499"/>
      <c r="F50" s="499"/>
      <c r="G50" s="499"/>
      <c r="H50" s="499"/>
      <c r="I50" s="499"/>
      <c r="J50" s="499"/>
      <c r="K50" s="264"/>
      <c r="L50" s="222"/>
      <c r="M50" s="222"/>
      <c r="N50" s="264"/>
      <c r="O50" s="264"/>
      <c r="P50" s="264"/>
      <c r="Q50" s="264"/>
      <c r="R50" s="264"/>
    </row>
    <row r="51" spans="2:42">
      <c r="B51" s="264"/>
      <c r="C51" s="264"/>
      <c r="D51" s="264"/>
      <c r="E51" s="264"/>
      <c r="F51" s="264"/>
      <c r="G51" s="264"/>
      <c r="H51" s="264"/>
      <c r="I51" s="264"/>
      <c r="J51" s="264"/>
      <c r="K51" s="264"/>
      <c r="L51" s="222"/>
      <c r="M51" s="222"/>
      <c r="N51" s="264"/>
      <c r="O51" s="264"/>
      <c r="P51" s="264"/>
      <c r="Q51" s="264"/>
      <c r="R51" s="264"/>
      <c r="T51" s="41"/>
      <c r="U51" s="41"/>
      <c r="V51" s="41"/>
      <c r="W51" s="41"/>
      <c r="Z51" s="41"/>
      <c r="AA51" s="41"/>
      <c r="AB51" s="41"/>
      <c r="AC51" s="41"/>
      <c r="AD51" s="264"/>
      <c r="AE51" s="264"/>
      <c r="AF51" s="264"/>
      <c r="AG51" s="264"/>
    </row>
    <row r="52" spans="2:42">
      <c r="B52" s="264"/>
      <c r="C52" s="264"/>
      <c r="D52" s="264"/>
      <c r="E52" s="264"/>
      <c r="F52" s="264"/>
      <c r="G52" s="264"/>
      <c r="H52" s="264"/>
      <c r="I52" s="264"/>
      <c r="J52" s="264"/>
      <c r="K52" s="264"/>
      <c r="L52" s="222"/>
      <c r="M52" s="222"/>
      <c r="N52" s="264"/>
      <c r="O52" s="264"/>
      <c r="P52" s="264"/>
      <c r="Q52" s="264"/>
      <c r="R52" s="264"/>
      <c r="T52" s="41"/>
      <c r="U52" s="41"/>
      <c r="V52" s="41"/>
      <c r="W52" s="41"/>
      <c r="X52" s="41"/>
      <c r="Y52" s="41"/>
      <c r="Z52" s="41"/>
      <c r="AA52" s="41"/>
      <c r="AB52" s="41"/>
      <c r="AC52" s="41"/>
      <c r="AD52" s="264"/>
      <c r="AE52" s="264"/>
      <c r="AF52" s="264"/>
      <c r="AG52" s="264"/>
    </row>
    <row r="53" spans="2:42">
      <c r="B53" s="264"/>
      <c r="C53" s="264"/>
      <c r="D53" s="264"/>
      <c r="E53" s="264"/>
      <c r="F53" s="264"/>
      <c r="G53" s="264"/>
      <c r="H53" s="264"/>
      <c r="I53" s="264"/>
      <c r="J53" s="264"/>
      <c r="K53" s="264"/>
      <c r="L53" s="222"/>
      <c r="M53" s="222"/>
      <c r="N53" s="264"/>
      <c r="O53" s="264"/>
      <c r="P53" s="264"/>
      <c r="Q53" s="264"/>
      <c r="R53" s="264"/>
      <c r="T53" s="41"/>
      <c r="U53" s="41"/>
      <c r="V53" s="41"/>
      <c r="W53" s="41"/>
      <c r="X53" s="41"/>
      <c r="Y53" s="41"/>
      <c r="Z53" s="41"/>
      <c r="AA53" s="41"/>
      <c r="AB53" s="41"/>
      <c r="AC53" s="41"/>
      <c r="AD53" s="264"/>
      <c r="AE53" s="264"/>
      <c r="AF53" s="264"/>
      <c r="AG53" s="264"/>
    </row>
    <row r="54" spans="2:42">
      <c r="T54" s="41"/>
      <c r="U54" s="41"/>
      <c r="V54" s="41"/>
      <c r="W54" s="41"/>
      <c r="X54" s="41"/>
      <c r="Y54" s="41"/>
      <c r="Z54" s="41"/>
      <c r="AA54" s="41"/>
      <c r="AB54" s="41"/>
      <c r="AC54" s="41"/>
      <c r="AD54" s="264"/>
      <c r="AE54" s="264"/>
      <c r="AF54" s="264"/>
      <c r="AG54" s="264"/>
    </row>
    <row r="55" spans="2:42">
      <c r="T55" s="41"/>
      <c r="U55" s="41"/>
      <c r="V55" s="41"/>
      <c r="W55" s="41"/>
      <c r="X55" s="41"/>
      <c r="Y55" s="41"/>
      <c r="Z55" s="41"/>
      <c r="AA55" s="41"/>
      <c r="AB55" s="41"/>
      <c r="AC55" s="41"/>
      <c r="AD55" s="264"/>
      <c r="AE55" s="264"/>
      <c r="AF55" s="264"/>
      <c r="AG55" s="264"/>
    </row>
    <row r="56" spans="2:42">
      <c r="X56" s="41"/>
      <c r="Y56" s="41"/>
    </row>
    <row r="58" spans="2:42">
      <c r="T58" s="41"/>
      <c r="U58" s="41"/>
      <c r="V58" s="41"/>
      <c r="W58" s="41"/>
      <c r="Z58" s="41"/>
      <c r="AA58" s="41"/>
      <c r="AB58" s="41"/>
      <c r="AC58" s="41"/>
      <c r="AD58" s="264"/>
      <c r="AE58" s="264"/>
      <c r="AF58" s="264"/>
      <c r="AG58" s="264"/>
    </row>
    <row r="59" spans="2:42">
      <c r="X59" s="41"/>
      <c r="Y59" s="41"/>
    </row>
    <row r="64" spans="2:42" s="41" customFormat="1">
      <c r="B64" s="25"/>
      <c r="C64" s="25"/>
      <c r="D64" s="25"/>
      <c r="E64" s="25"/>
      <c r="F64" s="25"/>
      <c r="G64" s="25"/>
      <c r="H64" s="25"/>
      <c r="I64" s="25"/>
      <c r="J64" s="25"/>
      <c r="K64" s="25"/>
      <c r="L64" s="31"/>
      <c r="M64" s="31"/>
      <c r="N64" s="25"/>
      <c r="O64" s="25"/>
      <c r="P64" s="25"/>
      <c r="Q64" s="25"/>
      <c r="R64" s="25"/>
      <c r="S64" s="25"/>
      <c r="T64" s="25"/>
      <c r="U64" s="25"/>
      <c r="V64" s="25"/>
      <c r="W64" s="25"/>
      <c r="X64" s="25"/>
      <c r="Y64" s="25"/>
      <c r="Z64" s="25"/>
      <c r="AA64" s="25"/>
      <c r="AB64" s="25"/>
      <c r="AC64" s="25"/>
      <c r="AD64" s="260"/>
      <c r="AE64" s="260"/>
      <c r="AF64" s="260"/>
      <c r="AG64" s="260"/>
      <c r="AH64" s="260"/>
      <c r="AI64" s="260"/>
      <c r="AJ64" s="25"/>
      <c r="AK64" s="25"/>
      <c r="AL64" s="25"/>
      <c r="AM64" s="25"/>
      <c r="AN64" s="25"/>
      <c r="AO64" s="25"/>
      <c r="AP64" s="25"/>
    </row>
    <row r="65" spans="1:42" s="41" customFormat="1">
      <c r="B65" s="25"/>
      <c r="C65" s="25"/>
      <c r="D65" s="25"/>
      <c r="E65" s="25"/>
      <c r="F65" s="25"/>
      <c r="G65" s="25"/>
      <c r="H65" s="25"/>
      <c r="I65" s="25"/>
      <c r="J65" s="25"/>
      <c r="K65" s="25"/>
      <c r="L65" s="31"/>
      <c r="M65" s="31"/>
      <c r="N65" s="25"/>
      <c r="O65" s="25"/>
      <c r="P65" s="25"/>
      <c r="Q65" s="25"/>
      <c r="R65" s="25"/>
      <c r="S65" s="25"/>
      <c r="T65" s="25"/>
      <c r="U65" s="25"/>
      <c r="V65" s="25"/>
      <c r="W65" s="25"/>
      <c r="X65" s="25"/>
      <c r="Y65" s="25"/>
      <c r="Z65" s="25"/>
      <c r="AA65" s="25"/>
      <c r="AB65" s="25"/>
      <c r="AC65" s="25"/>
      <c r="AD65" s="260"/>
      <c r="AE65" s="260"/>
      <c r="AF65" s="260"/>
      <c r="AG65" s="260"/>
      <c r="AH65" s="260"/>
      <c r="AI65" s="260"/>
      <c r="AJ65" s="25"/>
      <c r="AK65" s="25"/>
      <c r="AL65" s="25"/>
      <c r="AM65" s="25"/>
      <c r="AN65" s="25"/>
      <c r="AO65" s="25"/>
      <c r="AP65" s="25"/>
    </row>
    <row r="66" spans="1:42" s="41" customFormat="1">
      <c r="B66" s="25"/>
      <c r="C66" s="25"/>
      <c r="D66" s="25"/>
      <c r="E66" s="25"/>
      <c r="F66" s="25"/>
      <c r="G66" s="25"/>
      <c r="H66" s="25"/>
      <c r="I66" s="25"/>
      <c r="J66" s="25"/>
      <c r="K66" s="25"/>
      <c r="L66" s="31"/>
      <c r="M66" s="31"/>
      <c r="N66" s="25"/>
      <c r="O66" s="25"/>
      <c r="P66" s="25"/>
      <c r="Q66" s="25"/>
      <c r="R66" s="25"/>
      <c r="S66" s="25"/>
      <c r="T66" s="25"/>
      <c r="U66" s="25"/>
      <c r="V66" s="25"/>
      <c r="W66" s="25"/>
      <c r="X66" s="25"/>
      <c r="Y66" s="25"/>
      <c r="Z66" s="25"/>
      <c r="AA66" s="25"/>
      <c r="AB66" s="25"/>
      <c r="AC66" s="25"/>
      <c r="AD66" s="260"/>
      <c r="AE66" s="260"/>
      <c r="AF66" s="260"/>
      <c r="AG66" s="260"/>
      <c r="AH66" s="260"/>
      <c r="AI66" s="260"/>
      <c r="AJ66" s="25"/>
      <c r="AK66" s="25"/>
      <c r="AL66" s="25"/>
      <c r="AM66" s="25"/>
      <c r="AN66" s="25"/>
      <c r="AO66" s="25"/>
      <c r="AP66" s="25"/>
    </row>
    <row r="67" spans="1:42" s="41" customFormat="1">
      <c r="A67" s="25"/>
      <c r="B67" s="25"/>
      <c r="C67" s="25"/>
      <c r="D67" s="25"/>
      <c r="E67" s="25"/>
      <c r="F67" s="25"/>
      <c r="G67" s="25"/>
      <c r="H67" s="25"/>
      <c r="I67" s="25"/>
      <c r="J67" s="25"/>
      <c r="K67" s="25"/>
      <c r="L67" s="31"/>
      <c r="M67" s="31"/>
      <c r="N67" s="25"/>
      <c r="O67" s="25"/>
      <c r="P67" s="25"/>
      <c r="Q67" s="25"/>
      <c r="R67" s="25"/>
      <c r="S67" s="25"/>
      <c r="T67" s="25"/>
      <c r="U67" s="25"/>
      <c r="V67" s="25"/>
      <c r="W67" s="25"/>
      <c r="X67" s="25"/>
      <c r="Y67" s="25"/>
      <c r="Z67" s="25"/>
      <c r="AA67" s="25"/>
      <c r="AB67" s="25"/>
      <c r="AC67" s="25"/>
      <c r="AD67" s="260"/>
      <c r="AE67" s="260"/>
      <c r="AF67" s="260"/>
      <c r="AG67" s="260"/>
      <c r="AH67" s="260"/>
      <c r="AI67" s="260"/>
      <c r="AJ67" s="25"/>
      <c r="AK67" s="25"/>
      <c r="AL67" s="25"/>
      <c r="AM67" s="25"/>
      <c r="AN67" s="25"/>
      <c r="AO67" s="25"/>
      <c r="AP67" s="25"/>
    </row>
    <row r="68" spans="1:42" s="41" customFormat="1">
      <c r="A68" s="25"/>
      <c r="B68" s="25"/>
      <c r="C68" s="25"/>
      <c r="D68" s="25"/>
      <c r="E68" s="25"/>
      <c r="F68" s="25"/>
      <c r="G68" s="25"/>
      <c r="H68" s="25"/>
      <c r="I68" s="25"/>
      <c r="J68" s="25"/>
      <c r="K68" s="25"/>
      <c r="L68" s="31"/>
      <c r="M68" s="31"/>
      <c r="N68" s="25"/>
      <c r="O68" s="25"/>
      <c r="P68" s="25"/>
      <c r="Q68" s="25"/>
      <c r="R68" s="25"/>
      <c r="S68" s="25"/>
      <c r="T68" s="25"/>
      <c r="U68" s="25"/>
      <c r="V68" s="25"/>
      <c r="W68" s="25"/>
      <c r="X68" s="25"/>
      <c r="Y68" s="25"/>
      <c r="Z68" s="25"/>
      <c r="AA68" s="25"/>
      <c r="AB68" s="25"/>
      <c r="AC68" s="25"/>
      <c r="AD68" s="260"/>
      <c r="AE68" s="260"/>
      <c r="AF68" s="260"/>
      <c r="AG68" s="260"/>
      <c r="AH68" s="260"/>
      <c r="AI68" s="260"/>
      <c r="AJ68" s="25"/>
      <c r="AK68" s="25"/>
      <c r="AL68" s="25"/>
      <c r="AM68" s="25"/>
      <c r="AN68" s="25"/>
      <c r="AO68" s="25"/>
      <c r="AP68" s="25"/>
    </row>
    <row r="69" spans="1:42">
      <c r="AH69" s="264"/>
      <c r="AI69" s="264"/>
      <c r="AJ69" s="41"/>
      <c r="AK69" s="41"/>
      <c r="AL69" s="41"/>
      <c r="AM69" s="41"/>
      <c r="AN69" s="41"/>
      <c r="AO69" s="41"/>
      <c r="AP69" s="41"/>
    </row>
    <row r="70" spans="1:42">
      <c r="AH70" s="264"/>
      <c r="AI70" s="264"/>
      <c r="AJ70" s="41"/>
      <c r="AK70" s="41"/>
      <c r="AL70" s="41"/>
      <c r="AM70" s="41"/>
      <c r="AN70" s="41"/>
      <c r="AO70" s="41"/>
      <c r="AP70" s="41"/>
    </row>
    <row r="71" spans="1:42" s="41" customFormat="1">
      <c r="A71" s="25"/>
      <c r="B71" s="25"/>
      <c r="C71" s="25"/>
      <c r="D71" s="25"/>
      <c r="E71" s="25"/>
      <c r="F71" s="25"/>
      <c r="G71" s="25"/>
      <c r="H71" s="25"/>
      <c r="I71" s="25"/>
      <c r="J71" s="25"/>
      <c r="K71" s="25"/>
      <c r="L71" s="31"/>
      <c r="M71" s="31"/>
      <c r="N71" s="25"/>
      <c r="O71" s="25"/>
      <c r="P71" s="25"/>
      <c r="Q71" s="25"/>
      <c r="R71" s="25"/>
      <c r="S71" s="25"/>
      <c r="T71" s="25"/>
      <c r="U71" s="25"/>
      <c r="V71" s="25"/>
      <c r="W71" s="25"/>
      <c r="X71" s="25"/>
      <c r="Y71" s="25"/>
      <c r="Z71" s="25"/>
      <c r="AA71" s="25"/>
      <c r="AB71" s="25"/>
      <c r="AC71" s="25"/>
      <c r="AD71" s="260"/>
      <c r="AE71" s="260"/>
      <c r="AF71" s="260"/>
      <c r="AG71" s="260"/>
      <c r="AH71" s="264"/>
      <c r="AI71" s="264"/>
    </row>
    <row r="72" spans="1:42">
      <c r="AH72" s="264"/>
      <c r="AI72" s="264"/>
      <c r="AJ72" s="41"/>
      <c r="AK72" s="41"/>
      <c r="AL72" s="41"/>
      <c r="AM72" s="41"/>
      <c r="AN72" s="41"/>
      <c r="AO72" s="41"/>
      <c r="AP72" s="41"/>
    </row>
    <row r="73" spans="1:42">
      <c r="AH73" s="264"/>
      <c r="AI73" s="264"/>
      <c r="AJ73" s="41"/>
      <c r="AK73" s="41"/>
      <c r="AL73" s="41"/>
      <c r="AM73" s="41"/>
      <c r="AN73" s="41"/>
      <c r="AO73" s="41"/>
      <c r="AP73" s="41"/>
    </row>
    <row r="76" spans="1:42">
      <c r="AH76" s="264"/>
      <c r="AI76" s="264"/>
      <c r="AJ76" s="41"/>
      <c r="AK76" s="41"/>
      <c r="AL76" s="41"/>
      <c r="AM76" s="41"/>
      <c r="AN76" s="41"/>
      <c r="AO76" s="41"/>
      <c r="AP76" s="41"/>
    </row>
    <row r="79" spans="1:42">
      <c r="A79" s="41"/>
    </row>
    <row r="80" spans="1:42">
      <c r="A80" s="41"/>
    </row>
    <row r="81" spans="1:1">
      <c r="A81" s="41"/>
    </row>
    <row r="82" spans="1:1">
      <c r="A82" s="41"/>
    </row>
    <row r="83" spans="1:1">
      <c r="A83" s="41"/>
    </row>
    <row r="84" spans="1:1">
      <c r="A84" s="45"/>
    </row>
    <row r="85" spans="1:1">
      <c r="A85" s="45"/>
    </row>
    <row r="86" spans="1:1">
      <c r="A86" s="45"/>
    </row>
    <row r="87" spans="1:1">
      <c r="A87" s="45"/>
    </row>
    <row r="88" spans="1:1">
      <c r="A88" s="45"/>
    </row>
    <row r="89" spans="1:1">
      <c r="A89" s="45"/>
    </row>
    <row r="90" spans="1:1">
      <c r="A90" s="45"/>
    </row>
    <row r="91" spans="1:1">
      <c r="A91" s="45"/>
    </row>
    <row r="92" spans="1:1">
      <c r="A92" s="45"/>
    </row>
    <row r="93" spans="1:1">
      <c r="A93" s="45"/>
    </row>
    <row r="94" spans="1:1">
      <c r="A94" s="45"/>
    </row>
    <row r="95" spans="1:1">
      <c r="A95" s="45"/>
    </row>
    <row r="96" spans="1:1">
      <c r="A96" s="45"/>
    </row>
    <row r="97" spans="1:29">
      <c r="A97" s="45"/>
    </row>
    <row r="98" spans="1:29">
      <c r="A98" s="45"/>
    </row>
    <row r="99" spans="1:29">
      <c r="A99" s="45"/>
    </row>
    <row r="100" spans="1:29">
      <c r="A100" s="45"/>
      <c r="T100" s="260"/>
      <c r="U100" s="260"/>
      <c r="V100" s="260"/>
      <c r="W100" s="260"/>
      <c r="X100" s="260"/>
      <c r="Y100" s="260"/>
      <c r="Z100" s="260"/>
      <c r="AA100" s="260"/>
      <c r="AB100" s="260"/>
      <c r="AC100" s="260"/>
    </row>
    <row r="101" spans="1:29">
      <c r="A101" s="45"/>
      <c r="T101" s="260"/>
      <c r="U101" s="260"/>
      <c r="V101" s="260"/>
      <c r="W101" s="260"/>
      <c r="X101" s="260"/>
      <c r="Y101" s="260"/>
      <c r="Z101" s="260"/>
      <c r="AA101" s="260"/>
      <c r="AB101" s="260"/>
      <c r="AC101" s="260"/>
    </row>
    <row r="102" spans="1:29">
      <c r="A102" s="45"/>
    </row>
    <row r="105" spans="1:29">
      <c r="A105" s="41"/>
      <c r="T105" s="260"/>
    </row>
    <row r="106" spans="1:29">
      <c r="T106" s="260"/>
    </row>
    <row r="107" spans="1:29">
      <c r="T107" s="260"/>
    </row>
    <row r="108" spans="1:29">
      <c r="T108" s="260"/>
    </row>
    <row r="109" spans="1:29">
      <c r="T109" s="260"/>
    </row>
    <row r="118" spans="2:29" s="260" customFormat="1">
      <c r="B118" s="25"/>
      <c r="C118" s="25"/>
      <c r="D118" s="25"/>
      <c r="E118" s="25"/>
      <c r="F118" s="25"/>
      <c r="G118" s="25"/>
      <c r="H118" s="25"/>
      <c r="I118" s="25"/>
      <c r="J118" s="25"/>
      <c r="K118" s="25"/>
      <c r="L118" s="31"/>
      <c r="M118" s="31"/>
      <c r="N118" s="25"/>
      <c r="O118" s="25"/>
      <c r="P118" s="25"/>
      <c r="Q118" s="25"/>
      <c r="R118" s="25"/>
      <c r="S118" s="25"/>
      <c r="T118" s="25"/>
      <c r="U118" s="25"/>
      <c r="V118" s="25"/>
      <c r="W118" s="25"/>
      <c r="X118" s="25"/>
      <c r="Y118" s="25"/>
      <c r="Z118" s="25"/>
      <c r="AA118" s="25"/>
      <c r="AB118" s="25"/>
      <c r="AC118" s="25"/>
    </row>
    <row r="119" spans="2:29" s="260" customFormat="1">
      <c r="B119" s="25"/>
      <c r="C119" s="25"/>
      <c r="D119" s="25"/>
      <c r="E119" s="25"/>
      <c r="F119" s="25"/>
      <c r="G119" s="25"/>
      <c r="H119" s="25"/>
      <c r="I119" s="25"/>
      <c r="J119" s="25"/>
      <c r="K119" s="25"/>
      <c r="L119" s="31"/>
      <c r="M119" s="31"/>
      <c r="N119" s="25"/>
      <c r="O119" s="25"/>
      <c r="P119" s="25"/>
      <c r="Q119" s="25"/>
      <c r="R119" s="25"/>
      <c r="S119" s="25"/>
      <c r="T119" s="25"/>
      <c r="U119" s="25"/>
      <c r="V119" s="25"/>
      <c r="W119" s="25"/>
      <c r="X119" s="25"/>
      <c r="Y119" s="25"/>
      <c r="Z119" s="25"/>
      <c r="AA119" s="25"/>
      <c r="AB119" s="25"/>
      <c r="AC119" s="25"/>
    </row>
  </sheetData>
  <phoneticPr fontId="39" type="noConversion"/>
  <pageMargins left="0.75" right="0.75" top="1" bottom="1" header="0.5" footer="0.5"/>
  <pageSetup paperSize="9" orientation="portrait" horizontalDpi="300" verticalDpi="300"/>
  <headerFooter alignWithMargins="0"/>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sheetPr codeName="Sheet2">
    <tabColor rgb="FF92D050"/>
  </sheetPr>
  <dimension ref="B2:P1048324"/>
  <sheetViews>
    <sheetView showGridLines="0" zoomScale="90" zoomScaleNormal="90" workbookViewId="0">
      <selection activeCell="Q32" sqref="Q32"/>
    </sheetView>
  </sheetViews>
  <sheetFormatPr defaultColWidth="9.109375" defaultRowHeight="12.75" customHeight="1"/>
  <cols>
    <col min="1" max="2" width="9.109375" style="118"/>
    <col min="3" max="3" width="58.6640625" style="118" customWidth="1"/>
    <col min="4" max="4" width="10.109375" style="118" bestFit="1" customWidth="1"/>
    <col min="5" max="7" width="12.44140625" style="118" customWidth="1"/>
    <col min="8" max="8" width="9.109375" style="118"/>
    <col min="9" max="9" width="14.88671875" style="118" bestFit="1" customWidth="1"/>
    <col min="10" max="14" width="6.44140625" style="118" customWidth="1"/>
    <col min="15" max="15" width="1.109375" style="118" customWidth="1"/>
    <col min="16" max="16384" width="9.109375" style="118"/>
  </cols>
  <sheetData>
    <row r="2" spans="2:16" ht="12.75" customHeight="1">
      <c r="B2" s="79">
        <f>Agriculture!V76</f>
        <v>2010</v>
      </c>
      <c r="C2" s="79" t="s">
        <v>86</v>
      </c>
      <c r="D2" s="25"/>
      <c r="E2" s="25"/>
      <c r="F2" s="25"/>
      <c r="G2" s="260"/>
      <c r="I2" s="197" t="s">
        <v>217</v>
      </c>
      <c r="J2" s="197"/>
      <c r="K2" s="197"/>
      <c r="L2" s="197"/>
      <c r="M2" s="197"/>
      <c r="N2" s="197"/>
    </row>
    <row r="3" spans="2:16" ht="12.75" customHeight="1">
      <c r="B3" s="155" t="s">
        <v>182</v>
      </c>
      <c r="D3" s="219" t="s">
        <v>152</v>
      </c>
      <c r="E3" s="218">
        <v>7</v>
      </c>
      <c r="F3" s="25"/>
      <c r="G3" s="260"/>
    </row>
    <row r="4" spans="2:16" ht="12.75" customHeight="1">
      <c r="B4" s="25"/>
      <c r="C4" s="25"/>
      <c r="D4" s="25"/>
      <c r="E4" s="25"/>
      <c r="F4" s="25"/>
      <c r="G4" s="260"/>
      <c r="I4" s="199" t="s">
        <v>168</v>
      </c>
      <c r="J4" s="199"/>
      <c r="K4" s="199"/>
      <c r="L4" s="199"/>
      <c r="M4" s="199"/>
      <c r="N4" s="199"/>
    </row>
    <row r="5" spans="2:16" ht="12.75" customHeight="1">
      <c r="B5" s="44" t="s">
        <v>8</v>
      </c>
      <c r="C5" s="44"/>
      <c r="D5" s="45"/>
      <c r="E5" s="25"/>
      <c r="F5" s="25"/>
      <c r="G5" s="260"/>
    </row>
    <row r="6" spans="2:16" ht="27.6">
      <c r="B6" s="46" t="s">
        <v>4</v>
      </c>
      <c r="C6" s="46" t="s">
        <v>127</v>
      </c>
      <c r="D6" s="152" t="s">
        <v>27</v>
      </c>
      <c r="E6" s="46" t="s">
        <v>314</v>
      </c>
      <c r="F6" s="46" t="s">
        <v>425</v>
      </c>
      <c r="G6" s="46" t="s">
        <v>446</v>
      </c>
      <c r="I6" s="200" t="s">
        <v>214</v>
      </c>
      <c r="J6" s="201" t="s">
        <v>315</v>
      </c>
      <c r="K6" s="201" t="s">
        <v>404</v>
      </c>
      <c r="L6" s="201" t="s">
        <v>412</v>
      </c>
      <c r="M6" s="202" t="s">
        <v>215</v>
      </c>
      <c r="N6" s="202" t="s">
        <v>216</v>
      </c>
      <c r="P6" s="211" t="s">
        <v>95</v>
      </c>
    </row>
    <row r="7" spans="2:16" ht="12.75" customHeight="1">
      <c r="B7" s="151" t="str">
        <f>+Commodities!D6</f>
        <v>AGDPH</v>
      </c>
      <c r="C7" s="151" t="str">
        <f>+Commodities!E6</f>
        <v>Agriculture Demand Process heat</v>
      </c>
      <c r="D7" s="153" t="str">
        <f>+Commodities!F6</f>
        <v>PJ</v>
      </c>
      <c r="E7" s="158">
        <f ca="1">+SUM(INDIRECT("'" &amp; $I7 &amp; "'!" &amp; J7 &amp; $M7 &amp; IF(ISBLANK($N7),"",":" &amp; J7 &amp; $N7)))</f>
        <v>0</v>
      </c>
      <c r="F7" s="158">
        <f t="shared" ref="F7:F13" ca="1" si="0">+SUM(INDIRECT("'" &amp; $I7 &amp; "'!" &amp; K7 &amp; $M7 &amp; IF(ISBLANK($N7),"",":" &amp; K7 &amp; $N7)))</f>
        <v>0</v>
      </c>
      <c r="G7" s="158">
        <f t="shared" ref="G7:G13" ca="1" si="1">+SUM(INDIRECT("'" &amp; $I7 &amp; "'!" &amp; L7 &amp; $M7 &amp; IF(ISBLANK($N7),"",":" &amp; L7 &amp; $N7)))</f>
        <v>0</v>
      </c>
      <c r="I7" s="203" t="str">
        <f>Commodities!AE6</f>
        <v>Agriculture</v>
      </c>
      <c r="J7" s="204" t="str">
        <f>SUBSTITUTE(ADDRESS(1,COLUMN(Agriculture!AQ1),4),"1","")</f>
        <v>AQ</v>
      </c>
      <c r="K7" s="204" t="str">
        <f>SUBSTITUTE(ADDRESS(1,COLUMN(Agriculture!AR1),4),"1","")</f>
        <v>AR</v>
      </c>
      <c r="L7" s="204" t="str">
        <f>SUBSTITUTE(ADDRESS(1,COLUMN(Agriculture!AS1),4),"1","")</f>
        <v>AS</v>
      </c>
      <c r="M7" s="205">
        <v>26</v>
      </c>
      <c r="N7" s="205">
        <v>37</v>
      </c>
      <c r="P7" s="210">
        <f ca="1">+SUM(INDIRECT("'" &amp; I7 &amp; "'!" &amp; "AQ26:AR62")) - SUM(E7:F13)</f>
        <v>0</v>
      </c>
    </row>
    <row r="8" spans="2:16" ht="12.75" customHeight="1">
      <c r="B8" s="151" t="str">
        <f>+Commodities!D7</f>
        <v>AGDCO</v>
      </c>
      <c r="C8" s="151" t="str">
        <f>+Commodities!E7</f>
        <v>Agriculture Demand Cooling</v>
      </c>
      <c r="D8" s="153" t="str">
        <f>+Commodities!F7</f>
        <v>PJ</v>
      </c>
      <c r="E8" s="158">
        <f t="shared" ref="E8:E13" ca="1" si="2">+SUM(INDIRECT("'" &amp; $I8 &amp; "'!" &amp; J8 &amp; $M8 &amp; IF(ISBLANK($N8),"",":" &amp; J8 &amp; $N8)))</f>
        <v>0</v>
      </c>
      <c r="F8" s="158">
        <f t="shared" ca="1" si="0"/>
        <v>0</v>
      </c>
      <c r="G8" s="158">
        <f t="shared" ca="1" si="1"/>
        <v>0</v>
      </c>
      <c r="I8" s="207" t="str">
        <f>+I7</f>
        <v>Agriculture</v>
      </c>
      <c r="J8" s="208" t="str">
        <f>+J7</f>
        <v>AQ</v>
      </c>
      <c r="K8" s="208" t="str">
        <f>+K7</f>
        <v>AR</v>
      </c>
      <c r="L8" s="208" t="str">
        <f>+L7</f>
        <v>AS</v>
      </c>
      <c r="M8" s="206">
        <v>38</v>
      </c>
      <c r="N8" s="206">
        <v>46</v>
      </c>
      <c r="P8" s="209"/>
    </row>
    <row r="9" spans="2:16" ht="12.75" customHeight="1">
      <c r="B9" s="151" t="str">
        <f>+Commodities!D8</f>
        <v>AGDSH</v>
      </c>
      <c r="C9" s="151" t="str">
        <f>+Commodities!E8</f>
        <v>Agriculture Demand Spatial Heat</v>
      </c>
      <c r="D9" s="153" t="str">
        <f>+Commodities!F8</f>
        <v>PJ</v>
      </c>
      <c r="E9" s="158">
        <f t="shared" ca="1" si="2"/>
        <v>0</v>
      </c>
      <c r="F9" s="158">
        <f t="shared" ca="1" si="0"/>
        <v>0</v>
      </c>
      <c r="G9" s="158">
        <f t="shared" ca="1" si="1"/>
        <v>0</v>
      </c>
      <c r="I9" s="207" t="str">
        <f t="shared" ref="I9:I13" si="3">+I8</f>
        <v>Agriculture</v>
      </c>
      <c r="J9" s="208" t="str">
        <f>+J8</f>
        <v>AQ</v>
      </c>
      <c r="K9" s="208" t="str">
        <f>+K8</f>
        <v>AR</v>
      </c>
      <c r="L9" s="208" t="str">
        <f>+L8</f>
        <v>AS</v>
      </c>
      <c r="M9" s="206">
        <v>47</v>
      </c>
      <c r="N9" s="205">
        <v>58</v>
      </c>
    </row>
    <row r="10" spans="2:16" ht="12.75" customHeight="1">
      <c r="B10" s="151" t="str">
        <f>+Commodities!D9</f>
        <v>AGDLA</v>
      </c>
      <c r="C10" s="151" t="str">
        <f>+Commodities!E9</f>
        <v>Agriculture Demand Light</v>
      </c>
      <c r="D10" s="153" t="str">
        <f>+Commodities!F9</f>
        <v>PJ</v>
      </c>
      <c r="E10" s="158">
        <f t="shared" ca="1" si="2"/>
        <v>0</v>
      </c>
      <c r="F10" s="158">
        <f t="shared" ca="1" si="0"/>
        <v>0</v>
      </c>
      <c r="G10" s="158">
        <f t="shared" ca="1" si="1"/>
        <v>0</v>
      </c>
      <c r="I10" s="207" t="str">
        <f t="shared" si="3"/>
        <v>Agriculture</v>
      </c>
      <c r="J10" s="208" t="str">
        <f t="shared" ref="J10:K13" si="4">+J9</f>
        <v>AQ</v>
      </c>
      <c r="K10" s="208" t="str">
        <f>+K9</f>
        <v>AR</v>
      </c>
      <c r="L10" s="208" t="str">
        <f>+L9</f>
        <v>AS</v>
      </c>
      <c r="M10" s="206">
        <v>59</v>
      </c>
      <c r="N10" s="205"/>
    </row>
    <row r="11" spans="2:16" ht="12.75" customHeight="1">
      <c r="B11" s="151" t="str">
        <f>+Commodities!D10</f>
        <v>AGDEM</v>
      </c>
      <c r="C11" s="151" t="str">
        <f>+Commodities!E10</f>
        <v>Agriculture Demand Electric Motors</v>
      </c>
      <c r="D11" s="153" t="str">
        <f>+Commodities!F10</f>
        <v>PJ</v>
      </c>
      <c r="E11" s="158">
        <f t="shared" ca="1" si="2"/>
        <v>0</v>
      </c>
      <c r="F11" s="158">
        <f t="shared" ca="1" si="0"/>
        <v>0</v>
      </c>
      <c r="G11" s="158">
        <f t="shared" ca="1" si="1"/>
        <v>0</v>
      </c>
      <c r="I11" s="207" t="str">
        <f t="shared" si="3"/>
        <v>Agriculture</v>
      </c>
      <c r="J11" s="208" t="str">
        <f t="shared" si="4"/>
        <v>AQ</v>
      </c>
      <c r="K11" s="208" t="str">
        <f t="shared" si="4"/>
        <v>AR</v>
      </c>
      <c r="L11" s="208" t="str">
        <f t="shared" ref="L11" si="5">+L10</f>
        <v>AS</v>
      </c>
      <c r="M11" s="206">
        <v>60</v>
      </c>
      <c r="N11" s="205"/>
    </row>
    <row r="12" spans="2:16" ht="12.75" customHeight="1">
      <c r="B12" s="151" t="str">
        <f>+Commodities!D11</f>
        <v>AGDTF</v>
      </c>
      <c r="C12" s="151" t="str">
        <f>+Commodities!E11</f>
        <v>Agriculture Demand Haulage Tractors, Trucks, Fishing boats, Forest machines</v>
      </c>
      <c r="D12" s="153" t="str">
        <f>+Commodities!F11</f>
        <v>PJ</v>
      </c>
      <c r="E12" s="158">
        <f t="shared" ca="1" si="2"/>
        <v>0</v>
      </c>
      <c r="F12" s="158">
        <f t="shared" ca="1" si="0"/>
        <v>0</v>
      </c>
      <c r="G12" s="158">
        <f t="shared" ca="1" si="1"/>
        <v>0</v>
      </c>
      <c r="I12" s="207" t="str">
        <f t="shared" si="3"/>
        <v>Agriculture</v>
      </c>
      <c r="J12" s="208" t="str">
        <f t="shared" si="4"/>
        <v>AQ</v>
      </c>
      <c r="K12" s="208" t="str">
        <f t="shared" si="4"/>
        <v>AR</v>
      </c>
      <c r="L12" s="208" t="str">
        <f t="shared" ref="L12" si="6">+L11</f>
        <v>AS</v>
      </c>
      <c r="M12" s="206">
        <v>61</v>
      </c>
      <c r="N12" s="205"/>
    </row>
    <row r="13" spans="2:16" ht="12.75" customHeight="1">
      <c r="B13" s="151" t="str">
        <f>+Commodities!D12</f>
        <v>AGDFL</v>
      </c>
      <c r="C13" s="151" t="str">
        <f>+Commodities!E12</f>
        <v>Agriculture Demand Haulage Forklifts</v>
      </c>
      <c r="D13" s="153" t="str">
        <f>+Commodities!F12</f>
        <v>PJ</v>
      </c>
      <c r="E13" s="158">
        <f t="shared" ca="1" si="2"/>
        <v>0</v>
      </c>
      <c r="F13" s="158">
        <f t="shared" ca="1" si="0"/>
        <v>0</v>
      </c>
      <c r="G13" s="158">
        <f t="shared" ca="1" si="1"/>
        <v>0</v>
      </c>
      <c r="I13" s="207" t="str">
        <f t="shared" si="3"/>
        <v>Agriculture</v>
      </c>
      <c r="J13" s="208" t="str">
        <f t="shared" si="4"/>
        <v>AQ</v>
      </c>
      <c r="K13" s="208" t="str">
        <f t="shared" si="4"/>
        <v>AR</v>
      </c>
      <c r="L13" s="208" t="str">
        <f t="shared" ref="L13" si="7">+L12</f>
        <v>AS</v>
      </c>
      <c r="M13" s="206">
        <v>62</v>
      </c>
      <c r="N13" s="205"/>
      <c r="P13" s="210"/>
    </row>
    <row r="16" spans="2:16" ht="26.25" customHeight="1"/>
    <row r="18" spans="2:16" ht="12.75" customHeight="1">
      <c r="B18" s="237">
        <v>2015</v>
      </c>
      <c r="C18" s="237" t="s">
        <v>86</v>
      </c>
    </row>
    <row r="19" spans="2:16" ht="12.75" customHeight="1">
      <c r="B19" s="260"/>
      <c r="C19" s="260"/>
      <c r="D19" s="260"/>
      <c r="E19" s="260"/>
      <c r="F19" s="260"/>
      <c r="G19" s="260"/>
      <c r="I19" s="197" t="s">
        <v>217</v>
      </c>
      <c r="J19" s="197"/>
      <c r="K19" s="197"/>
      <c r="L19" s="197"/>
      <c r="M19" s="197"/>
      <c r="N19" s="197"/>
    </row>
    <row r="20" spans="2:16" ht="12.75" customHeight="1">
      <c r="B20" s="155" t="s">
        <v>182</v>
      </c>
      <c r="D20" s="219" t="s">
        <v>152</v>
      </c>
      <c r="E20" s="218">
        <v>7</v>
      </c>
      <c r="F20" s="260"/>
      <c r="G20" s="260"/>
    </row>
    <row r="21" spans="2:16" ht="12.75" customHeight="1">
      <c r="B21" s="260"/>
      <c r="C21" s="260"/>
      <c r="D21" s="260"/>
      <c r="E21" s="260"/>
      <c r="F21" s="260"/>
      <c r="G21" s="260"/>
      <c r="I21" s="199" t="s">
        <v>168</v>
      </c>
      <c r="J21" s="199"/>
      <c r="K21" s="199"/>
      <c r="L21" s="199"/>
      <c r="M21" s="199"/>
      <c r="N21" s="199"/>
    </row>
    <row r="22" spans="2:16" ht="12.75" customHeight="1">
      <c r="B22" s="44" t="s">
        <v>8</v>
      </c>
      <c r="C22" s="44"/>
      <c r="D22" s="45"/>
      <c r="E22" s="260"/>
      <c r="F22" s="260"/>
      <c r="G22" s="260"/>
    </row>
    <row r="23" spans="2:16" ht="12.75" customHeight="1">
      <c r="B23" s="46" t="s">
        <v>4</v>
      </c>
      <c r="C23" s="46" t="s">
        <v>127</v>
      </c>
      <c r="D23" s="152" t="s">
        <v>27</v>
      </c>
      <c r="E23" s="152" t="s">
        <v>447</v>
      </c>
      <c r="F23" s="46" t="s">
        <v>466</v>
      </c>
      <c r="G23" s="46" t="s">
        <v>467</v>
      </c>
      <c r="I23" s="200" t="s">
        <v>214</v>
      </c>
      <c r="J23" s="201" t="s">
        <v>315</v>
      </c>
      <c r="K23" s="201" t="s">
        <v>404</v>
      </c>
      <c r="L23" s="201" t="s">
        <v>404</v>
      </c>
      <c r="M23" s="202" t="s">
        <v>215</v>
      </c>
      <c r="N23" s="202" t="s">
        <v>216</v>
      </c>
      <c r="P23" s="211" t="s">
        <v>95</v>
      </c>
    </row>
    <row r="24" spans="2:16" ht="12.75" customHeight="1">
      <c r="B24" s="151" t="str">
        <f t="shared" ref="B24:D30" si="8">B7</f>
        <v>AGDPH</v>
      </c>
      <c r="C24" s="151" t="str">
        <f t="shared" si="8"/>
        <v>Agriculture Demand Process heat</v>
      </c>
      <c r="D24" s="326" t="str">
        <f t="shared" si="8"/>
        <v>PJ</v>
      </c>
      <c r="E24" s="158">
        <f t="shared" ref="E24:E30" ca="1" si="9">+SUM(INDIRECT("'" &amp; $I24 &amp; "'!" &amp; J24 &amp; $M24 &amp; IF(ISBLANK($N24),"",":" &amp; J24 &amp; $N24)))</f>
        <v>0</v>
      </c>
      <c r="F24" s="158">
        <f t="shared" ref="F24:F30" ca="1" si="10">+SUM(INDIRECT("'" &amp; $I24 &amp; "'!" &amp; K24 &amp; $M24 &amp; IF(ISBLANK($N24),"",":" &amp; K24 &amp; $N24)))</f>
        <v>0</v>
      </c>
      <c r="G24" s="158">
        <f t="shared" ref="G24:G30" ca="1" si="11">+SUM(INDIRECT("'" &amp; $I24 &amp; "'!" &amp; L24 &amp; $M24 &amp; IF(ISBLANK($N24),"",":" &amp; L24 &amp; $N24)))</f>
        <v>0</v>
      </c>
      <c r="I24" s="340" t="str">
        <f t="shared" ref="I24:I30" si="12">I7</f>
        <v>Agriculture</v>
      </c>
      <c r="J24" s="204" t="str">
        <f>SUBSTITUTE(ADDRESS(1,COLUMN(Agriculture!BD1),4),"1","")</f>
        <v>BD</v>
      </c>
      <c r="K24" s="204" t="str">
        <f>SUBSTITUTE(ADDRESS(1,COLUMN(Agriculture!BE1),4),"1","")</f>
        <v>BE</v>
      </c>
      <c r="L24" s="204" t="str">
        <f>SUBSTITUTE(ADDRESS(1,COLUMN(Agriculture!BF1),4),"1","")</f>
        <v>BF</v>
      </c>
      <c r="M24" s="205">
        <f t="shared" ref="M24:N26" si="13">M7</f>
        <v>26</v>
      </c>
      <c r="N24" s="328">
        <f t="shared" si="13"/>
        <v>37</v>
      </c>
      <c r="P24" s="210">
        <f ca="1">+SUM(INDIRECT("'" &amp; I24 &amp; "'!" &amp; "BD26:BE62")) - SUM(E24:F30)</f>
        <v>0</v>
      </c>
    </row>
    <row r="25" spans="2:16" ht="12.75" customHeight="1">
      <c r="B25" s="151" t="str">
        <f t="shared" si="8"/>
        <v>AGDCO</v>
      </c>
      <c r="C25" s="151" t="str">
        <f t="shared" si="8"/>
        <v>Agriculture Demand Cooling</v>
      </c>
      <c r="D25" s="153" t="str">
        <f t="shared" si="8"/>
        <v>PJ</v>
      </c>
      <c r="E25" s="158">
        <f t="shared" ca="1" si="9"/>
        <v>0</v>
      </c>
      <c r="F25" s="158">
        <f t="shared" ca="1" si="10"/>
        <v>0</v>
      </c>
      <c r="G25" s="158">
        <f t="shared" ca="1" si="11"/>
        <v>0</v>
      </c>
      <c r="I25" s="340" t="str">
        <f t="shared" si="12"/>
        <v>Agriculture</v>
      </c>
      <c r="J25" s="208" t="str">
        <f>+J24</f>
        <v>BD</v>
      </c>
      <c r="K25" s="208" t="str">
        <f>+K24</f>
        <v>BE</v>
      </c>
      <c r="L25" s="208" t="str">
        <f>+L24</f>
        <v>BF</v>
      </c>
      <c r="M25" s="328">
        <f t="shared" si="13"/>
        <v>38</v>
      </c>
      <c r="N25" s="328">
        <f t="shared" si="13"/>
        <v>46</v>
      </c>
      <c r="P25" s="209"/>
    </row>
    <row r="26" spans="2:16" ht="12.75" customHeight="1">
      <c r="B26" s="151" t="str">
        <f t="shared" si="8"/>
        <v>AGDSH</v>
      </c>
      <c r="C26" s="151" t="str">
        <f t="shared" si="8"/>
        <v>Agriculture Demand Spatial Heat</v>
      </c>
      <c r="D26" s="153" t="str">
        <f t="shared" si="8"/>
        <v>PJ</v>
      </c>
      <c r="E26" s="158">
        <f t="shared" ca="1" si="9"/>
        <v>0</v>
      </c>
      <c r="F26" s="158">
        <f t="shared" ca="1" si="10"/>
        <v>0</v>
      </c>
      <c r="G26" s="158">
        <f t="shared" ca="1" si="11"/>
        <v>0</v>
      </c>
      <c r="I26" s="340" t="str">
        <f t="shared" si="12"/>
        <v>Agriculture</v>
      </c>
      <c r="J26" s="208" t="str">
        <f t="shared" ref="J26:K26" si="14">+J25</f>
        <v>BD</v>
      </c>
      <c r="K26" s="208" t="str">
        <f t="shared" si="14"/>
        <v>BE</v>
      </c>
      <c r="L26" s="208" t="str">
        <f t="shared" ref="L26" si="15">+L25</f>
        <v>BF</v>
      </c>
      <c r="M26" s="328">
        <f t="shared" si="13"/>
        <v>47</v>
      </c>
      <c r="N26" s="328">
        <f t="shared" si="13"/>
        <v>58</v>
      </c>
    </row>
    <row r="27" spans="2:16" ht="12.75" customHeight="1">
      <c r="B27" s="151" t="str">
        <f t="shared" si="8"/>
        <v>AGDLA</v>
      </c>
      <c r="C27" s="151" t="str">
        <f t="shared" si="8"/>
        <v>Agriculture Demand Light</v>
      </c>
      <c r="D27" s="153" t="str">
        <f t="shared" si="8"/>
        <v>PJ</v>
      </c>
      <c r="E27" s="158">
        <f t="shared" ca="1" si="9"/>
        <v>0</v>
      </c>
      <c r="F27" s="158">
        <f t="shared" ca="1" si="10"/>
        <v>0</v>
      </c>
      <c r="G27" s="158">
        <f t="shared" ca="1" si="11"/>
        <v>0</v>
      </c>
      <c r="I27" s="340" t="str">
        <f t="shared" si="12"/>
        <v>Agriculture</v>
      </c>
      <c r="J27" s="208" t="str">
        <f t="shared" ref="J27:K27" si="16">+J26</f>
        <v>BD</v>
      </c>
      <c r="K27" s="208" t="str">
        <f t="shared" si="16"/>
        <v>BE</v>
      </c>
      <c r="L27" s="208" t="str">
        <f t="shared" ref="L27" si="17">+L26</f>
        <v>BF</v>
      </c>
      <c r="M27" s="328">
        <f>M10</f>
        <v>59</v>
      </c>
      <c r="N27" s="205"/>
    </row>
    <row r="28" spans="2:16" ht="12.75" customHeight="1">
      <c r="B28" s="151" t="str">
        <f t="shared" si="8"/>
        <v>AGDEM</v>
      </c>
      <c r="C28" s="151" t="str">
        <f t="shared" si="8"/>
        <v>Agriculture Demand Electric Motors</v>
      </c>
      <c r="D28" s="153" t="str">
        <f t="shared" si="8"/>
        <v>PJ</v>
      </c>
      <c r="E28" s="158">
        <f t="shared" ca="1" si="9"/>
        <v>0</v>
      </c>
      <c r="F28" s="158">
        <f t="shared" ca="1" si="10"/>
        <v>0</v>
      </c>
      <c r="G28" s="158">
        <f t="shared" ca="1" si="11"/>
        <v>0</v>
      </c>
      <c r="I28" s="340" t="str">
        <f t="shared" si="12"/>
        <v>Agriculture</v>
      </c>
      <c r="J28" s="208" t="str">
        <f t="shared" ref="J28:K28" si="18">+J27</f>
        <v>BD</v>
      </c>
      <c r="K28" s="208" t="str">
        <f t="shared" si="18"/>
        <v>BE</v>
      </c>
      <c r="L28" s="208" t="str">
        <f t="shared" ref="L28" si="19">+L27</f>
        <v>BF</v>
      </c>
      <c r="M28" s="328">
        <f>M11</f>
        <v>60</v>
      </c>
      <c r="N28" s="205"/>
    </row>
    <row r="29" spans="2:16" ht="12.75" customHeight="1">
      <c r="B29" s="151" t="str">
        <f t="shared" si="8"/>
        <v>AGDTF</v>
      </c>
      <c r="C29" s="151" t="str">
        <f t="shared" si="8"/>
        <v>Agriculture Demand Haulage Tractors, Trucks, Fishing boats, Forest machines</v>
      </c>
      <c r="D29" s="153" t="str">
        <f t="shared" si="8"/>
        <v>PJ</v>
      </c>
      <c r="E29" s="158">
        <f t="shared" ca="1" si="9"/>
        <v>0</v>
      </c>
      <c r="F29" s="158">
        <f t="shared" ca="1" si="10"/>
        <v>0</v>
      </c>
      <c r="G29" s="158">
        <f ca="1">+SUM(INDIRECT("'" &amp; $I29 &amp; "'!" &amp; L29 &amp; $M29 &amp; IF(ISBLANK($N29),"",":" &amp; L29 &amp; $N29)))</f>
        <v>0</v>
      </c>
      <c r="I29" s="340" t="str">
        <f t="shared" si="12"/>
        <v>Agriculture</v>
      </c>
      <c r="J29" s="208" t="str">
        <f t="shared" ref="J29:K29" si="20">+J28</f>
        <v>BD</v>
      </c>
      <c r="K29" s="208" t="str">
        <f t="shared" si="20"/>
        <v>BE</v>
      </c>
      <c r="L29" s="208" t="str">
        <f t="shared" ref="L29" si="21">+L28</f>
        <v>BF</v>
      </c>
      <c r="M29" s="328">
        <f>M12</f>
        <v>61</v>
      </c>
      <c r="N29" s="205"/>
    </row>
    <row r="30" spans="2:16" ht="12.75" customHeight="1">
      <c r="B30" s="238" t="str">
        <f t="shared" si="8"/>
        <v>AGDFL</v>
      </c>
      <c r="C30" s="238" t="str">
        <f t="shared" si="8"/>
        <v>Agriculture Demand Haulage Forklifts</v>
      </c>
      <c r="D30" s="239" t="str">
        <f t="shared" si="8"/>
        <v>PJ</v>
      </c>
      <c r="E30" s="240">
        <f t="shared" ca="1" si="9"/>
        <v>0</v>
      </c>
      <c r="F30" s="240">
        <f t="shared" ca="1" si="10"/>
        <v>0</v>
      </c>
      <c r="G30" s="240">
        <f t="shared" ca="1" si="11"/>
        <v>0</v>
      </c>
      <c r="I30" s="340" t="str">
        <f t="shared" si="12"/>
        <v>Agriculture</v>
      </c>
      <c r="J30" s="208" t="str">
        <f t="shared" ref="J30:K30" si="22">+J29</f>
        <v>BD</v>
      </c>
      <c r="K30" s="208" t="str">
        <f t="shared" si="22"/>
        <v>BE</v>
      </c>
      <c r="L30" s="208" t="str">
        <f t="shared" ref="L30" si="23">+L29</f>
        <v>BF</v>
      </c>
      <c r="M30" s="328">
        <f>M13</f>
        <v>62</v>
      </c>
      <c r="N30" s="205"/>
      <c r="P30" s="210"/>
    </row>
    <row r="35" spans="2:16" ht="12.75" customHeight="1">
      <c r="B35" s="237">
        <f>Agriculture!V116</f>
        <v>2019</v>
      </c>
      <c r="C35" s="237" t="s">
        <v>86</v>
      </c>
    </row>
    <row r="36" spans="2:16" ht="12.75" customHeight="1">
      <c r="B36" s="25"/>
      <c r="C36" s="25"/>
      <c r="D36" s="25"/>
      <c r="E36" s="25"/>
      <c r="F36" s="25"/>
      <c r="G36" s="260"/>
      <c r="I36" s="197" t="s">
        <v>217</v>
      </c>
      <c r="J36" s="197"/>
      <c r="K36" s="197"/>
      <c r="L36" s="197"/>
      <c r="M36" s="197"/>
      <c r="N36" s="197"/>
    </row>
    <row r="37" spans="2:16" ht="12.75" customHeight="1">
      <c r="B37" s="155" t="s">
        <v>182</v>
      </c>
      <c r="D37" s="219" t="s">
        <v>152</v>
      </c>
      <c r="E37" s="218">
        <v>7</v>
      </c>
      <c r="F37" s="25"/>
      <c r="G37" s="260"/>
    </row>
    <row r="38" spans="2:16" ht="12.75" customHeight="1">
      <c r="B38" s="25"/>
      <c r="C38" s="25"/>
      <c r="D38" s="25"/>
      <c r="E38" s="25"/>
      <c r="F38" s="25"/>
      <c r="G38" s="260"/>
      <c r="I38" s="199" t="s">
        <v>168</v>
      </c>
      <c r="J38" s="199"/>
      <c r="K38" s="199"/>
      <c r="L38" s="199"/>
      <c r="M38" s="199"/>
      <c r="N38" s="199"/>
    </row>
    <row r="39" spans="2:16" ht="12.75" customHeight="1">
      <c r="B39" s="44" t="s">
        <v>8</v>
      </c>
      <c r="C39" s="44"/>
      <c r="D39" s="45"/>
      <c r="E39" s="25"/>
      <c r="F39" s="25"/>
      <c r="G39" s="260"/>
    </row>
    <row r="40" spans="2:16" ht="12.75" customHeight="1">
      <c r="B40" s="46" t="s">
        <v>4</v>
      </c>
      <c r="C40" s="46" t="s">
        <v>127</v>
      </c>
      <c r="D40" s="152" t="s">
        <v>27</v>
      </c>
      <c r="E40" s="152" t="s">
        <v>448</v>
      </c>
      <c r="F40" s="46" t="s">
        <v>468</v>
      </c>
      <c r="G40" s="46" t="s">
        <v>469</v>
      </c>
      <c r="I40" s="200" t="s">
        <v>214</v>
      </c>
      <c r="J40" s="201" t="s">
        <v>315</v>
      </c>
      <c r="K40" s="201" t="s">
        <v>404</v>
      </c>
      <c r="L40" s="201" t="s">
        <v>404</v>
      </c>
      <c r="M40" s="202" t="s">
        <v>215</v>
      </c>
      <c r="N40" s="202" t="s">
        <v>216</v>
      </c>
      <c r="P40" s="211" t="s">
        <v>95</v>
      </c>
    </row>
    <row r="41" spans="2:16" ht="12.75" customHeight="1">
      <c r="B41" s="151" t="str">
        <f t="shared" ref="B41:D47" si="24">B7</f>
        <v>AGDPH</v>
      </c>
      <c r="C41" s="151" t="str">
        <f t="shared" si="24"/>
        <v>Agriculture Demand Process heat</v>
      </c>
      <c r="D41" s="153" t="str">
        <f t="shared" si="24"/>
        <v>PJ</v>
      </c>
      <c r="E41" s="158">
        <f t="shared" ref="E41:E47" ca="1" si="25">+SUM(INDIRECT("'" &amp; $I41 &amp; "'!" &amp; J41 &amp; $M41 &amp; IF(ISBLANK($N41),"",":" &amp; J41 &amp; $N41)))</f>
        <v>0</v>
      </c>
      <c r="F41" s="158">
        <f t="shared" ref="F41:F47" ca="1" si="26">+SUM(INDIRECT("'" &amp; $I41 &amp; "'!" &amp; K41 &amp; $M41 &amp; IF(ISBLANK($N41),"",":" &amp; K41 &amp; $N41)))</f>
        <v>0</v>
      </c>
      <c r="G41" s="158">
        <f t="shared" ref="G41:G47" ca="1" si="27">+SUM(INDIRECT("'" &amp; $I41 &amp; "'!" &amp; L41 &amp; $M41 &amp; IF(ISBLANK($N41),"",":" &amp; L41 &amp; $N41)))</f>
        <v>0</v>
      </c>
      <c r="I41" s="340" t="str">
        <f t="shared" ref="I41:I47" si="28">I24</f>
        <v>Agriculture</v>
      </c>
      <c r="J41" s="204" t="str">
        <f>SUBSTITUTE(ADDRESS(1,COLUMN(Agriculture!BQ1),4),"1","")</f>
        <v>BQ</v>
      </c>
      <c r="K41" s="204" t="str">
        <f>SUBSTITUTE(ADDRESS(1,COLUMN(Agriculture!BR1),4),"1","")</f>
        <v>BR</v>
      </c>
      <c r="L41" s="204" t="str">
        <f>SUBSTITUTE(ADDRESS(1,COLUMN(Agriculture!BS1),4),"1","")</f>
        <v>BS</v>
      </c>
      <c r="M41" s="205">
        <f t="shared" ref="M41:N43" si="29">M24</f>
        <v>26</v>
      </c>
      <c r="N41" s="328">
        <f t="shared" si="29"/>
        <v>37</v>
      </c>
      <c r="P41" s="210">
        <f ca="1">+SUM(INDIRECT("'" &amp; I41 &amp; "'!" &amp; "BQ26:BR62")) - SUM(E41:F47)</f>
        <v>0</v>
      </c>
    </row>
    <row r="42" spans="2:16" ht="12.75" customHeight="1">
      <c r="B42" s="151" t="str">
        <f t="shared" si="24"/>
        <v>AGDCO</v>
      </c>
      <c r="C42" s="151" t="str">
        <f t="shared" si="24"/>
        <v>Agriculture Demand Cooling</v>
      </c>
      <c r="D42" s="153" t="str">
        <f t="shared" si="24"/>
        <v>PJ</v>
      </c>
      <c r="E42" s="158">
        <f t="shared" ca="1" si="25"/>
        <v>0</v>
      </c>
      <c r="F42" s="158">
        <f t="shared" ca="1" si="26"/>
        <v>0</v>
      </c>
      <c r="G42" s="158">
        <f t="shared" ca="1" si="27"/>
        <v>0</v>
      </c>
      <c r="I42" s="340" t="str">
        <f t="shared" si="28"/>
        <v>Agriculture</v>
      </c>
      <c r="J42" s="208" t="str">
        <f>+J41</f>
        <v>BQ</v>
      </c>
      <c r="K42" s="208" t="str">
        <f>+K41</f>
        <v>BR</v>
      </c>
      <c r="L42" s="208" t="str">
        <f>+L41</f>
        <v>BS</v>
      </c>
      <c r="M42" s="328">
        <f t="shared" si="29"/>
        <v>38</v>
      </c>
      <c r="N42" s="328">
        <f t="shared" si="29"/>
        <v>46</v>
      </c>
      <c r="P42" s="209"/>
    </row>
    <row r="43" spans="2:16" ht="12.75" customHeight="1">
      <c r="B43" s="151" t="str">
        <f t="shared" si="24"/>
        <v>AGDSH</v>
      </c>
      <c r="C43" s="151" t="str">
        <f t="shared" si="24"/>
        <v>Agriculture Demand Spatial Heat</v>
      </c>
      <c r="D43" s="153" t="str">
        <f t="shared" si="24"/>
        <v>PJ</v>
      </c>
      <c r="E43" s="158">
        <f t="shared" ca="1" si="25"/>
        <v>0</v>
      </c>
      <c r="F43" s="158">
        <f t="shared" ca="1" si="26"/>
        <v>0</v>
      </c>
      <c r="G43" s="158">
        <f t="shared" ca="1" si="27"/>
        <v>0</v>
      </c>
      <c r="I43" s="340" t="str">
        <f t="shared" si="28"/>
        <v>Agriculture</v>
      </c>
      <c r="J43" s="208" t="str">
        <f t="shared" ref="J43:K47" si="30">+J42</f>
        <v>BQ</v>
      </c>
      <c r="K43" s="208" t="str">
        <f t="shared" si="30"/>
        <v>BR</v>
      </c>
      <c r="L43" s="208" t="str">
        <f t="shared" ref="L43" si="31">+L42</f>
        <v>BS</v>
      </c>
      <c r="M43" s="328">
        <f t="shared" si="29"/>
        <v>47</v>
      </c>
      <c r="N43" s="328">
        <f t="shared" si="29"/>
        <v>58</v>
      </c>
    </row>
    <row r="44" spans="2:16" ht="12.75" customHeight="1">
      <c r="B44" s="151" t="str">
        <f t="shared" si="24"/>
        <v>AGDLA</v>
      </c>
      <c r="C44" s="151" t="str">
        <f t="shared" si="24"/>
        <v>Agriculture Demand Light</v>
      </c>
      <c r="D44" s="153" t="str">
        <f t="shared" si="24"/>
        <v>PJ</v>
      </c>
      <c r="E44" s="158">
        <f t="shared" ca="1" si="25"/>
        <v>0</v>
      </c>
      <c r="F44" s="158">
        <f t="shared" ca="1" si="26"/>
        <v>0</v>
      </c>
      <c r="G44" s="158">
        <f t="shared" ca="1" si="27"/>
        <v>0</v>
      </c>
      <c r="I44" s="340" t="str">
        <f t="shared" si="28"/>
        <v>Agriculture</v>
      </c>
      <c r="J44" s="208" t="str">
        <f t="shared" si="30"/>
        <v>BQ</v>
      </c>
      <c r="K44" s="208" t="str">
        <f t="shared" si="30"/>
        <v>BR</v>
      </c>
      <c r="L44" s="208" t="str">
        <f t="shared" ref="L44" si="32">+L43</f>
        <v>BS</v>
      </c>
      <c r="M44" s="328">
        <f>M27</f>
        <v>59</v>
      </c>
      <c r="N44" s="205"/>
    </row>
    <row r="45" spans="2:16" ht="12.75" customHeight="1">
      <c r="B45" s="151" t="str">
        <f t="shared" si="24"/>
        <v>AGDEM</v>
      </c>
      <c r="C45" s="151" t="str">
        <f t="shared" si="24"/>
        <v>Agriculture Demand Electric Motors</v>
      </c>
      <c r="D45" s="153" t="str">
        <f t="shared" si="24"/>
        <v>PJ</v>
      </c>
      <c r="E45" s="158">
        <f t="shared" ca="1" si="25"/>
        <v>0</v>
      </c>
      <c r="F45" s="158">
        <f t="shared" ca="1" si="26"/>
        <v>0</v>
      </c>
      <c r="G45" s="158">
        <f t="shared" ca="1" si="27"/>
        <v>0</v>
      </c>
      <c r="I45" s="340" t="str">
        <f t="shared" si="28"/>
        <v>Agriculture</v>
      </c>
      <c r="J45" s="208" t="str">
        <f t="shared" si="30"/>
        <v>BQ</v>
      </c>
      <c r="K45" s="208" t="str">
        <f t="shared" si="30"/>
        <v>BR</v>
      </c>
      <c r="L45" s="208" t="str">
        <f t="shared" ref="L45" si="33">+L44</f>
        <v>BS</v>
      </c>
      <c r="M45" s="328">
        <f>M28</f>
        <v>60</v>
      </c>
      <c r="N45" s="205"/>
    </row>
    <row r="46" spans="2:16" ht="12.75" customHeight="1">
      <c r="B46" s="151" t="str">
        <f t="shared" si="24"/>
        <v>AGDTF</v>
      </c>
      <c r="C46" s="151" t="str">
        <f t="shared" si="24"/>
        <v>Agriculture Demand Haulage Tractors, Trucks, Fishing boats, Forest machines</v>
      </c>
      <c r="D46" s="153" t="str">
        <f t="shared" si="24"/>
        <v>PJ</v>
      </c>
      <c r="E46" s="158">
        <f t="shared" ca="1" si="25"/>
        <v>0</v>
      </c>
      <c r="F46" s="158">
        <f t="shared" ca="1" si="26"/>
        <v>0</v>
      </c>
      <c r="G46" s="158">
        <f t="shared" ca="1" si="27"/>
        <v>0</v>
      </c>
      <c r="I46" s="340" t="str">
        <f t="shared" si="28"/>
        <v>Agriculture</v>
      </c>
      <c r="J46" s="208" t="str">
        <f t="shared" si="30"/>
        <v>BQ</v>
      </c>
      <c r="K46" s="208" t="str">
        <f t="shared" si="30"/>
        <v>BR</v>
      </c>
      <c r="L46" s="208" t="str">
        <f t="shared" ref="L46" si="34">+L45</f>
        <v>BS</v>
      </c>
      <c r="M46" s="328">
        <f>M29</f>
        <v>61</v>
      </c>
      <c r="N46" s="205"/>
    </row>
    <row r="47" spans="2:16" ht="12.75" customHeight="1">
      <c r="B47" s="238" t="str">
        <f t="shared" si="24"/>
        <v>AGDFL</v>
      </c>
      <c r="C47" s="238" t="str">
        <f t="shared" si="24"/>
        <v>Agriculture Demand Haulage Forklifts</v>
      </c>
      <c r="D47" s="239" t="str">
        <f t="shared" si="24"/>
        <v>PJ</v>
      </c>
      <c r="E47" s="240">
        <f t="shared" ca="1" si="25"/>
        <v>0</v>
      </c>
      <c r="F47" s="240">
        <f t="shared" ca="1" si="26"/>
        <v>0</v>
      </c>
      <c r="G47" s="240">
        <f t="shared" ca="1" si="27"/>
        <v>0</v>
      </c>
      <c r="I47" s="340" t="str">
        <f t="shared" si="28"/>
        <v>Agriculture</v>
      </c>
      <c r="J47" s="208" t="str">
        <f t="shared" si="30"/>
        <v>BQ</v>
      </c>
      <c r="K47" s="208" t="str">
        <f t="shared" si="30"/>
        <v>BR</v>
      </c>
      <c r="L47" s="208" t="str">
        <f t="shared" ref="L47" si="35">+L46</f>
        <v>BS</v>
      </c>
      <c r="M47" s="328">
        <f>M30</f>
        <v>62</v>
      </c>
      <c r="N47" s="205"/>
      <c r="P47" s="210"/>
    </row>
    <row r="1048324" spans="16:16" ht="12.75" customHeight="1">
      <c r="P1048324" s="210"/>
    </row>
  </sheetData>
  <pageMargins left="0.7" right="0.7" top="0.75" bottom="0.75" header="0.3" footer="0.3"/>
  <pageSetup paperSize="9" orientation="portrait"/>
  <legacy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sheetPr codeName="Sheet7">
    <tabColor rgb="FF00B050"/>
  </sheetPr>
  <dimension ref="C1:BZ156"/>
  <sheetViews>
    <sheetView showGridLines="0" zoomScale="85" zoomScaleNormal="85" workbookViewId="0">
      <selection activeCell="Q24" sqref="Q24"/>
    </sheetView>
  </sheetViews>
  <sheetFormatPr defaultColWidth="9.109375" defaultRowHeight="13.8"/>
  <cols>
    <col min="1" max="1" width="3.44140625" style="25" customWidth="1"/>
    <col min="2" max="2" width="24.5546875" style="25" customWidth="1"/>
    <col min="3" max="3" width="19.109375" style="25" customWidth="1"/>
    <col min="4" max="4" width="57.44140625" style="25" customWidth="1"/>
    <col min="5" max="5" width="25.5546875" style="58" customWidth="1"/>
    <col min="6" max="6" width="11.88671875" style="58" bestFit="1" customWidth="1"/>
    <col min="7" max="7" width="10.88671875" style="31" customWidth="1"/>
    <col min="8" max="8" width="11" style="31" customWidth="1"/>
    <col min="9" max="9" width="10.88671875" style="31" customWidth="1"/>
    <col min="10" max="10" width="11.33203125" style="31" customWidth="1"/>
    <col min="11" max="11" width="10.88671875" style="31" customWidth="1"/>
    <col min="12" max="12" width="11" style="25" customWidth="1"/>
    <col min="13" max="13" width="10.88671875" style="25" customWidth="1"/>
    <col min="14" max="14" width="11.44140625" style="25" customWidth="1"/>
    <col min="15" max="15" width="8.88671875" style="25" customWidth="1"/>
    <col min="16" max="16" width="9" style="25" customWidth="1"/>
    <col min="17" max="17" width="9.88671875" style="25" customWidth="1"/>
    <col min="18" max="18" width="9.33203125" style="29" customWidth="1"/>
    <col min="19" max="19" width="9.109375" style="29" customWidth="1"/>
    <col min="20" max="21" width="9.5546875" style="25" customWidth="1"/>
    <col min="22" max="22" width="10" style="25" customWidth="1"/>
    <col min="23" max="23" width="8.6640625" style="25" customWidth="1"/>
    <col min="24" max="24" width="8.109375" style="25" customWidth="1"/>
    <col min="25" max="25" width="7.109375" style="260" bestFit="1" customWidth="1"/>
    <col min="26" max="27" width="6.6640625" style="260" bestFit="1" customWidth="1"/>
    <col min="28" max="30" width="9.109375" style="25"/>
    <col min="31" max="31" width="13.5546875" style="25" bestFit="1" customWidth="1"/>
    <col min="32" max="33" width="10.44140625" style="25" customWidth="1"/>
    <col min="34" max="40" width="9.109375" style="25"/>
    <col min="41" max="41" width="10.33203125" style="25" customWidth="1"/>
    <col min="42" max="42" width="10.6640625" style="25" bestFit="1" customWidth="1"/>
    <col min="43" max="43" width="9.109375" style="25"/>
    <col min="44" max="44" width="8.5546875" style="25" customWidth="1"/>
    <col min="45" max="50" width="9.109375" style="25"/>
    <col min="51" max="51" width="12.6640625" style="25" bestFit="1" customWidth="1"/>
    <col min="52" max="16384" width="9.109375" style="25"/>
  </cols>
  <sheetData>
    <row r="1" spans="3:28" ht="12.75" customHeight="1"/>
    <row r="2" spans="3:28" ht="12.75" customHeight="1">
      <c r="C2" s="57" t="s">
        <v>176</v>
      </c>
      <c r="D2" s="121">
        <v>1</v>
      </c>
      <c r="E2" s="65" t="s">
        <v>179</v>
      </c>
      <c r="F2" s="65"/>
      <c r="G2" s="65"/>
      <c r="H2" s="65"/>
    </row>
    <row r="3" spans="3:28" ht="12.75" customHeight="1">
      <c r="E3" s="25"/>
    </row>
    <row r="4" spans="3:28" ht="12.75" customHeight="1" thickBot="1">
      <c r="C4" s="57" t="s">
        <v>178</v>
      </c>
      <c r="D4" s="59" t="s">
        <v>133</v>
      </c>
      <c r="E4" s="25"/>
    </row>
    <row r="5" spans="3:28" ht="12.75" customHeight="1">
      <c r="C5" s="57" t="s">
        <v>181</v>
      </c>
      <c r="D5" s="65" t="str">
        <f>+INDEX(Commodities!$X$6:$X$6,D2)</f>
        <v>Agriculture</v>
      </c>
      <c r="E5" s="25"/>
      <c r="F5" s="184"/>
      <c r="G5" s="185"/>
    </row>
    <row r="6" spans="3:28" ht="12.75" customHeight="1">
      <c r="C6" s="57"/>
      <c r="D6" s="65" t="str">
        <f>+INDEX(Commodities!$Y$6:$Y$6,D2)</f>
        <v xml:space="preserve">Agriculture, forestry and fishing </v>
      </c>
      <c r="E6" s="25"/>
      <c r="F6" s="189" t="str">
        <f ca="1">+"Give 'Index' in cell " &amp; SUBSTITUTE(CELL("address",D2),"$","") &amp; "."</f>
        <v>Give 'Index' in cell D2.</v>
      </c>
      <c r="G6" s="188"/>
    </row>
    <row r="7" spans="3:28" ht="12.75" customHeight="1">
      <c r="E7" s="25"/>
      <c r="F7" s="189" t="s">
        <v>195</v>
      </c>
      <c r="G7" s="188"/>
    </row>
    <row r="8" spans="3:28" ht="12.75" customHeight="1" thickBot="1">
      <c r="C8" s="57" t="s">
        <v>178</v>
      </c>
      <c r="D8" s="59" t="s">
        <v>134</v>
      </c>
      <c r="E8" s="25"/>
      <c r="F8" s="186"/>
      <c r="G8" s="187"/>
    </row>
    <row r="9" spans="3:28" ht="12.75" customHeight="1">
      <c r="C9" s="57" t="s">
        <v>181</v>
      </c>
      <c r="D9" s="65" t="str">
        <f ca="1">+OFFSET(Processes!$M$11,D11,0)</f>
        <v xml:space="preserve">Agriculture, forestry and fishing </v>
      </c>
      <c r="E9" s="25"/>
    </row>
    <row r="10" spans="3:28" ht="12.75" customHeight="1">
      <c r="C10" s="57" t="s">
        <v>152</v>
      </c>
      <c r="D10" s="65">
        <f>+ROW(Processes!$M$44) - ROW(Processes!$M$7)</f>
        <v>37</v>
      </c>
      <c r="E10" s="25"/>
    </row>
    <row r="11" spans="3:28" ht="12.75" customHeight="1">
      <c r="C11" s="57" t="s">
        <v>174</v>
      </c>
      <c r="D11" s="65">
        <f>+$D$10*$D$2-$D$10</f>
        <v>0</v>
      </c>
    </row>
    <row r="12" spans="3:28" ht="12.75" customHeight="1">
      <c r="E12" s="25"/>
    </row>
    <row r="13" spans="3:28" ht="12.75" customHeight="1">
      <c r="C13" s="57" t="s">
        <v>178</v>
      </c>
      <c r="D13" s="59" t="s">
        <v>175</v>
      </c>
      <c r="E13" s="25"/>
      <c r="G13" s="102"/>
      <c r="H13" s="102"/>
      <c r="I13" s="102"/>
      <c r="J13" s="102"/>
      <c r="K13" s="102"/>
      <c r="L13" s="102"/>
      <c r="M13" s="102"/>
      <c r="N13" s="102"/>
    </row>
    <row r="14" spans="3:28" ht="12.75" customHeight="1">
      <c r="C14" s="57" t="s">
        <v>181</v>
      </c>
      <c r="D14" s="65" t="str">
        <f>+INDEX('Energy matrix'!$C$4:$N$4,1,D2)</f>
        <v xml:space="preserve">Agriculture, forestry and fishing </v>
      </c>
      <c r="E14" s="25"/>
    </row>
    <row r="15" spans="3:28" ht="12.75" customHeight="1">
      <c r="D15" s="261"/>
      <c r="E15" s="25"/>
      <c r="L15" s="31"/>
      <c r="M15" s="31"/>
      <c r="R15" s="25"/>
      <c r="S15" s="25"/>
      <c r="T15" s="29"/>
      <c r="U15" s="29"/>
    </row>
    <row r="16" spans="3:28" ht="12.75" customHeight="1">
      <c r="C16" s="261"/>
      <c r="D16" s="465"/>
      <c r="E16" s="261"/>
      <c r="L16" s="31"/>
      <c r="M16" s="31"/>
      <c r="R16" s="260"/>
      <c r="S16" s="25"/>
      <c r="U16" s="29"/>
      <c r="V16" s="29"/>
      <c r="Y16" s="25"/>
      <c r="AB16" s="260"/>
    </row>
    <row r="17" spans="3:78" ht="12.75" customHeight="1">
      <c r="C17" s="261"/>
      <c r="D17" s="378"/>
      <c r="E17" s="261"/>
      <c r="L17" s="262"/>
      <c r="M17" s="31"/>
      <c r="N17" s="31"/>
      <c r="O17" s="262"/>
      <c r="R17" s="260"/>
      <c r="S17" s="25"/>
      <c r="U17" s="260"/>
      <c r="X17" s="29"/>
      <c r="Y17" s="261"/>
      <c r="Z17" s="29"/>
      <c r="AA17" s="25"/>
      <c r="AD17" s="260"/>
      <c r="AE17" s="260"/>
      <c r="AF17" s="260"/>
    </row>
    <row r="18" spans="3:78" ht="12.75" customHeight="1">
      <c r="C18" s="261"/>
      <c r="D18" s="465"/>
      <c r="E18" s="261"/>
      <c r="I18" s="262"/>
      <c r="L18" s="262"/>
      <c r="M18" s="31"/>
      <c r="N18" s="31"/>
      <c r="O18" s="262"/>
      <c r="P18" s="31"/>
      <c r="R18" s="260"/>
      <c r="S18" s="25"/>
      <c r="U18" s="260"/>
      <c r="Z18" s="29"/>
      <c r="AA18" s="29"/>
      <c r="AB18" s="28"/>
      <c r="AE18" s="260"/>
      <c r="AF18" s="260"/>
      <c r="AG18" s="260"/>
      <c r="BK18" s="488"/>
      <c r="BL18" s="264"/>
      <c r="BM18" s="266"/>
      <c r="BN18" s="266"/>
      <c r="BO18" s="266"/>
      <c r="BP18" s="266"/>
      <c r="BQ18" s="264"/>
      <c r="BR18" s="264"/>
      <c r="BS18" s="264"/>
      <c r="BT18" s="264"/>
      <c r="BU18" s="264"/>
      <c r="BV18" s="264"/>
    </row>
    <row r="19" spans="3:78" ht="12.75" customHeight="1">
      <c r="C19" s="261"/>
      <c r="D19" s="261"/>
      <c r="E19" s="261"/>
      <c r="G19" s="459" t="s">
        <v>62</v>
      </c>
      <c r="H19" s="459"/>
      <c r="I19" s="461"/>
      <c r="J19" s="459"/>
      <c r="K19" s="459"/>
      <c r="L19" s="461"/>
      <c r="M19" s="459"/>
      <c r="N19" s="459"/>
      <c r="O19" s="459"/>
      <c r="P19" s="31"/>
      <c r="R19" s="260"/>
      <c r="S19" s="353"/>
      <c r="U19" s="260"/>
      <c r="Z19" s="25"/>
      <c r="AA19" s="25"/>
      <c r="AB19" s="214"/>
      <c r="AE19" s="260"/>
      <c r="AF19" s="260"/>
      <c r="AG19" s="260"/>
      <c r="AI19" s="260"/>
      <c r="AJ19" s="260"/>
      <c r="AK19" s="587">
        <v>2010</v>
      </c>
      <c r="AL19" s="315"/>
      <c r="AM19" s="306"/>
      <c r="AN19" s="306"/>
      <c r="AO19" s="306"/>
      <c r="AP19" s="306"/>
      <c r="AQ19" s="315"/>
      <c r="AR19" s="315"/>
      <c r="AS19" s="315"/>
      <c r="AT19" s="315"/>
      <c r="AU19" s="315"/>
      <c r="AV19" s="316"/>
      <c r="AW19" s="260"/>
      <c r="AX19" s="587">
        <v>2015</v>
      </c>
      <c r="AY19" s="315"/>
      <c r="AZ19" s="306"/>
      <c r="BA19" s="306"/>
      <c r="BB19" s="306"/>
      <c r="BC19" s="306"/>
      <c r="BD19" s="315"/>
      <c r="BE19" s="315"/>
      <c r="BF19" s="315"/>
      <c r="BG19" s="315"/>
      <c r="BH19" s="315"/>
      <c r="BI19" s="316"/>
      <c r="BJ19" s="260"/>
      <c r="BK19" s="587">
        <v>2019</v>
      </c>
      <c r="BL19" s="315"/>
      <c r="BM19" s="306"/>
      <c r="BN19" s="306"/>
      <c r="BO19" s="306"/>
      <c r="BP19" s="306"/>
      <c r="BQ19" s="315"/>
      <c r="BR19" s="315"/>
      <c r="BS19" s="315"/>
      <c r="BT19" s="315"/>
      <c r="BU19" s="315"/>
      <c r="BV19" s="316"/>
    </row>
    <row r="20" spans="3:78" ht="12.75" customHeight="1">
      <c r="E20" s="25"/>
      <c r="G20" s="460">
        <v>2010</v>
      </c>
      <c r="H20" s="460"/>
      <c r="I20" s="462"/>
      <c r="J20" s="460">
        <v>2015</v>
      </c>
      <c r="K20" s="460"/>
      <c r="L20" s="462"/>
      <c r="M20" s="460">
        <v>2019</v>
      </c>
      <c r="N20" s="460"/>
      <c r="O20" s="460"/>
      <c r="P20" s="62"/>
      <c r="Q20" s="63"/>
      <c r="R20" s="269"/>
      <c r="S20" s="62"/>
      <c r="T20" s="61"/>
      <c r="U20" s="268"/>
      <c r="X20" s="64"/>
      <c r="Y20" s="270"/>
      <c r="Z20" s="64"/>
      <c r="AA20" s="64"/>
      <c r="AB20" s="217"/>
      <c r="AC20" s="29"/>
      <c r="AD20" s="29"/>
      <c r="AE20" s="261"/>
      <c r="AF20" s="261"/>
      <c r="AG20" s="261"/>
      <c r="AI20" s="260"/>
      <c r="AJ20" s="260"/>
      <c r="AK20" s="588"/>
      <c r="AL20" s="264"/>
      <c r="AM20" s="264"/>
      <c r="AN20" s="264"/>
      <c r="AO20" s="264"/>
      <c r="AP20" s="264"/>
      <c r="AQ20" s="264"/>
      <c r="AR20" s="264"/>
      <c r="AS20" s="264"/>
      <c r="AT20" s="264"/>
      <c r="AU20" s="264"/>
      <c r="AV20" s="265"/>
      <c r="AW20" s="260"/>
      <c r="AX20" s="588"/>
      <c r="AY20" s="264"/>
      <c r="AZ20" s="264"/>
      <c r="BA20" s="264"/>
      <c r="BB20" s="264"/>
      <c r="BC20" s="264"/>
      <c r="BD20" s="264"/>
      <c r="BE20" s="264"/>
      <c r="BF20" s="264"/>
      <c r="BG20" s="264"/>
      <c r="BH20" s="264"/>
      <c r="BI20" s="265"/>
      <c r="BJ20" s="260"/>
      <c r="BK20" s="588"/>
      <c r="BL20" s="264"/>
      <c r="BM20" s="264"/>
      <c r="BN20" s="264"/>
      <c r="BO20" s="264"/>
      <c r="BP20" s="264"/>
      <c r="BQ20" s="264"/>
      <c r="BR20" s="264"/>
      <c r="BS20" s="264"/>
      <c r="BT20" s="264"/>
      <c r="BU20" s="264"/>
      <c r="BV20" s="265"/>
    </row>
    <row r="21" spans="3:78" ht="12.75" customHeight="1">
      <c r="E21" s="25"/>
      <c r="F21" s="60"/>
      <c r="G21" s="344">
        <v>1.0009999999999999</v>
      </c>
      <c r="H21" s="344">
        <v>1.0009999999999999</v>
      </c>
      <c r="I21" s="344">
        <v>1.0009999999999999</v>
      </c>
      <c r="J21" s="344">
        <v>1.01</v>
      </c>
      <c r="K21" s="344">
        <v>1.01</v>
      </c>
      <c r="L21" s="344">
        <v>1.01</v>
      </c>
      <c r="M21" s="344">
        <v>1.01</v>
      </c>
      <c r="N21" s="344">
        <v>1.01</v>
      </c>
      <c r="O21" s="344">
        <v>1.01</v>
      </c>
      <c r="P21" s="60"/>
      <c r="Q21" s="66"/>
      <c r="R21" s="271"/>
      <c r="S21" s="60"/>
      <c r="T21" s="60"/>
      <c r="U21" s="267"/>
      <c r="X21" s="64"/>
      <c r="Y21" s="270"/>
      <c r="Z21" s="64"/>
      <c r="AA21" s="64"/>
      <c r="AB21" s="214"/>
      <c r="AC21" s="29"/>
      <c r="AD21" s="29"/>
      <c r="AE21" s="261"/>
      <c r="AF21" s="261"/>
      <c r="AG21" s="261"/>
      <c r="AI21" s="260"/>
      <c r="AJ21" s="260"/>
      <c r="AK21" s="589"/>
      <c r="AL21" s="264"/>
      <c r="AM21" s="264"/>
      <c r="AN21" s="323" t="s">
        <v>96</v>
      </c>
      <c r="AO21" s="315"/>
      <c r="AP21" s="316"/>
      <c r="AQ21" s="264"/>
      <c r="AR21" s="264"/>
      <c r="AS21" s="264"/>
      <c r="AT21" s="264"/>
      <c r="AU21" s="264"/>
      <c r="AV21" s="265"/>
      <c r="AW21" s="260"/>
      <c r="AX21" s="589"/>
      <c r="AY21" s="264"/>
      <c r="AZ21" s="264"/>
      <c r="BA21" s="323" t="s">
        <v>96</v>
      </c>
      <c r="BB21" s="315"/>
      <c r="BC21" s="316"/>
      <c r="BD21" s="264"/>
      <c r="BE21" s="264"/>
      <c r="BF21" s="264"/>
      <c r="BG21" s="264"/>
      <c r="BH21" s="264"/>
      <c r="BI21" s="265"/>
      <c r="BJ21" s="260"/>
      <c r="BK21" s="589"/>
      <c r="BL21" s="264"/>
      <c r="BM21" s="264"/>
      <c r="BN21" s="323" t="s">
        <v>96</v>
      </c>
      <c r="BO21" s="315"/>
      <c r="BP21" s="316"/>
      <c r="BQ21" s="264"/>
      <c r="BR21" s="264"/>
      <c r="BS21" s="264"/>
      <c r="BT21" s="264"/>
      <c r="BU21" s="264"/>
      <c r="BV21" s="265"/>
    </row>
    <row r="22" spans="3:78" ht="12.75" customHeight="1">
      <c r="F22" s="67"/>
      <c r="G22" s="67"/>
      <c r="H22" s="67"/>
      <c r="I22" s="272"/>
      <c r="L22" s="262"/>
      <c r="M22" s="67"/>
      <c r="N22" s="67"/>
      <c r="O22" s="272"/>
      <c r="P22" s="31"/>
      <c r="Q22" s="103"/>
      <c r="R22" s="285"/>
      <c r="S22" s="103"/>
      <c r="T22" s="67"/>
      <c r="U22" s="272"/>
      <c r="V22" s="67"/>
      <c r="W22" s="67"/>
      <c r="X22" s="68"/>
      <c r="Y22" s="273"/>
      <c r="Z22" s="68"/>
      <c r="AA22" s="68"/>
      <c r="AB22" s="215"/>
      <c r="AE22" s="260"/>
      <c r="AF22" s="260"/>
      <c r="AG22" s="260"/>
      <c r="AI22" s="260"/>
      <c r="AJ22" s="260"/>
      <c r="AK22" s="487"/>
      <c r="AL22" s="264"/>
      <c r="AM22" s="264"/>
      <c r="AN22" s="263" t="s">
        <v>320</v>
      </c>
      <c r="AO22" s="264" t="s">
        <v>321</v>
      </c>
      <c r="AP22" s="265" t="s">
        <v>421</v>
      </c>
      <c r="AQ22" s="264"/>
      <c r="AR22" s="264"/>
      <c r="AS22" s="264"/>
      <c r="AT22" s="264"/>
      <c r="AU22" s="264"/>
      <c r="AV22" s="265"/>
      <c r="AW22" s="260"/>
      <c r="AX22" s="487"/>
      <c r="AY22" s="264"/>
      <c r="AZ22" s="264"/>
      <c r="BA22" s="263" t="s">
        <v>320</v>
      </c>
      <c r="BB22" s="264" t="s">
        <v>321</v>
      </c>
      <c r="BC22" s="265" t="s">
        <v>421</v>
      </c>
      <c r="BD22" s="264"/>
      <c r="BE22" s="264"/>
      <c r="BF22" s="264"/>
      <c r="BG22" s="264"/>
      <c r="BH22" s="264"/>
      <c r="BI22" s="265"/>
      <c r="BJ22" s="260"/>
      <c r="BK22" s="487"/>
      <c r="BL22" s="264"/>
      <c r="BM22" s="264"/>
      <c r="BN22" s="263" t="s">
        <v>320</v>
      </c>
      <c r="BO22" s="264" t="s">
        <v>321</v>
      </c>
      <c r="BP22" s="265" t="s">
        <v>421</v>
      </c>
      <c r="BQ22" s="264"/>
      <c r="BR22" s="264"/>
      <c r="BS22" s="264"/>
      <c r="BT22" s="264"/>
      <c r="BU22" s="264"/>
      <c r="BV22" s="265"/>
    </row>
    <row r="23" spans="3:78" ht="12.75" customHeight="1">
      <c r="F23" s="69" t="s">
        <v>8</v>
      </c>
      <c r="G23" s="69"/>
      <c r="H23" s="69"/>
      <c r="I23" s="274"/>
      <c r="L23" s="262"/>
      <c r="M23" s="69"/>
      <c r="N23" s="69"/>
      <c r="O23" s="274"/>
      <c r="P23" s="70"/>
      <c r="Q23" s="104"/>
      <c r="R23" s="286"/>
      <c r="S23" s="104"/>
      <c r="T23" s="69"/>
      <c r="U23" s="274"/>
      <c r="V23" s="69"/>
      <c r="W23" s="69"/>
      <c r="X23" s="68"/>
      <c r="Y23" s="273"/>
      <c r="Z23" s="68"/>
      <c r="AA23" s="68"/>
      <c r="AB23" s="216"/>
      <c r="AE23" s="260"/>
      <c r="AF23" s="260"/>
      <c r="AG23" s="260"/>
      <c r="AI23" s="260"/>
      <c r="AJ23" s="260"/>
      <c r="AK23" s="263"/>
      <c r="AL23" s="266"/>
      <c r="AM23" s="264"/>
      <c r="AN23" s="329" cm="1">
        <f t="array" ref="AN23">INDEX(RegSplit!$B$4:$AN$6,MATCH(AN22,RegSplit!$A$4:$A$6,0),MATCH($D$6&amp;AK19,RegSplit!$B$2:$AN$2&amp;RegSplit!$B$3:$AN$3,0))</f>
        <v>0.9</v>
      </c>
      <c r="AO23" s="466" cm="1">
        <f t="array" ref="AO23">INDEX(RegSplit!$B$4:$AN$6,MATCH(AO22,RegSplit!$A$4:$A$6,0),MATCH($D$6&amp;AK19,RegSplit!$B$2:$AN$2&amp;RegSplit!$B$3:$AN$3,0))</f>
        <v>0.05</v>
      </c>
      <c r="AP23" s="466" cm="1">
        <f t="array" ref="AP23">INDEX(RegSplit!$B$4:$AN$6,MATCH(AP22,RegSplit!$A$4:$A$6,0),MATCH($D$6&amp;AK19,RegSplit!$B$2:$AN$2&amp;RegSplit!$B$3:$AN$3,0))</f>
        <v>0.05</v>
      </c>
      <c r="AQ23" s="264"/>
      <c r="AR23" s="264"/>
      <c r="AS23" s="264"/>
      <c r="AT23" s="264"/>
      <c r="AU23" s="264"/>
      <c r="AV23" s="265"/>
      <c r="AW23" s="260"/>
      <c r="AX23" s="263"/>
      <c r="AY23" s="266"/>
      <c r="AZ23" s="264"/>
      <c r="BA23" s="329" cm="1">
        <f t="array" ref="BA23">INDEX(RegSplit!$B$4:$AN$6,MATCH(BA22,RegSplit!$A$4:$A$6,0),MATCH($D$6&amp;AX19,RegSplit!$B$2:$AN$2&amp;RegSplit!$B$3:$AN$3,0))</f>
        <v>0.9</v>
      </c>
      <c r="BB23" s="466" cm="1">
        <f t="array" ref="BB23">INDEX(RegSplit!$B$4:$AN$6,MATCH(BB22,RegSplit!$A$4:$A$6,0),MATCH($D$6&amp;AX19,RegSplit!$B$2:$AN$2&amp;RegSplit!$B$3:$AN$3,0))</f>
        <v>0.05</v>
      </c>
      <c r="BC23" s="466" cm="1">
        <f t="array" ref="BC23">INDEX(RegSplit!$B$4:$AN$6,MATCH(BC22,RegSplit!$A$4:$A$6,0),MATCH($D$6&amp;AX19,RegSplit!$B$2:$AN$2&amp;RegSplit!$B$3:$AN$3,0))</f>
        <v>0.05</v>
      </c>
      <c r="BD23" s="264"/>
      <c r="BE23" s="264"/>
      <c r="BF23" s="264"/>
      <c r="BG23" s="264"/>
      <c r="BH23" s="264"/>
      <c r="BI23" s="265"/>
      <c r="BJ23" s="260"/>
      <c r="BK23" s="263"/>
      <c r="BL23" s="266"/>
      <c r="BM23" s="264"/>
      <c r="BN23" s="329" cm="1">
        <f t="array" ref="BN23">INDEX(RegSplit!$B$4:$AN$6,MATCH(BN22,RegSplit!$A$4:$A$6,0),MATCH($D$6&amp;BK19,RegSplit!$B$2:$AN$2&amp;RegSplit!$B$3:$AN$3,0))</f>
        <v>0.9</v>
      </c>
      <c r="BO23" s="466" cm="1">
        <f t="array" ref="BO23">INDEX(RegSplit!$B$4:$AN$6,MATCH(BO22,RegSplit!$A$4:$A$6,0),MATCH($D$6&amp;BK19,RegSplit!$B$2:$AN$2&amp;RegSplit!$B$3:$AN$3,0))</f>
        <v>0.05</v>
      </c>
      <c r="BP23" s="466" cm="1">
        <f t="array" ref="BP23">INDEX(RegSplit!$B$4:$AN$6,MATCH(BP22,RegSplit!$A$4:$A$6,0),MATCH($D$6&amp;BK19,RegSplit!$B$2:$AN$2&amp;RegSplit!$B$3:$AN$3,0))</f>
        <v>0.05</v>
      </c>
      <c r="BQ23" s="264"/>
      <c r="BR23" s="264"/>
      <c r="BS23" s="264"/>
      <c r="BT23" s="264"/>
      <c r="BU23" s="264"/>
      <c r="BV23" s="265"/>
    </row>
    <row r="24" spans="3:78" ht="25.5" customHeight="1">
      <c r="C24" s="33" t="s">
        <v>2</v>
      </c>
      <c r="D24" s="33" t="s">
        <v>26</v>
      </c>
      <c r="E24" s="33" t="s">
        <v>14</v>
      </c>
      <c r="F24" s="33" t="s">
        <v>15</v>
      </c>
      <c r="G24" s="71" t="s">
        <v>316</v>
      </c>
      <c r="H24" s="122" t="s">
        <v>413</v>
      </c>
      <c r="I24" s="287" t="s">
        <v>414</v>
      </c>
      <c r="J24" s="71" t="s">
        <v>317</v>
      </c>
      <c r="K24" s="122" t="s">
        <v>415</v>
      </c>
      <c r="L24" s="287" t="s">
        <v>416</v>
      </c>
      <c r="M24" s="71" t="s">
        <v>449</v>
      </c>
      <c r="N24" s="122" t="s">
        <v>450</v>
      </c>
      <c r="O24" s="287" t="s">
        <v>451</v>
      </c>
      <c r="P24" s="275" t="s">
        <v>452</v>
      </c>
      <c r="Q24" s="287" t="s">
        <v>453</v>
      </c>
      <c r="R24" s="287" t="s">
        <v>454</v>
      </c>
      <c r="S24" s="257" t="s">
        <v>318</v>
      </c>
      <c r="T24" s="258" t="s">
        <v>417</v>
      </c>
      <c r="U24" s="287" t="s">
        <v>418</v>
      </c>
      <c r="V24" s="257" t="s">
        <v>266</v>
      </c>
      <c r="W24" s="491" t="s">
        <v>319</v>
      </c>
      <c r="X24" s="492" t="s">
        <v>419</v>
      </c>
      <c r="Y24" s="493" t="s">
        <v>420</v>
      </c>
      <c r="Z24" s="46" t="s">
        <v>0</v>
      </c>
      <c r="AA24" s="46" t="s">
        <v>265</v>
      </c>
      <c r="AB24" s="494" t="s">
        <v>58</v>
      </c>
      <c r="AC24" s="495" t="s">
        <v>105</v>
      </c>
      <c r="AD24" s="495" t="s">
        <v>257</v>
      </c>
      <c r="AE24" s="496" t="s">
        <v>109</v>
      </c>
      <c r="AG24" s="260"/>
      <c r="AH24" s="260"/>
      <c r="AI24" s="260"/>
      <c r="AK24" s="263"/>
      <c r="AL24" s="264"/>
      <c r="AM24" s="482" t="s">
        <v>262</v>
      </c>
      <c r="AN24" s="483"/>
      <c r="AO24" s="315"/>
      <c r="AP24" s="316"/>
      <c r="AQ24" s="482" t="s">
        <v>96</v>
      </c>
      <c r="AR24" s="483"/>
      <c r="AS24" s="484"/>
      <c r="AT24" s="482" t="s">
        <v>263</v>
      </c>
      <c r="AU24" s="483"/>
      <c r="AV24" s="484"/>
      <c r="AW24" s="260"/>
      <c r="AX24" s="263"/>
      <c r="AY24" s="264"/>
      <c r="AZ24" s="482" t="s">
        <v>262</v>
      </c>
      <c r="BA24" s="483"/>
      <c r="BB24" s="315"/>
      <c r="BC24" s="316"/>
      <c r="BD24" s="482" t="s">
        <v>96</v>
      </c>
      <c r="BE24" s="483"/>
      <c r="BF24" s="484"/>
      <c r="BG24" s="482" t="s">
        <v>263</v>
      </c>
      <c r="BH24" s="483"/>
      <c r="BI24" s="484"/>
      <c r="BJ24" s="260"/>
      <c r="BK24" s="263"/>
      <c r="BL24" s="264"/>
      <c r="BM24" s="482" t="s">
        <v>262</v>
      </c>
      <c r="BN24" s="483"/>
      <c r="BO24" s="315"/>
      <c r="BP24" s="316"/>
      <c r="BQ24" s="482" t="s">
        <v>96</v>
      </c>
      <c r="BR24" s="483"/>
      <c r="BS24" s="484"/>
      <c r="BT24" s="482" t="s">
        <v>263</v>
      </c>
      <c r="BU24" s="483"/>
      <c r="BV24" s="484"/>
    </row>
    <row r="25" spans="3:78" ht="21" thickBot="1">
      <c r="C25" s="72" t="s">
        <v>27</v>
      </c>
      <c r="D25" s="72"/>
      <c r="E25" s="72"/>
      <c r="F25" s="72"/>
      <c r="G25" s="72" t="s">
        <v>46</v>
      </c>
      <c r="H25" s="72" t="s">
        <v>46</v>
      </c>
      <c r="I25" s="276"/>
      <c r="J25" s="72" t="s">
        <v>46</v>
      </c>
      <c r="K25" s="72" t="s">
        <v>46</v>
      </c>
      <c r="L25" s="276"/>
      <c r="M25" s="72" t="s">
        <v>46</v>
      </c>
      <c r="N25" s="72" t="s">
        <v>46</v>
      </c>
      <c r="O25" s="276"/>
      <c r="P25" s="276" t="s">
        <v>46</v>
      </c>
      <c r="Q25" s="276" t="s">
        <v>46</v>
      </c>
      <c r="R25" s="276"/>
      <c r="S25" s="252" t="s">
        <v>46</v>
      </c>
      <c r="T25" s="252" t="s">
        <v>46</v>
      </c>
      <c r="U25" s="276"/>
      <c r="V25" s="298" t="s">
        <v>110</v>
      </c>
      <c r="W25" s="295" t="s">
        <v>49</v>
      </c>
      <c r="X25" s="276" t="s">
        <v>49</v>
      </c>
      <c r="Y25" s="276"/>
      <c r="Z25" s="489" t="s">
        <v>93</v>
      </c>
      <c r="AA25" s="489"/>
      <c r="AB25" s="490" t="s">
        <v>260</v>
      </c>
      <c r="AC25" s="490"/>
      <c r="AD25" s="490"/>
      <c r="AE25" s="490" t="s">
        <v>110</v>
      </c>
      <c r="AG25" s="260">
        <v>2010</v>
      </c>
      <c r="AH25" s="260">
        <v>2015</v>
      </c>
      <c r="AI25" s="260">
        <v>2019</v>
      </c>
      <c r="AK25" s="471"/>
      <c r="AL25" s="479" t="s">
        <v>44</v>
      </c>
      <c r="AM25" s="467" t="s">
        <v>477</v>
      </c>
      <c r="AN25" s="468" t="s">
        <v>320</v>
      </c>
      <c r="AO25" s="468" t="s">
        <v>321</v>
      </c>
      <c r="AP25" s="469" t="s">
        <v>421</v>
      </c>
      <c r="AQ25" s="467" t="s">
        <v>320</v>
      </c>
      <c r="AR25" s="468" t="s">
        <v>321</v>
      </c>
      <c r="AS25" s="469" t="s">
        <v>421</v>
      </c>
      <c r="AT25" s="467" t="s">
        <v>320</v>
      </c>
      <c r="AU25" s="468" t="s">
        <v>321</v>
      </c>
      <c r="AV25" s="469" t="s">
        <v>421</v>
      </c>
      <c r="AW25" s="260"/>
      <c r="AX25" s="471"/>
      <c r="AY25" s="479" t="s">
        <v>44</v>
      </c>
      <c r="AZ25" s="467" t="s">
        <v>477</v>
      </c>
      <c r="BA25" s="468" t="s">
        <v>320</v>
      </c>
      <c r="BB25" s="468" t="s">
        <v>321</v>
      </c>
      <c r="BC25" s="469" t="s">
        <v>421</v>
      </c>
      <c r="BD25" s="467" t="s">
        <v>320</v>
      </c>
      <c r="BE25" s="468" t="s">
        <v>321</v>
      </c>
      <c r="BF25" s="469" t="s">
        <v>421</v>
      </c>
      <c r="BG25" s="467" t="s">
        <v>320</v>
      </c>
      <c r="BH25" s="468" t="s">
        <v>321</v>
      </c>
      <c r="BI25" s="469" t="s">
        <v>421</v>
      </c>
      <c r="BJ25" s="260"/>
      <c r="BK25" s="471"/>
      <c r="BL25" s="479" t="s">
        <v>44</v>
      </c>
      <c r="BM25" s="467" t="s">
        <v>477</v>
      </c>
      <c r="BN25" s="468" t="s">
        <v>320</v>
      </c>
      <c r="BO25" s="468" t="s">
        <v>321</v>
      </c>
      <c r="BP25" s="469" t="s">
        <v>421</v>
      </c>
      <c r="BQ25" s="467" t="s">
        <v>320</v>
      </c>
      <c r="BR25" s="468" t="s">
        <v>321</v>
      </c>
      <c r="BS25" s="469" t="s">
        <v>421</v>
      </c>
      <c r="BT25" s="467" t="s">
        <v>320</v>
      </c>
      <c r="BU25" s="468" t="s">
        <v>321</v>
      </c>
      <c r="BV25" s="469" t="s">
        <v>421</v>
      </c>
    </row>
    <row r="26" spans="3:78" ht="12.75" customHeight="1">
      <c r="C26" s="136" t="str">
        <f ca="1">+IF(OFFSET(Processes!B7,$D$11,0)="*","*",OFFSET(Processes!D7,$D$11,0))</f>
        <v>AGRPHBNGAE1</v>
      </c>
      <c r="D26" s="136" t="str">
        <f ca="1">+OFFSET(Processes!E7,$D$11,0)</f>
        <v>Agriculture Heat Medium Temp. Boiler - Nat. Gas Existing 1</v>
      </c>
      <c r="E26" s="139" t="str">
        <f>+Processes!O7</f>
        <v>AGRSNG1,AGRSNG2,AGRNGA</v>
      </c>
      <c r="F26" s="139" t="str">
        <f>Commodities!$D$6</f>
        <v>AGDPH</v>
      </c>
      <c r="G26" s="292" t="e">
        <f ca="1">AN26/($Z26*$AA26)*G$21*W26</f>
        <v>#NAME?</v>
      </c>
      <c r="H26" s="292" t="e">
        <f ca="1">AO26/($Z26*$AA26)*H$21*X26</f>
        <v>#NAME?</v>
      </c>
      <c r="I26" s="292" t="e">
        <f ca="1">AP26/($Z26*$AA26)*I$21*Y26</f>
        <v>#NAME?</v>
      </c>
      <c r="J26" s="292" t="e">
        <f t="shared" ref="J26:L29" ca="1" si="0">BA26/($Z26*$AA26)*J$21*W26</f>
        <v>#NAME?</v>
      </c>
      <c r="K26" s="292" t="e">
        <f ca="1">BB26/($Z26*$AA26)*K$21*X26</f>
        <v>#NAME?</v>
      </c>
      <c r="L26" s="292" t="e">
        <f t="shared" ca="1" si="0"/>
        <v>#NAME?</v>
      </c>
      <c r="M26" s="292" t="e">
        <f t="shared" ref="M26:O29" ca="1" si="1">BN26/($Z26*$AA26)*M$21*W26</f>
        <v>#NAME?</v>
      </c>
      <c r="N26" s="292" t="e">
        <f t="shared" ca="1" si="1"/>
        <v>#NAME?</v>
      </c>
      <c r="O26" s="292" t="e">
        <f t="shared" ca="1" si="1"/>
        <v>#NAME?</v>
      </c>
      <c r="P26" s="292" t="e">
        <f t="shared" ref="P26:P62" ca="1" si="2">M26</f>
        <v>#NAME?</v>
      </c>
      <c r="Q26" s="292" t="e">
        <f t="shared" ref="Q26:Q62" ca="1" si="3">N26</f>
        <v>#NAME?</v>
      </c>
      <c r="R26" s="292" t="e">
        <f t="shared" ref="R26:R62" ca="1" si="4">O26</f>
        <v>#NAME?</v>
      </c>
      <c r="S26" s="292" t="e">
        <f t="shared" ref="S26:S62" ca="1" si="5">IF($AB26=20,0,M26/5)*IF(M26=0,0,1)</f>
        <v>#NAME?</v>
      </c>
      <c r="T26" s="292" t="e">
        <f t="shared" ref="T26:T62" ca="1" si="6">IF($AB26=20,0,N26/5)*IF(N26=0,0,1)</f>
        <v>#NAME?</v>
      </c>
      <c r="U26" s="292" t="e">
        <f t="shared" ref="U26:U62" ca="1" si="7">IF($AB26=20,0,O26/5)*IF(O26=0,0,1)</f>
        <v>#NAME?</v>
      </c>
      <c r="V26" s="292">
        <v>5</v>
      </c>
      <c r="W26" s="308">
        <f>I131</f>
        <v>0.99960000000000004</v>
      </c>
      <c r="X26" s="497">
        <f t="shared" ref="X26:Y28" si="8">W26</f>
        <v>0.99960000000000004</v>
      </c>
      <c r="Y26" s="497">
        <f t="shared" si="8"/>
        <v>0.99960000000000004</v>
      </c>
      <c r="Z26" s="156">
        <f>3.6*8760/1000000</f>
        <v>3.1536000000000002E-2</v>
      </c>
      <c r="AA26" s="346">
        <v>0.5</v>
      </c>
      <c r="AB26" s="253">
        <v>20</v>
      </c>
      <c r="AC26" s="244"/>
      <c r="AD26" s="244"/>
      <c r="AE26" s="248"/>
      <c r="AG26" s="220" t="e">
        <f t="shared" ref="AG26:AG41" ca="1" si="9">((G26*Z26*AA26/W26)+(H26*Z26*AA26/X26))/$G$21</f>
        <v>#NAME?</v>
      </c>
      <c r="AH26" s="220" t="e">
        <f t="shared" ref="AH26:AH41" ca="1" si="10">((J26*Z26*AA26/W26)+(K26*Z26*AA26/X26))/$J$21</f>
        <v>#NAME?</v>
      </c>
      <c r="AI26" s="220" t="e">
        <f t="shared" ref="AI26:AI41" ca="1" si="11">((M26*AA26*Z26/W26)+(N26*Z26*AA26/X26))/$M$21</f>
        <v>#NAME?</v>
      </c>
      <c r="AK26" s="470" t="str">
        <f>F26</f>
        <v>AGDPH</v>
      </c>
      <c r="AL26" s="315" t="s">
        <v>97</v>
      </c>
      <c r="AM26" s="284" t="e">
        <f ca="1">I77/1000</f>
        <v>#NAME?</v>
      </c>
      <c r="AN26" s="281" t="e">
        <f ca="1">AM26*$AN$23</f>
        <v>#NAME?</v>
      </c>
      <c r="AO26" s="282" t="e">
        <f ca="1">AM26*$AO$23</f>
        <v>#NAME?</v>
      </c>
      <c r="AP26" s="282" t="e">
        <f ca="1">AM26*$AP$23</f>
        <v>#NAME?</v>
      </c>
      <c r="AQ26" s="283">
        <f ca="1">IFERROR(G26*$Z26*$AA26/G$21,0)</f>
        <v>0</v>
      </c>
      <c r="AR26" s="282">
        <f ca="1">IFERROR(H26*$Z26*$AA26/H$21,0)</f>
        <v>0</v>
      </c>
      <c r="AS26" s="307">
        <f ca="1">IFERROR(I26*$Z26*$AA26/I$21,0)</f>
        <v>0</v>
      </c>
      <c r="AT26" s="284">
        <f t="shared" ref="AT26:AV29" ca="1" si="12">IFERROR(AQ26/W26,0)</f>
        <v>0</v>
      </c>
      <c r="AU26" s="281">
        <f t="shared" ca="1" si="12"/>
        <v>0</v>
      </c>
      <c r="AV26" s="322">
        <f t="shared" ca="1" si="12"/>
        <v>0</v>
      </c>
      <c r="AW26" s="260"/>
      <c r="AX26" s="470" t="str">
        <f t="shared" ref="AX26:AX62" si="13">AK26</f>
        <v>AGDPH</v>
      </c>
      <c r="AY26" s="315" t="s">
        <v>97</v>
      </c>
      <c r="AZ26" s="284" t="e">
        <f ca="1">I97/1000</f>
        <v>#NAME?</v>
      </c>
      <c r="BA26" s="281" t="e">
        <f ca="1">AZ26*$AN$23</f>
        <v>#NAME?</v>
      </c>
      <c r="BB26" s="282" t="e">
        <f ca="1">AZ26*$BB$23</f>
        <v>#NAME?</v>
      </c>
      <c r="BC26" s="282" t="e">
        <f ca="1">AZ26*$BC$23</f>
        <v>#NAME?</v>
      </c>
      <c r="BD26" s="284">
        <f ca="1">IFERROR(J26*$Z26*AA26/J$21,0)</f>
        <v>0</v>
      </c>
      <c r="BE26" s="281">
        <f ca="1">IFERROR(K26*$Z26*AA26/K$21,0)</f>
        <v>0</v>
      </c>
      <c r="BF26" s="322">
        <f ca="1">IFERROR(L26*$Z26*AA26/L$21,0)</f>
        <v>0</v>
      </c>
      <c r="BG26" s="284">
        <f t="shared" ref="BG26:BG35" ca="1" si="14">IFERROR(BD26/W26,0)</f>
        <v>0</v>
      </c>
      <c r="BH26" s="281">
        <f t="shared" ref="BH26:BH35" ca="1" si="15">IFERROR(BE26/X26,0)</f>
        <v>0</v>
      </c>
      <c r="BI26" s="322">
        <f t="shared" ref="BI26:BI35" ca="1" si="16">IFERROR(BF26/Y26,0)</f>
        <v>0</v>
      </c>
      <c r="BJ26" s="260"/>
      <c r="BK26" s="470" t="str">
        <f>AK26</f>
        <v>AGDPH</v>
      </c>
      <c r="BL26" s="315" t="s">
        <v>97</v>
      </c>
      <c r="BM26" s="284" t="e">
        <f ca="1">I117/1000</f>
        <v>#NAME?</v>
      </c>
      <c r="BN26" s="281" t="e">
        <f ca="1">BM26*$AN$23</f>
        <v>#NAME?</v>
      </c>
      <c r="BO26" s="282" t="e">
        <f ca="1">BM26*$BB$23</f>
        <v>#NAME?</v>
      </c>
      <c r="BP26" s="282" t="e">
        <f ca="1">BM26*$BC$23</f>
        <v>#NAME?</v>
      </c>
      <c r="BQ26" s="283">
        <f ca="1">IFERROR(M26*$Z26*$AA26/M$21,0)</f>
        <v>0</v>
      </c>
      <c r="BR26" s="282">
        <f ca="1">IFERROR(N26*$Z26*$AA26/N$21,0)</f>
        <v>0</v>
      </c>
      <c r="BS26" s="307">
        <f ca="1">IFERROR(O26*$Z26*$AA26/O$21,0)</f>
        <v>0</v>
      </c>
      <c r="BT26" s="284">
        <f ca="1">IFERROR(BQ26/W26,0)</f>
        <v>0</v>
      </c>
      <c r="BU26" s="281">
        <f t="shared" ref="BU26:BU35" ca="1" si="17">IFERROR(BR26/X26,0)</f>
        <v>0</v>
      </c>
      <c r="BV26" s="322">
        <f t="shared" ref="BV26:BV35" ca="1" si="18">IFERROR(BS26/Y26,0)</f>
        <v>0</v>
      </c>
      <c r="BX26" s="40"/>
      <c r="BY26" s="40"/>
    </row>
    <row r="27" spans="3:78" ht="12.75" customHeight="1">
      <c r="C27" s="136" t="str">
        <f ca="1">+IF(OFFSET(Processes!B8,$D$11,0)="*","*",OFFSET(Processes!D8,$D$11,0))</f>
        <v>AGRPHBCOAE1</v>
      </c>
      <c r="D27" s="136" t="str">
        <f ca="1">+OFFSET(Processes!E8,$D$11,0)</f>
        <v>Agriculture Heat Medium Temp. Boiler - Coal Existing 1</v>
      </c>
      <c r="E27" s="139" t="str">
        <f>+Processes!O8</f>
        <v>AGRCOA</v>
      </c>
      <c r="F27" s="139" t="str">
        <f>Commodities!$D$6</f>
        <v>AGDPH</v>
      </c>
      <c r="G27" s="292" t="e">
        <f t="shared" ref="G27:I29" ca="1" si="19">AN27/($Z27*$AA27)*G$21*W27</f>
        <v>#NAME?</v>
      </c>
      <c r="H27" s="292" t="e">
        <f t="shared" ca="1" si="19"/>
        <v>#NAME?</v>
      </c>
      <c r="I27" s="292" t="e">
        <f t="shared" ca="1" si="19"/>
        <v>#NAME?</v>
      </c>
      <c r="J27" s="292" t="e">
        <f t="shared" ca="1" si="0"/>
        <v>#NAME?</v>
      </c>
      <c r="K27" s="292" t="e">
        <f t="shared" ca="1" si="0"/>
        <v>#NAME?</v>
      </c>
      <c r="L27" s="292" t="e">
        <f t="shared" ca="1" si="0"/>
        <v>#NAME?</v>
      </c>
      <c r="M27" s="292" t="e">
        <f t="shared" ca="1" si="1"/>
        <v>#NAME?</v>
      </c>
      <c r="N27" s="292" t="e">
        <f t="shared" ca="1" si="1"/>
        <v>#NAME?</v>
      </c>
      <c r="O27" s="292" t="e">
        <f t="shared" ca="1" si="1"/>
        <v>#NAME?</v>
      </c>
      <c r="P27" s="292" t="e">
        <f t="shared" ca="1" si="2"/>
        <v>#NAME?</v>
      </c>
      <c r="Q27" s="292" t="e">
        <f t="shared" ca="1" si="3"/>
        <v>#NAME?</v>
      </c>
      <c r="R27" s="292" t="e">
        <f t="shared" ca="1" si="4"/>
        <v>#NAME?</v>
      </c>
      <c r="S27" s="292" t="e">
        <f t="shared" ca="1" si="5"/>
        <v>#NAME?</v>
      </c>
      <c r="T27" s="292" t="e">
        <f t="shared" ca="1" si="6"/>
        <v>#NAME?</v>
      </c>
      <c r="U27" s="292" t="e">
        <f t="shared" ca="1" si="7"/>
        <v>#NAME?</v>
      </c>
      <c r="V27" s="292">
        <v>5</v>
      </c>
      <c r="W27" s="309">
        <f>D131</f>
        <v>0.93099999999999994</v>
      </c>
      <c r="X27" s="463">
        <f t="shared" si="8"/>
        <v>0.93099999999999994</v>
      </c>
      <c r="Y27" s="463">
        <f t="shared" si="8"/>
        <v>0.93099999999999994</v>
      </c>
      <c r="Z27" s="156">
        <f>3.6*8760/1000000</f>
        <v>3.1536000000000002E-2</v>
      </c>
      <c r="AA27" s="346">
        <f>$AA$26</f>
        <v>0.5</v>
      </c>
      <c r="AB27" s="253">
        <v>20</v>
      </c>
      <c r="AC27" s="244"/>
      <c r="AD27" s="244"/>
      <c r="AE27" s="248"/>
      <c r="AF27" s="260"/>
      <c r="AG27" s="220" t="e">
        <f t="shared" ca="1" si="9"/>
        <v>#NAME?</v>
      </c>
      <c r="AH27" s="220" t="e">
        <f t="shared" ca="1" si="10"/>
        <v>#NAME?</v>
      </c>
      <c r="AI27" s="220" t="e">
        <f t="shared" ca="1" si="11"/>
        <v>#NAME?</v>
      </c>
      <c r="AK27" s="263"/>
      <c r="AL27" s="264" t="s">
        <v>98</v>
      </c>
      <c r="AM27" s="278" t="e">
        <f ca="1">D77/1000</f>
        <v>#NAME?</v>
      </c>
      <c r="AN27" s="279" t="e">
        <f ca="1">AM27*$AN$23</f>
        <v>#NAME?</v>
      </c>
      <c r="AO27" s="280" t="e">
        <f t="shared" ref="AO27:AO29" ca="1" si="20">AM27*$AO$23</f>
        <v>#NAME?</v>
      </c>
      <c r="AP27" s="280" t="e">
        <f ca="1">AM27*$AP$23</f>
        <v>#NAME?</v>
      </c>
      <c r="AQ27" s="277">
        <f t="shared" ref="AQ27:AQ62" ca="1" si="21">IFERROR(G27*$Z27*$AA27/G$21,0)</f>
        <v>0</v>
      </c>
      <c r="AR27" s="280">
        <f t="shared" ref="AR27:AR62" ca="1" si="22">IFERROR(H27*$Z27*$AA27/H$21,0)</f>
        <v>0</v>
      </c>
      <c r="AS27" s="480">
        <f t="shared" ref="AS27:AS62" ca="1" si="23">IFERROR(I27*$Z27*$AA27/I$21,0)</f>
        <v>0</v>
      </c>
      <c r="AT27" s="278">
        <f t="shared" ca="1" si="12"/>
        <v>0</v>
      </c>
      <c r="AU27" s="279">
        <f t="shared" ca="1" si="12"/>
        <v>0</v>
      </c>
      <c r="AV27" s="318">
        <f t="shared" ca="1" si="12"/>
        <v>0</v>
      </c>
      <c r="AW27" s="260"/>
      <c r="AX27" s="263"/>
      <c r="AY27" s="264" t="s">
        <v>98</v>
      </c>
      <c r="AZ27" s="278" t="e">
        <f ca="1">D97/1000</f>
        <v>#NAME?</v>
      </c>
      <c r="BA27" s="279" t="e">
        <f ca="1">AZ27*$AN$23</f>
        <v>#NAME?</v>
      </c>
      <c r="BB27" s="280" t="e">
        <f t="shared" ref="BB27:BB29" ca="1" si="24">AZ27*$BB$23</f>
        <v>#NAME?</v>
      </c>
      <c r="BC27" s="280" t="e">
        <f t="shared" ref="BC27:BC29" ca="1" si="25">AZ27*$BC$23</f>
        <v>#NAME?</v>
      </c>
      <c r="BD27" s="278">
        <f t="shared" ref="BD27:BD57" ca="1" si="26">IFERROR(J27*$Z27*AA27/J$21,0)</f>
        <v>0</v>
      </c>
      <c r="BE27" s="279">
        <f t="shared" ref="BE27:BE57" ca="1" si="27">IFERROR(K27*$Z27*AA27/K$21,0)</f>
        <v>0</v>
      </c>
      <c r="BF27" s="318">
        <f t="shared" ref="BF27:BF57" ca="1" si="28">IFERROR(L27*$Z27*AB27/L$21,0)</f>
        <v>0</v>
      </c>
      <c r="BG27" s="278">
        <f t="shared" ca="1" si="14"/>
        <v>0</v>
      </c>
      <c r="BH27" s="279">
        <f t="shared" ca="1" si="15"/>
        <v>0</v>
      </c>
      <c r="BI27" s="318">
        <f t="shared" ca="1" si="16"/>
        <v>0</v>
      </c>
      <c r="BJ27" s="260"/>
      <c r="BK27" s="263"/>
      <c r="BL27" s="264" t="s">
        <v>98</v>
      </c>
      <c r="BM27" s="278" t="e">
        <f ca="1">D117/1000</f>
        <v>#NAME?</v>
      </c>
      <c r="BN27" s="279" t="e">
        <f ca="1">BM27*$AN$23</f>
        <v>#NAME?</v>
      </c>
      <c r="BO27" s="280" t="e">
        <f t="shared" ref="BO27:BO29" ca="1" si="29">BM27*$BB$23</f>
        <v>#NAME?</v>
      </c>
      <c r="BP27" s="280" t="e">
        <f t="shared" ref="BP27:BP29" ca="1" si="30">BM27*$BC$23</f>
        <v>#NAME?</v>
      </c>
      <c r="BQ27" s="277">
        <f t="shared" ref="BQ27:BQ62" ca="1" si="31">IFERROR(M27*$Z27*$AA27/M$21,0)</f>
        <v>0</v>
      </c>
      <c r="BR27" s="280">
        <f t="shared" ref="BR27:BR62" ca="1" si="32">IFERROR(N27*$Z27*$AA27/N$21,0)</f>
        <v>0</v>
      </c>
      <c r="BS27" s="480">
        <f t="shared" ref="BS27:BS62" ca="1" si="33">IFERROR(O27*$Z27*$AA27/O$21,0)</f>
        <v>0</v>
      </c>
      <c r="BT27" s="278">
        <f t="shared" ref="BT27:BT35" ca="1" si="34">IFERROR(BQ27/W27,0)</f>
        <v>0</v>
      </c>
      <c r="BU27" s="279">
        <f t="shared" ca="1" si="17"/>
        <v>0</v>
      </c>
      <c r="BV27" s="318">
        <f t="shared" ca="1" si="18"/>
        <v>0</v>
      </c>
    </row>
    <row r="28" spans="3:78" ht="12.75" customHeight="1">
      <c r="C28" s="136" t="str">
        <f ca="1">+IF(OFFSET(Processes!B9,$D$11,0)="*","*",OFFSET(Processes!D9,$D$11,0))</f>
        <v>AGRPHBDSLE1</v>
      </c>
      <c r="D28" s="136" t="str">
        <f ca="1">+OFFSET(Processes!E9,$D$11,0)</f>
        <v>Agriculture Heat Medium Temp. Boiler - Diesel Existing 1</v>
      </c>
      <c r="E28" s="139" t="str">
        <f>+Processes!O9</f>
        <v>AGRDSB1,AGRDSB2,AGRDSL</v>
      </c>
      <c r="F28" s="139" t="str">
        <f>Commodities!$D$6</f>
        <v>AGDPH</v>
      </c>
      <c r="G28" s="292" t="e">
        <f t="shared" ca="1" si="19"/>
        <v>#NAME?</v>
      </c>
      <c r="H28" s="292" t="e">
        <f t="shared" ca="1" si="19"/>
        <v>#NAME?</v>
      </c>
      <c r="I28" s="292" t="e">
        <f t="shared" ca="1" si="19"/>
        <v>#NAME?</v>
      </c>
      <c r="J28" s="292" t="e">
        <f t="shared" ca="1" si="0"/>
        <v>#NAME?</v>
      </c>
      <c r="K28" s="292" t="e">
        <f t="shared" ca="1" si="0"/>
        <v>#NAME?</v>
      </c>
      <c r="L28" s="292" t="e">
        <f t="shared" ca="1" si="0"/>
        <v>#NAME?</v>
      </c>
      <c r="M28" s="292" t="e">
        <f t="shared" ca="1" si="1"/>
        <v>#NAME?</v>
      </c>
      <c r="N28" s="292" t="e">
        <f t="shared" ca="1" si="1"/>
        <v>#NAME?</v>
      </c>
      <c r="O28" s="292" t="e">
        <f t="shared" ca="1" si="1"/>
        <v>#NAME?</v>
      </c>
      <c r="P28" s="292" t="e">
        <f t="shared" ca="1" si="2"/>
        <v>#NAME?</v>
      </c>
      <c r="Q28" s="292" t="e">
        <f t="shared" ca="1" si="3"/>
        <v>#NAME?</v>
      </c>
      <c r="R28" s="292" t="e">
        <f t="shared" ca="1" si="4"/>
        <v>#NAME?</v>
      </c>
      <c r="S28" s="292" t="e">
        <f t="shared" ca="1" si="5"/>
        <v>#NAME?</v>
      </c>
      <c r="T28" s="292" t="e">
        <f t="shared" ca="1" si="6"/>
        <v>#NAME?</v>
      </c>
      <c r="U28" s="292" t="e">
        <f t="shared" ca="1" si="7"/>
        <v>#NAME?</v>
      </c>
      <c r="V28" s="292">
        <v>5</v>
      </c>
      <c r="W28" s="309">
        <f>F131</f>
        <v>0.94079999999999997</v>
      </c>
      <c r="X28" s="463">
        <f t="shared" si="8"/>
        <v>0.94079999999999997</v>
      </c>
      <c r="Y28" s="463">
        <f t="shared" si="8"/>
        <v>0.94079999999999997</v>
      </c>
      <c r="Z28" s="156">
        <f>3.6*8760/1000000</f>
        <v>3.1536000000000002E-2</v>
      </c>
      <c r="AA28" s="346">
        <f>$AA$26</f>
        <v>0.5</v>
      </c>
      <c r="AB28" s="253">
        <v>20</v>
      </c>
      <c r="AC28" s="244"/>
      <c r="AD28" s="244"/>
      <c r="AE28" s="248"/>
      <c r="AF28" s="260"/>
      <c r="AG28" s="220" t="e">
        <f t="shared" ca="1" si="9"/>
        <v>#NAME?</v>
      </c>
      <c r="AH28" s="220" t="e">
        <f t="shared" ca="1" si="10"/>
        <v>#NAME?</v>
      </c>
      <c r="AI28" s="220" t="e">
        <f t="shared" ca="1" si="11"/>
        <v>#NAME?</v>
      </c>
      <c r="AK28" s="263"/>
      <c r="AL28" s="264" t="s">
        <v>59</v>
      </c>
      <c r="AM28" s="278" t="e">
        <f ca="1">F77/1000</f>
        <v>#NAME?</v>
      </c>
      <c r="AN28" s="279" t="e">
        <f ca="1">AM28*$AN$23</f>
        <v>#NAME?</v>
      </c>
      <c r="AO28" s="280" t="e">
        <f t="shared" ca="1" si="20"/>
        <v>#NAME?</v>
      </c>
      <c r="AP28" s="280" t="e">
        <f ca="1">AM28*$AP$23</f>
        <v>#NAME?</v>
      </c>
      <c r="AQ28" s="277">
        <f t="shared" ca="1" si="21"/>
        <v>0</v>
      </c>
      <c r="AR28" s="280">
        <f t="shared" ca="1" si="22"/>
        <v>0</v>
      </c>
      <c r="AS28" s="480">
        <f t="shared" ca="1" si="23"/>
        <v>0</v>
      </c>
      <c r="AT28" s="278">
        <f t="shared" ca="1" si="12"/>
        <v>0</v>
      </c>
      <c r="AU28" s="279">
        <f t="shared" ca="1" si="12"/>
        <v>0</v>
      </c>
      <c r="AV28" s="318">
        <f t="shared" ca="1" si="12"/>
        <v>0</v>
      </c>
      <c r="AW28" s="260"/>
      <c r="AX28" s="263"/>
      <c r="AY28" s="264" t="s">
        <v>59</v>
      </c>
      <c r="AZ28" s="278" t="e">
        <f ca="1">F97/1000</f>
        <v>#NAME?</v>
      </c>
      <c r="BA28" s="279" t="e">
        <f ca="1">AZ28*$AN$23</f>
        <v>#NAME?</v>
      </c>
      <c r="BB28" s="280" t="e">
        <f t="shared" ca="1" si="24"/>
        <v>#NAME?</v>
      </c>
      <c r="BC28" s="280" t="e">
        <f ca="1">AZ28*$BC$23</f>
        <v>#NAME?</v>
      </c>
      <c r="BD28" s="278">
        <f ca="1">IFERROR(J28*$Z28*AA28/J$21,0)</f>
        <v>0</v>
      </c>
      <c r="BE28" s="279">
        <f t="shared" ref="BE28" ca="1" si="35">IFERROR(K28*$Z28*AA28/K$21,0)</f>
        <v>0</v>
      </c>
      <c r="BF28" s="318">
        <f ca="1">IFERROR(L28*$Z28*AA28/L$21,0)</f>
        <v>0</v>
      </c>
      <c r="BG28" s="278">
        <f t="shared" ca="1" si="14"/>
        <v>0</v>
      </c>
      <c r="BH28" s="279">
        <f t="shared" ca="1" si="15"/>
        <v>0</v>
      </c>
      <c r="BI28" s="318">
        <f t="shared" ca="1" si="16"/>
        <v>0</v>
      </c>
      <c r="BJ28" s="260"/>
      <c r="BK28" s="263"/>
      <c r="BL28" s="264" t="s">
        <v>59</v>
      </c>
      <c r="BM28" s="278" t="e">
        <f ca="1">F117/1000</f>
        <v>#NAME?</v>
      </c>
      <c r="BN28" s="279" t="e">
        <f ca="1">BM28*$AN$23</f>
        <v>#NAME?</v>
      </c>
      <c r="BO28" s="280" t="e">
        <f t="shared" ca="1" si="29"/>
        <v>#NAME?</v>
      </c>
      <c r="BP28" s="280" t="e">
        <f t="shared" ca="1" si="30"/>
        <v>#NAME?</v>
      </c>
      <c r="BQ28" s="277">
        <f t="shared" ca="1" si="31"/>
        <v>0</v>
      </c>
      <c r="BR28" s="280">
        <f t="shared" ca="1" si="32"/>
        <v>0</v>
      </c>
      <c r="BS28" s="480">
        <f t="shared" ca="1" si="33"/>
        <v>0</v>
      </c>
      <c r="BT28" s="278">
        <f ca="1">IFERROR(BQ28/W28,0)</f>
        <v>0</v>
      </c>
      <c r="BU28" s="279">
        <f t="shared" ca="1" si="17"/>
        <v>0</v>
      </c>
      <c r="BV28" s="318">
        <f t="shared" ca="1" si="18"/>
        <v>0</v>
      </c>
      <c r="BX28" s="260"/>
      <c r="BY28" s="260"/>
    </row>
    <row r="29" spans="3:78" ht="12.75" customHeight="1">
      <c r="C29" s="136" t="str">
        <f ca="1">+IF(OFFSET(Processes!B10,$D$11,0)="*","*",OFFSET(Processes!D10,$D$11,0))</f>
        <v>AGRPHBWPEE1</v>
      </c>
      <c r="D29" s="136" t="str">
        <f ca="1">+OFFSET(Processes!E10,$D$11,0)</f>
        <v>Agriculture Heat Medium Temp. Boiler - Wood Pellets Existing 1</v>
      </c>
      <c r="E29" s="139" t="str">
        <f>+Processes!O10</f>
        <v>AGRWPE</v>
      </c>
      <c r="F29" s="139" t="str">
        <f>Commodities!$D$6</f>
        <v>AGDPH</v>
      </c>
      <c r="G29" s="291" t="e">
        <f t="shared" ca="1" si="19"/>
        <v>#NAME?</v>
      </c>
      <c r="H29" s="291" t="e">
        <f t="shared" ca="1" si="19"/>
        <v>#NAME?</v>
      </c>
      <c r="I29" s="291" t="e">
        <f t="shared" ca="1" si="19"/>
        <v>#NAME?</v>
      </c>
      <c r="J29" s="291" t="e">
        <f t="shared" ca="1" si="0"/>
        <v>#NAME?</v>
      </c>
      <c r="K29" s="291" t="e">
        <f t="shared" ca="1" si="0"/>
        <v>#NAME?</v>
      </c>
      <c r="L29" s="291" t="e">
        <f t="shared" ca="1" si="0"/>
        <v>#NAME?</v>
      </c>
      <c r="M29" s="291" t="e">
        <f t="shared" ca="1" si="1"/>
        <v>#NAME?</v>
      </c>
      <c r="N29" s="291" t="e">
        <f t="shared" ca="1" si="1"/>
        <v>#NAME?</v>
      </c>
      <c r="O29" s="291" t="e">
        <f t="shared" ca="1" si="1"/>
        <v>#NAME?</v>
      </c>
      <c r="P29" s="292" t="e">
        <f t="shared" ca="1" si="2"/>
        <v>#NAME?</v>
      </c>
      <c r="Q29" s="292" t="e">
        <f t="shared" ca="1" si="3"/>
        <v>#NAME?</v>
      </c>
      <c r="R29" s="292" t="e">
        <f t="shared" ca="1" si="4"/>
        <v>#NAME?</v>
      </c>
      <c r="S29" s="291" t="e">
        <f t="shared" ca="1" si="5"/>
        <v>#NAME?</v>
      </c>
      <c r="T29" s="291" t="e">
        <f t="shared" ca="1" si="6"/>
        <v>#NAME?</v>
      </c>
      <c r="U29" s="291" t="e">
        <f t="shared" ca="1" si="7"/>
        <v>#NAME?</v>
      </c>
      <c r="V29" s="291">
        <v>5</v>
      </c>
      <c r="W29" s="309">
        <f>$K$131</f>
        <v>0.83299999999999996</v>
      </c>
      <c r="X29" s="463">
        <f>$W$29</f>
        <v>0.83299999999999996</v>
      </c>
      <c r="Y29" s="463">
        <f>$W$29</f>
        <v>0.83299999999999996</v>
      </c>
      <c r="Z29" s="156">
        <f>3.6*8760/1000000</f>
        <v>3.1536000000000002E-2</v>
      </c>
      <c r="AA29" s="346">
        <f>$AA$26</f>
        <v>0.5</v>
      </c>
      <c r="AB29" s="253">
        <v>20</v>
      </c>
      <c r="AC29" s="244">
        <v>0.5</v>
      </c>
      <c r="AD29" s="289">
        <v>0.5</v>
      </c>
      <c r="AE29" s="248">
        <v>5</v>
      </c>
      <c r="AF29" s="260"/>
      <c r="AG29" s="220" t="e">
        <f t="shared" ca="1" si="9"/>
        <v>#NAME?</v>
      </c>
      <c r="AH29" s="220" t="e">
        <f t="shared" ca="1" si="10"/>
        <v>#NAME?</v>
      </c>
      <c r="AI29" s="220" t="e">
        <f t="shared" ca="1" si="11"/>
        <v>#NAME?</v>
      </c>
      <c r="AK29" s="263"/>
      <c r="AL29" s="499" t="s">
        <v>99</v>
      </c>
      <c r="AM29" s="500" t="e">
        <f ca="1">K77/1000</f>
        <v>#NAME?</v>
      </c>
      <c r="AN29" s="501" t="e">
        <f ca="1">AM29*$AN$23</f>
        <v>#NAME?</v>
      </c>
      <c r="AO29" s="502" t="e">
        <f t="shared" ca="1" si="20"/>
        <v>#NAME?</v>
      </c>
      <c r="AP29" s="502" t="e">
        <f ca="1">AM29*$AP$23</f>
        <v>#NAME?</v>
      </c>
      <c r="AQ29" s="522">
        <f t="shared" ca="1" si="21"/>
        <v>0</v>
      </c>
      <c r="AR29" s="502">
        <f t="shared" ca="1" si="22"/>
        <v>0</v>
      </c>
      <c r="AS29" s="503">
        <f t="shared" ca="1" si="23"/>
        <v>0</v>
      </c>
      <c r="AT29" s="500">
        <f t="shared" ca="1" si="12"/>
        <v>0</v>
      </c>
      <c r="AU29" s="501">
        <f t="shared" ca="1" si="12"/>
        <v>0</v>
      </c>
      <c r="AV29" s="506">
        <f t="shared" ca="1" si="12"/>
        <v>0</v>
      </c>
      <c r="AW29" s="260"/>
      <c r="AX29" s="263"/>
      <c r="AY29" s="499" t="s">
        <v>99</v>
      </c>
      <c r="AZ29" s="500" t="e">
        <f ca="1">K97/1000</f>
        <v>#NAME?</v>
      </c>
      <c r="BA29" s="501" t="e">
        <f ca="1">AZ29*$AN$23</f>
        <v>#NAME?</v>
      </c>
      <c r="BB29" s="502" t="e">
        <f t="shared" ca="1" si="24"/>
        <v>#NAME?</v>
      </c>
      <c r="BC29" s="502" t="e">
        <f t="shared" ca="1" si="25"/>
        <v>#NAME?</v>
      </c>
      <c r="BD29" s="500">
        <f t="shared" ca="1" si="26"/>
        <v>0</v>
      </c>
      <c r="BE29" s="501">
        <f t="shared" ca="1" si="27"/>
        <v>0</v>
      </c>
      <c r="BF29" s="506">
        <f t="shared" ca="1" si="28"/>
        <v>0</v>
      </c>
      <c r="BG29" s="500">
        <f t="shared" ca="1" si="14"/>
        <v>0</v>
      </c>
      <c r="BH29" s="501">
        <f t="shared" ca="1" si="15"/>
        <v>0</v>
      </c>
      <c r="BI29" s="506">
        <f t="shared" ca="1" si="16"/>
        <v>0</v>
      </c>
      <c r="BJ29" s="260"/>
      <c r="BK29" s="263"/>
      <c r="BL29" s="499" t="s">
        <v>99</v>
      </c>
      <c r="BM29" s="500" t="e">
        <f ca="1">K117/1000</f>
        <v>#NAME?</v>
      </c>
      <c r="BN29" s="501" t="e">
        <f ca="1">BM29*$AN$23</f>
        <v>#NAME?</v>
      </c>
      <c r="BO29" s="502" t="e">
        <f t="shared" ca="1" si="29"/>
        <v>#NAME?</v>
      </c>
      <c r="BP29" s="502" t="e">
        <f t="shared" ca="1" si="30"/>
        <v>#NAME?</v>
      </c>
      <c r="BQ29" s="522">
        <f t="shared" ca="1" si="31"/>
        <v>0</v>
      </c>
      <c r="BR29" s="502">
        <f t="shared" ca="1" si="32"/>
        <v>0</v>
      </c>
      <c r="BS29" s="503">
        <f t="shared" ca="1" si="33"/>
        <v>0</v>
      </c>
      <c r="BT29" s="500">
        <f t="shared" ca="1" si="34"/>
        <v>0</v>
      </c>
      <c r="BU29" s="501">
        <f t="shared" ca="1" si="17"/>
        <v>0</v>
      </c>
      <c r="BV29" s="506">
        <f t="shared" ca="1" si="18"/>
        <v>0</v>
      </c>
    </row>
    <row r="30" spans="3:78" ht="12.75" customHeight="1">
      <c r="C30" s="136"/>
      <c r="D30" s="136"/>
      <c r="E30" s="139" t="str">
        <f>+Processes!O11</f>
        <v>AGRWCH</v>
      </c>
      <c r="F30" s="159"/>
      <c r="G30" s="291"/>
      <c r="H30" s="291"/>
      <c r="I30" s="291"/>
      <c r="J30" s="291"/>
      <c r="K30" s="291"/>
      <c r="L30" s="291"/>
      <c r="M30" s="291"/>
      <c r="N30" s="291"/>
      <c r="O30" s="291"/>
      <c r="P30" s="292">
        <f t="shared" si="2"/>
        <v>0</v>
      </c>
      <c r="Q30" s="292">
        <f t="shared" si="3"/>
        <v>0</v>
      </c>
      <c r="R30" s="292">
        <f t="shared" si="4"/>
        <v>0</v>
      </c>
      <c r="S30" s="291">
        <f t="shared" si="5"/>
        <v>0</v>
      </c>
      <c r="T30" s="291">
        <f t="shared" si="6"/>
        <v>0</v>
      </c>
      <c r="U30" s="291">
        <f t="shared" si="7"/>
        <v>0</v>
      </c>
      <c r="V30" s="291" t="str">
        <f>IF(S30&gt;0,0.001,"")</f>
        <v/>
      </c>
      <c r="W30" s="309">
        <f>$K$131</f>
        <v>0.83299999999999996</v>
      </c>
      <c r="X30" s="463">
        <f>$W$29</f>
        <v>0.83299999999999996</v>
      </c>
      <c r="Y30" s="463">
        <f>$W$29</f>
        <v>0.83299999999999996</v>
      </c>
      <c r="Z30" s="154"/>
      <c r="AA30" s="346"/>
      <c r="AB30" s="253"/>
      <c r="AC30" s="244">
        <f>1-AC29</f>
        <v>0.5</v>
      </c>
      <c r="AD30" s="289">
        <f>1-AD29</f>
        <v>0.5</v>
      </c>
      <c r="AE30" s="248">
        <v>5</v>
      </c>
      <c r="AF30" s="260"/>
      <c r="AG30" s="220">
        <f t="shared" si="9"/>
        <v>0</v>
      </c>
      <c r="AH30" s="220">
        <f t="shared" si="10"/>
        <v>0</v>
      </c>
      <c r="AI30" s="220">
        <f t="shared" si="11"/>
        <v>0</v>
      </c>
      <c r="AK30" s="319"/>
      <c r="AL30" s="499" t="s">
        <v>106</v>
      </c>
      <c r="AM30" s="500"/>
      <c r="AN30" s="501"/>
      <c r="AO30" s="502"/>
      <c r="AP30" s="502"/>
      <c r="AQ30" s="522">
        <f t="shared" si="21"/>
        <v>0</v>
      </c>
      <c r="AR30" s="502">
        <f t="shared" si="22"/>
        <v>0</v>
      </c>
      <c r="AS30" s="503">
        <f t="shared" si="23"/>
        <v>0</v>
      </c>
      <c r="AT30" s="500"/>
      <c r="AU30" s="501"/>
      <c r="AV30" s="506"/>
      <c r="AW30" s="260"/>
      <c r="AX30" s="319"/>
      <c r="AY30" s="499" t="s">
        <v>106</v>
      </c>
      <c r="AZ30" s="500"/>
      <c r="BA30" s="501"/>
      <c r="BB30" s="502"/>
      <c r="BC30" s="502"/>
      <c r="BD30" s="500">
        <f t="shared" si="26"/>
        <v>0</v>
      </c>
      <c r="BE30" s="501">
        <f t="shared" si="27"/>
        <v>0</v>
      </c>
      <c r="BF30" s="506">
        <f t="shared" si="28"/>
        <v>0</v>
      </c>
      <c r="BG30" s="500">
        <f t="shared" si="14"/>
        <v>0</v>
      </c>
      <c r="BH30" s="501">
        <f t="shared" si="15"/>
        <v>0</v>
      </c>
      <c r="BI30" s="506">
        <f t="shared" si="16"/>
        <v>0</v>
      </c>
      <c r="BJ30" s="260"/>
      <c r="BK30" s="319"/>
      <c r="BL30" s="499" t="s">
        <v>106</v>
      </c>
      <c r="BM30" s="500"/>
      <c r="BN30" s="501"/>
      <c r="BO30" s="502"/>
      <c r="BP30" s="502"/>
      <c r="BQ30" s="522">
        <f t="shared" si="31"/>
        <v>0</v>
      </c>
      <c r="BR30" s="502">
        <f t="shared" si="32"/>
        <v>0</v>
      </c>
      <c r="BS30" s="503">
        <f t="shared" si="33"/>
        <v>0</v>
      </c>
      <c r="BT30" s="500">
        <f t="shared" si="34"/>
        <v>0</v>
      </c>
      <c r="BU30" s="501">
        <f t="shared" si="17"/>
        <v>0</v>
      </c>
      <c r="BV30" s="506">
        <f t="shared" si="18"/>
        <v>0</v>
      </c>
      <c r="BY30" s="343"/>
      <c r="BZ30" s="343"/>
    </row>
    <row r="31" spans="3:78" ht="12.75" customHeight="1">
      <c r="C31" s="136" t="str">
        <f ca="1">+IF(OFFSET(Processes!B12,$D$11,0)="*","*",OFFSET(Processes!D12,$D$11,0))</f>
        <v>AGRPHBBGAE1</v>
      </c>
      <c r="D31" s="136" t="str">
        <f ca="1">+OFFSET(Processes!E12,$D$11,0)</f>
        <v>Agriculture Heat Medium Temp. Boiler - Biogas Existing 1</v>
      </c>
      <c r="E31" s="139" t="str">
        <f>+Processes!O12</f>
        <v>AGRBGA</v>
      </c>
      <c r="F31" s="139" t="str">
        <f>Commodities!$D$6</f>
        <v>AGDPH</v>
      </c>
      <c r="G31" s="292" t="e">
        <f t="shared" ref="G31:I35" ca="1" si="36">AN31/($Z31*$AA31)*G$21*W31</f>
        <v>#NAME?</v>
      </c>
      <c r="H31" s="292" t="e">
        <f t="shared" ca="1" si="36"/>
        <v>#NAME?</v>
      </c>
      <c r="I31" s="292" t="e">
        <f t="shared" ca="1" si="36"/>
        <v>#NAME?</v>
      </c>
      <c r="J31" s="292" t="e">
        <f t="shared" ref="J31:L35" ca="1" si="37">BA31/($Z31*$AA31)*J$21*W31</f>
        <v>#NAME?</v>
      </c>
      <c r="K31" s="292" t="e">
        <f t="shared" ca="1" si="37"/>
        <v>#NAME?</v>
      </c>
      <c r="L31" s="292" t="e">
        <f t="shared" ca="1" si="37"/>
        <v>#NAME?</v>
      </c>
      <c r="M31" s="292" t="e">
        <f t="shared" ref="M31:O35" ca="1" si="38">BN31/($Z31*$AA31)*M$21*W31</f>
        <v>#NAME?</v>
      </c>
      <c r="N31" s="292" t="e">
        <f t="shared" ca="1" si="38"/>
        <v>#NAME?</v>
      </c>
      <c r="O31" s="292" t="e">
        <f t="shared" ca="1" si="38"/>
        <v>#NAME?</v>
      </c>
      <c r="P31" s="292" t="e">
        <f t="shared" ca="1" si="2"/>
        <v>#NAME?</v>
      </c>
      <c r="Q31" s="292" t="e">
        <f t="shared" ca="1" si="3"/>
        <v>#NAME?</v>
      </c>
      <c r="R31" s="292" t="e">
        <f t="shared" ca="1" si="4"/>
        <v>#NAME?</v>
      </c>
      <c r="S31" s="292" t="e">
        <f t="shared" ca="1" si="5"/>
        <v>#NAME?</v>
      </c>
      <c r="T31" s="292" t="e">
        <f t="shared" ca="1" si="6"/>
        <v>#NAME?</v>
      </c>
      <c r="U31" s="292" t="e">
        <f t="shared" ca="1" si="7"/>
        <v>#NAME?</v>
      </c>
      <c r="V31" s="292">
        <v>5</v>
      </c>
      <c r="W31" s="309">
        <f>J131</f>
        <v>0.99960000000000004</v>
      </c>
      <c r="X31" s="463">
        <f t="shared" ref="X31:Y34" si="39">W31</f>
        <v>0.99960000000000004</v>
      </c>
      <c r="Y31" s="463">
        <f t="shared" si="39"/>
        <v>0.99960000000000004</v>
      </c>
      <c r="Z31" s="156">
        <f t="shared" ref="Z31:Z35" si="40">3.6*8760/1000000</f>
        <v>3.1536000000000002E-2</v>
      </c>
      <c r="AA31" s="346">
        <f>$AA$26</f>
        <v>0.5</v>
      </c>
      <c r="AB31" s="253">
        <v>20</v>
      </c>
      <c r="AC31" s="244"/>
      <c r="AD31" s="244"/>
      <c r="AE31" s="248"/>
      <c r="AF31" s="260"/>
      <c r="AG31" s="220" t="e">
        <f t="shared" ca="1" si="9"/>
        <v>#NAME?</v>
      </c>
      <c r="AH31" s="220" t="e">
        <f t="shared" ca="1" si="10"/>
        <v>#NAME?</v>
      </c>
      <c r="AI31" s="220" t="e">
        <f t="shared" ca="1" si="11"/>
        <v>#NAME?</v>
      </c>
      <c r="AK31" s="263"/>
      <c r="AL31" s="499" t="s">
        <v>100</v>
      </c>
      <c r="AM31" s="500" t="e">
        <f ca="1">J77/1000</f>
        <v>#NAME?</v>
      </c>
      <c r="AN31" s="501" t="e">
        <f t="shared" ref="AN31:AN42" ca="1" si="41">AM31*$AN$23</f>
        <v>#NAME?</v>
      </c>
      <c r="AO31" s="502" t="e">
        <f t="shared" ref="AO31:AO33" ca="1" si="42">AM31*$AO$23</f>
        <v>#NAME?</v>
      </c>
      <c r="AP31" s="502" t="e">
        <f t="shared" ref="AP31:AP36" ca="1" si="43">AM31*$AP$23</f>
        <v>#NAME?</v>
      </c>
      <c r="AQ31" s="522">
        <f t="shared" ca="1" si="21"/>
        <v>0</v>
      </c>
      <c r="AR31" s="502">
        <f t="shared" ca="1" si="22"/>
        <v>0</v>
      </c>
      <c r="AS31" s="503">
        <f ca="1">IFERROR(I31*$Z31*$AA31/I$21,0)</f>
        <v>0</v>
      </c>
      <c r="AT31" s="500">
        <f t="shared" ref="AT31:AV34" ca="1" si="44">IFERROR(AQ31/W31,0)</f>
        <v>0</v>
      </c>
      <c r="AU31" s="501">
        <f t="shared" ca="1" si="44"/>
        <v>0</v>
      </c>
      <c r="AV31" s="506">
        <f t="shared" ca="1" si="44"/>
        <v>0</v>
      </c>
      <c r="AW31" s="260"/>
      <c r="AX31" s="263"/>
      <c r="AY31" s="499" t="s">
        <v>100</v>
      </c>
      <c r="AZ31" s="500" t="e">
        <f ca="1">J97/1000</f>
        <v>#NAME?</v>
      </c>
      <c r="BA31" s="501" t="e">
        <f ca="1">AZ31*$AN$23</f>
        <v>#NAME?</v>
      </c>
      <c r="BB31" s="502" t="e">
        <f ca="1">AZ31*$BB$23</f>
        <v>#NAME?</v>
      </c>
      <c r="BC31" s="502" t="e">
        <f ca="1">AZ31*$BC$23</f>
        <v>#NAME?</v>
      </c>
      <c r="BD31" s="500">
        <f t="shared" ca="1" si="26"/>
        <v>0</v>
      </c>
      <c r="BE31" s="501">
        <f t="shared" ca="1" si="27"/>
        <v>0</v>
      </c>
      <c r="BF31" s="506">
        <f t="shared" ca="1" si="28"/>
        <v>0</v>
      </c>
      <c r="BG31" s="500">
        <f t="shared" ca="1" si="14"/>
        <v>0</v>
      </c>
      <c r="BH31" s="501">
        <f t="shared" ca="1" si="15"/>
        <v>0</v>
      </c>
      <c r="BI31" s="506">
        <f t="shared" ca="1" si="16"/>
        <v>0</v>
      </c>
      <c r="BJ31" s="260"/>
      <c r="BK31" s="263"/>
      <c r="BL31" s="499" t="s">
        <v>100</v>
      </c>
      <c r="BM31" s="500" t="e">
        <f ca="1">J117/1000</f>
        <v>#NAME?</v>
      </c>
      <c r="BN31" s="501" t="e">
        <f ca="1">BM31*$AN$23</f>
        <v>#NAME?</v>
      </c>
      <c r="BO31" s="502" t="e">
        <f ca="1">BM31*$BB$23</f>
        <v>#NAME?</v>
      </c>
      <c r="BP31" s="502" t="e">
        <f ca="1">BM31*$BC$23</f>
        <v>#NAME?</v>
      </c>
      <c r="BQ31" s="522">
        <f t="shared" ca="1" si="31"/>
        <v>0</v>
      </c>
      <c r="BR31" s="502">
        <f t="shared" ca="1" si="32"/>
        <v>0</v>
      </c>
      <c r="BS31" s="503">
        <f t="shared" ca="1" si="33"/>
        <v>0</v>
      </c>
      <c r="BT31" s="500">
        <f t="shared" ca="1" si="34"/>
        <v>0</v>
      </c>
      <c r="BU31" s="501">
        <f t="shared" ca="1" si="17"/>
        <v>0</v>
      </c>
      <c r="BV31" s="506">
        <f t="shared" ca="1" si="18"/>
        <v>0</v>
      </c>
      <c r="BX31" s="342"/>
      <c r="BY31" s="342"/>
      <c r="BZ31" s="342"/>
    </row>
    <row r="32" spans="3:78" ht="12.75" customHeight="1">
      <c r="C32" s="136" t="str">
        <f ca="1">+IF(OFFSET(Processes!B13,$D$11,0)="*","*",OFFSET(Processes!D13,$D$11,0))</f>
        <v>AGRPHBHFOE1</v>
      </c>
      <c r="D32" s="136" t="str">
        <f ca="1">+OFFSET(Processes!E13,$D$11,0)</f>
        <v>Agriculture Heat Medium Temp. Boiler - Heavy Fuel Oil Existing 1</v>
      </c>
      <c r="E32" s="139" t="str">
        <f>+Processes!O13</f>
        <v>AGRHFO</v>
      </c>
      <c r="F32" s="139" t="str">
        <f>Commodities!$D$6</f>
        <v>AGDPH</v>
      </c>
      <c r="G32" s="292" t="e">
        <f t="shared" ca="1" si="36"/>
        <v>#NAME?</v>
      </c>
      <c r="H32" s="292" t="e">
        <f t="shared" ca="1" si="36"/>
        <v>#NAME?</v>
      </c>
      <c r="I32" s="292" t="e">
        <f t="shared" ca="1" si="36"/>
        <v>#NAME?</v>
      </c>
      <c r="J32" s="292" t="e">
        <f t="shared" ca="1" si="37"/>
        <v>#NAME?</v>
      </c>
      <c r="K32" s="292" t="e">
        <f t="shared" ca="1" si="37"/>
        <v>#NAME?</v>
      </c>
      <c r="L32" s="292" t="e">
        <f t="shared" ca="1" si="37"/>
        <v>#NAME?</v>
      </c>
      <c r="M32" s="292" t="e">
        <f t="shared" ca="1" si="38"/>
        <v>#NAME?</v>
      </c>
      <c r="N32" s="292" t="e">
        <f t="shared" ca="1" si="38"/>
        <v>#NAME?</v>
      </c>
      <c r="O32" s="292" t="e">
        <f t="shared" ca="1" si="38"/>
        <v>#NAME?</v>
      </c>
      <c r="P32" s="292" t="e">
        <f t="shared" ca="1" si="2"/>
        <v>#NAME?</v>
      </c>
      <c r="Q32" s="292" t="e">
        <f t="shared" ca="1" si="3"/>
        <v>#NAME?</v>
      </c>
      <c r="R32" s="292" t="e">
        <f t="shared" ca="1" si="4"/>
        <v>#NAME?</v>
      </c>
      <c r="S32" s="292" t="e">
        <f t="shared" ca="1" si="5"/>
        <v>#NAME?</v>
      </c>
      <c r="T32" s="292" t="e">
        <f t="shared" ca="1" si="6"/>
        <v>#NAME?</v>
      </c>
      <c r="U32" s="292" t="e">
        <f t="shared" ca="1" si="7"/>
        <v>#NAME?</v>
      </c>
      <c r="V32" s="292">
        <v>5</v>
      </c>
      <c r="W32" s="309">
        <f>E131</f>
        <v>0.93099999999999994</v>
      </c>
      <c r="X32" s="463">
        <f t="shared" si="39"/>
        <v>0.93099999999999994</v>
      </c>
      <c r="Y32" s="463">
        <f t="shared" si="39"/>
        <v>0.93099999999999994</v>
      </c>
      <c r="Z32" s="156">
        <f t="shared" si="40"/>
        <v>3.1536000000000002E-2</v>
      </c>
      <c r="AA32" s="346">
        <f>$AA$26</f>
        <v>0.5</v>
      </c>
      <c r="AB32" s="253">
        <v>20</v>
      </c>
      <c r="AC32" s="244"/>
      <c r="AD32" s="244"/>
      <c r="AE32" s="248"/>
      <c r="AF32" s="260"/>
      <c r="AG32" s="220" t="e">
        <f t="shared" ca="1" si="9"/>
        <v>#NAME?</v>
      </c>
      <c r="AH32" s="220" t="e">
        <f t="shared" ca="1" si="10"/>
        <v>#NAME?</v>
      </c>
      <c r="AI32" s="220" t="e">
        <f t="shared" ca="1" si="11"/>
        <v>#NAME?</v>
      </c>
      <c r="AK32" s="263"/>
      <c r="AL32" s="499" t="s">
        <v>101</v>
      </c>
      <c r="AM32" s="500" t="e">
        <f ca="1">E77/1000</f>
        <v>#NAME?</v>
      </c>
      <c r="AN32" s="501" t="e">
        <f t="shared" ca="1" si="41"/>
        <v>#NAME?</v>
      </c>
      <c r="AO32" s="502" t="e">
        <f ca="1">AM32*$AO$23</f>
        <v>#NAME?</v>
      </c>
      <c r="AP32" s="502" t="e">
        <f t="shared" ca="1" si="43"/>
        <v>#NAME?</v>
      </c>
      <c r="AQ32" s="522">
        <f t="shared" ca="1" si="21"/>
        <v>0</v>
      </c>
      <c r="AR32" s="502">
        <f t="shared" ca="1" si="22"/>
        <v>0</v>
      </c>
      <c r="AS32" s="503">
        <f t="shared" ca="1" si="23"/>
        <v>0</v>
      </c>
      <c r="AT32" s="500">
        <f t="shared" ca="1" si="44"/>
        <v>0</v>
      </c>
      <c r="AU32" s="501">
        <f t="shared" ca="1" si="44"/>
        <v>0</v>
      </c>
      <c r="AV32" s="506">
        <f t="shared" ca="1" si="44"/>
        <v>0</v>
      </c>
      <c r="AW32" s="260"/>
      <c r="AX32" s="263"/>
      <c r="AY32" s="499" t="s">
        <v>101</v>
      </c>
      <c r="AZ32" s="500" t="e">
        <f ca="1">E97/1000</f>
        <v>#NAME?</v>
      </c>
      <c r="BA32" s="501" t="e">
        <f ca="1">AZ32*$AN$23</f>
        <v>#NAME?</v>
      </c>
      <c r="BB32" s="502" t="e">
        <f t="shared" ref="BB32:BB35" ca="1" si="45">AZ32*$BB$23</f>
        <v>#NAME?</v>
      </c>
      <c r="BC32" s="502" t="e">
        <f t="shared" ref="BC32:BC35" ca="1" si="46">AZ32*$BC$23</f>
        <v>#NAME?</v>
      </c>
      <c r="BD32" s="500">
        <f ca="1">IFERROR(J32*$Z32*AA32/J$21,0)</f>
        <v>0</v>
      </c>
      <c r="BE32" s="501">
        <f t="shared" ref="BE32" ca="1" si="47">IFERROR(K32*$Z32*AA32/K$21,0)</f>
        <v>0</v>
      </c>
      <c r="BF32" s="506">
        <f ca="1">IFERROR(L32*$Z32*AA32/L$21,0)</f>
        <v>0</v>
      </c>
      <c r="BG32" s="500">
        <f t="shared" ca="1" si="14"/>
        <v>0</v>
      </c>
      <c r="BH32" s="501">
        <f t="shared" ca="1" si="15"/>
        <v>0</v>
      </c>
      <c r="BI32" s="506">
        <f t="shared" ca="1" si="16"/>
        <v>0</v>
      </c>
      <c r="BJ32" s="260"/>
      <c r="BK32" s="263"/>
      <c r="BL32" s="499" t="s">
        <v>101</v>
      </c>
      <c r="BM32" s="500" t="e">
        <f ca="1">E117/1000</f>
        <v>#NAME?</v>
      </c>
      <c r="BN32" s="501" t="e">
        <f ca="1">BM32*$AN$23</f>
        <v>#NAME?</v>
      </c>
      <c r="BO32" s="502" t="e">
        <f t="shared" ref="BO32:BO62" ca="1" si="48">BM32*$BB$23</f>
        <v>#NAME?</v>
      </c>
      <c r="BP32" s="502" t="e">
        <f t="shared" ref="BP32:BP62" ca="1" si="49">BM32*$BC$23</f>
        <v>#NAME?</v>
      </c>
      <c r="BQ32" s="522">
        <f t="shared" ca="1" si="31"/>
        <v>0</v>
      </c>
      <c r="BR32" s="502">
        <f t="shared" ca="1" si="32"/>
        <v>0</v>
      </c>
      <c r="BS32" s="503">
        <f t="shared" ca="1" si="33"/>
        <v>0</v>
      </c>
      <c r="BT32" s="500">
        <f t="shared" ca="1" si="34"/>
        <v>0</v>
      </c>
      <c r="BU32" s="501">
        <f t="shared" ca="1" si="17"/>
        <v>0</v>
      </c>
      <c r="BV32" s="506">
        <f t="shared" ca="1" si="18"/>
        <v>0</v>
      </c>
      <c r="BX32" s="342"/>
      <c r="BY32" s="342"/>
      <c r="BZ32" s="342"/>
    </row>
    <row r="33" spans="3:78" ht="12.75" customHeight="1">
      <c r="C33" s="136" t="str">
        <f ca="1">+IF(OFFSET(Processes!B14,$D$11,0)="*","*",OFFSET(Processes!D14,$D$11,0))</f>
        <v>AGRPHBLPGE1</v>
      </c>
      <c r="D33" s="136" t="str">
        <f ca="1">+OFFSET(Processes!E14,$D$11,0)</f>
        <v>Agriculture Heat Medium Temp. Boiler - Liquified Petroleum Gas Existing 1</v>
      </c>
      <c r="E33" s="139" t="str">
        <f>+Processes!O14</f>
        <v>AGRLPG</v>
      </c>
      <c r="F33" s="139" t="str">
        <f>Commodities!$D$6</f>
        <v>AGDPH</v>
      </c>
      <c r="G33" s="292" t="e">
        <f t="shared" ca="1" si="36"/>
        <v>#NAME?</v>
      </c>
      <c r="H33" s="292" t="e">
        <f t="shared" ca="1" si="36"/>
        <v>#NAME?</v>
      </c>
      <c r="I33" s="292" t="e">
        <f t="shared" ca="1" si="36"/>
        <v>#NAME?</v>
      </c>
      <c r="J33" s="292" t="e">
        <f t="shared" ca="1" si="37"/>
        <v>#NAME?</v>
      </c>
      <c r="K33" s="292" t="e">
        <f t="shared" ca="1" si="37"/>
        <v>#NAME?</v>
      </c>
      <c r="L33" s="292" t="e">
        <f t="shared" ca="1" si="37"/>
        <v>#NAME?</v>
      </c>
      <c r="M33" s="292" t="e">
        <f t="shared" ca="1" si="38"/>
        <v>#NAME?</v>
      </c>
      <c r="N33" s="292" t="e">
        <f t="shared" ca="1" si="38"/>
        <v>#NAME?</v>
      </c>
      <c r="O33" s="292" t="e">
        <f t="shared" ca="1" si="38"/>
        <v>#NAME?</v>
      </c>
      <c r="P33" s="292" t="e">
        <f t="shared" ca="1" si="2"/>
        <v>#NAME?</v>
      </c>
      <c r="Q33" s="292" t="e">
        <f t="shared" ca="1" si="3"/>
        <v>#NAME?</v>
      </c>
      <c r="R33" s="292" t="e">
        <f t="shared" ca="1" si="4"/>
        <v>#NAME?</v>
      </c>
      <c r="S33" s="292" t="e">
        <f t="shared" ca="1" si="5"/>
        <v>#NAME?</v>
      </c>
      <c r="T33" s="292" t="e">
        <f t="shared" ca="1" si="6"/>
        <v>#NAME?</v>
      </c>
      <c r="U33" s="292" t="e">
        <f t="shared" ca="1" si="7"/>
        <v>#NAME?</v>
      </c>
      <c r="V33" s="292">
        <v>5</v>
      </c>
      <c r="W33" s="309">
        <f>H131</f>
        <v>0.99960000000000004</v>
      </c>
      <c r="X33" s="463">
        <f t="shared" si="39"/>
        <v>0.99960000000000004</v>
      </c>
      <c r="Y33" s="463">
        <f t="shared" si="39"/>
        <v>0.99960000000000004</v>
      </c>
      <c r="Z33" s="156">
        <f t="shared" si="40"/>
        <v>3.1536000000000002E-2</v>
      </c>
      <c r="AA33" s="346">
        <f>$AA$26</f>
        <v>0.5</v>
      </c>
      <c r="AB33" s="253">
        <v>20</v>
      </c>
      <c r="AC33" s="244"/>
      <c r="AD33" s="244"/>
      <c r="AE33" s="248"/>
      <c r="AF33" s="260"/>
      <c r="AG33" s="220" t="e">
        <f t="shared" ca="1" si="9"/>
        <v>#NAME?</v>
      </c>
      <c r="AH33" s="220" t="e">
        <f t="shared" ca="1" si="10"/>
        <v>#NAME?</v>
      </c>
      <c r="AI33" s="220" t="e">
        <f t="shared" ca="1" si="11"/>
        <v>#NAME?</v>
      </c>
      <c r="AK33" s="263"/>
      <c r="AL33" s="499" t="s">
        <v>53</v>
      </c>
      <c r="AM33" s="500" t="e">
        <f ca="1">H77/1000</f>
        <v>#NAME?</v>
      </c>
      <c r="AN33" s="501" t="e">
        <f t="shared" ca="1" si="41"/>
        <v>#NAME?</v>
      </c>
      <c r="AO33" s="502" t="e">
        <f t="shared" ca="1" si="42"/>
        <v>#NAME?</v>
      </c>
      <c r="AP33" s="502" t="e">
        <f t="shared" ca="1" si="43"/>
        <v>#NAME?</v>
      </c>
      <c r="AQ33" s="522">
        <f t="shared" ca="1" si="21"/>
        <v>0</v>
      </c>
      <c r="AR33" s="502">
        <f t="shared" ca="1" si="22"/>
        <v>0</v>
      </c>
      <c r="AS33" s="503">
        <f t="shared" ca="1" si="23"/>
        <v>0</v>
      </c>
      <c r="AT33" s="500">
        <f t="shared" ca="1" si="44"/>
        <v>0</v>
      </c>
      <c r="AU33" s="501">
        <f t="shared" ca="1" si="44"/>
        <v>0</v>
      </c>
      <c r="AV33" s="506">
        <f t="shared" ca="1" si="44"/>
        <v>0</v>
      </c>
      <c r="AW33" s="260"/>
      <c r="AX33" s="263"/>
      <c r="AY33" s="499" t="s">
        <v>53</v>
      </c>
      <c r="AZ33" s="500" t="e">
        <f ca="1">H97/1000</f>
        <v>#NAME?</v>
      </c>
      <c r="BA33" s="501" t="e">
        <f ca="1">AZ33*$AN$23</f>
        <v>#NAME?</v>
      </c>
      <c r="BB33" s="502" t="e">
        <f t="shared" ca="1" si="45"/>
        <v>#NAME?</v>
      </c>
      <c r="BC33" s="502" t="e">
        <f t="shared" ca="1" si="46"/>
        <v>#NAME?</v>
      </c>
      <c r="BD33" s="500">
        <f ca="1">IFERROR(J33*$Z33*AA33/J$21,0)</f>
        <v>0</v>
      </c>
      <c r="BE33" s="501">
        <f t="shared" ref="BE33" ca="1" si="50">IFERROR(K33*$Z33*AA33/K$21,0)</f>
        <v>0</v>
      </c>
      <c r="BF33" s="506">
        <f ca="1">IFERROR(L33*$Z33*AA33/L$21,0)</f>
        <v>0</v>
      </c>
      <c r="BG33" s="500">
        <f t="shared" ca="1" si="14"/>
        <v>0</v>
      </c>
      <c r="BH33" s="501">
        <f t="shared" ca="1" si="15"/>
        <v>0</v>
      </c>
      <c r="BI33" s="506">
        <f t="shared" ca="1" si="16"/>
        <v>0</v>
      </c>
      <c r="BJ33" s="260"/>
      <c r="BK33" s="263"/>
      <c r="BL33" s="499" t="s">
        <v>53</v>
      </c>
      <c r="BM33" s="500" t="e">
        <f ca="1">H117/1000</f>
        <v>#NAME?</v>
      </c>
      <c r="BN33" s="501" t="e">
        <f ca="1">BM33*$AN$23</f>
        <v>#NAME?</v>
      </c>
      <c r="BO33" s="502" t="e">
        <f t="shared" ca="1" si="48"/>
        <v>#NAME?</v>
      </c>
      <c r="BP33" s="502" t="e">
        <f t="shared" ca="1" si="49"/>
        <v>#NAME?</v>
      </c>
      <c r="BQ33" s="522">
        <f t="shared" ca="1" si="31"/>
        <v>0</v>
      </c>
      <c r="BR33" s="502">
        <f t="shared" ca="1" si="32"/>
        <v>0</v>
      </c>
      <c r="BS33" s="503">
        <f t="shared" ca="1" si="33"/>
        <v>0</v>
      </c>
      <c r="BT33" s="500">
        <f t="shared" ca="1" si="34"/>
        <v>0</v>
      </c>
      <c r="BU33" s="501">
        <f t="shared" ca="1" si="17"/>
        <v>0</v>
      </c>
      <c r="BV33" s="506">
        <f t="shared" ca="1" si="18"/>
        <v>0</v>
      </c>
      <c r="BX33" s="342"/>
      <c r="BY33" s="342"/>
    </row>
    <row r="34" spans="3:78" ht="12.75" customHeight="1">
      <c r="C34" s="136" t="str">
        <f ca="1">+IF(OFFSET(Processes!B15,$D$11,0)="*","*",OFFSET(Processes!D15,$D$11,0))</f>
        <v>AGRPHBWSTE1</v>
      </c>
      <c r="D34" s="136" t="str">
        <f ca="1">+OFFSET(Processes!E15,$D$11,0)</f>
        <v>Agriculture Heat Medium Temp. Boiler - Waste Existing 1</v>
      </c>
      <c r="E34" s="139" t="str">
        <f>+Processes!O15</f>
        <v>AGRWST</v>
      </c>
      <c r="F34" s="139" t="str">
        <f>Commodities!$D$6</f>
        <v>AGDPH</v>
      </c>
      <c r="G34" s="292" t="e">
        <f t="shared" ca="1" si="36"/>
        <v>#NAME?</v>
      </c>
      <c r="H34" s="292" t="e">
        <f t="shared" ca="1" si="36"/>
        <v>#NAME?</v>
      </c>
      <c r="I34" s="292" t="e">
        <f t="shared" ca="1" si="36"/>
        <v>#NAME?</v>
      </c>
      <c r="J34" s="292" t="e">
        <f t="shared" ca="1" si="37"/>
        <v>#NAME?</v>
      </c>
      <c r="K34" s="292" t="e">
        <f t="shared" ca="1" si="37"/>
        <v>#NAME?</v>
      </c>
      <c r="L34" s="292" t="e">
        <f t="shared" ca="1" si="37"/>
        <v>#NAME?</v>
      </c>
      <c r="M34" s="292" t="e">
        <f t="shared" ca="1" si="38"/>
        <v>#NAME?</v>
      </c>
      <c r="N34" s="292" t="e">
        <f t="shared" ca="1" si="38"/>
        <v>#NAME?</v>
      </c>
      <c r="O34" s="292" t="e">
        <f t="shared" ca="1" si="38"/>
        <v>#NAME?</v>
      </c>
      <c r="P34" s="292" t="e">
        <f t="shared" ca="1" si="2"/>
        <v>#NAME?</v>
      </c>
      <c r="Q34" s="292" t="e">
        <f t="shared" ca="1" si="3"/>
        <v>#NAME?</v>
      </c>
      <c r="R34" s="292" t="e">
        <f t="shared" ca="1" si="4"/>
        <v>#NAME?</v>
      </c>
      <c r="S34" s="292" t="e">
        <f t="shared" ca="1" si="5"/>
        <v>#NAME?</v>
      </c>
      <c r="T34" s="292" t="e">
        <f t="shared" ca="1" si="6"/>
        <v>#NAME?</v>
      </c>
      <c r="U34" s="292" t="e">
        <f t="shared" ca="1" si="7"/>
        <v>#NAME?</v>
      </c>
      <c r="V34" s="292">
        <v>5</v>
      </c>
      <c r="W34" s="309">
        <f>L131</f>
        <v>0.93099999999999994</v>
      </c>
      <c r="X34" s="463">
        <f t="shared" si="39"/>
        <v>0.93099999999999994</v>
      </c>
      <c r="Y34" s="463">
        <f t="shared" si="39"/>
        <v>0.93099999999999994</v>
      </c>
      <c r="Z34" s="156">
        <f t="shared" si="40"/>
        <v>3.1536000000000002E-2</v>
      </c>
      <c r="AA34" s="346">
        <f>$AA$26</f>
        <v>0.5</v>
      </c>
      <c r="AB34" s="253">
        <v>20</v>
      </c>
      <c r="AC34" s="244"/>
      <c r="AD34" s="244"/>
      <c r="AE34" s="248"/>
      <c r="AF34" s="260"/>
      <c r="AG34" s="220" t="e">
        <f t="shared" ca="1" si="9"/>
        <v>#NAME?</v>
      </c>
      <c r="AH34" s="220" t="e">
        <f t="shared" ca="1" si="10"/>
        <v>#NAME?</v>
      </c>
      <c r="AI34" s="220" t="e">
        <f t="shared" ca="1" si="11"/>
        <v>#NAME?</v>
      </c>
      <c r="AK34" s="263"/>
      <c r="AL34" s="499" t="s">
        <v>102</v>
      </c>
      <c r="AM34" s="500" t="e">
        <f ca="1">$L77/1000</f>
        <v>#NAME?</v>
      </c>
      <c r="AN34" s="501" t="e">
        <f t="shared" ca="1" si="41"/>
        <v>#NAME?</v>
      </c>
      <c r="AO34" s="502" t="e">
        <f t="shared" ref="AO34:AO36" ca="1" si="51">AM34*$AO$23</f>
        <v>#NAME?</v>
      </c>
      <c r="AP34" s="502" t="e">
        <f t="shared" ca="1" si="43"/>
        <v>#NAME?</v>
      </c>
      <c r="AQ34" s="522">
        <f t="shared" ca="1" si="21"/>
        <v>0</v>
      </c>
      <c r="AR34" s="502">
        <f t="shared" ca="1" si="22"/>
        <v>0</v>
      </c>
      <c r="AS34" s="503">
        <f t="shared" ca="1" si="23"/>
        <v>0</v>
      </c>
      <c r="AT34" s="500">
        <f t="shared" ca="1" si="44"/>
        <v>0</v>
      </c>
      <c r="AU34" s="501">
        <f t="shared" ca="1" si="44"/>
        <v>0</v>
      </c>
      <c r="AV34" s="506">
        <f t="shared" ca="1" si="44"/>
        <v>0</v>
      </c>
      <c r="AW34" s="260"/>
      <c r="AX34" s="263"/>
      <c r="AY34" s="499" t="s">
        <v>102</v>
      </c>
      <c r="AZ34" s="500" t="e">
        <f ca="1">$L97/1000</f>
        <v>#NAME?</v>
      </c>
      <c r="BA34" s="501" t="e">
        <f ca="1">AZ34*$AN$23</f>
        <v>#NAME?</v>
      </c>
      <c r="BB34" s="502" t="e">
        <f t="shared" ca="1" si="45"/>
        <v>#NAME?</v>
      </c>
      <c r="BC34" s="502" t="e">
        <f t="shared" ca="1" si="46"/>
        <v>#NAME?</v>
      </c>
      <c r="BD34" s="500">
        <f t="shared" ca="1" si="26"/>
        <v>0</v>
      </c>
      <c r="BE34" s="501">
        <f t="shared" ca="1" si="27"/>
        <v>0</v>
      </c>
      <c r="BF34" s="506">
        <f t="shared" ca="1" si="28"/>
        <v>0</v>
      </c>
      <c r="BG34" s="500">
        <f t="shared" ca="1" si="14"/>
        <v>0</v>
      </c>
      <c r="BH34" s="501">
        <f t="shared" ca="1" si="15"/>
        <v>0</v>
      </c>
      <c r="BI34" s="506">
        <f t="shared" ca="1" si="16"/>
        <v>0</v>
      </c>
      <c r="BJ34" s="260"/>
      <c r="BK34" s="263"/>
      <c r="BL34" s="499" t="s">
        <v>102</v>
      </c>
      <c r="BM34" s="500" t="e">
        <f ca="1">$L117/1000</f>
        <v>#NAME?</v>
      </c>
      <c r="BN34" s="501" t="e">
        <f ca="1">BM34*$AN$23</f>
        <v>#NAME?</v>
      </c>
      <c r="BO34" s="502" t="e">
        <f t="shared" ca="1" si="48"/>
        <v>#NAME?</v>
      </c>
      <c r="BP34" s="502" t="e">
        <f t="shared" ca="1" si="49"/>
        <v>#NAME?</v>
      </c>
      <c r="BQ34" s="522">
        <f t="shared" ca="1" si="31"/>
        <v>0</v>
      </c>
      <c r="BR34" s="502">
        <f t="shared" ca="1" si="32"/>
        <v>0</v>
      </c>
      <c r="BS34" s="503">
        <f t="shared" ca="1" si="33"/>
        <v>0</v>
      </c>
      <c r="BT34" s="500">
        <f t="shared" ca="1" si="34"/>
        <v>0</v>
      </c>
      <c r="BU34" s="501">
        <f t="shared" ca="1" si="17"/>
        <v>0</v>
      </c>
      <c r="BV34" s="506">
        <f t="shared" ca="1" si="18"/>
        <v>0</v>
      </c>
    </row>
    <row r="35" spans="3:78" ht="12.75" customHeight="1">
      <c r="C35" s="160" t="str">
        <f ca="1">+IF(OFFSET(Processes!B16,$D$11,0)="*","*",OFFSET(Processes!D16,$D$11,0))</f>
        <v>AGRPHBHETE1</v>
      </c>
      <c r="D35" s="136" t="str">
        <f ca="1">+OFFSET(Processes!E16,$D$11,0)</f>
        <v>Agriculture Heat Medium Temp. Boiler - Dist. Heat Existing 1</v>
      </c>
      <c r="E35" s="139" t="str">
        <f>+Processes!O16</f>
        <v>AGRHCE</v>
      </c>
      <c r="F35" s="139" t="str">
        <f>Commodities!$D$6</f>
        <v>AGDPH</v>
      </c>
      <c r="G35" s="291" t="e">
        <f t="shared" ca="1" si="36"/>
        <v>#NAME?</v>
      </c>
      <c r="H35" s="291" t="e">
        <f t="shared" ca="1" si="36"/>
        <v>#NAME?</v>
      </c>
      <c r="I35" s="291" t="e">
        <f t="shared" ca="1" si="36"/>
        <v>#NAME?</v>
      </c>
      <c r="J35" s="291" t="e">
        <f t="shared" ca="1" si="37"/>
        <v>#NAME?</v>
      </c>
      <c r="K35" s="291" t="e">
        <f t="shared" ca="1" si="37"/>
        <v>#NAME?</v>
      </c>
      <c r="L35" s="291" t="e">
        <f t="shared" ca="1" si="37"/>
        <v>#NAME?</v>
      </c>
      <c r="M35" s="291">
        <f t="shared" si="38"/>
        <v>0</v>
      </c>
      <c r="N35" s="291">
        <f t="shared" si="38"/>
        <v>0</v>
      </c>
      <c r="O35" s="291">
        <f t="shared" si="38"/>
        <v>0</v>
      </c>
      <c r="P35" s="292">
        <f t="shared" si="2"/>
        <v>0</v>
      </c>
      <c r="Q35" s="292">
        <f t="shared" si="3"/>
        <v>0</v>
      </c>
      <c r="R35" s="292">
        <f t="shared" si="4"/>
        <v>0</v>
      </c>
      <c r="S35" s="291">
        <f t="shared" si="5"/>
        <v>0</v>
      </c>
      <c r="T35" s="291">
        <f t="shared" si="6"/>
        <v>0</v>
      </c>
      <c r="U35" s="291">
        <f t="shared" si="7"/>
        <v>0</v>
      </c>
      <c r="V35" s="291">
        <v>5</v>
      </c>
      <c r="W35" s="309">
        <f>$N$131</f>
        <v>0.94079999999999997</v>
      </c>
      <c r="X35" s="463">
        <f>$W$35</f>
        <v>0.94079999999999997</v>
      </c>
      <c r="Y35" s="463">
        <f>$W$35</f>
        <v>0.94079999999999997</v>
      </c>
      <c r="Z35" s="156">
        <f t="shared" si="40"/>
        <v>3.1536000000000002E-2</v>
      </c>
      <c r="AA35" s="346">
        <f>$AA$26</f>
        <v>0.5</v>
      </c>
      <c r="AB35" s="253">
        <v>20</v>
      </c>
      <c r="AC35" s="259">
        <v>0.4</v>
      </c>
      <c r="AD35" s="289">
        <v>0.4</v>
      </c>
      <c r="AE35" s="248">
        <v>5</v>
      </c>
      <c r="AF35" s="260"/>
      <c r="AG35" s="220" t="e">
        <f t="shared" ca="1" si="9"/>
        <v>#NAME?</v>
      </c>
      <c r="AH35" s="220" t="e">
        <f t="shared" ca="1" si="10"/>
        <v>#NAME?</v>
      </c>
      <c r="AI35" s="220">
        <f t="shared" si="11"/>
        <v>0</v>
      </c>
      <c r="AK35" s="263"/>
      <c r="AL35" s="499" t="s">
        <v>103</v>
      </c>
      <c r="AM35" s="500" t="e">
        <f ca="1">N77/1000</f>
        <v>#NAME?</v>
      </c>
      <c r="AN35" s="501" t="e">
        <f t="shared" ca="1" si="41"/>
        <v>#NAME?</v>
      </c>
      <c r="AO35" s="502" t="e">
        <f t="shared" ca="1" si="51"/>
        <v>#NAME?</v>
      </c>
      <c r="AP35" s="502" t="e">
        <f t="shared" ca="1" si="43"/>
        <v>#NAME?</v>
      </c>
      <c r="AQ35" s="522">
        <f t="shared" ca="1" si="21"/>
        <v>0</v>
      </c>
      <c r="AR35" s="502">
        <f t="shared" ca="1" si="22"/>
        <v>0</v>
      </c>
      <c r="AS35" s="503">
        <f t="shared" ca="1" si="23"/>
        <v>0</v>
      </c>
      <c r="AT35" s="500" t="e">
        <f ca="1">AN35-AQ35</f>
        <v>#NAME?</v>
      </c>
      <c r="AU35" s="501" t="e">
        <f ca="1">AO35-AR35</f>
        <v>#NAME?</v>
      </c>
      <c r="AV35" s="506" t="e">
        <f ca="1">AP35-AS35</f>
        <v>#NAME?</v>
      </c>
      <c r="AW35" s="260"/>
      <c r="AX35" s="263"/>
      <c r="AY35" s="499" t="s">
        <v>103</v>
      </c>
      <c r="AZ35" s="500" t="e">
        <f ca="1">N97/1000</f>
        <v>#NAME?</v>
      </c>
      <c r="BA35" s="501" t="e">
        <f ca="1">AZ35*$AN$23</f>
        <v>#NAME?</v>
      </c>
      <c r="BB35" s="502" t="e">
        <f t="shared" ca="1" si="45"/>
        <v>#NAME?</v>
      </c>
      <c r="BC35" s="502" t="e">
        <f t="shared" ca="1" si="46"/>
        <v>#NAME?</v>
      </c>
      <c r="BD35" s="500">
        <f t="shared" ca="1" si="26"/>
        <v>0</v>
      </c>
      <c r="BE35" s="501">
        <f t="shared" ca="1" si="27"/>
        <v>0</v>
      </c>
      <c r="BF35" s="506">
        <f t="shared" ca="1" si="28"/>
        <v>0</v>
      </c>
      <c r="BG35" s="500">
        <f t="shared" ca="1" si="14"/>
        <v>0</v>
      </c>
      <c r="BH35" s="501">
        <f t="shared" ca="1" si="15"/>
        <v>0</v>
      </c>
      <c r="BI35" s="506">
        <f t="shared" ca="1" si="16"/>
        <v>0</v>
      </c>
      <c r="BJ35" s="260"/>
      <c r="BK35" s="263"/>
      <c r="BL35" s="499" t="s">
        <v>103</v>
      </c>
      <c r="BM35" s="500">
        <f>N117/1000</f>
        <v>0</v>
      </c>
      <c r="BN35" s="501">
        <f>BM35*$AN$23</f>
        <v>0</v>
      </c>
      <c r="BO35" s="502">
        <f t="shared" si="48"/>
        <v>0</v>
      </c>
      <c r="BP35" s="502">
        <f t="shared" si="49"/>
        <v>0</v>
      </c>
      <c r="BQ35" s="522">
        <f t="shared" si="31"/>
        <v>0</v>
      </c>
      <c r="BR35" s="502">
        <f t="shared" si="32"/>
        <v>0</v>
      </c>
      <c r="BS35" s="503">
        <f t="shared" si="33"/>
        <v>0</v>
      </c>
      <c r="BT35" s="500">
        <f t="shared" si="34"/>
        <v>0</v>
      </c>
      <c r="BU35" s="501">
        <f t="shared" si="17"/>
        <v>0</v>
      </c>
      <c r="BV35" s="506">
        <f t="shared" si="18"/>
        <v>0</v>
      </c>
    </row>
    <row r="36" spans="3:78" ht="12.75" customHeight="1">
      <c r="C36" s="136"/>
      <c r="D36" s="136"/>
      <c r="E36" s="139" t="str">
        <f>+Processes!O17</f>
        <v>AGRHDE</v>
      </c>
      <c r="F36" s="159"/>
      <c r="G36" s="291"/>
      <c r="H36" s="291"/>
      <c r="I36" s="291"/>
      <c r="J36" s="291"/>
      <c r="K36" s="291"/>
      <c r="L36" s="291"/>
      <c r="M36" s="291"/>
      <c r="N36" s="291"/>
      <c r="O36" s="291"/>
      <c r="P36" s="292">
        <f t="shared" si="2"/>
        <v>0</v>
      </c>
      <c r="Q36" s="292">
        <f t="shared" si="3"/>
        <v>0</v>
      </c>
      <c r="R36" s="292">
        <f t="shared" si="4"/>
        <v>0</v>
      </c>
      <c r="S36" s="291">
        <f t="shared" si="5"/>
        <v>0</v>
      </c>
      <c r="T36" s="291">
        <f t="shared" si="6"/>
        <v>0</v>
      </c>
      <c r="U36" s="291">
        <f t="shared" si="7"/>
        <v>0</v>
      </c>
      <c r="V36" s="291" t="str">
        <f>IF(S36&gt;0,0.001,"")</f>
        <v/>
      </c>
      <c r="W36" s="309">
        <f>$N$131</f>
        <v>0.94079999999999997</v>
      </c>
      <c r="X36" s="463">
        <f>$W$35</f>
        <v>0.94079999999999997</v>
      </c>
      <c r="Y36" s="463">
        <f>$W$35</f>
        <v>0.94079999999999997</v>
      </c>
      <c r="Z36" s="156"/>
      <c r="AA36" s="346"/>
      <c r="AB36" s="253"/>
      <c r="AC36" s="259">
        <v>0.6</v>
      </c>
      <c r="AD36" s="289">
        <v>0.6</v>
      </c>
      <c r="AE36" s="248">
        <v>5</v>
      </c>
      <c r="AF36" s="260"/>
      <c r="AG36" s="220">
        <f t="shared" si="9"/>
        <v>0</v>
      </c>
      <c r="AH36" s="220">
        <f t="shared" si="10"/>
        <v>0</v>
      </c>
      <c r="AI36" s="220">
        <f t="shared" si="11"/>
        <v>0</v>
      </c>
      <c r="AK36" s="263"/>
      <c r="AL36" s="499" t="s">
        <v>104</v>
      </c>
      <c r="AM36" s="500"/>
      <c r="AN36" s="501">
        <f t="shared" si="41"/>
        <v>0</v>
      </c>
      <c r="AO36" s="502">
        <f t="shared" si="51"/>
        <v>0</v>
      </c>
      <c r="AP36" s="502">
        <f t="shared" si="43"/>
        <v>0</v>
      </c>
      <c r="AQ36" s="522">
        <f t="shared" si="21"/>
        <v>0</v>
      </c>
      <c r="AR36" s="502">
        <f t="shared" si="22"/>
        <v>0</v>
      </c>
      <c r="AS36" s="503">
        <f t="shared" si="23"/>
        <v>0</v>
      </c>
      <c r="AT36" s="500"/>
      <c r="AU36" s="501"/>
      <c r="AV36" s="506"/>
      <c r="AW36" s="260"/>
      <c r="AX36" s="263"/>
      <c r="AY36" s="499" t="s">
        <v>104</v>
      </c>
      <c r="AZ36" s="500"/>
      <c r="BA36" s="501"/>
      <c r="BB36" s="502">
        <f t="shared" ref="BB36:BB62" si="52">AZ36*$BB$23</f>
        <v>0</v>
      </c>
      <c r="BC36" s="502">
        <f t="shared" ref="BC36:BC62" si="53">AZ36*$BC$23</f>
        <v>0</v>
      </c>
      <c r="BD36" s="500">
        <f t="shared" si="26"/>
        <v>0</v>
      </c>
      <c r="BE36" s="501">
        <f t="shared" si="27"/>
        <v>0</v>
      </c>
      <c r="BF36" s="506">
        <f t="shared" si="28"/>
        <v>0</v>
      </c>
      <c r="BG36" s="500"/>
      <c r="BH36" s="501"/>
      <c r="BI36" s="506"/>
      <c r="BJ36" s="260"/>
      <c r="BK36" s="263"/>
      <c r="BL36" s="499" t="s">
        <v>104</v>
      </c>
      <c r="BM36" s="500"/>
      <c r="BN36" s="501"/>
      <c r="BO36" s="502">
        <f t="shared" si="48"/>
        <v>0</v>
      </c>
      <c r="BP36" s="502">
        <f t="shared" si="49"/>
        <v>0</v>
      </c>
      <c r="BQ36" s="522">
        <f t="shared" si="31"/>
        <v>0</v>
      </c>
      <c r="BR36" s="502">
        <f t="shared" si="32"/>
        <v>0</v>
      </c>
      <c r="BS36" s="503">
        <f t="shared" si="33"/>
        <v>0</v>
      </c>
      <c r="BT36" s="500"/>
      <c r="BU36" s="501"/>
      <c r="BV36" s="506"/>
    </row>
    <row r="37" spans="3:78" ht="12.75" customHeight="1">
      <c r="C37" s="138" t="str">
        <f ca="1">+IF(OFFSET(Processes!B18,$D$11,0)="*","*",OFFSET(Processes!D18,$D$11,0))</f>
        <v>AGRPHBELCE1</v>
      </c>
      <c r="D37" s="138" t="str">
        <f ca="1">+OFFSET(Processes!E18,$D$11,0)</f>
        <v>Agriculture Heat Medium Temp. Boiler - Electricity Existing 1</v>
      </c>
      <c r="E37" s="161" t="str">
        <f>+Processes!O18</f>
        <v>AGRELC</v>
      </c>
      <c r="F37" s="139" t="str">
        <f>Commodities!$D$6</f>
        <v>AGDPH</v>
      </c>
      <c r="G37" s="294" t="e">
        <f t="shared" ref="G37:I41" ca="1" si="54">AN37/($Z37*$AA37)*G$21*W37</f>
        <v>#NAME?</v>
      </c>
      <c r="H37" s="294" t="e">
        <f t="shared" ca="1" si="54"/>
        <v>#NAME?</v>
      </c>
      <c r="I37" s="294" t="e">
        <f t="shared" ca="1" si="54"/>
        <v>#NAME?</v>
      </c>
      <c r="J37" s="294" t="e">
        <f ca="1">BA37/($Z37*$AA37)*J$21*W37</f>
        <v>#NAME?</v>
      </c>
      <c r="K37" s="294" t="e">
        <f t="shared" ref="J37:L41" ca="1" si="55">BB37/($Z37*$AA37)*K$21*X37</f>
        <v>#NAME?</v>
      </c>
      <c r="L37" s="294" t="e">
        <f t="shared" ca="1" si="55"/>
        <v>#NAME?</v>
      </c>
      <c r="M37" s="294" t="e">
        <f t="shared" ref="M37:O41" ca="1" si="56">BN37/($Z37*$AA37)*M$21*W37</f>
        <v>#NAME?</v>
      </c>
      <c r="N37" s="294" t="e">
        <f t="shared" ca="1" si="56"/>
        <v>#NAME?</v>
      </c>
      <c r="O37" s="294" t="e">
        <f t="shared" ca="1" si="56"/>
        <v>#NAME?</v>
      </c>
      <c r="P37" s="294" t="e">
        <f t="shared" ca="1" si="2"/>
        <v>#NAME?</v>
      </c>
      <c r="Q37" s="294" t="e">
        <f t="shared" ca="1" si="3"/>
        <v>#NAME?</v>
      </c>
      <c r="R37" s="294" t="e">
        <f t="shared" ca="1" si="4"/>
        <v>#NAME?</v>
      </c>
      <c r="S37" s="294" t="e">
        <f t="shared" ca="1" si="5"/>
        <v>#NAME?</v>
      </c>
      <c r="T37" s="294" t="e">
        <f t="shared" ca="1" si="6"/>
        <v>#NAME?</v>
      </c>
      <c r="U37" s="294" t="e">
        <f t="shared" ca="1" si="7"/>
        <v>#NAME?</v>
      </c>
      <c r="V37" s="498">
        <v>5</v>
      </c>
      <c r="W37" s="311">
        <f>M131</f>
        <v>0.93099999999999994</v>
      </c>
      <c r="X37" s="464">
        <f t="shared" ref="X37:Y41" si="57">W37</f>
        <v>0.93099999999999994</v>
      </c>
      <c r="Y37" s="464">
        <f t="shared" si="57"/>
        <v>0.93099999999999994</v>
      </c>
      <c r="Z37" s="157">
        <f t="shared" ref="Z37:Z50" si="58">3.6*8760/1000000</f>
        <v>3.1536000000000002E-2</v>
      </c>
      <c r="AA37" s="347">
        <f>$AA$26</f>
        <v>0.5</v>
      </c>
      <c r="AB37" s="254">
        <v>20</v>
      </c>
      <c r="AC37" s="246"/>
      <c r="AD37" s="244"/>
      <c r="AE37" s="249"/>
      <c r="AF37" s="260"/>
      <c r="AG37" s="220" t="e">
        <f ca="1">((G37*Z37*AA37/W37)+(H37*Z37*AA37/X37))/$G$21</f>
        <v>#NAME?</v>
      </c>
      <c r="AH37" s="220" t="e">
        <f ca="1">((J37*Z37*AA37/W37)+(K37*Z37*AA37/X37))/$J$21</f>
        <v>#NAME?</v>
      </c>
      <c r="AI37" s="220" t="e">
        <f ca="1">((M37*AA37*Z37/W37)+(N37*Z37*AA37/X37))/$M$21</f>
        <v>#NAME?</v>
      </c>
      <c r="AK37" s="317"/>
      <c r="AL37" s="507" t="s">
        <v>61</v>
      </c>
      <c r="AM37" s="508" t="e">
        <f ca="1">M77/1000</f>
        <v>#NAME?</v>
      </c>
      <c r="AN37" s="501" t="e">
        <f t="shared" ca="1" si="41"/>
        <v>#NAME?</v>
      </c>
      <c r="AO37" s="502" t="e">
        <f t="shared" ref="AO37:AO48" ca="1" si="59">AM37*$AO$23</f>
        <v>#NAME?</v>
      </c>
      <c r="AP37" s="502" t="e">
        <f t="shared" ref="AP37:AP48" ca="1" si="60">AM37*$AP$23</f>
        <v>#NAME?</v>
      </c>
      <c r="AQ37" s="522">
        <f t="shared" ca="1" si="21"/>
        <v>0</v>
      </c>
      <c r="AR37" s="502">
        <f t="shared" ca="1" si="22"/>
        <v>0</v>
      </c>
      <c r="AS37" s="503">
        <f t="shared" ca="1" si="23"/>
        <v>0</v>
      </c>
      <c r="AT37" s="508">
        <f t="shared" ref="AT37:AV41" ca="1" si="61">IFERROR(AQ37/W37,0)</f>
        <v>0</v>
      </c>
      <c r="AU37" s="509">
        <f t="shared" ca="1" si="61"/>
        <v>0</v>
      </c>
      <c r="AV37" s="510">
        <f t="shared" ca="1" si="61"/>
        <v>0</v>
      </c>
      <c r="AW37" s="260"/>
      <c r="AX37" s="317"/>
      <c r="AY37" s="507" t="s">
        <v>61</v>
      </c>
      <c r="AZ37" s="508" t="e">
        <f ca="1">M97/1000</f>
        <v>#NAME?</v>
      </c>
      <c r="BA37" s="501" t="e">
        <f ca="1">AZ37*$AN$23</f>
        <v>#NAME?</v>
      </c>
      <c r="BB37" s="502" t="e">
        <f t="shared" ca="1" si="52"/>
        <v>#NAME?</v>
      </c>
      <c r="BC37" s="502" t="e">
        <f t="shared" ca="1" si="53"/>
        <v>#NAME?</v>
      </c>
      <c r="BD37" s="508">
        <f ca="1">IFERROR(J37*$Z37*AA37/J$21,0)</f>
        <v>0</v>
      </c>
      <c r="BE37" s="509">
        <f t="shared" ref="BE37" ca="1" si="62">IFERROR(K37*$Z37*AA37/K$21,0)</f>
        <v>0</v>
      </c>
      <c r="BF37" s="510">
        <f ca="1">IFERROR(L37*$Z37*AA37/L$21,0)</f>
        <v>0</v>
      </c>
      <c r="BG37" s="508">
        <f t="shared" ref="BG37:BG56" ca="1" si="63">IFERROR(BD37/W37,0)</f>
        <v>0</v>
      </c>
      <c r="BH37" s="509">
        <f t="shared" ref="BH37:BH56" ca="1" si="64">IFERROR(BE37/X37,0)</f>
        <v>0</v>
      </c>
      <c r="BI37" s="510">
        <f t="shared" ref="BI37:BI56" ca="1" si="65">IFERROR(BF37/Y37,0)</f>
        <v>0</v>
      </c>
      <c r="BJ37" s="260"/>
      <c r="BK37" s="317"/>
      <c r="BL37" s="507" t="s">
        <v>61</v>
      </c>
      <c r="BM37" s="508" t="e">
        <f ca="1">M117/1000</f>
        <v>#NAME?</v>
      </c>
      <c r="BN37" s="501" t="e">
        <f ca="1">BM37*$AN$23</f>
        <v>#NAME?</v>
      </c>
      <c r="BO37" s="502" t="e">
        <f t="shared" ca="1" si="48"/>
        <v>#NAME?</v>
      </c>
      <c r="BP37" s="502" t="e">
        <f t="shared" ca="1" si="49"/>
        <v>#NAME?</v>
      </c>
      <c r="BQ37" s="522">
        <f t="shared" ca="1" si="31"/>
        <v>0</v>
      </c>
      <c r="BR37" s="502">
        <f t="shared" ca="1" si="32"/>
        <v>0</v>
      </c>
      <c r="BS37" s="503">
        <f t="shared" ca="1" si="33"/>
        <v>0</v>
      </c>
      <c r="BT37" s="508">
        <f t="shared" ref="BT37:BT56" ca="1" si="66">IFERROR(BQ37/W37,0)</f>
        <v>0</v>
      </c>
      <c r="BU37" s="509">
        <f t="shared" ref="BU37:BU56" ca="1" si="67">IFERROR(BR37/X37,0)</f>
        <v>0</v>
      </c>
      <c r="BV37" s="510">
        <f t="shared" ref="BV37:BV56" ca="1" si="68">IFERROR(BS37/Y37,0)</f>
        <v>0</v>
      </c>
    </row>
    <row r="38" spans="3:78" ht="12.75" customHeight="1">
      <c r="C38" s="160" t="str">
        <f ca="1">+IF(OFFSET(Processes!B19,$D$11,0)="*","*",OFFSET(Processes!D19,$D$11,0))</f>
        <v>AGRCOBNGAE1</v>
      </c>
      <c r="D38" s="160" t="str">
        <f ca="1">+OFFSET(Processes!E19,$D$11,0)</f>
        <v>Agriculture Heat High Temp. Boiler - Nat. Gas Existing 1</v>
      </c>
      <c r="E38" s="159" t="str">
        <f>+Processes!O19</f>
        <v>AGRSNG1,AGRSNG2,AGRNGA</v>
      </c>
      <c r="F38" s="159" t="str">
        <f>Commodities!$D$7</f>
        <v>AGDCO</v>
      </c>
      <c r="G38" s="292" t="e">
        <f t="shared" ca="1" si="54"/>
        <v>#NAME?</v>
      </c>
      <c r="H38" s="292" t="e">
        <f t="shared" ca="1" si="54"/>
        <v>#NAME?</v>
      </c>
      <c r="I38" s="292" t="e">
        <f t="shared" ca="1" si="54"/>
        <v>#NAME?</v>
      </c>
      <c r="J38" s="292" t="e">
        <f t="shared" ca="1" si="55"/>
        <v>#NAME?</v>
      </c>
      <c r="K38" s="292" t="e">
        <f t="shared" ca="1" si="55"/>
        <v>#NAME?</v>
      </c>
      <c r="L38" s="292" t="e">
        <f t="shared" ca="1" si="55"/>
        <v>#NAME?</v>
      </c>
      <c r="M38" s="293" t="e">
        <f t="shared" ca="1" si="56"/>
        <v>#NAME?</v>
      </c>
      <c r="N38" s="293" t="e">
        <f t="shared" ca="1" si="56"/>
        <v>#NAME?</v>
      </c>
      <c r="O38" s="293" t="e">
        <f t="shared" ca="1" si="56"/>
        <v>#NAME?</v>
      </c>
      <c r="P38" s="292" t="e">
        <f t="shared" ca="1" si="2"/>
        <v>#NAME?</v>
      </c>
      <c r="Q38" s="292" t="e">
        <f t="shared" ca="1" si="3"/>
        <v>#NAME?</v>
      </c>
      <c r="R38" s="292" t="e">
        <f t="shared" ca="1" si="4"/>
        <v>#NAME?</v>
      </c>
      <c r="S38" s="293" t="e">
        <f t="shared" ca="1" si="5"/>
        <v>#NAME?</v>
      </c>
      <c r="T38" s="293" t="e">
        <f t="shared" ca="1" si="6"/>
        <v>#NAME?</v>
      </c>
      <c r="U38" s="293" t="e">
        <f t="shared" ca="1" si="7"/>
        <v>#NAME?</v>
      </c>
      <c r="V38" s="293">
        <v>5</v>
      </c>
      <c r="W38" s="309">
        <f>I132</f>
        <v>0.97960800000000003</v>
      </c>
      <c r="X38" s="463">
        <f t="shared" si="57"/>
        <v>0.97960800000000003</v>
      </c>
      <c r="Y38" s="463">
        <f t="shared" si="57"/>
        <v>0.97960800000000003</v>
      </c>
      <c r="Z38" s="164">
        <f t="shared" si="58"/>
        <v>3.1536000000000002E-2</v>
      </c>
      <c r="AA38" s="348">
        <f>$AA$26</f>
        <v>0.5</v>
      </c>
      <c r="AB38" s="255">
        <v>20</v>
      </c>
      <c r="AC38" s="247"/>
      <c r="AD38" s="247"/>
      <c r="AE38" s="250"/>
      <c r="AF38" s="260"/>
      <c r="AG38" s="220" t="e">
        <f t="shared" ca="1" si="9"/>
        <v>#NAME?</v>
      </c>
      <c r="AH38" s="220" t="e">
        <f t="shared" ca="1" si="10"/>
        <v>#NAME?</v>
      </c>
      <c r="AI38" s="220" t="e">
        <f t="shared" ca="1" si="11"/>
        <v>#NAME?</v>
      </c>
      <c r="AK38" s="470" t="str">
        <f>F38</f>
        <v>AGDCO</v>
      </c>
      <c r="AL38" s="511" t="s">
        <v>97</v>
      </c>
      <c r="AM38" s="512" t="e">
        <f ca="1">I78/1000</f>
        <v>#NAME?</v>
      </c>
      <c r="AN38" s="501" t="e">
        <f t="shared" ca="1" si="41"/>
        <v>#NAME?</v>
      </c>
      <c r="AO38" s="502" t="e">
        <f t="shared" ca="1" si="59"/>
        <v>#NAME?</v>
      </c>
      <c r="AP38" s="502" t="e">
        <f t="shared" ca="1" si="60"/>
        <v>#NAME?</v>
      </c>
      <c r="AQ38" s="504">
        <f t="shared" ca="1" si="21"/>
        <v>0</v>
      </c>
      <c r="AR38" s="505">
        <f t="shared" ca="1" si="22"/>
        <v>0</v>
      </c>
      <c r="AS38" s="513">
        <f t="shared" ca="1" si="23"/>
        <v>0</v>
      </c>
      <c r="AT38" s="512">
        <f t="shared" ca="1" si="61"/>
        <v>0</v>
      </c>
      <c r="AU38" s="514">
        <f t="shared" ca="1" si="61"/>
        <v>0</v>
      </c>
      <c r="AV38" s="515">
        <f t="shared" ca="1" si="61"/>
        <v>0</v>
      </c>
      <c r="AW38" s="260"/>
      <c r="AX38" s="470" t="str">
        <f t="shared" si="13"/>
        <v>AGDCO</v>
      </c>
      <c r="AY38" s="511" t="s">
        <v>97</v>
      </c>
      <c r="AZ38" s="512" t="e">
        <f ca="1">I98/1000</f>
        <v>#NAME?</v>
      </c>
      <c r="BA38" s="505" t="e">
        <f ca="1">AZ38*$AN$23</f>
        <v>#NAME?</v>
      </c>
      <c r="BB38" s="505" t="e">
        <f t="shared" ca="1" si="52"/>
        <v>#NAME?</v>
      </c>
      <c r="BC38" s="505" t="e">
        <f t="shared" ca="1" si="53"/>
        <v>#NAME?</v>
      </c>
      <c r="BD38" s="512">
        <f t="shared" ca="1" si="26"/>
        <v>0</v>
      </c>
      <c r="BE38" s="514">
        <f t="shared" ca="1" si="27"/>
        <v>0</v>
      </c>
      <c r="BF38" s="515">
        <f t="shared" ca="1" si="28"/>
        <v>0</v>
      </c>
      <c r="BG38" s="512">
        <f t="shared" ca="1" si="63"/>
        <v>0</v>
      </c>
      <c r="BH38" s="514">
        <f t="shared" ca="1" si="64"/>
        <v>0</v>
      </c>
      <c r="BI38" s="515">
        <f t="shared" ca="1" si="65"/>
        <v>0</v>
      </c>
      <c r="BJ38" s="260"/>
      <c r="BK38" s="470" t="str">
        <f>AK38</f>
        <v>AGDCO</v>
      </c>
      <c r="BL38" s="511" t="s">
        <v>97</v>
      </c>
      <c r="BM38" s="512" t="e">
        <f ca="1">I118/1000</f>
        <v>#NAME?</v>
      </c>
      <c r="BN38" s="505" t="e">
        <f ca="1">BM38*$AN$23</f>
        <v>#NAME?</v>
      </c>
      <c r="BO38" s="505" t="e">
        <f t="shared" ca="1" si="48"/>
        <v>#NAME?</v>
      </c>
      <c r="BP38" s="505" t="e">
        <f t="shared" ca="1" si="49"/>
        <v>#NAME?</v>
      </c>
      <c r="BQ38" s="504">
        <f t="shared" ca="1" si="31"/>
        <v>0</v>
      </c>
      <c r="BR38" s="505">
        <f t="shared" ca="1" si="32"/>
        <v>0</v>
      </c>
      <c r="BS38" s="513">
        <f t="shared" ca="1" si="33"/>
        <v>0</v>
      </c>
      <c r="BT38" s="512">
        <f t="shared" ca="1" si="66"/>
        <v>0</v>
      </c>
      <c r="BU38" s="514">
        <f t="shared" ca="1" si="67"/>
        <v>0</v>
      </c>
      <c r="BV38" s="515">
        <f t="shared" ca="1" si="68"/>
        <v>0</v>
      </c>
    </row>
    <row r="39" spans="3:78" ht="12.75" customHeight="1">
      <c r="C39" s="160" t="str">
        <f ca="1">+IF(OFFSET(Processes!B20,$D$11,0)="*","*",OFFSET(Processes!D20,$D$11,0))</f>
        <v>AGRCOBCOAE1</v>
      </c>
      <c r="D39" s="160" t="str">
        <f ca="1">+OFFSET(Processes!E20,$D$11,0)</f>
        <v>Agriculture Heat High Temp. Boiler - Coal Existing 1</v>
      </c>
      <c r="E39" s="159" t="str">
        <f>+Processes!O20</f>
        <v>AGRCOA</v>
      </c>
      <c r="F39" s="159" t="str">
        <f>Commodities!$D$7</f>
        <v>AGDCO</v>
      </c>
      <c r="G39" s="292" t="e">
        <f t="shared" ca="1" si="54"/>
        <v>#NAME?</v>
      </c>
      <c r="H39" s="292" t="e">
        <f t="shared" ca="1" si="54"/>
        <v>#NAME?</v>
      </c>
      <c r="I39" s="292" t="e">
        <f t="shared" ca="1" si="54"/>
        <v>#NAME?</v>
      </c>
      <c r="J39" s="292" t="e">
        <f t="shared" ca="1" si="55"/>
        <v>#NAME?</v>
      </c>
      <c r="K39" s="292" t="e">
        <f t="shared" ca="1" si="55"/>
        <v>#NAME?</v>
      </c>
      <c r="L39" s="292" t="e">
        <f t="shared" ca="1" si="55"/>
        <v>#NAME?</v>
      </c>
      <c r="M39" s="292" t="e">
        <f t="shared" ca="1" si="56"/>
        <v>#NAME?</v>
      </c>
      <c r="N39" s="292" t="e">
        <f t="shared" ca="1" si="56"/>
        <v>#NAME?</v>
      </c>
      <c r="O39" s="292" t="e">
        <f t="shared" ca="1" si="56"/>
        <v>#NAME?</v>
      </c>
      <c r="P39" s="292" t="e">
        <f t="shared" ca="1" si="2"/>
        <v>#NAME?</v>
      </c>
      <c r="Q39" s="292" t="e">
        <f t="shared" ca="1" si="3"/>
        <v>#NAME?</v>
      </c>
      <c r="R39" s="292" t="e">
        <f t="shared" ca="1" si="4"/>
        <v>#NAME?</v>
      </c>
      <c r="S39" s="292" t="e">
        <f t="shared" ca="1" si="5"/>
        <v>#NAME?</v>
      </c>
      <c r="T39" s="292" t="e">
        <f t="shared" ca="1" si="6"/>
        <v>#NAME?</v>
      </c>
      <c r="U39" s="292" t="e">
        <f t="shared" ca="1" si="7"/>
        <v>#NAME?</v>
      </c>
      <c r="V39" s="292">
        <v>5</v>
      </c>
      <c r="W39" s="309">
        <f>D132</f>
        <v>0.91237999999999997</v>
      </c>
      <c r="X39" s="463">
        <f t="shared" si="57"/>
        <v>0.91237999999999997</v>
      </c>
      <c r="Y39" s="463">
        <f t="shared" si="57"/>
        <v>0.91237999999999997</v>
      </c>
      <c r="Z39" s="164">
        <f t="shared" si="58"/>
        <v>3.1536000000000002E-2</v>
      </c>
      <c r="AA39" s="346">
        <f>$AA$26</f>
        <v>0.5</v>
      </c>
      <c r="AB39" s="253">
        <v>20</v>
      </c>
      <c r="AC39" s="246"/>
      <c r="AD39" s="246"/>
      <c r="AE39" s="250"/>
      <c r="AF39" s="260"/>
      <c r="AG39" s="220" t="e">
        <f t="shared" ca="1" si="9"/>
        <v>#NAME?</v>
      </c>
      <c r="AH39" s="220" t="e">
        <f t="shared" ca="1" si="10"/>
        <v>#NAME?</v>
      </c>
      <c r="AI39" s="220" t="e">
        <f t="shared" ca="1" si="11"/>
        <v>#NAME?</v>
      </c>
      <c r="AK39" s="263"/>
      <c r="AL39" s="499" t="s">
        <v>98</v>
      </c>
      <c r="AM39" s="500" t="e">
        <f ca="1">D78/1000</f>
        <v>#NAME?</v>
      </c>
      <c r="AN39" s="501" t="e">
        <f t="shared" ca="1" si="41"/>
        <v>#NAME?</v>
      </c>
      <c r="AO39" s="502" t="e">
        <f t="shared" ca="1" si="59"/>
        <v>#NAME?</v>
      </c>
      <c r="AP39" s="502" t="e">
        <f t="shared" ca="1" si="60"/>
        <v>#NAME?</v>
      </c>
      <c r="AQ39" s="522">
        <f t="shared" ca="1" si="21"/>
        <v>0</v>
      </c>
      <c r="AR39" s="502">
        <f t="shared" ca="1" si="22"/>
        <v>0</v>
      </c>
      <c r="AS39" s="503">
        <f t="shared" ca="1" si="23"/>
        <v>0</v>
      </c>
      <c r="AT39" s="500">
        <f t="shared" ca="1" si="61"/>
        <v>0</v>
      </c>
      <c r="AU39" s="501">
        <f t="shared" ca="1" si="61"/>
        <v>0</v>
      </c>
      <c r="AV39" s="506">
        <f t="shared" ca="1" si="61"/>
        <v>0</v>
      </c>
      <c r="AW39" s="260"/>
      <c r="AX39" s="263"/>
      <c r="AY39" s="499" t="s">
        <v>98</v>
      </c>
      <c r="AZ39" s="500" t="e">
        <f ca="1">D98/1000</f>
        <v>#NAME?</v>
      </c>
      <c r="BA39" s="502" t="e">
        <f ca="1">AZ39*$AN$23</f>
        <v>#NAME?</v>
      </c>
      <c r="BB39" s="502" t="e">
        <f t="shared" ca="1" si="52"/>
        <v>#NAME?</v>
      </c>
      <c r="BC39" s="502" t="e">
        <f t="shared" ca="1" si="53"/>
        <v>#NAME?</v>
      </c>
      <c r="BD39" s="500">
        <f t="shared" ca="1" si="26"/>
        <v>0</v>
      </c>
      <c r="BE39" s="501">
        <f t="shared" ca="1" si="27"/>
        <v>0</v>
      </c>
      <c r="BF39" s="506">
        <f t="shared" ca="1" si="28"/>
        <v>0</v>
      </c>
      <c r="BG39" s="500">
        <f t="shared" ca="1" si="63"/>
        <v>0</v>
      </c>
      <c r="BH39" s="501">
        <f t="shared" ca="1" si="64"/>
        <v>0</v>
      </c>
      <c r="BI39" s="506">
        <f t="shared" ca="1" si="65"/>
        <v>0</v>
      </c>
      <c r="BJ39" s="260"/>
      <c r="BK39" s="263"/>
      <c r="BL39" s="499" t="s">
        <v>98</v>
      </c>
      <c r="BM39" s="500" t="e">
        <f ca="1">D118/1000</f>
        <v>#NAME?</v>
      </c>
      <c r="BN39" s="502" t="e">
        <f ca="1">BM39*$AN$23</f>
        <v>#NAME?</v>
      </c>
      <c r="BO39" s="502" t="e">
        <f t="shared" ca="1" si="48"/>
        <v>#NAME?</v>
      </c>
      <c r="BP39" s="502" t="e">
        <f t="shared" ca="1" si="49"/>
        <v>#NAME?</v>
      </c>
      <c r="BQ39" s="522">
        <f t="shared" ca="1" si="31"/>
        <v>0</v>
      </c>
      <c r="BR39" s="502">
        <f t="shared" ca="1" si="32"/>
        <v>0</v>
      </c>
      <c r="BS39" s="503">
        <f t="shared" ca="1" si="33"/>
        <v>0</v>
      </c>
      <c r="BT39" s="500">
        <f t="shared" ca="1" si="66"/>
        <v>0</v>
      </c>
      <c r="BU39" s="501">
        <f t="shared" ca="1" si="67"/>
        <v>0</v>
      </c>
      <c r="BV39" s="506">
        <f t="shared" ca="1" si="68"/>
        <v>0</v>
      </c>
    </row>
    <row r="40" spans="3:78" ht="12.75" customHeight="1">
      <c r="C40" s="160" t="str">
        <f ca="1">+IF(OFFSET(Processes!B21,$D$11,0)="*","*",OFFSET(Processes!D21,$D$11,0))</f>
        <v>AGRCOBDSLE1</v>
      </c>
      <c r="D40" s="160" t="str">
        <f ca="1">+OFFSET(Processes!E21,$D$11,0)</f>
        <v>Agriculture Heat High Temp. Boiler - Diesel Existing 1</v>
      </c>
      <c r="E40" s="159" t="str">
        <f>+Processes!O21</f>
        <v>AGRDSB1,AGRDSB2,AGRDSL</v>
      </c>
      <c r="F40" s="159" t="str">
        <f>Commodities!$D$7</f>
        <v>AGDCO</v>
      </c>
      <c r="G40" s="292" t="e">
        <f t="shared" ca="1" si="54"/>
        <v>#NAME?</v>
      </c>
      <c r="H40" s="292" t="e">
        <f t="shared" ca="1" si="54"/>
        <v>#NAME?</v>
      </c>
      <c r="I40" s="292" t="e">
        <f t="shared" ca="1" si="54"/>
        <v>#NAME?</v>
      </c>
      <c r="J40" s="292" t="e">
        <f t="shared" ca="1" si="55"/>
        <v>#NAME?</v>
      </c>
      <c r="K40" s="292" t="e">
        <f t="shared" ca="1" si="55"/>
        <v>#NAME?</v>
      </c>
      <c r="L40" s="292" t="e">
        <f t="shared" ca="1" si="55"/>
        <v>#NAME?</v>
      </c>
      <c r="M40" s="292" t="e">
        <f t="shared" ca="1" si="56"/>
        <v>#NAME?</v>
      </c>
      <c r="N40" s="292" t="e">
        <f t="shared" ca="1" si="56"/>
        <v>#NAME?</v>
      </c>
      <c r="O40" s="292" t="e">
        <f t="shared" ca="1" si="56"/>
        <v>#NAME?</v>
      </c>
      <c r="P40" s="292" t="e">
        <f t="shared" ca="1" si="2"/>
        <v>#NAME?</v>
      </c>
      <c r="Q40" s="292" t="e">
        <f t="shared" ca="1" si="3"/>
        <v>#NAME?</v>
      </c>
      <c r="R40" s="292" t="e">
        <f t="shared" ca="1" si="4"/>
        <v>#NAME?</v>
      </c>
      <c r="S40" s="292" t="e">
        <f t="shared" ca="1" si="5"/>
        <v>#NAME?</v>
      </c>
      <c r="T40" s="292" t="e">
        <f t="shared" ca="1" si="6"/>
        <v>#NAME?</v>
      </c>
      <c r="U40" s="292" t="e">
        <f t="shared" ca="1" si="7"/>
        <v>#NAME?</v>
      </c>
      <c r="V40" s="292">
        <v>5</v>
      </c>
      <c r="W40" s="309">
        <f>F132</f>
        <v>0.92198399999999991</v>
      </c>
      <c r="X40" s="463">
        <f t="shared" si="57"/>
        <v>0.92198399999999991</v>
      </c>
      <c r="Y40" s="463">
        <f t="shared" si="57"/>
        <v>0.92198399999999991</v>
      </c>
      <c r="Z40" s="164">
        <f t="shared" si="58"/>
        <v>3.1536000000000002E-2</v>
      </c>
      <c r="AA40" s="348">
        <f>$AA$26</f>
        <v>0.5</v>
      </c>
      <c r="AB40" s="255">
        <v>20</v>
      </c>
      <c r="AC40" s="246"/>
      <c r="AD40" s="246"/>
      <c r="AE40" s="250"/>
      <c r="AF40" s="260"/>
      <c r="AG40" s="220" t="e">
        <f t="shared" ca="1" si="9"/>
        <v>#NAME?</v>
      </c>
      <c r="AH40" s="220" t="e">
        <f t="shared" ca="1" si="10"/>
        <v>#NAME?</v>
      </c>
      <c r="AI40" s="220" t="e">
        <f t="shared" ca="1" si="11"/>
        <v>#NAME?</v>
      </c>
      <c r="AK40" s="263"/>
      <c r="AL40" s="499" t="s">
        <v>59</v>
      </c>
      <c r="AM40" s="500" t="e">
        <f ca="1">F78/1000</f>
        <v>#NAME?</v>
      </c>
      <c r="AN40" s="501" t="e">
        <f t="shared" ca="1" si="41"/>
        <v>#NAME?</v>
      </c>
      <c r="AO40" s="502" t="e">
        <f t="shared" ca="1" si="59"/>
        <v>#NAME?</v>
      </c>
      <c r="AP40" s="502" t="e">
        <f t="shared" ca="1" si="60"/>
        <v>#NAME?</v>
      </c>
      <c r="AQ40" s="522">
        <f t="shared" ca="1" si="21"/>
        <v>0</v>
      </c>
      <c r="AR40" s="502">
        <f t="shared" ca="1" si="22"/>
        <v>0</v>
      </c>
      <c r="AS40" s="503">
        <f t="shared" ca="1" si="23"/>
        <v>0</v>
      </c>
      <c r="AT40" s="500">
        <f t="shared" ca="1" si="61"/>
        <v>0</v>
      </c>
      <c r="AU40" s="501">
        <f t="shared" ca="1" si="61"/>
        <v>0</v>
      </c>
      <c r="AV40" s="506">
        <f t="shared" ca="1" si="61"/>
        <v>0</v>
      </c>
      <c r="AW40" s="260"/>
      <c r="AX40" s="263"/>
      <c r="AY40" s="499" t="s">
        <v>59</v>
      </c>
      <c r="AZ40" s="500" t="e">
        <f ca="1">F98/1000</f>
        <v>#NAME?</v>
      </c>
      <c r="BA40" s="502" t="e">
        <f ca="1">AZ40*$AN$23</f>
        <v>#NAME?</v>
      </c>
      <c r="BB40" s="502" t="e">
        <f t="shared" ca="1" si="52"/>
        <v>#NAME?</v>
      </c>
      <c r="BC40" s="502" t="e">
        <f t="shared" ca="1" si="53"/>
        <v>#NAME?</v>
      </c>
      <c r="BD40" s="500">
        <f t="shared" ca="1" si="26"/>
        <v>0</v>
      </c>
      <c r="BE40" s="501">
        <f t="shared" ca="1" si="27"/>
        <v>0</v>
      </c>
      <c r="BF40" s="506">
        <f t="shared" ca="1" si="28"/>
        <v>0</v>
      </c>
      <c r="BG40" s="500">
        <f t="shared" ca="1" si="63"/>
        <v>0</v>
      </c>
      <c r="BH40" s="501">
        <f t="shared" ca="1" si="64"/>
        <v>0</v>
      </c>
      <c r="BI40" s="506">
        <f t="shared" ca="1" si="65"/>
        <v>0</v>
      </c>
      <c r="BJ40" s="260"/>
      <c r="BK40" s="263"/>
      <c r="BL40" s="499" t="s">
        <v>59</v>
      </c>
      <c r="BM40" s="500" t="e">
        <f ca="1">F118/1000</f>
        <v>#NAME?</v>
      </c>
      <c r="BN40" s="502" t="e">
        <f ca="1">BM40*$AN$23</f>
        <v>#NAME?</v>
      </c>
      <c r="BO40" s="502" t="e">
        <f t="shared" ca="1" si="48"/>
        <v>#NAME?</v>
      </c>
      <c r="BP40" s="502" t="e">
        <f t="shared" ca="1" si="49"/>
        <v>#NAME?</v>
      </c>
      <c r="BQ40" s="522">
        <f t="shared" ca="1" si="31"/>
        <v>0</v>
      </c>
      <c r="BR40" s="502">
        <f t="shared" ca="1" si="32"/>
        <v>0</v>
      </c>
      <c r="BS40" s="503">
        <f t="shared" ca="1" si="33"/>
        <v>0</v>
      </c>
      <c r="BT40" s="500">
        <f t="shared" ca="1" si="66"/>
        <v>0</v>
      </c>
      <c r="BU40" s="501">
        <f t="shared" ca="1" si="67"/>
        <v>0</v>
      </c>
      <c r="BV40" s="506">
        <f t="shared" ca="1" si="68"/>
        <v>0</v>
      </c>
    </row>
    <row r="41" spans="3:78" ht="12.75" customHeight="1">
      <c r="C41" s="160" t="str">
        <f ca="1">+IF(OFFSET(Processes!B22,$D$11,0)="*","*",OFFSET(Processes!D22,$D$11,0))</f>
        <v>AGRCOBWPEE1</v>
      </c>
      <c r="D41" s="160" t="str">
        <f ca="1">+OFFSET(Processes!E22,$D$11,0)</f>
        <v>Agriculture Heat High Temp. Boiler - Wood Pellets Existing 1</v>
      </c>
      <c r="E41" s="159" t="str">
        <f>+Processes!O22</f>
        <v>AGRWPE</v>
      </c>
      <c r="F41" s="159" t="str">
        <f>Commodities!$D$7</f>
        <v>AGDCO</v>
      </c>
      <c r="G41" s="291" t="e">
        <f t="shared" ca="1" si="54"/>
        <v>#NAME?</v>
      </c>
      <c r="H41" s="291" t="e">
        <f t="shared" ca="1" si="54"/>
        <v>#NAME?</v>
      </c>
      <c r="I41" s="291" t="e">
        <f t="shared" ca="1" si="54"/>
        <v>#NAME?</v>
      </c>
      <c r="J41" s="291" t="e">
        <f t="shared" ca="1" si="55"/>
        <v>#NAME?</v>
      </c>
      <c r="K41" s="291" t="e">
        <f t="shared" ca="1" si="55"/>
        <v>#NAME?</v>
      </c>
      <c r="L41" s="291" t="e">
        <f t="shared" ca="1" si="55"/>
        <v>#NAME?</v>
      </c>
      <c r="M41" s="291" t="e">
        <f t="shared" ca="1" si="56"/>
        <v>#NAME?</v>
      </c>
      <c r="N41" s="291" t="e">
        <f t="shared" ca="1" si="56"/>
        <v>#NAME?</v>
      </c>
      <c r="O41" s="291" t="e">
        <f t="shared" ca="1" si="56"/>
        <v>#NAME?</v>
      </c>
      <c r="P41" s="292" t="e">
        <f t="shared" ca="1" si="2"/>
        <v>#NAME?</v>
      </c>
      <c r="Q41" s="292" t="e">
        <f t="shared" ca="1" si="3"/>
        <v>#NAME?</v>
      </c>
      <c r="R41" s="292" t="e">
        <f t="shared" ca="1" si="4"/>
        <v>#NAME?</v>
      </c>
      <c r="S41" s="291" t="e">
        <f t="shared" ca="1" si="5"/>
        <v>#NAME?</v>
      </c>
      <c r="T41" s="291" t="e">
        <f t="shared" ca="1" si="6"/>
        <v>#NAME?</v>
      </c>
      <c r="U41" s="291" t="e">
        <f t="shared" ca="1" si="7"/>
        <v>#NAME?</v>
      </c>
      <c r="V41" s="291">
        <v>5</v>
      </c>
      <c r="W41" s="309">
        <f>K132</f>
        <v>0.81633999999999995</v>
      </c>
      <c r="X41" s="463">
        <f t="shared" si="57"/>
        <v>0.81633999999999995</v>
      </c>
      <c r="Y41" s="463">
        <f t="shared" si="57"/>
        <v>0.81633999999999995</v>
      </c>
      <c r="Z41" s="164">
        <f t="shared" si="58"/>
        <v>3.1536000000000002E-2</v>
      </c>
      <c r="AA41" s="348">
        <f>$AA$26</f>
        <v>0.5</v>
      </c>
      <c r="AB41" s="255">
        <v>20</v>
      </c>
      <c r="AC41" s="289">
        <v>0.5</v>
      </c>
      <c r="AD41" s="289">
        <v>0.5</v>
      </c>
      <c r="AE41" s="248">
        <v>5</v>
      </c>
      <c r="AF41" s="260"/>
      <c r="AG41" s="220" t="e">
        <f t="shared" ca="1" si="9"/>
        <v>#NAME?</v>
      </c>
      <c r="AH41" s="220" t="e">
        <f t="shared" ca="1" si="10"/>
        <v>#NAME?</v>
      </c>
      <c r="AI41" s="220" t="e">
        <f t="shared" ca="1" si="11"/>
        <v>#NAME?</v>
      </c>
      <c r="AK41" s="263"/>
      <c r="AL41" s="499" t="s">
        <v>99</v>
      </c>
      <c r="AM41" s="500" t="e">
        <f ca="1">K78/1000</f>
        <v>#NAME?</v>
      </c>
      <c r="AN41" s="501" t="e">
        <f t="shared" ca="1" si="41"/>
        <v>#NAME?</v>
      </c>
      <c r="AO41" s="502" t="e">
        <f t="shared" ca="1" si="59"/>
        <v>#NAME?</v>
      </c>
      <c r="AP41" s="502" t="e">
        <f t="shared" ca="1" si="60"/>
        <v>#NAME?</v>
      </c>
      <c r="AQ41" s="522">
        <f t="shared" ca="1" si="21"/>
        <v>0</v>
      </c>
      <c r="AR41" s="502">
        <f t="shared" ca="1" si="22"/>
        <v>0</v>
      </c>
      <c r="AS41" s="503">
        <f t="shared" ca="1" si="23"/>
        <v>0</v>
      </c>
      <c r="AT41" s="500">
        <f t="shared" ca="1" si="61"/>
        <v>0</v>
      </c>
      <c r="AU41" s="501">
        <f t="shared" ca="1" si="61"/>
        <v>0</v>
      </c>
      <c r="AV41" s="506">
        <f t="shared" ca="1" si="61"/>
        <v>0</v>
      </c>
      <c r="AW41" s="260"/>
      <c r="AX41" s="263"/>
      <c r="AY41" s="499" t="s">
        <v>99</v>
      </c>
      <c r="AZ41" s="500" t="e">
        <f ca="1">K98/1000</f>
        <v>#NAME?</v>
      </c>
      <c r="BA41" s="502" t="e">
        <f ca="1">AZ41*$AN$23</f>
        <v>#NAME?</v>
      </c>
      <c r="BB41" s="502" t="e">
        <f t="shared" ca="1" si="52"/>
        <v>#NAME?</v>
      </c>
      <c r="BC41" s="502" t="e">
        <f t="shared" ca="1" si="53"/>
        <v>#NAME?</v>
      </c>
      <c r="BD41" s="500">
        <f t="shared" ca="1" si="26"/>
        <v>0</v>
      </c>
      <c r="BE41" s="501">
        <f t="shared" ca="1" si="27"/>
        <v>0</v>
      </c>
      <c r="BF41" s="506">
        <f t="shared" ca="1" si="28"/>
        <v>0</v>
      </c>
      <c r="BG41" s="500">
        <f t="shared" ca="1" si="63"/>
        <v>0</v>
      </c>
      <c r="BH41" s="501">
        <f t="shared" ca="1" si="64"/>
        <v>0</v>
      </c>
      <c r="BI41" s="506">
        <f t="shared" ca="1" si="65"/>
        <v>0</v>
      </c>
      <c r="BJ41" s="260"/>
      <c r="BK41" s="263"/>
      <c r="BL41" s="499" t="s">
        <v>99</v>
      </c>
      <c r="BM41" s="500" t="e">
        <f ca="1">K118/1000</f>
        <v>#NAME?</v>
      </c>
      <c r="BN41" s="502" t="e">
        <f ca="1">BM41*$AN$23</f>
        <v>#NAME?</v>
      </c>
      <c r="BO41" s="502" t="e">
        <f t="shared" ca="1" si="48"/>
        <v>#NAME?</v>
      </c>
      <c r="BP41" s="502" t="e">
        <f t="shared" ca="1" si="49"/>
        <v>#NAME?</v>
      </c>
      <c r="BQ41" s="522">
        <f t="shared" ca="1" si="31"/>
        <v>0</v>
      </c>
      <c r="BR41" s="502">
        <f t="shared" ca="1" si="32"/>
        <v>0</v>
      </c>
      <c r="BS41" s="503">
        <f t="shared" ca="1" si="33"/>
        <v>0</v>
      </c>
      <c r="BT41" s="500">
        <f t="shared" ca="1" si="66"/>
        <v>0</v>
      </c>
      <c r="BU41" s="501">
        <f t="shared" ca="1" si="67"/>
        <v>0</v>
      </c>
      <c r="BV41" s="506">
        <f t="shared" ca="1" si="68"/>
        <v>0</v>
      </c>
    </row>
    <row r="42" spans="3:78" ht="12.75" customHeight="1">
      <c r="C42" s="160"/>
      <c r="D42" s="160"/>
      <c r="E42" s="159" t="str">
        <f>+Processes!O23</f>
        <v>AGRWCH</v>
      </c>
      <c r="F42" s="159"/>
      <c r="G42" s="291"/>
      <c r="H42" s="291"/>
      <c r="I42" s="291"/>
      <c r="J42" s="291"/>
      <c r="K42" s="291"/>
      <c r="L42" s="291"/>
      <c r="M42" s="291"/>
      <c r="N42" s="291"/>
      <c r="O42" s="291"/>
      <c r="P42" s="292">
        <f t="shared" si="2"/>
        <v>0</v>
      </c>
      <c r="Q42" s="292">
        <f t="shared" si="3"/>
        <v>0</v>
      </c>
      <c r="R42" s="292">
        <f t="shared" si="4"/>
        <v>0</v>
      </c>
      <c r="S42" s="291">
        <f t="shared" si="5"/>
        <v>0</v>
      </c>
      <c r="T42" s="291">
        <f t="shared" si="6"/>
        <v>0</v>
      </c>
      <c r="U42" s="291">
        <f t="shared" si="7"/>
        <v>0</v>
      </c>
      <c r="V42" s="291" t="str">
        <f>IF(S42&gt;0,0.001,"")</f>
        <v/>
      </c>
      <c r="W42" s="309"/>
      <c r="X42" s="463"/>
      <c r="Y42" s="463"/>
      <c r="Z42" s="164"/>
      <c r="AA42" s="348"/>
      <c r="AB42" s="255"/>
      <c r="AC42" s="289">
        <f>1-AC41</f>
        <v>0.5</v>
      </c>
      <c r="AD42" s="289">
        <f>1-AD41</f>
        <v>0.5</v>
      </c>
      <c r="AE42" s="248">
        <v>5</v>
      </c>
      <c r="AF42" s="260"/>
      <c r="AG42" s="220"/>
      <c r="AH42" s="220"/>
      <c r="AI42" s="220"/>
      <c r="AK42" s="263"/>
      <c r="AL42" s="499" t="s">
        <v>106</v>
      </c>
      <c r="AM42" s="500"/>
      <c r="AN42" s="501">
        <f t="shared" si="41"/>
        <v>0</v>
      </c>
      <c r="AO42" s="502">
        <f t="shared" si="59"/>
        <v>0</v>
      </c>
      <c r="AP42" s="502">
        <f t="shared" si="60"/>
        <v>0</v>
      </c>
      <c r="AQ42" s="522">
        <f t="shared" si="21"/>
        <v>0</v>
      </c>
      <c r="AR42" s="502">
        <f t="shared" si="22"/>
        <v>0</v>
      </c>
      <c r="AS42" s="503">
        <f t="shared" si="23"/>
        <v>0</v>
      </c>
      <c r="AT42" s="500"/>
      <c r="AU42" s="501"/>
      <c r="AV42" s="506"/>
      <c r="AW42" s="260"/>
      <c r="AX42" s="263"/>
      <c r="AY42" s="499" t="s">
        <v>106</v>
      </c>
      <c r="AZ42" s="500"/>
      <c r="BA42" s="502"/>
      <c r="BB42" s="502">
        <f t="shared" si="52"/>
        <v>0</v>
      </c>
      <c r="BC42" s="502">
        <f t="shared" si="53"/>
        <v>0</v>
      </c>
      <c r="BD42" s="500">
        <f t="shared" si="26"/>
        <v>0</v>
      </c>
      <c r="BE42" s="501">
        <f t="shared" si="27"/>
        <v>0</v>
      </c>
      <c r="BF42" s="506">
        <f t="shared" si="28"/>
        <v>0</v>
      </c>
      <c r="BG42" s="500">
        <f t="shared" si="63"/>
        <v>0</v>
      </c>
      <c r="BH42" s="501">
        <f t="shared" si="64"/>
        <v>0</v>
      </c>
      <c r="BI42" s="506">
        <f t="shared" si="65"/>
        <v>0</v>
      </c>
      <c r="BJ42" s="260"/>
      <c r="BK42" s="263"/>
      <c r="BL42" s="499" t="s">
        <v>106</v>
      </c>
      <c r="BM42" s="500"/>
      <c r="BN42" s="502"/>
      <c r="BO42" s="502">
        <f t="shared" si="48"/>
        <v>0</v>
      </c>
      <c r="BP42" s="502">
        <f t="shared" si="49"/>
        <v>0</v>
      </c>
      <c r="BQ42" s="522">
        <f t="shared" si="31"/>
        <v>0</v>
      </c>
      <c r="BR42" s="502">
        <f t="shared" si="32"/>
        <v>0</v>
      </c>
      <c r="BS42" s="503">
        <f t="shared" si="33"/>
        <v>0</v>
      </c>
      <c r="BT42" s="500">
        <f t="shared" si="66"/>
        <v>0</v>
      </c>
      <c r="BU42" s="501">
        <f t="shared" si="67"/>
        <v>0</v>
      </c>
      <c r="BV42" s="506">
        <f t="shared" si="68"/>
        <v>0</v>
      </c>
    </row>
    <row r="43" spans="3:78" ht="12.75" customHeight="1">
      <c r="C43" s="160" t="str">
        <f ca="1">+IF(OFFSET(Processes!B24,$D$11,0)="*","*",OFFSET(Processes!D24,$D$11,0))</f>
        <v>AGRCOBHFOE1</v>
      </c>
      <c r="D43" s="160" t="str">
        <f ca="1">+OFFSET(Processes!E24,$D$11,0)</f>
        <v>Agriculture Heat High Temp. Boiler - Heavy Fuel Oil Existing 1</v>
      </c>
      <c r="E43" s="159" t="str">
        <f>+Processes!O24</f>
        <v>AGRHFO</v>
      </c>
      <c r="F43" s="159" t="str">
        <f>Commodities!$D$7</f>
        <v>AGDCO</v>
      </c>
      <c r="G43" s="292" t="e">
        <f t="shared" ref="G43:I50" ca="1" si="69">AN43/($Z43*$AA43)*G$21*W43</f>
        <v>#NAME?</v>
      </c>
      <c r="H43" s="292" t="e">
        <f t="shared" ca="1" si="69"/>
        <v>#NAME?</v>
      </c>
      <c r="I43" s="292" t="e">
        <f t="shared" ca="1" si="69"/>
        <v>#NAME?</v>
      </c>
      <c r="J43" s="292" t="e">
        <f t="shared" ref="J43:L50" ca="1" si="70">BA43/($Z43*$AA43)*J$21*W43</f>
        <v>#NAME?</v>
      </c>
      <c r="K43" s="292" t="e">
        <f t="shared" ca="1" si="70"/>
        <v>#NAME?</v>
      </c>
      <c r="L43" s="292" t="e">
        <f t="shared" ca="1" si="70"/>
        <v>#NAME?</v>
      </c>
      <c r="M43" s="292" t="e">
        <f t="shared" ref="M43:O50" ca="1" si="71">BN43/($Z43*$AA43)*M$21*W43</f>
        <v>#NAME?</v>
      </c>
      <c r="N43" s="292" t="e">
        <f t="shared" ca="1" si="71"/>
        <v>#NAME?</v>
      </c>
      <c r="O43" s="292" t="e">
        <f t="shared" ca="1" si="71"/>
        <v>#NAME?</v>
      </c>
      <c r="P43" s="292" t="e">
        <f t="shared" ca="1" si="2"/>
        <v>#NAME?</v>
      </c>
      <c r="Q43" s="292" t="e">
        <f t="shared" ca="1" si="3"/>
        <v>#NAME?</v>
      </c>
      <c r="R43" s="292" t="e">
        <f t="shared" ca="1" si="4"/>
        <v>#NAME?</v>
      </c>
      <c r="S43" s="292" t="e">
        <f t="shared" ca="1" si="5"/>
        <v>#NAME?</v>
      </c>
      <c r="T43" s="292" t="e">
        <f t="shared" ca="1" si="6"/>
        <v>#NAME?</v>
      </c>
      <c r="U43" s="292" t="e">
        <f t="shared" ca="1" si="7"/>
        <v>#NAME?</v>
      </c>
      <c r="V43" s="292">
        <v>5</v>
      </c>
      <c r="W43" s="309">
        <f>E132</f>
        <v>0.91237999999999997</v>
      </c>
      <c r="X43" s="463">
        <f t="shared" ref="X43:Y50" si="72">W43</f>
        <v>0.91237999999999997</v>
      </c>
      <c r="Y43" s="463">
        <f t="shared" si="72"/>
        <v>0.91237999999999997</v>
      </c>
      <c r="Z43" s="164">
        <f t="shared" si="58"/>
        <v>3.1536000000000002E-2</v>
      </c>
      <c r="AA43" s="348">
        <f t="shared" ref="AA43:AA50" si="73">$AA$26</f>
        <v>0.5</v>
      </c>
      <c r="AB43" s="255">
        <v>20</v>
      </c>
      <c r="AC43" s="244"/>
      <c r="AD43" s="244"/>
      <c r="AE43" s="250"/>
      <c r="AF43" s="260"/>
      <c r="AG43" s="220" t="e">
        <f t="shared" ref="AG43:AG50" ca="1" si="74">((G43*Z43*AA43/W43)+(H43*Z43*AA43/X43))/$G$21</f>
        <v>#NAME?</v>
      </c>
      <c r="AH43" s="220" t="e">
        <f t="shared" ref="AH43:AH50" ca="1" si="75">((J43*Z43*AA43/W43)+(K43*Z43*AA43/X43))/$J$21</f>
        <v>#NAME?</v>
      </c>
      <c r="AI43" s="220" t="e">
        <f t="shared" ref="AI43:AI50" ca="1" si="76">((M43*AA43*Z43/W43)+(N43*Z43*AA43/X43))/$M$21</f>
        <v>#NAME?</v>
      </c>
      <c r="AK43" s="263"/>
      <c r="AL43" s="499" t="s">
        <v>101</v>
      </c>
      <c r="AM43" s="500" t="e">
        <f ca="1">E78/1000</f>
        <v>#NAME?</v>
      </c>
      <c r="AN43" s="501" t="e">
        <f t="shared" ref="AN43" ca="1" si="77">AM43*$AN$23</f>
        <v>#NAME?</v>
      </c>
      <c r="AO43" s="502" t="e">
        <f t="shared" ca="1" si="59"/>
        <v>#NAME?</v>
      </c>
      <c r="AP43" s="502" t="e">
        <f t="shared" ca="1" si="60"/>
        <v>#NAME?</v>
      </c>
      <c r="AQ43" s="522">
        <f t="shared" ca="1" si="21"/>
        <v>0</v>
      </c>
      <c r="AR43" s="502">
        <f t="shared" ca="1" si="22"/>
        <v>0</v>
      </c>
      <c r="AS43" s="503">
        <f t="shared" ca="1" si="23"/>
        <v>0</v>
      </c>
      <c r="AT43" s="500">
        <f t="shared" ref="AT43:AV50" ca="1" si="78">IFERROR(AQ43/W43,0)</f>
        <v>0</v>
      </c>
      <c r="AU43" s="501">
        <f t="shared" ca="1" si="78"/>
        <v>0</v>
      </c>
      <c r="AV43" s="506">
        <f t="shared" ca="1" si="78"/>
        <v>0</v>
      </c>
      <c r="AW43" s="260"/>
      <c r="AX43" s="263"/>
      <c r="AY43" s="499" t="s">
        <v>101</v>
      </c>
      <c r="AZ43" s="500" t="e">
        <f ca="1">E98/1000</f>
        <v>#NAME?</v>
      </c>
      <c r="BA43" s="502" t="e">
        <f t="shared" ref="BA43:BA50" ca="1" si="79">AZ43*$AN$23</f>
        <v>#NAME?</v>
      </c>
      <c r="BB43" s="502" t="e">
        <f t="shared" ca="1" si="52"/>
        <v>#NAME?</v>
      </c>
      <c r="BC43" s="502" t="e">
        <f t="shared" ca="1" si="53"/>
        <v>#NAME?</v>
      </c>
      <c r="BD43" s="500">
        <f t="shared" ca="1" si="26"/>
        <v>0</v>
      </c>
      <c r="BE43" s="501">
        <f t="shared" ca="1" si="27"/>
        <v>0</v>
      </c>
      <c r="BF43" s="506">
        <f t="shared" ca="1" si="28"/>
        <v>0</v>
      </c>
      <c r="BG43" s="500">
        <f t="shared" ca="1" si="63"/>
        <v>0</v>
      </c>
      <c r="BH43" s="501">
        <f t="shared" ca="1" si="64"/>
        <v>0</v>
      </c>
      <c r="BI43" s="506">
        <f t="shared" ca="1" si="65"/>
        <v>0</v>
      </c>
      <c r="BJ43" s="260"/>
      <c r="BK43" s="263"/>
      <c r="BL43" s="499" t="s">
        <v>101</v>
      </c>
      <c r="BM43" s="500" t="e">
        <f ca="1">E118/1000</f>
        <v>#NAME?</v>
      </c>
      <c r="BN43" s="502" t="e">
        <f t="shared" ref="BN43:BN50" ca="1" si="80">BM43*$AN$23</f>
        <v>#NAME?</v>
      </c>
      <c r="BO43" s="502" t="e">
        <f t="shared" ca="1" si="48"/>
        <v>#NAME?</v>
      </c>
      <c r="BP43" s="502" t="e">
        <f t="shared" ca="1" si="49"/>
        <v>#NAME?</v>
      </c>
      <c r="BQ43" s="522">
        <f t="shared" ca="1" si="31"/>
        <v>0</v>
      </c>
      <c r="BR43" s="502">
        <f t="shared" ca="1" si="32"/>
        <v>0</v>
      </c>
      <c r="BS43" s="503">
        <f t="shared" ca="1" si="33"/>
        <v>0</v>
      </c>
      <c r="BT43" s="500">
        <f t="shared" ca="1" si="66"/>
        <v>0</v>
      </c>
      <c r="BU43" s="501">
        <f t="shared" ca="1" si="67"/>
        <v>0</v>
      </c>
      <c r="BV43" s="506">
        <f t="shared" ca="1" si="68"/>
        <v>0</v>
      </c>
      <c r="BX43" s="342"/>
      <c r="BY43" s="342"/>
      <c r="BZ43" s="40"/>
    </row>
    <row r="44" spans="3:78" ht="12.75" customHeight="1">
      <c r="C44" s="160" t="str">
        <f ca="1">+IF(OFFSET(Processes!B25,$D$11,0)="*","*",OFFSET(Processes!D25,$D$11,0))</f>
        <v>AGRCOBLPGE1</v>
      </c>
      <c r="D44" s="160" t="str">
        <f ca="1">+OFFSET(Processes!E25,$D$11,0)</f>
        <v>Agriculture Heat High Temp. Boiler - Liquified Petroleum Gas Existing 1</v>
      </c>
      <c r="E44" s="159" t="str">
        <f>+Processes!O25</f>
        <v>AGRLPG</v>
      </c>
      <c r="F44" s="159" t="str">
        <f>Commodities!$D$7</f>
        <v>AGDCO</v>
      </c>
      <c r="G44" s="292" t="e">
        <f t="shared" ca="1" si="69"/>
        <v>#NAME?</v>
      </c>
      <c r="H44" s="292" t="e">
        <f t="shared" ca="1" si="69"/>
        <v>#NAME?</v>
      </c>
      <c r="I44" s="292" t="e">
        <f t="shared" ca="1" si="69"/>
        <v>#NAME?</v>
      </c>
      <c r="J44" s="292" t="e">
        <f t="shared" ca="1" si="70"/>
        <v>#NAME?</v>
      </c>
      <c r="K44" s="292" t="e">
        <f t="shared" ca="1" si="70"/>
        <v>#NAME?</v>
      </c>
      <c r="L44" s="292" t="e">
        <f t="shared" ca="1" si="70"/>
        <v>#NAME?</v>
      </c>
      <c r="M44" s="292" t="e">
        <f t="shared" ca="1" si="71"/>
        <v>#NAME?</v>
      </c>
      <c r="N44" s="292" t="e">
        <f t="shared" ca="1" si="71"/>
        <v>#NAME?</v>
      </c>
      <c r="O44" s="292" t="e">
        <f t="shared" ca="1" si="71"/>
        <v>#NAME?</v>
      </c>
      <c r="P44" s="292" t="e">
        <f t="shared" ca="1" si="2"/>
        <v>#NAME?</v>
      </c>
      <c r="Q44" s="292" t="e">
        <f t="shared" ca="1" si="3"/>
        <v>#NAME?</v>
      </c>
      <c r="R44" s="292" t="e">
        <f t="shared" ca="1" si="4"/>
        <v>#NAME?</v>
      </c>
      <c r="S44" s="292" t="e">
        <f t="shared" ca="1" si="5"/>
        <v>#NAME?</v>
      </c>
      <c r="T44" s="292" t="e">
        <f t="shared" ca="1" si="6"/>
        <v>#NAME?</v>
      </c>
      <c r="U44" s="292" t="e">
        <f t="shared" ca="1" si="7"/>
        <v>#NAME?</v>
      </c>
      <c r="V44" s="292">
        <v>5</v>
      </c>
      <c r="W44" s="309">
        <f>H132</f>
        <v>0.97960800000000003</v>
      </c>
      <c r="X44" s="463">
        <f t="shared" si="72"/>
        <v>0.97960800000000003</v>
      </c>
      <c r="Y44" s="463">
        <f t="shared" si="72"/>
        <v>0.97960800000000003</v>
      </c>
      <c r="Z44" s="164">
        <f t="shared" si="58"/>
        <v>3.1536000000000002E-2</v>
      </c>
      <c r="AA44" s="348">
        <f t="shared" si="73"/>
        <v>0.5</v>
      </c>
      <c r="AB44" s="255">
        <v>20</v>
      </c>
      <c r="AC44" s="244"/>
      <c r="AD44" s="244"/>
      <c r="AE44" s="250"/>
      <c r="AF44" s="260"/>
      <c r="AG44" s="220" t="e">
        <f t="shared" ca="1" si="74"/>
        <v>#NAME?</v>
      </c>
      <c r="AH44" s="220" t="e">
        <f t="shared" ca="1" si="75"/>
        <v>#NAME?</v>
      </c>
      <c r="AI44" s="220" t="e">
        <f t="shared" ca="1" si="76"/>
        <v>#NAME?</v>
      </c>
      <c r="AK44" s="263"/>
      <c r="AL44" s="499" t="s">
        <v>53</v>
      </c>
      <c r="AM44" s="500" t="e">
        <f ca="1">H78/1000</f>
        <v>#NAME?</v>
      </c>
      <c r="AN44" s="501" t="e">
        <f t="shared" ref="AN44" ca="1" si="81">AM44*$AN$23</f>
        <v>#NAME?</v>
      </c>
      <c r="AO44" s="502" t="e">
        <f t="shared" ca="1" si="59"/>
        <v>#NAME?</v>
      </c>
      <c r="AP44" s="502" t="e">
        <f t="shared" ca="1" si="60"/>
        <v>#NAME?</v>
      </c>
      <c r="AQ44" s="522">
        <f t="shared" ca="1" si="21"/>
        <v>0</v>
      </c>
      <c r="AR44" s="502">
        <f t="shared" ca="1" si="22"/>
        <v>0</v>
      </c>
      <c r="AS44" s="503">
        <f t="shared" ca="1" si="23"/>
        <v>0</v>
      </c>
      <c r="AT44" s="500">
        <f t="shared" ca="1" si="78"/>
        <v>0</v>
      </c>
      <c r="AU44" s="501">
        <f t="shared" ca="1" si="78"/>
        <v>0</v>
      </c>
      <c r="AV44" s="506">
        <f t="shared" ca="1" si="78"/>
        <v>0</v>
      </c>
      <c r="AW44" s="260"/>
      <c r="AX44" s="263"/>
      <c r="AY44" s="499" t="s">
        <v>53</v>
      </c>
      <c r="AZ44" s="500" t="e">
        <f ca="1">H98/1000</f>
        <v>#NAME?</v>
      </c>
      <c r="BA44" s="502" t="e">
        <f t="shared" ca="1" si="79"/>
        <v>#NAME?</v>
      </c>
      <c r="BB44" s="502" t="e">
        <f t="shared" ca="1" si="52"/>
        <v>#NAME?</v>
      </c>
      <c r="BC44" s="502" t="e">
        <f t="shared" ca="1" si="53"/>
        <v>#NAME?</v>
      </c>
      <c r="BD44" s="500">
        <f t="shared" ca="1" si="26"/>
        <v>0</v>
      </c>
      <c r="BE44" s="501">
        <f t="shared" ca="1" si="27"/>
        <v>0</v>
      </c>
      <c r="BF44" s="506">
        <f t="shared" ca="1" si="28"/>
        <v>0</v>
      </c>
      <c r="BG44" s="500">
        <f t="shared" ca="1" si="63"/>
        <v>0</v>
      </c>
      <c r="BH44" s="501">
        <f t="shared" ca="1" si="64"/>
        <v>0</v>
      </c>
      <c r="BI44" s="506">
        <f t="shared" ca="1" si="65"/>
        <v>0</v>
      </c>
      <c r="BJ44" s="260"/>
      <c r="BK44" s="263"/>
      <c r="BL44" s="499" t="s">
        <v>53</v>
      </c>
      <c r="BM44" s="500" t="e">
        <f ca="1">H118/1000</f>
        <v>#NAME?</v>
      </c>
      <c r="BN44" s="502" t="e">
        <f t="shared" ca="1" si="80"/>
        <v>#NAME?</v>
      </c>
      <c r="BO44" s="502" t="e">
        <f t="shared" ca="1" si="48"/>
        <v>#NAME?</v>
      </c>
      <c r="BP44" s="502" t="e">
        <f t="shared" ca="1" si="49"/>
        <v>#NAME?</v>
      </c>
      <c r="BQ44" s="522">
        <f t="shared" ca="1" si="31"/>
        <v>0</v>
      </c>
      <c r="BR44" s="502">
        <f t="shared" ca="1" si="32"/>
        <v>0</v>
      </c>
      <c r="BS44" s="503">
        <f t="shared" ca="1" si="33"/>
        <v>0</v>
      </c>
      <c r="BT44" s="500">
        <f t="shared" ca="1" si="66"/>
        <v>0</v>
      </c>
      <c r="BU44" s="501">
        <f t="shared" ca="1" si="67"/>
        <v>0</v>
      </c>
      <c r="BV44" s="506">
        <f t="shared" ca="1" si="68"/>
        <v>0</v>
      </c>
      <c r="BX44" s="342"/>
      <c r="BY44" s="342"/>
    </row>
    <row r="45" spans="3:78" ht="12.75" customHeight="1">
      <c r="C45" s="160" t="str">
        <f ca="1">+IF(OFFSET(Processes!B26,$D$11,0)="*","*",OFFSET(Processes!D26,$D$11,0))</f>
        <v>AGRCOBWSTE1</v>
      </c>
      <c r="D45" s="160" t="str">
        <f ca="1">+OFFSET(Processes!E26,$D$11,0)</f>
        <v>Agriculture Heat High Temp. Boiler - Waste Existing 1</v>
      </c>
      <c r="E45" s="159" t="str">
        <f>+Processes!O26</f>
        <v>AGRWST</v>
      </c>
      <c r="F45" s="159" t="str">
        <f>Commodities!$D$7</f>
        <v>AGDCO</v>
      </c>
      <c r="G45" s="292" t="e">
        <f t="shared" ca="1" si="69"/>
        <v>#NAME?</v>
      </c>
      <c r="H45" s="292" t="e">
        <f t="shared" ca="1" si="69"/>
        <v>#NAME?</v>
      </c>
      <c r="I45" s="292" t="e">
        <f t="shared" ca="1" si="69"/>
        <v>#NAME?</v>
      </c>
      <c r="J45" s="292" t="e">
        <f t="shared" ca="1" si="70"/>
        <v>#NAME?</v>
      </c>
      <c r="K45" s="292" t="e">
        <f t="shared" ca="1" si="70"/>
        <v>#NAME?</v>
      </c>
      <c r="L45" s="292" t="e">
        <f t="shared" ca="1" si="70"/>
        <v>#NAME?</v>
      </c>
      <c r="M45" s="292" t="e">
        <f t="shared" ca="1" si="71"/>
        <v>#NAME?</v>
      </c>
      <c r="N45" s="292" t="e">
        <f t="shared" ca="1" si="71"/>
        <v>#NAME?</v>
      </c>
      <c r="O45" s="292" t="e">
        <f t="shared" ca="1" si="71"/>
        <v>#NAME?</v>
      </c>
      <c r="P45" s="292" t="e">
        <f t="shared" ca="1" si="2"/>
        <v>#NAME?</v>
      </c>
      <c r="Q45" s="292" t="e">
        <f t="shared" ca="1" si="3"/>
        <v>#NAME?</v>
      </c>
      <c r="R45" s="292" t="e">
        <f t="shared" ca="1" si="4"/>
        <v>#NAME?</v>
      </c>
      <c r="S45" s="292" t="e">
        <f t="shared" ca="1" si="5"/>
        <v>#NAME?</v>
      </c>
      <c r="T45" s="292" t="e">
        <f t="shared" ca="1" si="6"/>
        <v>#NAME?</v>
      </c>
      <c r="U45" s="292" t="e">
        <f t="shared" ca="1" si="7"/>
        <v>#NAME?</v>
      </c>
      <c r="V45" s="292">
        <v>5</v>
      </c>
      <c r="W45" s="309">
        <f>L132</f>
        <v>0.91237999999999997</v>
      </c>
      <c r="X45" s="463">
        <f t="shared" si="72"/>
        <v>0.91237999999999997</v>
      </c>
      <c r="Y45" s="463">
        <f t="shared" si="72"/>
        <v>0.91237999999999997</v>
      </c>
      <c r="Z45" s="164">
        <f t="shared" si="58"/>
        <v>3.1536000000000002E-2</v>
      </c>
      <c r="AA45" s="348">
        <f t="shared" si="73"/>
        <v>0.5</v>
      </c>
      <c r="AB45" s="255">
        <v>20</v>
      </c>
      <c r="AC45" s="246"/>
      <c r="AD45" s="246"/>
      <c r="AE45" s="250"/>
      <c r="AF45" s="260"/>
      <c r="AG45" s="220" t="e">
        <f t="shared" ca="1" si="74"/>
        <v>#NAME?</v>
      </c>
      <c r="AH45" s="220" t="e">
        <f t="shared" ca="1" si="75"/>
        <v>#NAME?</v>
      </c>
      <c r="AI45" s="220" t="e">
        <f t="shared" ca="1" si="76"/>
        <v>#NAME?</v>
      </c>
      <c r="AK45" s="263"/>
      <c r="AL45" s="499" t="s">
        <v>102</v>
      </c>
      <c r="AM45" s="500" t="e">
        <f ca="1">$L78/1000</f>
        <v>#NAME?</v>
      </c>
      <c r="AN45" s="501" t="e">
        <f t="shared" ref="AN45" ca="1" si="82">AM45*$AN$23</f>
        <v>#NAME?</v>
      </c>
      <c r="AO45" s="502" t="e">
        <f t="shared" ca="1" si="59"/>
        <v>#NAME?</v>
      </c>
      <c r="AP45" s="502" t="e">
        <f t="shared" ca="1" si="60"/>
        <v>#NAME?</v>
      </c>
      <c r="AQ45" s="522">
        <f t="shared" ca="1" si="21"/>
        <v>0</v>
      </c>
      <c r="AR45" s="502">
        <f t="shared" ca="1" si="22"/>
        <v>0</v>
      </c>
      <c r="AS45" s="503">
        <f t="shared" ca="1" si="23"/>
        <v>0</v>
      </c>
      <c r="AT45" s="500">
        <f t="shared" ca="1" si="78"/>
        <v>0</v>
      </c>
      <c r="AU45" s="501">
        <f t="shared" ca="1" si="78"/>
        <v>0</v>
      </c>
      <c r="AV45" s="506">
        <f t="shared" ca="1" si="78"/>
        <v>0</v>
      </c>
      <c r="AW45" s="260"/>
      <c r="AX45" s="263"/>
      <c r="AY45" s="499" t="s">
        <v>102</v>
      </c>
      <c r="AZ45" s="500" t="e">
        <f ca="1">$L98/1000</f>
        <v>#NAME?</v>
      </c>
      <c r="BA45" s="501" t="e">
        <f t="shared" ca="1" si="79"/>
        <v>#NAME?</v>
      </c>
      <c r="BB45" s="502" t="e">
        <f t="shared" ca="1" si="52"/>
        <v>#NAME?</v>
      </c>
      <c r="BC45" s="502" t="e">
        <f t="shared" ca="1" si="53"/>
        <v>#NAME?</v>
      </c>
      <c r="BD45" s="500">
        <f t="shared" ca="1" si="26"/>
        <v>0</v>
      </c>
      <c r="BE45" s="501">
        <f t="shared" ca="1" si="27"/>
        <v>0</v>
      </c>
      <c r="BF45" s="506">
        <f t="shared" ca="1" si="28"/>
        <v>0</v>
      </c>
      <c r="BG45" s="500">
        <f t="shared" ca="1" si="63"/>
        <v>0</v>
      </c>
      <c r="BH45" s="501">
        <f t="shared" ca="1" si="64"/>
        <v>0</v>
      </c>
      <c r="BI45" s="506">
        <f t="shared" ca="1" si="65"/>
        <v>0</v>
      </c>
      <c r="BJ45" s="260"/>
      <c r="BK45" s="263"/>
      <c r="BL45" s="499" t="s">
        <v>102</v>
      </c>
      <c r="BM45" s="500" t="e">
        <f ca="1">$L118/1000</f>
        <v>#NAME?</v>
      </c>
      <c r="BN45" s="501" t="e">
        <f t="shared" ca="1" si="80"/>
        <v>#NAME?</v>
      </c>
      <c r="BO45" s="502" t="e">
        <f t="shared" ca="1" si="48"/>
        <v>#NAME?</v>
      </c>
      <c r="BP45" s="502" t="e">
        <f t="shared" ca="1" si="49"/>
        <v>#NAME?</v>
      </c>
      <c r="BQ45" s="522">
        <f t="shared" ca="1" si="31"/>
        <v>0</v>
      </c>
      <c r="BR45" s="502">
        <f t="shared" ca="1" si="32"/>
        <v>0</v>
      </c>
      <c r="BS45" s="503">
        <f t="shared" ca="1" si="33"/>
        <v>0</v>
      </c>
      <c r="BT45" s="500">
        <f t="shared" ca="1" si="66"/>
        <v>0</v>
      </c>
      <c r="BU45" s="501">
        <f t="shared" ca="1" si="67"/>
        <v>0</v>
      </c>
      <c r="BV45" s="506">
        <f t="shared" ca="1" si="68"/>
        <v>0</v>
      </c>
    </row>
    <row r="46" spans="3:78" ht="12.75" customHeight="1">
      <c r="C46" s="138" t="str">
        <f ca="1">+IF(OFFSET(Processes!B27,$D$11,0)="*","*",OFFSET(Processes!D27,$D$11,0))</f>
        <v>AGRCOBELCE1</v>
      </c>
      <c r="D46" s="138" t="str">
        <f ca="1">+OFFSET(Processes!E27,$D$11,0)</f>
        <v>Agriculture Heat High Temp. Boiler - Electricity Existing 1</v>
      </c>
      <c r="E46" s="161" t="str">
        <f>+Processes!O27</f>
        <v>AGRELC</v>
      </c>
      <c r="F46" s="159" t="str">
        <f>Commodities!$D$7</f>
        <v>AGDCO</v>
      </c>
      <c r="G46" s="294" t="e">
        <f ca="1">AN46/($Z46*$AA46)*G$21*W46</f>
        <v>#NAME?</v>
      </c>
      <c r="H46" s="294" t="e">
        <f t="shared" ca="1" si="69"/>
        <v>#NAME?</v>
      </c>
      <c r="I46" s="294" t="e">
        <f t="shared" ca="1" si="69"/>
        <v>#NAME?</v>
      </c>
      <c r="J46" s="294" t="e">
        <f ca="1">BA46/($Z46*$AA46)*J$21*W46</f>
        <v>#NAME?</v>
      </c>
      <c r="K46" s="294" t="e">
        <f t="shared" ca="1" si="70"/>
        <v>#NAME?</v>
      </c>
      <c r="L46" s="294" t="e">
        <f t="shared" ca="1" si="70"/>
        <v>#NAME?</v>
      </c>
      <c r="M46" s="294" t="e">
        <f t="shared" ca="1" si="71"/>
        <v>#NAME?</v>
      </c>
      <c r="N46" s="294" t="e">
        <f t="shared" ca="1" si="71"/>
        <v>#NAME?</v>
      </c>
      <c r="O46" s="294" t="e">
        <f t="shared" ca="1" si="71"/>
        <v>#NAME?</v>
      </c>
      <c r="P46" s="294" t="e">
        <f t="shared" ca="1" si="2"/>
        <v>#NAME?</v>
      </c>
      <c r="Q46" s="294" t="e">
        <f t="shared" ca="1" si="3"/>
        <v>#NAME?</v>
      </c>
      <c r="R46" s="294" t="e">
        <f t="shared" ca="1" si="4"/>
        <v>#NAME?</v>
      </c>
      <c r="S46" s="294" t="e">
        <f t="shared" ca="1" si="5"/>
        <v>#NAME?</v>
      </c>
      <c r="T46" s="294" t="e">
        <f t="shared" ca="1" si="6"/>
        <v>#NAME?</v>
      </c>
      <c r="U46" s="294" t="e">
        <f t="shared" ca="1" si="7"/>
        <v>#NAME?</v>
      </c>
      <c r="V46" s="498">
        <v>5</v>
      </c>
      <c r="W46" s="311">
        <f>M132</f>
        <v>0.91237999999999997</v>
      </c>
      <c r="X46" s="464">
        <f t="shared" si="72"/>
        <v>0.91237999999999997</v>
      </c>
      <c r="Y46" s="464">
        <f t="shared" si="72"/>
        <v>0.91237999999999997</v>
      </c>
      <c r="Z46" s="157">
        <f t="shared" si="58"/>
        <v>3.1536000000000002E-2</v>
      </c>
      <c r="AA46" s="347">
        <f t="shared" si="73"/>
        <v>0.5</v>
      </c>
      <c r="AB46" s="254">
        <v>20</v>
      </c>
      <c r="AC46" s="245"/>
      <c r="AD46" s="245"/>
      <c r="AE46" s="249"/>
      <c r="AF46" s="260"/>
      <c r="AG46" s="220" t="e">
        <f t="shared" ca="1" si="74"/>
        <v>#NAME?</v>
      </c>
      <c r="AH46" s="220" t="e">
        <f t="shared" ca="1" si="75"/>
        <v>#NAME?</v>
      </c>
      <c r="AI46" s="220" t="e">
        <f t="shared" ca="1" si="76"/>
        <v>#NAME?</v>
      </c>
      <c r="AK46" s="320"/>
      <c r="AL46" s="507" t="s">
        <v>61</v>
      </c>
      <c r="AM46" s="508" t="e">
        <f ca="1">M78/1000</f>
        <v>#NAME?</v>
      </c>
      <c r="AN46" s="501" t="e">
        <f t="shared" ref="AN46:AN48" ca="1" si="83">AM46*$AN$23</f>
        <v>#NAME?</v>
      </c>
      <c r="AO46" s="502" t="e">
        <f t="shared" ca="1" si="59"/>
        <v>#NAME?</v>
      </c>
      <c r="AP46" s="502" t="e">
        <f t="shared" ca="1" si="60"/>
        <v>#NAME?</v>
      </c>
      <c r="AQ46" s="526">
        <f t="shared" ca="1" si="21"/>
        <v>0</v>
      </c>
      <c r="AR46" s="516">
        <f ca="1">IFERROR(H46*$Z46*$AA46/H$21,0)</f>
        <v>0</v>
      </c>
      <c r="AS46" s="517">
        <f t="shared" ca="1" si="23"/>
        <v>0</v>
      </c>
      <c r="AT46" s="508">
        <f t="shared" ca="1" si="78"/>
        <v>0</v>
      </c>
      <c r="AU46" s="509">
        <f t="shared" ca="1" si="78"/>
        <v>0</v>
      </c>
      <c r="AV46" s="510">
        <f t="shared" ca="1" si="78"/>
        <v>0</v>
      </c>
      <c r="AW46" s="260"/>
      <c r="AX46" s="320"/>
      <c r="AY46" s="507" t="s">
        <v>61</v>
      </c>
      <c r="AZ46" s="508" t="e">
        <f ca="1">M98/1000</f>
        <v>#NAME?</v>
      </c>
      <c r="BA46" s="516" t="e">
        <f t="shared" ca="1" si="79"/>
        <v>#NAME?</v>
      </c>
      <c r="BB46" s="516" t="e">
        <f ca="1">AZ46*$BB$23</f>
        <v>#NAME?</v>
      </c>
      <c r="BC46" s="516" t="e">
        <f ca="1">AZ46*$BC$23</f>
        <v>#NAME?</v>
      </c>
      <c r="BD46" s="508">
        <f ca="1">IFERROR(J46*$Z46*AA46/J$21,0)</f>
        <v>0</v>
      </c>
      <c r="BE46" s="509">
        <f t="shared" ca="1" si="27"/>
        <v>0</v>
      </c>
      <c r="BF46" s="510">
        <f ca="1">IFERROR(L46*$Z46*AA46/L$21,0)</f>
        <v>0</v>
      </c>
      <c r="BG46" s="508">
        <f t="shared" ca="1" si="63"/>
        <v>0</v>
      </c>
      <c r="BH46" s="509">
        <f t="shared" ca="1" si="64"/>
        <v>0</v>
      </c>
      <c r="BI46" s="510">
        <f t="shared" ca="1" si="65"/>
        <v>0</v>
      </c>
      <c r="BJ46" s="260"/>
      <c r="BK46" s="320"/>
      <c r="BL46" s="507" t="s">
        <v>61</v>
      </c>
      <c r="BM46" s="508" t="e">
        <f ca="1">M118/1000</f>
        <v>#NAME?</v>
      </c>
      <c r="BN46" s="516" t="e">
        <f t="shared" ca="1" si="80"/>
        <v>#NAME?</v>
      </c>
      <c r="BO46" s="516" t="e">
        <f t="shared" ca="1" si="48"/>
        <v>#NAME?</v>
      </c>
      <c r="BP46" s="516" t="e">
        <f ca="1">BM46*$BC$23</f>
        <v>#NAME?</v>
      </c>
      <c r="BQ46" s="526">
        <f t="shared" ca="1" si="31"/>
        <v>0</v>
      </c>
      <c r="BR46" s="516">
        <f t="shared" ca="1" si="32"/>
        <v>0</v>
      </c>
      <c r="BS46" s="517">
        <f t="shared" ca="1" si="33"/>
        <v>0</v>
      </c>
      <c r="BT46" s="508">
        <f t="shared" ca="1" si="66"/>
        <v>0</v>
      </c>
      <c r="BU46" s="509">
        <f t="shared" ca="1" si="67"/>
        <v>0</v>
      </c>
      <c r="BV46" s="510">
        <f t="shared" ca="1" si="68"/>
        <v>0</v>
      </c>
    </row>
    <row r="47" spans="3:78" ht="12.75" customHeight="1">
      <c r="C47" s="160" t="str">
        <f ca="1">+IF(OFFSET(Processes!B28,$D$11,0)="*","*",OFFSET(Processes!D28,$D$11,0))</f>
        <v>AGRSHBNGAE1</v>
      </c>
      <c r="D47" s="136" t="str">
        <f ca="1">+OFFSET(Processes!E28,$D$11,0)</f>
        <v>Agriculture Heat Room Boiler - Nat. Gas Existing 1</v>
      </c>
      <c r="E47" s="139" t="str">
        <f>+Processes!O28</f>
        <v>AGRSNG1,AGRSNG2,AGRNGA</v>
      </c>
      <c r="F47" s="139" t="str">
        <f>Commodities!$D$8</f>
        <v>AGDSH</v>
      </c>
      <c r="G47" s="292" t="e">
        <f t="shared" ca="1" si="69"/>
        <v>#NAME?</v>
      </c>
      <c r="H47" s="292" t="e">
        <f t="shared" ca="1" si="69"/>
        <v>#NAME?</v>
      </c>
      <c r="I47" s="292" t="e">
        <f t="shared" ca="1" si="69"/>
        <v>#NAME?</v>
      </c>
      <c r="J47" s="292" t="e">
        <f t="shared" ca="1" si="70"/>
        <v>#NAME?</v>
      </c>
      <c r="K47" s="292" t="e">
        <f t="shared" ca="1" si="70"/>
        <v>#NAME?</v>
      </c>
      <c r="L47" s="292" t="e">
        <f t="shared" ca="1" si="70"/>
        <v>#NAME?</v>
      </c>
      <c r="M47" s="293" t="e">
        <f t="shared" ca="1" si="71"/>
        <v>#NAME?</v>
      </c>
      <c r="N47" s="293" t="e">
        <f t="shared" ca="1" si="71"/>
        <v>#NAME?</v>
      </c>
      <c r="O47" s="293" t="e">
        <f t="shared" ca="1" si="71"/>
        <v>#NAME?</v>
      </c>
      <c r="P47" s="292" t="e">
        <f t="shared" ca="1" si="2"/>
        <v>#NAME?</v>
      </c>
      <c r="Q47" s="292" t="e">
        <f t="shared" ca="1" si="3"/>
        <v>#NAME?</v>
      </c>
      <c r="R47" s="292" t="e">
        <f t="shared" ca="1" si="4"/>
        <v>#NAME?</v>
      </c>
      <c r="S47" s="292" t="e">
        <f t="shared" ca="1" si="5"/>
        <v>#NAME?</v>
      </c>
      <c r="T47" s="292" t="e">
        <f t="shared" ca="1" si="6"/>
        <v>#NAME?</v>
      </c>
      <c r="U47" s="292" t="e">
        <f t="shared" ca="1" si="7"/>
        <v>#NAME?</v>
      </c>
      <c r="V47" s="292">
        <v>5</v>
      </c>
      <c r="W47" s="309">
        <f>I136</f>
        <v>1.02</v>
      </c>
      <c r="X47" s="463">
        <f t="shared" si="72"/>
        <v>1.02</v>
      </c>
      <c r="Y47" s="463">
        <f t="shared" si="72"/>
        <v>1.02</v>
      </c>
      <c r="Z47" s="156">
        <f t="shared" si="58"/>
        <v>3.1536000000000002E-2</v>
      </c>
      <c r="AA47" s="348">
        <f t="shared" si="73"/>
        <v>0.5</v>
      </c>
      <c r="AB47" s="255">
        <v>20</v>
      </c>
      <c r="AC47" s="246"/>
      <c r="AD47" s="244"/>
      <c r="AE47" s="250"/>
      <c r="AF47" s="260"/>
      <c r="AG47" s="220" t="e">
        <f t="shared" ca="1" si="74"/>
        <v>#NAME?</v>
      </c>
      <c r="AH47" s="220" t="e">
        <f t="shared" ca="1" si="75"/>
        <v>#NAME?</v>
      </c>
      <c r="AI47" s="220" t="e">
        <f t="shared" ca="1" si="76"/>
        <v>#NAME?</v>
      </c>
      <c r="AK47" s="470" t="str">
        <f>F47</f>
        <v>AGDSH</v>
      </c>
      <c r="AL47" s="511" t="s">
        <v>97</v>
      </c>
      <c r="AM47" s="512" t="e">
        <f ca="1">I82/1000</f>
        <v>#NAME?</v>
      </c>
      <c r="AN47" s="514" t="e">
        <f t="shared" ca="1" si="83"/>
        <v>#NAME?</v>
      </c>
      <c r="AO47" s="502" t="e">
        <f t="shared" ca="1" si="59"/>
        <v>#NAME?</v>
      </c>
      <c r="AP47" s="502" t="e">
        <f t="shared" ca="1" si="60"/>
        <v>#NAME?</v>
      </c>
      <c r="AQ47" s="522">
        <f t="shared" ca="1" si="21"/>
        <v>0</v>
      </c>
      <c r="AR47" s="502">
        <f t="shared" ca="1" si="22"/>
        <v>0</v>
      </c>
      <c r="AS47" s="503">
        <f t="shared" ca="1" si="23"/>
        <v>0</v>
      </c>
      <c r="AT47" s="512">
        <f t="shared" ca="1" si="78"/>
        <v>0</v>
      </c>
      <c r="AU47" s="514">
        <f t="shared" ca="1" si="78"/>
        <v>0</v>
      </c>
      <c r="AV47" s="515">
        <f t="shared" ca="1" si="78"/>
        <v>0</v>
      </c>
      <c r="AW47" s="260"/>
      <c r="AX47" s="470" t="str">
        <f t="shared" si="13"/>
        <v>AGDSH</v>
      </c>
      <c r="AY47" s="511" t="s">
        <v>97</v>
      </c>
      <c r="AZ47" s="512" t="e">
        <f ca="1">I102/1000</f>
        <v>#NAME?</v>
      </c>
      <c r="BA47" s="514" t="e">
        <f t="shared" ca="1" si="79"/>
        <v>#NAME?</v>
      </c>
      <c r="BB47" s="502" t="e">
        <f t="shared" ca="1" si="52"/>
        <v>#NAME?</v>
      </c>
      <c r="BC47" s="502" t="e">
        <f t="shared" ca="1" si="53"/>
        <v>#NAME?</v>
      </c>
      <c r="BD47" s="512">
        <f t="shared" ca="1" si="26"/>
        <v>0</v>
      </c>
      <c r="BE47" s="514">
        <f t="shared" ca="1" si="27"/>
        <v>0</v>
      </c>
      <c r="BF47" s="515">
        <f t="shared" ca="1" si="28"/>
        <v>0</v>
      </c>
      <c r="BG47" s="512">
        <f t="shared" ca="1" si="63"/>
        <v>0</v>
      </c>
      <c r="BH47" s="514">
        <f t="shared" ca="1" si="64"/>
        <v>0</v>
      </c>
      <c r="BI47" s="515">
        <f t="shared" ca="1" si="65"/>
        <v>0</v>
      </c>
      <c r="BJ47" s="260"/>
      <c r="BK47" s="470" t="str">
        <f>AK47</f>
        <v>AGDSH</v>
      </c>
      <c r="BL47" s="511" t="s">
        <v>97</v>
      </c>
      <c r="BM47" s="512" t="e">
        <f ca="1">I122/1000</f>
        <v>#NAME?</v>
      </c>
      <c r="BN47" s="514" t="e">
        <f t="shared" ca="1" si="80"/>
        <v>#NAME?</v>
      </c>
      <c r="BO47" s="502" t="e">
        <f t="shared" ca="1" si="48"/>
        <v>#NAME?</v>
      </c>
      <c r="BP47" s="502" t="e">
        <f t="shared" ca="1" si="49"/>
        <v>#NAME?</v>
      </c>
      <c r="BQ47" s="522">
        <f t="shared" ca="1" si="31"/>
        <v>0</v>
      </c>
      <c r="BR47" s="502">
        <f t="shared" ca="1" si="32"/>
        <v>0</v>
      </c>
      <c r="BS47" s="503">
        <f t="shared" ca="1" si="33"/>
        <v>0</v>
      </c>
      <c r="BT47" s="512">
        <f t="shared" ca="1" si="66"/>
        <v>0</v>
      </c>
      <c r="BU47" s="514">
        <f t="shared" ca="1" si="67"/>
        <v>0</v>
      </c>
      <c r="BV47" s="515">
        <f t="shared" ca="1" si="68"/>
        <v>0</v>
      </c>
    </row>
    <row r="48" spans="3:78" ht="12.75" customHeight="1">
      <c r="C48" s="160" t="str">
        <f ca="1">+IF(OFFSET(Processes!B29,$D$11,0)="*","*",OFFSET(Processes!D29,$D$11,0))</f>
        <v>AGRSHBCOAE1</v>
      </c>
      <c r="D48" s="136" t="str">
        <f ca="1">+OFFSET(Processes!E29,$D$11,0)</f>
        <v>Agriculture Heat Room Boiler - Coal Existing 1</v>
      </c>
      <c r="E48" s="139" t="str">
        <f>+Processes!O29</f>
        <v>AGRCOA</v>
      </c>
      <c r="F48" s="139" t="str">
        <f>Commodities!$D$8</f>
        <v>AGDSH</v>
      </c>
      <c r="G48" s="292" t="e">
        <f t="shared" ca="1" si="69"/>
        <v>#NAME?</v>
      </c>
      <c r="H48" s="292" t="e">
        <f t="shared" ca="1" si="69"/>
        <v>#NAME?</v>
      </c>
      <c r="I48" s="292" t="e">
        <f t="shared" ca="1" si="69"/>
        <v>#NAME?</v>
      </c>
      <c r="J48" s="292" t="e">
        <f t="shared" ca="1" si="70"/>
        <v>#NAME?</v>
      </c>
      <c r="K48" s="292" t="e">
        <f t="shared" ca="1" si="70"/>
        <v>#NAME?</v>
      </c>
      <c r="L48" s="292" t="e">
        <f t="shared" ca="1" si="70"/>
        <v>#NAME?</v>
      </c>
      <c r="M48" s="292" t="e">
        <f t="shared" ca="1" si="71"/>
        <v>#NAME?</v>
      </c>
      <c r="N48" s="292" t="e">
        <f t="shared" ca="1" si="71"/>
        <v>#NAME?</v>
      </c>
      <c r="O48" s="292" t="e">
        <f t="shared" ca="1" si="71"/>
        <v>#NAME?</v>
      </c>
      <c r="P48" s="292" t="e">
        <f t="shared" ca="1" si="2"/>
        <v>#NAME?</v>
      </c>
      <c r="Q48" s="292" t="e">
        <f t="shared" ca="1" si="3"/>
        <v>#NAME?</v>
      </c>
      <c r="R48" s="292" t="e">
        <f t="shared" ca="1" si="4"/>
        <v>#NAME?</v>
      </c>
      <c r="S48" s="292" t="e">
        <f t="shared" ca="1" si="5"/>
        <v>#NAME?</v>
      </c>
      <c r="T48" s="292" t="e">
        <f t="shared" ca="1" si="6"/>
        <v>#NAME?</v>
      </c>
      <c r="U48" s="292" t="e">
        <f t="shared" ca="1" si="7"/>
        <v>#NAME?</v>
      </c>
      <c r="V48" s="292">
        <v>5</v>
      </c>
      <c r="W48" s="309">
        <f>D136</f>
        <v>0.95</v>
      </c>
      <c r="X48" s="463">
        <f t="shared" si="72"/>
        <v>0.95</v>
      </c>
      <c r="Y48" s="463">
        <f t="shared" si="72"/>
        <v>0.95</v>
      </c>
      <c r="Z48" s="156">
        <f t="shared" si="58"/>
        <v>3.1536000000000002E-2</v>
      </c>
      <c r="AA48" s="346">
        <f t="shared" si="73"/>
        <v>0.5</v>
      </c>
      <c r="AB48" s="253">
        <v>20</v>
      </c>
      <c r="AC48" s="246"/>
      <c r="AD48" s="244"/>
      <c r="AE48" s="250"/>
      <c r="AF48" s="260"/>
      <c r="AG48" s="220" t="e">
        <f t="shared" ca="1" si="74"/>
        <v>#NAME?</v>
      </c>
      <c r="AH48" s="220" t="e">
        <f t="shared" ca="1" si="75"/>
        <v>#NAME?</v>
      </c>
      <c r="AI48" s="220" t="e">
        <f t="shared" ca="1" si="76"/>
        <v>#NAME?</v>
      </c>
      <c r="AK48" s="321"/>
      <c r="AL48" s="499" t="s">
        <v>98</v>
      </c>
      <c r="AM48" s="500" t="e">
        <f ca="1">D82/1000</f>
        <v>#NAME?</v>
      </c>
      <c r="AN48" s="501" t="e">
        <f t="shared" ca="1" si="83"/>
        <v>#NAME?</v>
      </c>
      <c r="AO48" s="502" t="e">
        <f t="shared" ca="1" si="59"/>
        <v>#NAME?</v>
      </c>
      <c r="AP48" s="502" t="e">
        <f t="shared" ca="1" si="60"/>
        <v>#NAME?</v>
      </c>
      <c r="AQ48" s="522">
        <f t="shared" ca="1" si="21"/>
        <v>0</v>
      </c>
      <c r="AR48" s="502">
        <f t="shared" ca="1" si="22"/>
        <v>0</v>
      </c>
      <c r="AS48" s="503">
        <f t="shared" ca="1" si="23"/>
        <v>0</v>
      </c>
      <c r="AT48" s="500">
        <f t="shared" ca="1" si="78"/>
        <v>0</v>
      </c>
      <c r="AU48" s="501">
        <f t="shared" ca="1" si="78"/>
        <v>0</v>
      </c>
      <c r="AV48" s="506">
        <f t="shared" ca="1" si="78"/>
        <v>0</v>
      </c>
      <c r="AW48" s="260"/>
      <c r="AX48" s="321"/>
      <c r="AY48" s="499" t="s">
        <v>98</v>
      </c>
      <c r="AZ48" s="500" t="e">
        <f ca="1">D102/1000</f>
        <v>#NAME?</v>
      </c>
      <c r="BA48" s="501" t="e">
        <f t="shared" ca="1" si="79"/>
        <v>#NAME?</v>
      </c>
      <c r="BB48" s="502" t="e">
        <f t="shared" ca="1" si="52"/>
        <v>#NAME?</v>
      </c>
      <c r="BC48" s="502" t="e">
        <f t="shared" ca="1" si="53"/>
        <v>#NAME?</v>
      </c>
      <c r="BD48" s="500">
        <f t="shared" ca="1" si="26"/>
        <v>0</v>
      </c>
      <c r="BE48" s="501">
        <f t="shared" ca="1" si="27"/>
        <v>0</v>
      </c>
      <c r="BF48" s="506">
        <f t="shared" ca="1" si="28"/>
        <v>0</v>
      </c>
      <c r="BG48" s="500">
        <f t="shared" ca="1" si="63"/>
        <v>0</v>
      </c>
      <c r="BH48" s="501">
        <f t="shared" ca="1" si="64"/>
        <v>0</v>
      </c>
      <c r="BI48" s="506">
        <f t="shared" ca="1" si="65"/>
        <v>0</v>
      </c>
      <c r="BJ48" s="260"/>
      <c r="BK48" s="321"/>
      <c r="BL48" s="499" t="s">
        <v>98</v>
      </c>
      <c r="BM48" s="500" t="e">
        <f ca="1">D122/1000</f>
        <v>#NAME?</v>
      </c>
      <c r="BN48" s="501" t="e">
        <f t="shared" ca="1" si="80"/>
        <v>#NAME?</v>
      </c>
      <c r="BO48" s="502" t="e">
        <f t="shared" ca="1" si="48"/>
        <v>#NAME?</v>
      </c>
      <c r="BP48" s="502" t="e">
        <f t="shared" ca="1" si="49"/>
        <v>#NAME?</v>
      </c>
      <c r="BQ48" s="522">
        <f t="shared" ca="1" si="31"/>
        <v>0</v>
      </c>
      <c r="BR48" s="502">
        <f t="shared" ca="1" si="32"/>
        <v>0</v>
      </c>
      <c r="BS48" s="503">
        <f t="shared" ca="1" si="33"/>
        <v>0</v>
      </c>
      <c r="BT48" s="500">
        <f t="shared" ca="1" si="66"/>
        <v>0</v>
      </c>
      <c r="BU48" s="501">
        <f t="shared" ca="1" si="67"/>
        <v>0</v>
      </c>
      <c r="BV48" s="506">
        <f t="shared" ca="1" si="68"/>
        <v>0</v>
      </c>
    </row>
    <row r="49" spans="3:78" ht="12.75" customHeight="1">
      <c r="C49" s="160" t="str">
        <f ca="1">+IF(OFFSET(Processes!B30,$D$11,0)="*","*",OFFSET(Processes!D30,$D$11,0))</f>
        <v>AGRSHBDSLE1</v>
      </c>
      <c r="D49" s="136" t="str">
        <f ca="1">+OFFSET(Processes!E30,$D$11,0)</f>
        <v>Agriculture Heat Room Boiler - Diesel Existing 1</v>
      </c>
      <c r="E49" s="139" t="str">
        <f>+Processes!O30</f>
        <v>AGRDSB1,AGRDSB2,AGRDSL</v>
      </c>
      <c r="F49" s="139" t="str">
        <f>Commodities!$D$8</f>
        <v>AGDSH</v>
      </c>
      <c r="G49" s="292" t="e">
        <f t="shared" ca="1" si="69"/>
        <v>#NAME?</v>
      </c>
      <c r="H49" s="292" t="e">
        <f t="shared" ca="1" si="69"/>
        <v>#NAME?</v>
      </c>
      <c r="I49" s="292" t="e">
        <f t="shared" ca="1" si="69"/>
        <v>#NAME?</v>
      </c>
      <c r="J49" s="292" t="e">
        <f t="shared" ca="1" si="70"/>
        <v>#NAME?</v>
      </c>
      <c r="K49" s="292" t="e">
        <f t="shared" ca="1" si="70"/>
        <v>#NAME?</v>
      </c>
      <c r="L49" s="292" t="e">
        <f t="shared" ca="1" si="70"/>
        <v>#NAME?</v>
      </c>
      <c r="M49" s="292" t="e">
        <f t="shared" ca="1" si="71"/>
        <v>#NAME?</v>
      </c>
      <c r="N49" s="292" t="e">
        <f t="shared" ca="1" si="71"/>
        <v>#NAME?</v>
      </c>
      <c r="O49" s="292" t="e">
        <f t="shared" ca="1" si="71"/>
        <v>#NAME?</v>
      </c>
      <c r="P49" s="292" t="e">
        <f t="shared" ca="1" si="2"/>
        <v>#NAME?</v>
      </c>
      <c r="Q49" s="292" t="e">
        <f t="shared" ca="1" si="3"/>
        <v>#NAME?</v>
      </c>
      <c r="R49" s="292" t="e">
        <f t="shared" ca="1" si="4"/>
        <v>#NAME?</v>
      </c>
      <c r="S49" s="292" t="e">
        <f t="shared" ca="1" si="5"/>
        <v>#NAME?</v>
      </c>
      <c r="T49" s="292" t="e">
        <f t="shared" ca="1" si="6"/>
        <v>#NAME?</v>
      </c>
      <c r="U49" s="292" t="e">
        <f t="shared" ca="1" si="7"/>
        <v>#NAME?</v>
      </c>
      <c r="V49" s="292">
        <v>5</v>
      </c>
      <c r="W49" s="309">
        <f>F136</f>
        <v>0.96</v>
      </c>
      <c r="X49" s="463">
        <f t="shared" si="72"/>
        <v>0.96</v>
      </c>
      <c r="Y49" s="463">
        <f t="shared" si="72"/>
        <v>0.96</v>
      </c>
      <c r="Z49" s="156">
        <f t="shared" si="58"/>
        <v>3.1536000000000002E-2</v>
      </c>
      <c r="AA49" s="348">
        <f t="shared" si="73"/>
        <v>0.5</v>
      </c>
      <c r="AB49" s="255">
        <v>20</v>
      </c>
      <c r="AC49" s="246"/>
      <c r="AD49" s="244"/>
      <c r="AE49" s="250"/>
      <c r="AF49" s="260"/>
      <c r="AG49" s="220" t="e">
        <f t="shared" ca="1" si="74"/>
        <v>#NAME?</v>
      </c>
      <c r="AH49" s="220" t="e">
        <f t="shared" ca="1" si="75"/>
        <v>#NAME?</v>
      </c>
      <c r="AI49" s="220" t="e">
        <f t="shared" ca="1" si="76"/>
        <v>#NAME?</v>
      </c>
      <c r="AK49" s="321"/>
      <c r="AL49" s="499" t="s">
        <v>59</v>
      </c>
      <c r="AM49" s="500" t="e">
        <f ca="1">F82/1000</f>
        <v>#NAME?</v>
      </c>
      <c r="AN49" s="501" t="e">
        <f t="shared" ref="AN49:AN62" ca="1" si="84">AM49*$AN$23</f>
        <v>#NAME?</v>
      </c>
      <c r="AO49" s="502" t="e">
        <f t="shared" ref="AO49:AO62" ca="1" si="85">AM49*$AO$23</f>
        <v>#NAME?</v>
      </c>
      <c r="AP49" s="502" t="e">
        <f t="shared" ref="AP49:AP62" ca="1" si="86">AM49*$AP$23</f>
        <v>#NAME?</v>
      </c>
      <c r="AQ49" s="522">
        <f t="shared" ca="1" si="21"/>
        <v>0</v>
      </c>
      <c r="AR49" s="502">
        <f t="shared" ca="1" si="22"/>
        <v>0</v>
      </c>
      <c r="AS49" s="503">
        <f t="shared" ca="1" si="23"/>
        <v>0</v>
      </c>
      <c r="AT49" s="500">
        <f t="shared" ca="1" si="78"/>
        <v>0</v>
      </c>
      <c r="AU49" s="501">
        <f t="shared" ca="1" si="78"/>
        <v>0</v>
      </c>
      <c r="AV49" s="506">
        <f t="shared" ca="1" si="78"/>
        <v>0</v>
      </c>
      <c r="AW49" s="260"/>
      <c r="AX49" s="321"/>
      <c r="AY49" s="499" t="s">
        <v>59</v>
      </c>
      <c r="AZ49" s="500" t="e">
        <f ca="1">F102/1000</f>
        <v>#NAME?</v>
      </c>
      <c r="BA49" s="501" t="e">
        <f t="shared" ca="1" si="79"/>
        <v>#NAME?</v>
      </c>
      <c r="BB49" s="502" t="e">
        <f t="shared" ca="1" si="52"/>
        <v>#NAME?</v>
      </c>
      <c r="BC49" s="502" t="e">
        <f t="shared" ca="1" si="53"/>
        <v>#NAME?</v>
      </c>
      <c r="BD49" s="500">
        <f t="shared" ca="1" si="26"/>
        <v>0</v>
      </c>
      <c r="BE49" s="501">
        <f t="shared" ca="1" si="27"/>
        <v>0</v>
      </c>
      <c r="BF49" s="506">
        <f t="shared" ca="1" si="28"/>
        <v>0</v>
      </c>
      <c r="BG49" s="500">
        <f t="shared" ca="1" si="63"/>
        <v>0</v>
      </c>
      <c r="BH49" s="501">
        <f t="shared" ca="1" si="64"/>
        <v>0</v>
      </c>
      <c r="BI49" s="506">
        <f t="shared" ca="1" si="65"/>
        <v>0</v>
      </c>
      <c r="BJ49" s="260"/>
      <c r="BK49" s="321"/>
      <c r="BL49" s="499" t="s">
        <v>59</v>
      </c>
      <c r="BM49" s="500" t="e">
        <f ca="1">F122/1000</f>
        <v>#NAME?</v>
      </c>
      <c r="BN49" s="501" t="e">
        <f t="shared" ca="1" si="80"/>
        <v>#NAME?</v>
      </c>
      <c r="BO49" s="502" t="e">
        <f t="shared" ca="1" si="48"/>
        <v>#NAME?</v>
      </c>
      <c r="BP49" s="502" t="e">
        <f t="shared" ca="1" si="49"/>
        <v>#NAME?</v>
      </c>
      <c r="BQ49" s="522">
        <f t="shared" ca="1" si="31"/>
        <v>0</v>
      </c>
      <c r="BR49" s="502">
        <f t="shared" ca="1" si="32"/>
        <v>0</v>
      </c>
      <c r="BS49" s="503">
        <f t="shared" ca="1" si="33"/>
        <v>0</v>
      </c>
      <c r="BT49" s="500">
        <f t="shared" ca="1" si="66"/>
        <v>0</v>
      </c>
      <c r="BU49" s="501">
        <f t="shared" ca="1" si="67"/>
        <v>0</v>
      </c>
      <c r="BV49" s="506">
        <f t="shared" ca="1" si="68"/>
        <v>0</v>
      </c>
    </row>
    <row r="50" spans="3:78" ht="12.75" customHeight="1">
      <c r="C50" s="160" t="str">
        <f ca="1">+IF(OFFSET(Processes!B31,$D$11,0)="*","*",OFFSET(Processes!D31,$D$11,0))</f>
        <v>AGRSHBWPEE1</v>
      </c>
      <c r="D50" s="136" t="str">
        <f ca="1">+OFFSET(Processes!E31,$D$11,0)</f>
        <v>Agriculture Heat Room Boiler - Wood Pellets Existing 1</v>
      </c>
      <c r="E50" s="139" t="str">
        <f>+Processes!O31</f>
        <v>AGRWPE</v>
      </c>
      <c r="F50" s="139" t="str">
        <f>Commodities!$D$8</f>
        <v>AGDSH</v>
      </c>
      <c r="G50" s="291" t="e">
        <f t="shared" ca="1" si="69"/>
        <v>#NAME?</v>
      </c>
      <c r="H50" s="291" t="e">
        <f t="shared" ca="1" si="69"/>
        <v>#NAME?</v>
      </c>
      <c r="I50" s="291" t="e">
        <f t="shared" ca="1" si="69"/>
        <v>#NAME?</v>
      </c>
      <c r="J50" s="291" t="e">
        <f t="shared" ca="1" si="70"/>
        <v>#NAME?</v>
      </c>
      <c r="K50" s="291" t="e">
        <f t="shared" ca="1" si="70"/>
        <v>#NAME?</v>
      </c>
      <c r="L50" s="291" t="e">
        <f t="shared" ca="1" si="70"/>
        <v>#NAME?</v>
      </c>
      <c r="M50" s="291" t="e">
        <f t="shared" ca="1" si="71"/>
        <v>#NAME?</v>
      </c>
      <c r="N50" s="291" t="e">
        <f t="shared" ca="1" si="71"/>
        <v>#NAME?</v>
      </c>
      <c r="O50" s="291" t="e">
        <f t="shared" ca="1" si="71"/>
        <v>#NAME?</v>
      </c>
      <c r="P50" s="292" t="e">
        <f t="shared" ca="1" si="2"/>
        <v>#NAME?</v>
      </c>
      <c r="Q50" s="292" t="e">
        <f t="shared" ca="1" si="3"/>
        <v>#NAME?</v>
      </c>
      <c r="R50" s="292" t="e">
        <f t="shared" ca="1" si="4"/>
        <v>#NAME?</v>
      </c>
      <c r="S50" s="291" t="e">
        <f t="shared" ca="1" si="5"/>
        <v>#NAME?</v>
      </c>
      <c r="T50" s="291" t="e">
        <f t="shared" ca="1" si="6"/>
        <v>#NAME?</v>
      </c>
      <c r="U50" s="291" t="e">
        <f t="shared" ca="1" si="7"/>
        <v>#NAME?</v>
      </c>
      <c r="V50" s="291">
        <v>5</v>
      </c>
      <c r="W50" s="309">
        <f>K136</f>
        <v>0.85</v>
      </c>
      <c r="X50" s="463">
        <f t="shared" si="72"/>
        <v>0.85</v>
      </c>
      <c r="Y50" s="463">
        <f t="shared" si="72"/>
        <v>0.85</v>
      </c>
      <c r="Z50" s="156">
        <f t="shared" si="58"/>
        <v>3.1536000000000002E-2</v>
      </c>
      <c r="AA50" s="348">
        <f t="shared" si="73"/>
        <v>0.5</v>
      </c>
      <c r="AB50" s="255">
        <v>20</v>
      </c>
      <c r="AC50" s="289">
        <v>0.5</v>
      </c>
      <c r="AD50" s="289">
        <v>0.5</v>
      </c>
      <c r="AE50" s="250">
        <v>5</v>
      </c>
      <c r="AF50" s="260"/>
      <c r="AG50" s="220" t="e">
        <f t="shared" ca="1" si="74"/>
        <v>#NAME?</v>
      </c>
      <c r="AH50" s="220" t="e">
        <f t="shared" ca="1" si="75"/>
        <v>#NAME?</v>
      </c>
      <c r="AI50" s="220" t="e">
        <f t="shared" ca="1" si="76"/>
        <v>#NAME?</v>
      </c>
      <c r="AK50" s="321"/>
      <c r="AL50" s="499" t="s">
        <v>99</v>
      </c>
      <c r="AM50" s="500" t="e">
        <f ca="1">K82/1000</f>
        <v>#NAME?</v>
      </c>
      <c r="AN50" s="501" t="e">
        <f t="shared" ca="1" si="84"/>
        <v>#NAME?</v>
      </c>
      <c r="AO50" s="502" t="e">
        <f t="shared" ca="1" si="85"/>
        <v>#NAME?</v>
      </c>
      <c r="AP50" s="502" t="e">
        <f t="shared" ca="1" si="86"/>
        <v>#NAME?</v>
      </c>
      <c r="AQ50" s="522">
        <f t="shared" ca="1" si="21"/>
        <v>0</v>
      </c>
      <c r="AR50" s="502">
        <f t="shared" ca="1" si="22"/>
        <v>0</v>
      </c>
      <c r="AS50" s="503">
        <f t="shared" ca="1" si="23"/>
        <v>0</v>
      </c>
      <c r="AT50" s="500">
        <f t="shared" ca="1" si="78"/>
        <v>0</v>
      </c>
      <c r="AU50" s="501">
        <f t="shared" ca="1" si="78"/>
        <v>0</v>
      </c>
      <c r="AV50" s="506">
        <f t="shared" ca="1" si="78"/>
        <v>0</v>
      </c>
      <c r="AW50" s="260"/>
      <c r="AX50" s="321"/>
      <c r="AY50" s="499" t="s">
        <v>99</v>
      </c>
      <c r="AZ50" s="500" t="e">
        <f ca="1">K102/1000</f>
        <v>#NAME?</v>
      </c>
      <c r="BA50" s="501" t="e">
        <f t="shared" ca="1" si="79"/>
        <v>#NAME?</v>
      </c>
      <c r="BB50" s="502" t="e">
        <f t="shared" ca="1" si="52"/>
        <v>#NAME?</v>
      </c>
      <c r="BC50" s="502" t="e">
        <f t="shared" ca="1" si="53"/>
        <v>#NAME?</v>
      </c>
      <c r="BD50" s="500">
        <f t="shared" ca="1" si="26"/>
        <v>0</v>
      </c>
      <c r="BE50" s="501">
        <f t="shared" ca="1" si="27"/>
        <v>0</v>
      </c>
      <c r="BF50" s="506">
        <f t="shared" ca="1" si="28"/>
        <v>0</v>
      </c>
      <c r="BG50" s="500">
        <f t="shared" ca="1" si="63"/>
        <v>0</v>
      </c>
      <c r="BH50" s="501">
        <f t="shared" ca="1" si="64"/>
        <v>0</v>
      </c>
      <c r="BI50" s="506">
        <f t="shared" ca="1" si="65"/>
        <v>0</v>
      </c>
      <c r="BJ50" s="260"/>
      <c r="BK50" s="321"/>
      <c r="BL50" s="499" t="s">
        <v>99</v>
      </c>
      <c r="BM50" s="500" t="e">
        <f ca="1">K122/1000</f>
        <v>#NAME?</v>
      </c>
      <c r="BN50" s="501" t="e">
        <f t="shared" ca="1" si="80"/>
        <v>#NAME?</v>
      </c>
      <c r="BO50" s="502" t="e">
        <f t="shared" ca="1" si="48"/>
        <v>#NAME?</v>
      </c>
      <c r="BP50" s="502" t="e">
        <f t="shared" ca="1" si="49"/>
        <v>#NAME?</v>
      </c>
      <c r="BQ50" s="522">
        <f t="shared" ca="1" si="31"/>
        <v>0</v>
      </c>
      <c r="BR50" s="502">
        <f t="shared" ca="1" si="32"/>
        <v>0</v>
      </c>
      <c r="BS50" s="503">
        <f t="shared" ca="1" si="33"/>
        <v>0</v>
      </c>
      <c r="BT50" s="500">
        <f t="shared" ca="1" si="66"/>
        <v>0</v>
      </c>
      <c r="BU50" s="501">
        <f t="shared" ca="1" si="67"/>
        <v>0</v>
      </c>
      <c r="BV50" s="506">
        <f t="shared" ca="1" si="68"/>
        <v>0</v>
      </c>
    </row>
    <row r="51" spans="3:78" ht="12.75" customHeight="1">
      <c r="C51" s="160"/>
      <c r="D51" s="136"/>
      <c r="E51" s="139" t="str">
        <f>+Processes!O32</f>
        <v>AGRWCH</v>
      </c>
      <c r="F51" s="139"/>
      <c r="G51" s="291"/>
      <c r="H51" s="291"/>
      <c r="I51" s="291"/>
      <c r="J51" s="291"/>
      <c r="K51" s="291"/>
      <c r="L51" s="291"/>
      <c r="M51" s="291"/>
      <c r="N51" s="291"/>
      <c r="O51" s="291"/>
      <c r="P51" s="292">
        <f t="shared" si="2"/>
        <v>0</v>
      </c>
      <c r="Q51" s="292">
        <f t="shared" si="3"/>
        <v>0</v>
      </c>
      <c r="R51" s="292">
        <f t="shared" si="4"/>
        <v>0</v>
      </c>
      <c r="S51" s="291">
        <f t="shared" si="5"/>
        <v>0</v>
      </c>
      <c r="T51" s="291">
        <f t="shared" si="6"/>
        <v>0</v>
      </c>
      <c r="U51" s="291">
        <f t="shared" si="7"/>
        <v>0</v>
      </c>
      <c r="V51" s="291" t="str">
        <f>IF(S51&gt;0,0.001,"")</f>
        <v/>
      </c>
      <c r="W51" s="309"/>
      <c r="X51" s="463"/>
      <c r="Y51" s="463"/>
      <c r="Z51" s="244"/>
      <c r="AA51" s="348"/>
      <c r="AB51" s="255"/>
      <c r="AC51" s="289">
        <f>1-AC50</f>
        <v>0.5</v>
      </c>
      <c r="AD51" s="289">
        <f>1-AD50</f>
        <v>0.5</v>
      </c>
      <c r="AE51" s="250">
        <v>5</v>
      </c>
      <c r="AF51" s="260"/>
      <c r="AG51" s="220"/>
      <c r="AH51" s="220"/>
      <c r="AI51" s="220"/>
      <c r="AK51" s="321"/>
      <c r="AL51" s="499" t="s">
        <v>106</v>
      </c>
      <c r="AM51" s="500"/>
      <c r="AN51" s="501">
        <f t="shared" si="84"/>
        <v>0</v>
      </c>
      <c r="AO51" s="502">
        <f t="shared" si="85"/>
        <v>0</v>
      </c>
      <c r="AP51" s="502">
        <f t="shared" si="86"/>
        <v>0</v>
      </c>
      <c r="AQ51" s="522">
        <f t="shared" si="21"/>
        <v>0</v>
      </c>
      <c r="AR51" s="502">
        <f t="shared" si="22"/>
        <v>0</v>
      </c>
      <c r="AS51" s="503">
        <f t="shared" si="23"/>
        <v>0</v>
      </c>
      <c r="AT51" s="500"/>
      <c r="AU51" s="501"/>
      <c r="AV51" s="506"/>
      <c r="AW51" s="260"/>
      <c r="AX51" s="321"/>
      <c r="AY51" s="499" t="s">
        <v>106</v>
      </c>
      <c r="AZ51" s="500"/>
      <c r="BA51" s="501"/>
      <c r="BB51" s="502">
        <f t="shared" si="52"/>
        <v>0</v>
      </c>
      <c r="BC51" s="502">
        <f t="shared" si="53"/>
        <v>0</v>
      </c>
      <c r="BD51" s="500">
        <f t="shared" si="26"/>
        <v>0</v>
      </c>
      <c r="BE51" s="501">
        <f t="shared" si="27"/>
        <v>0</v>
      </c>
      <c r="BF51" s="506">
        <f t="shared" si="28"/>
        <v>0</v>
      </c>
      <c r="BG51" s="500">
        <f t="shared" si="63"/>
        <v>0</v>
      </c>
      <c r="BH51" s="501">
        <f t="shared" si="64"/>
        <v>0</v>
      </c>
      <c r="BI51" s="506">
        <f t="shared" si="65"/>
        <v>0</v>
      </c>
      <c r="BJ51" s="260"/>
      <c r="BK51" s="321"/>
      <c r="BL51" s="499" t="s">
        <v>106</v>
      </c>
      <c r="BM51" s="500"/>
      <c r="BN51" s="501"/>
      <c r="BO51" s="502">
        <f t="shared" si="48"/>
        <v>0</v>
      </c>
      <c r="BP51" s="502">
        <f t="shared" si="49"/>
        <v>0</v>
      </c>
      <c r="BQ51" s="522">
        <f t="shared" si="31"/>
        <v>0</v>
      </c>
      <c r="BR51" s="502">
        <f t="shared" si="32"/>
        <v>0</v>
      </c>
      <c r="BS51" s="503">
        <f t="shared" si="33"/>
        <v>0</v>
      </c>
      <c r="BT51" s="500">
        <f t="shared" si="66"/>
        <v>0</v>
      </c>
      <c r="BU51" s="501">
        <f t="shared" si="67"/>
        <v>0</v>
      </c>
      <c r="BV51" s="506">
        <f t="shared" si="68"/>
        <v>0</v>
      </c>
    </row>
    <row r="52" spans="3:78" ht="12.75" customHeight="1">
      <c r="C52" s="160" t="str">
        <f ca="1">+IF(OFFSET(Processes!B33,$D$11,0)="*","*",OFFSET(Processes!D33,$D$11,0))</f>
        <v>AGRSHBBGAE1</v>
      </c>
      <c r="D52" s="136" t="str">
        <f ca="1">+OFFSET(Processes!E33,$D$11,0)</f>
        <v>Agriculture Heat Room Boiler - Biogas Existing 1</v>
      </c>
      <c r="E52" s="139" t="str">
        <f>+Processes!O33</f>
        <v>AGRBGA</v>
      </c>
      <c r="F52" s="139" t="str">
        <f>Commodities!$D$8</f>
        <v>AGDSH</v>
      </c>
      <c r="G52" s="292" t="e">
        <f t="shared" ref="G52:I56" ca="1" si="87">AN52/($Z52*$AA52)*G$21*W52</f>
        <v>#NAME?</v>
      </c>
      <c r="H52" s="292" t="e">
        <f t="shared" ca="1" si="87"/>
        <v>#NAME?</v>
      </c>
      <c r="I52" s="292" t="e">
        <f t="shared" ca="1" si="87"/>
        <v>#NAME?</v>
      </c>
      <c r="J52" s="292" t="e">
        <f t="shared" ref="J52:L56" ca="1" si="88">BA52/($Z52*$AA52)*J$21*W52</f>
        <v>#NAME?</v>
      </c>
      <c r="K52" s="292" t="e">
        <f t="shared" ca="1" si="88"/>
        <v>#NAME?</v>
      </c>
      <c r="L52" s="292" t="e">
        <f t="shared" ca="1" si="88"/>
        <v>#NAME?</v>
      </c>
      <c r="M52" s="292" t="e">
        <f t="shared" ref="M52:O56" ca="1" si="89">BN52/($Z52*$AA52)*M$21*W52</f>
        <v>#NAME?</v>
      </c>
      <c r="N52" s="292" t="e">
        <f t="shared" ca="1" si="89"/>
        <v>#NAME?</v>
      </c>
      <c r="O52" s="292" t="e">
        <f t="shared" ca="1" si="89"/>
        <v>#NAME?</v>
      </c>
      <c r="P52" s="292" t="e">
        <f t="shared" ca="1" si="2"/>
        <v>#NAME?</v>
      </c>
      <c r="Q52" s="292" t="e">
        <f t="shared" ca="1" si="3"/>
        <v>#NAME?</v>
      </c>
      <c r="R52" s="292" t="e">
        <f t="shared" ca="1" si="4"/>
        <v>#NAME?</v>
      </c>
      <c r="S52" s="292" t="e">
        <f t="shared" ca="1" si="5"/>
        <v>#NAME?</v>
      </c>
      <c r="T52" s="292" t="e">
        <f t="shared" ca="1" si="6"/>
        <v>#NAME?</v>
      </c>
      <c r="U52" s="292" t="e">
        <f t="shared" ca="1" si="7"/>
        <v>#NAME?</v>
      </c>
      <c r="V52" s="292">
        <v>5</v>
      </c>
      <c r="W52" s="309">
        <f>J136</f>
        <v>1.02</v>
      </c>
      <c r="X52" s="463">
        <f t="shared" ref="X52:Y55" si="90">W52</f>
        <v>1.02</v>
      </c>
      <c r="Y52" s="463">
        <f t="shared" si="90"/>
        <v>1.02</v>
      </c>
      <c r="Z52" s="156">
        <f>3.6*8760/1000000</f>
        <v>3.1536000000000002E-2</v>
      </c>
      <c r="AA52" s="348">
        <f>$AA$26</f>
        <v>0.5</v>
      </c>
      <c r="AB52" s="255">
        <v>20</v>
      </c>
      <c r="AC52" s="246"/>
      <c r="AD52" s="244"/>
      <c r="AE52" s="250"/>
      <c r="AF52" s="260"/>
      <c r="AG52" s="220" t="e">
        <f t="shared" ref="AG52:AG60" ca="1" si="91">((G52*Z52*AA52/W52)+(H52*Z52*AA52/X52))/$G$21</f>
        <v>#NAME?</v>
      </c>
      <c r="AH52" s="220" t="e">
        <f t="shared" ref="AH52:AH62" ca="1" si="92">((J52*Z52*AA52/W52)+(K52*Z52*AA52/X52))/$J$21</f>
        <v>#NAME?</v>
      </c>
      <c r="AI52" s="220" t="e">
        <f t="shared" ref="AI52:AI62" ca="1" si="93">((M52*AA52*Z52/W52)+(N52*Z52*AA52/X52))/$M$21</f>
        <v>#NAME?</v>
      </c>
      <c r="AK52" s="321"/>
      <c r="AL52" s="499" t="s">
        <v>100</v>
      </c>
      <c r="AM52" s="500" t="e">
        <f ca="1">J82/1000</f>
        <v>#NAME?</v>
      </c>
      <c r="AN52" s="501" t="e">
        <f t="shared" ca="1" si="84"/>
        <v>#NAME?</v>
      </c>
      <c r="AO52" s="502" t="e">
        <f t="shared" ca="1" si="85"/>
        <v>#NAME?</v>
      </c>
      <c r="AP52" s="502" t="e">
        <f t="shared" ca="1" si="86"/>
        <v>#NAME?</v>
      </c>
      <c r="AQ52" s="522">
        <f t="shared" ca="1" si="21"/>
        <v>0</v>
      </c>
      <c r="AR52" s="502">
        <f t="shared" ca="1" si="22"/>
        <v>0</v>
      </c>
      <c r="AS52" s="503">
        <f t="shared" ca="1" si="23"/>
        <v>0</v>
      </c>
      <c r="AT52" s="500">
        <f t="shared" ref="AT52:AV56" ca="1" si="94">IFERROR(AQ52/W52,0)</f>
        <v>0</v>
      </c>
      <c r="AU52" s="501">
        <f t="shared" ca="1" si="94"/>
        <v>0</v>
      </c>
      <c r="AV52" s="506">
        <f t="shared" ca="1" si="94"/>
        <v>0</v>
      </c>
      <c r="AW52" s="260"/>
      <c r="AX52" s="321"/>
      <c r="AY52" s="499" t="s">
        <v>100</v>
      </c>
      <c r="AZ52" s="500" t="e">
        <f ca="1">J102/1000</f>
        <v>#NAME?</v>
      </c>
      <c r="BA52" s="501" t="e">
        <f ca="1">AZ52*$AN$23</f>
        <v>#NAME?</v>
      </c>
      <c r="BB52" s="502" t="e">
        <f t="shared" ca="1" si="52"/>
        <v>#NAME?</v>
      </c>
      <c r="BC52" s="502" t="e">
        <f t="shared" ca="1" si="53"/>
        <v>#NAME?</v>
      </c>
      <c r="BD52" s="500">
        <f t="shared" ca="1" si="26"/>
        <v>0</v>
      </c>
      <c r="BE52" s="501">
        <f t="shared" ca="1" si="27"/>
        <v>0</v>
      </c>
      <c r="BF52" s="506">
        <f t="shared" ca="1" si="28"/>
        <v>0</v>
      </c>
      <c r="BG52" s="500">
        <f t="shared" ca="1" si="63"/>
        <v>0</v>
      </c>
      <c r="BH52" s="501">
        <f t="shared" ca="1" si="64"/>
        <v>0</v>
      </c>
      <c r="BI52" s="506">
        <f t="shared" ca="1" si="65"/>
        <v>0</v>
      </c>
      <c r="BJ52" s="260"/>
      <c r="BK52" s="321"/>
      <c r="BL52" s="499" t="s">
        <v>100</v>
      </c>
      <c r="BM52" s="500" t="e">
        <f ca="1">J122/1000</f>
        <v>#NAME?</v>
      </c>
      <c r="BN52" s="501" t="e">
        <f ca="1">BM52*$AN$23</f>
        <v>#NAME?</v>
      </c>
      <c r="BO52" s="502" t="e">
        <f t="shared" ca="1" si="48"/>
        <v>#NAME?</v>
      </c>
      <c r="BP52" s="502" t="e">
        <f t="shared" ca="1" si="49"/>
        <v>#NAME?</v>
      </c>
      <c r="BQ52" s="522">
        <f t="shared" ca="1" si="31"/>
        <v>0</v>
      </c>
      <c r="BR52" s="502">
        <f t="shared" ca="1" si="32"/>
        <v>0</v>
      </c>
      <c r="BS52" s="503">
        <f t="shared" ca="1" si="33"/>
        <v>0</v>
      </c>
      <c r="BT52" s="500">
        <f t="shared" ca="1" si="66"/>
        <v>0</v>
      </c>
      <c r="BU52" s="501">
        <f t="shared" ca="1" si="67"/>
        <v>0</v>
      </c>
      <c r="BV52" s="506">
        <f t="shared" ca="1" si="68"/>
        <v>0</v>
      </c>
      <c r="BX52" s="342"/>
      <c r="BY52" s="342"/>
      <c r="BZ52" s="40"/>
    </row>
    <row r="53" spans="3:78" ht="12.75" customHeight="1">
      <c r="C53" s="160" t="str">
        <f ca="1">+IF(OFFSET(Processes!B34,$D$11,0)="*","*",OFFSET(Processes!D34,$D$11,0))</f>
        <v>AGRSHBHFOE1</v>
      </c>
      <c r="D53" s="136" t="str">
        <f ca="1">+OFFSET(Processes!E34,$D$11,0)</f>
        <v>Agriculture Heat Room Boiler - Heavy Fuel Oil Existing 1</v>
      </c>
      <c r="E53" s="139" t="str">
        <f>+Processes!O34</f>
        <v>AGRHFO</v>
      </c>
      <c r="F53" s="139" t="str">
        <f>Commodities!$D$8</f>
        <v>AGDSH</v>
      </c>
      <c r="G53" s="292" t="e">
        <f t="shared" ca="1" si="87"/>
        <v>#NAME?</v>
      </c>
      <c r="H53" s="292" t="e">
        <f t="shared" ca="1" si="87"/>
        <v>#NAME?</v>
      </c>
      <c r="I53" s="292" t="e">
        <f t="shared" ca="1" si="87"/>
        <v>#NAME?</v>
      </c>
      <c r="J53" s="292" t="e">
        <f t="shared" ca="1" si="88"/>
        <v>#NAME?</v>
      </c>
      <c r="K53" s="292" t="e">
        <f t="shared" ca="1" si="88"/>
        <v>#NAME?</v>
      </c>
      <c r="L53" s="292" t="e">
        <f t="shared" ca="1" si="88"/>
        <v>#NAME?</v>
      </c>
      <c r="M53" s="292" t="e">
        <f t="shared" ca="1" si="89"/>
        <v>#NAME?</v>
      </c>
      <c r="N53" s="292" t="e">
        <f t="shared" ca="1" si="89"/>
        <v>#NAME?</v>
      </c>
      <c r="O53" s="292" t="e">
        <f t="shared" ca="1" si="89"/>
        <v>#NAME?</v>
      </c>
      <c r="P53" s="292" t="e">
        <f t="shared" ca="1" si="2"/>
        <v>#NAME?</v>
      </c>
      <c r="Q53" s="292" t="e">
        <f t="shared" ca="1" si="3"/>
        <v>#NAME?</v>
      </c>
      <c r="R53" s="292" t="e">
        <f t="shared" ca="1" si="4"/>
        <v>#NAME?</v>
      </c>
      <c r="S53" s="292" t="e">
        <f t="shared" ca="1" si="5"/>
        <v>#NAME?</v>
      </c>
      <c r="T53" s="292" t="e">
        <f t="shared" ca="1" si="6"/>
        <v>#NAME?</v>
      </c>
      <c r="U53" s="292" t="e">
        <f t="shared" ca="1" si="7"/>
        <v>#NAME?</v>
      </c>
      <c r="V53" s="292">
        <v>5</v>
      </c>
      <c r="W53" s="309">
        <f>E136</f>
        <v>0.95</v>
      </c>
      <c r="X53" s="463">
        <f t="shared" si="90"/>
        <v>0.95</v>
      </c>
      <c r="Y53" s="463">
        <f t="shared" si="90"/>
        <v>0.95</v>
      </c>
      <c r="Z53" s="156">
        <f>3.6*8760/1000000</f>
        <v>3.1536000000000002E-2</v>
      </c>
      <c r="AA53" s="348">
        <f>$AA$26</f>
        <v>0.5</v>
      </c>
      <c r="AB53" s="255">
        <v>20</v>
      </c>
      <c r="AC53" s="244"/>
      <c r="AD53" s="244"/>
      <c r="AE53" s="250"/>
      <c r="AF53" s="260"/>
      <c r="AG53" s="220" t="e">
        <f t="shared" ca="1" si="91"/>
        <v>#NAME?</v>
      </c>
      <c r="AH53" s="220" t="e">
        <f t="shared" ca="1" si="92"/>
        <v>#NAME?</v>
      </c>
      <c r="AI53" s="220" t="e">
        <f t="shared" ca="1" si="93"/>
        <v>#NAME?</v>
      </c>
      <c r="AK53" s="321"/>
      <c r="AL53" s="499" t="s">
        <v>101</v>
      </c>
      <c r="AM53" s="500" t="e">
        <f ca="1">E82/1000</f>
        <v>#NAME?</v>
      </c>
      <c r="AN53" s="501" t="e">
        <f t="shared" ca="1" si="84"/>
        <v>#NAME?</v>
      </c>
      <c r="AO53" s="502" t="e">
        <f t="shared" ca="1" si="85"/>
        <v>#NAME?</v>
      </c>
      <c r="AP53" s="502" t="e">
        <f t="shared" ca="1" si="86"/>
        <v>#NAME?</v>
      </c>
      <c r="AQ53" s="522">
        <f t="shared" ca="1" si="21"/>
        <v>0</v>
      </c>
      <c r="AR53" s="502">
        <f t="shared" ca="1" si="22"/>
        <v>0</v>
      </c>
      <c r="AS53" s="503">
        <f t="shared" ca="1" si="23"/>
        <v>0</v>
      </c>
      <c r="AT53" s="500">
        <f t="shared" ca="1" si="94"/>
        <v>0</v>
      </c>
      <c r="AU53" s="501">
        <f t="shared" ca="1" si="94"/>
        <v>0</v>
      </c>
      <c r="AV53" s="506">
        <f t="shared" ca="1" si="94"/>
        <v>0</v>
      </c>
      <c r="AW53" s="260"/>
      <c r="AX53" s="321"/>
      <c r="AY53" s="499" t="s">
        <v>101</v>
      </c>
      <c r="AZ53" s="500" t="e">
        <f ca="1">E102/1000</f>
        <v>#NAME?</v>
      </c>
      <c r="BA53" s="501" t="e">
        <f ca="1">AZ53*$AN$23</f>
        <v>#NAME?</v>
      </c>
      <c r="BB53" s="502" t="e">
        <f t="shared" ca="1" si="52"/>
        <v>#NAME?</v>
      </c>
      <c r="BC53" s="502" t="e">
        <f t="shared" ca="1" si="53"/>
        <v>#NAME?</v>
      </c>
      <c r="BD53" s="500">
        <f t="shared" ca="1" si="26"/>
        <v>0</v>
      </c>
      <c r="BE53" s="501">
        <f t="shared" ca="1" si="27"/>
        <v>0</v>
      </c>
      <c r="BF53" s="506">
        <f t="shared" ca="1" si="28"/>
        <v>0</v>
      </c>
      <c r="BG53" s="500">
        <f t="shared" ca="1" si="63"/>
        <v>0</v>
      </c>
      <c r="BH53" s="501">
        <f t="shared" ca="1" si="64"/>
        <v>0</v>
      </c>
      <c r="BI53" s="506">
        <f t="shared" ca="1" si="65"/>
        <v>0</v>
      </c>
      <c r="BJ53" s="260"/>
      <c r="BK53" s="321"/>
      <c r="BL53" s="499" t="s">
        <v>101</v>
      </c>
      <c r="BM53" s="500" t="e">
        <f ca="1">E122/1000</f>
        <v>#NAME?</v>
      </c>
      <c r="BN53" s="501" t="e">
        <f ca="1">BM53*$AN$23</f>
        <v>#NAME?</v>
      </c>
      <c r="BO53" s="502" t="e">
        <f t="shared" ca="1" si="48"/>
        <v>#NAME?</v>
      </c>
      <c r="BP53" s="502" t="e">
        <f t="shared" ca="1" si="49"/>
        <v>#NAME?</v>
      </c>
      <c r="BQ53" s="522">
        <f t="shared" ca="1" si="31"/>
        <v>0</v>
      </c>
      <c r="BR53" s="502">
        <f t="shared" ca="1" si="32"/>
        <v>0</v>
      </c>
      <c r="BS53" s="503">
        <f t="shared" ca="1" si="33"/>
        <v>0</v>
      </c>
      <c r="BT53" s="500">
        <f t="shared" ca="1" si="66"/>
        <v>0</v>
      </c>
      <c r="BU53" s="501">
        <f t="shared" ca="1" si="67"/>
        <v>0</v>
      </c>
      <c r="BV53" s="506">
        <f t="shared" ca="1" si="68"/>
        <v>0</v>
      </c>
      <c r="BY53" s="342"/>
      <c r="BZ53" s="260"/>
    </row>
    <row r="54" spans="3:78" ht="12.75" customHeight="1">
      <c r="C54" s="160" t="str">
        <f ca="1">+IF(OFFSET(Processes!B35,$D$11,0)="*","*",OFFSET(Processes!D35,$D$11,0))</f>
        <v>AGRSHBLPGE1</v>
      </c>
      <c r="D54" s="136" t="str">
        <f ca="1">+OFFSET(Processes!E35,$D$11,0)</f>
        <v>Agriculture Heat Room Boiler - Liquified Petroleum Gas Existing 1</v>
      </c>
      <c r="E54" s="139" t="str">
        <f>+Processes!O35</f>
        <v>AGRLPG</v>
      </c>
      <c r="F54" s="139" t="str">
        <f>Commodities!$D$8</f>
        <v>AGDSH</v>
      </c>
      <c r="G54" s="292" t="e">
        <f t="shared" ca="1" si="87"/>
        <v>#NAME?</v>
      </c>
      <c r="H54" s="292" t="e">
        <f t="shared" ca="1" si="87"/>
        <v>#NAME?</v>
      </c>
      <c r="I54" s="292" t="e">
        <f t="shared" ca="1" si="87"/>
        <v>#NAME?</v>
      </c>
      <c r="J54" s="292" t="e">
        <f t="shared" ca="1" si="88"/>
        <v>#NAME?</v>
      </c>
      <c r="K54" s="292" t="e">
        <f t="shared" ca="1" si="88"/>
        <v>#NAME?</v>
      </c>
      <c r="L54" s="292" t="e">
        <f t="shared" ca="1" si="88"/>
        <v>#NAME?</v>
      </c>
      <c r="M54" s="292" t="e">
        <f t="shared" ca="1" si="89"/>
        <v>#NAME?</v>
      </c>
      <c r="N54" s="292" t="e">
        <f t="shared" ca="1" si="89"/>
        <v>#NAME?</v>
      </c>
      <c r="O54" s="292" t="e">
        <f t="shared" ca="1" si="89"/>
        <v>#NAME?</v>
      </c>
      <c r="P54" s="292" t="e">
        <f t="shared" ca="1" si="2"/>
        <v>#NAME?</v>
      </c>
      <c r="Q54" s="292" t="e">
        <f t="shared" ca="1" si="3"/>
        <v>#NAME?</v>
      </c>
      <c r="R54" s="292" t="e">
        <f t="shared" ca="1" si="4"/>
        <v>#NAME?</v>
      </c>
      <c r="S54" s="292" t="e">
        <f t="shared" ca="1" si="5"/>
        <v>#NAME?</v>
      </c>
      <c r="T54" s="292" t="e">
        <f t="shared" ca="1" si="6"/>
        <v>#NAME?</v>
      </c>
      <c r="U54" s="292" t="e">
        <f t="shared" ca="1" si="7"/>
        <v>#NAME?</v>
      </c>
      <c r="V54" s="292">
        <v>5</v>
      </c>
      <c r="W54" s="309">
        <f>H136</f>
        <v>1.02</v>
      </c>
      <c r="X54" s="463">
        <f t="shared" si="90"/>
        <v>1.02</v>
      </c>
      <c r="Y54" s="463">
        <f t="shared" si="90"/>
        <v>1.02</v>
      </c>
      <c r="Z54" s="156">
        <f>3.6*8760/1000000</f>
        <v>3.1536000000000002E-2</v>
      </c>
      <c r="AA54" s="348">
        <f>$AA$26</f>
        <v>0.5</v>
      </c>
      <c r="AB54" s="255">
        <v>20</v>
      </c>
      <c r="AC54" s="244"/>
      <c r="AD54" s="244"/>
      <c r="AE54" s="250"/>
      <c r="AF54" s="260"/>
      <c r="AG54" s="220" t="e">
        <f t="shared" ca="1" si="91"/>
        <v>#NAME?</v>
      </c>
      <c r="AH54" s="220" t="e">
        <f t="shared" ca="1" si="92"/>
        <v>#NAME?</v>
      </c>
      <c r="AI54" s="220" t="e">
        <f t="shared" ca="1" si="93"/>
        <v>#NAME?</v>
      </c>
      <c r="AK54" s="321"/>
      <c r="AL54" s="499" t="s">
        <v>53</v>
      </c>
      <c r="AM54" s="500" t="e">
        <f ca="1">H82/1000</f>
        <v>#NAME?</v>
      </c>
      <c r="AN54" s="501" t="e">
        <f t="shared" ca="1" si="84"/>
        <v>#NAME?</v>
      </c>
      <c r="AO54" s="502" t="e">
        <f t="shared" ca="1" si="85"/>
        <v>#NAME?</v>
      </c>
      <c r="AP54" s="502" t="e">
        <f t="shared" ca="1" si="86"/>
        <v>#NAME?</v>
      </c>
      <c r="AQ54" s="522">
        <f t="shared" ca="1" si="21"/>
        <v>0</v>
      </c>
      <c r="AR54" s="502">
        <f t="shared" ca="1" si="22"/>
        <v>0</v>
      </c>
      <c r="AS54" s="503">
        <f t="shared" ca="1" si="23"/>
        <v>0</v>
      </c>
      <c r="AT54" s="500">
        <f t="shared" ca="1" si="94"/>
        <v>0</v>
      </c>
      <c r="AU54" s="501">
        <f t="shared" ca="1" si="94"/>
        <v>0</v>
      </c>
      <c r="AV54" s="506">
        <f t="shared" ca="1" si="94"/>
        <v>0</v>
      </c>
      <c r="AW54" s="260"/>
      <c r="AX54" s="321"/>
      <c r="AY54" s="499" t="s">
        <v>53</v>
      </c>
      <c r="AZ54" s="500" t="e">
        <f ca="1">H102/1000</f>
        <v>#NAME?</v>
      </c>
      <c r="BA54" s="501" t="e">
        <f ca="1">AZ54*$AN$23</f>
        <v>#NAME?</v>
      </c>
      <c r="BB54" s="502" t="e">
        <f t="shared" ca="1" si="52"/>
        <v>#NAME?</v>
      </c>
      <c r="BC54" s="502" t="e">
        <f t="shared" ca="1" si="53"/>
        <v>#NAME?</v>
      </c>
      <c r="BD54" s="500">
        <f t="shared" ca="1" si="26"/>
        <v>0</v>
      </c>
      <c r="BE54" s="501">
        <f t="shared" ca="1" si="27"/>
        <v>0</v>
      </c>
      <c r="BF54" s="506">
        <f t="shared" ca="1" si="28"/>
        <v>0</v>
      </c>
      <c r="BG54" s="500">
        <f t="shared" ca="1" si="63"/>
        <v>0</v>
      </c>
      <c r="BH54" s="501">
        <f t="shared" ca="1" si="64"/>
        <v>0</v>
      </c>
      <c r="BI54" s="506">
        <f t="shared" ca="1" si="65"/>
        <v>0</v>
      </c>
      <c r="BJ54" s="260"/>
      <c r="BK54" s="321"/>
      <c r="BL54" s="499" t="s">
        <v>53</v>
      </c>
      <c r="BM54" s="500" t="e">
        <f ca="1">H122/1000</f>
        <v>#NAME?</v>
      </c>
      <c r="BN54" s="501" t="e">
        <f ca="1">BM54*$AN$23</f>
        <v>#NAME?</v>
      </c>
      <c r="BO54" s="502" t="e">
        <f t="shared" ca="1" si="48"/>
        <v>#NAME?</v>
      </c>
      <c r="BP54" s="502" t="e">
        <f t="shared" ca="1" si="49"/>
        <v>#NAME?</v>
      </c>
      <c r="BQ54" s="522">
        <f t="shared" ca="1" si="31"/>
        <v>0</v>
      </c>
      <c r="BR54" s="502">
        <f t="shared" ca="1" si="32"/>
        <v>0</v>
      </c>
      <c r="BS54" s="503">
        <f t="shared" ca="1" si="33"/>
        <v>0</v>
      </c>
      <c r="BT54" s="500">
        <f t="shared" ca="1" si="66"/>
        <v>0</v>
      </c>
      <c r="BU54" s="501">
        <f t="shared" ca="1" si="67"/>
        <v>0</v>
      </c>
      <c r="BV54" s="506">
        <f t="shared" ca="1" si="68"/>
        <v>0</v>
      </c>
    </row>
    <row r="55" spans="3:78" ht="12.75" customHeight="1">
      <c r="C55" s="160" t="str">
        <f ca="1">+IF(OFFSET(Processes!B36,$D$11,0)="*","*",OFFSET(Processes!D36,$D$11,0))</f>
        <v>AGRSHBWSTE1</v>
      </c>
      <c r="D55" s="136" t="str">
        <f ca="1">+OFFSET(Processes!E36,$D$11,0)</f>
        <v>Agriculture Heat Room Boiler - Waste Existing 1</v>
      </c>
      <c r="E55" s="139" t="str">
        <f>+Processes!O36</f>
        <v>AGRWST</v>
      </c>
      <c r="F55" s="139" t="str">
        <f>Commodities!$D$8</f>
        <v>AGDSH</v>
      </c>
      <c r="G55" s="292" t="e">
        <f t="shared" ca="1" si="87"/>
        <v>#NAME?</v>
      </c>
      <c r="H55" s="292" t="e">
        <f t="shared" ca="1" si="87"/>
        <v>#NAME?</v>
      </c>
      <c r="I55" s="292" t="e">
        <f t="shared" ca="1" si="87"/>
        <v>#NAME?</v>
      </c>
      <c r="J55" s="292" t="e">
        <f t="shared" ca="1" si="88"/>
        <v>#NAME?</v>
      </c>
      <c r="K55" s="292" t="e">
        <f t="shared" ca="1" si="88"/>
        <v>#NAME?</v>
      </c>
      <c r="L55" s="292" t="e">
        <f t="shared" ca="1" si="88"/>
        <v>#NAME?</v>
      </c>
      <c r="M55" s="292" t="e">
        <f t="shared" ca="1" si="89"/>
        <v>#NAME?</v>
      </c>
      <c r="N55" s="292" t="e">
        <f t="shared" ca="1" si="89"/>
        <v>#NAME?</v>
      </c>
      <c r="O55" s="292" t="e">
        <f t="shared" ca="1" si="89"/>
        <v>#NAME?</v>
      </c>
      <c r="P55" s="292" t="e">
        <f t="shared" ca="1" si="2"/>
        <v>#NAME?</v>
      </c>
      <c r="Q55" s="292" t="e">
        <f t="shared" ca="1" si="3"/>
        <v>#NAME?</v>
      </c>
      <c r="R55" s="292" t="e">
        <f t="shared" ca="1" si="4"/>
        <v>#NAME?</v>
      </c>
      <c r="S55" s="292" t="e">
        <f t="shared" ca="1" si="5"/>
        <v>#NAME?</v>
      </c>
      <c r="T55" s="292" t="e">
        <f t="shared" ca="1" si="6"/>
        <v>#NAME?</v>
      </c>
      <c r="U55" s="292" t="e">
        <f t="shared" ca="1" si="7"/>
        <v>#NAME?</v>
      </c>
      <c r="V55" s="292">
        <v>5</v>
      </c>
      <c r="W55" s="309">
        <f>L136</f>
        <v>0.95</v>
      </c>
      <c r="X55" s="463">
        <f t="shared" si="90"/>
        <v>0.95</v>
      </c>
      <c r="Y55" s="463">
        <f t="shared" si="90"/>
        <v>0.95</v>
      </c>
      <c r="Z55" s="156">
        <f t="shared" ref="Z55:Z62" si="95">3.6*8760/1000000</f>
        <v>3.1536000000000002E-2</v>
      </c>
      <c r="AA55" s="348">
        <f>$AA$26</f>
        <v>0.5</v>
      </c>
      <c r="AB55" s="255">
        <v>20</v>
      </c>
      <c r="AC55" s="246"/>
      <c r="AD55" s="244"/>
      <c r="AE55" s="250"/>
      <c r="AF55" s="260"/>
      <c r="AG55" s="220" t="e">
        <f t="shared" ca="1" si="91"/>
        <v>#NAME?</v>
      </c>
      <c r="AH55" s="220" t="e">
        <f t="shared" ca="1" si="92"/>
        <v>#NAME?</v>
      </c>
      <c r="AI55" s="220" t="e">
        <f t="shared" ca="1" si="93"/>
        <v>#NAME?</v>
      </c>
      <c r="AK55" s="321"/>
      <c r="AL55" s="499" t="s">
        <v>102</v>
      </c>
      <c r="AM55" s="500" t="e">
        <f ca="1">$L82/1000</f>
        <v>#NAME?</v>
      </c>
      <c r="AN55" s="501" t="e">
        <f t="shared" ca="1" si="84"/>
        <v>#NAME?</v>
      </c>
      <c r="AO55" s="502" t="e">
        <f t="shared" ca="1" si="85"/>
        <v>#NAME?</v>
      </c>
      <c r="AP55" s="502" t="e">
        <f t="shared" ca="1" si="86"/>
        <v>#NAME?</v>
      </c>
      <c r="AQ55" s="522">
        <f t="shared" ca="1" si="21"/>
        <v>0</v>
      </c>
      <c r="AR55" s="502">
        <f t="shared" ca="1" si="22"/>
        <v>0</v>
      </c>
      <c r="AS55" s="503">
        <f t="shared" ca="1" si="23"/>
        <v>0</v>
      </c>
      <c r="AT55" s="500">
        <f t="shared" ca="1" si="94"/>
        <v>0</v>
      </c>
      <c r="AU55" s="501">
        <f t="shared" ca="1" si="94"/>
        <v>0</v>
      </c>
      <c r="AV55" s="506">
        <f t="shared" ca="1" si="94"/>
        <v>0</v>
      </c>
      <c r="AW55" s="260"/>
      <c r="AX55" s="321"/>
      <c r="AY55" s="499" t="s">
        <v>102</v>
      </c>
      <c r="AZ55" s="500" t="e">
        <f ca="1">$L102/1000</f>
        <v>#NAME?</v>
      </c>
      <c r="BA55" s="501" t="e">
        <f ca="1">AZ55*$AN$23</f>
        <v>#NAME?</v>
      </c>
      <c r="BB55" s="502" t="e">
        <f t="shared" ca="1" si="52"/>
        <v>#NAME?</v>
      </c>
      <c r="BC55" s="502" t="e">
        <f t="shared" ca="1" si="53"/>
        <v>#NAME?</v>
      </c>
      <c r="BD55" s="500">
        <f t="shared" ca="1" si="26"/>
        <v>0</v>
      </c>
      <c r="BE55" s="501">
        <f t="shared" ca="1" si="27"/>
        <v>0</v>
      </c>
      <c r="BF55" s="506">
        <f t="shared" ca="1" si="28"/>
        <v>0</v>
      </c>
      <c r="BG55" s="500">
        <f t="shared" ca="1" si="63"/>
        <v>0</v>
      </c>
      <c r="BH55" s="501">
        <f t="shared" ca="1" si="64"/>
        <v>0</v>
      </c>
      <c r="BI55" s="506">
        <f t="shared" ca="1" si="65"/>
        <v>0</v>
      </c>
      <c r="BJ55" s="260"/>
      <c r="BK55" s="321"/>
      <c r="BL55" s="499" t="s">
        <v>102</v>
      </c>
      <c r="BM55" s="500" t="e">
        <f ca="1">$L122/1000</f>
        <v>#NAME?</v>
      </c>
      <c r="BN55" s="501" t="e">
        <f ca="1">BM55*$AN$23</f>
        <v>#NAME?</v>
      </c>
      <c r="BO55" s="502" t="e">
        <f t="shared" ca="1" si="48"/>
        <v>#NAME?</v>
      </c>
      <c r="BP55" s="502" t="e">
        <f t="shared" ca="1" si="49"/>
        <v>#NAME?</v>
      </c>
      <c r="BQ55" s="522">
        <f t="shared" ca="1" si="31"/>
        <v>0</v>
      </c>
      <c r="BR55" s="502">
        <f t="shared" ca="1" si="32"/>
        <v>0</v>
      </c>
      <c r="BS55" s="503">
        <f t="shared" ca="1" si="33"/>
        <v>0</v>
      </c>
      <c r="BT55" s="500">
        <f t="shared" ca="1" si="66"/>
        <v>0</v>
      </c>
      <c r="BU55" s="501">
        <f t="shared" ca="1" si="67"/>
        <v>0</v>
      </c>
      <c r="BV55" s="506">
        <f t="shared" ca="1" si="68"/>
        <v>0</v>
      </c>
    </row>
    <row r="56" spans="3:78" ht="12.75" customHeight="1">
      <c r="C56" s="160" t="str">
        <f ca="1">+IF(OFFSET(Processes!B37,$D$11,0)="*","*",OFFSET(Processes!D37,$D$11,0))</f>
        <v>AGRSHBHETE1</v>
      </c>
      <c r="D56" s="136" t="str">
        <f ca="1">+OFFSET(Processes!E37,$D$11,0)</f>
        <v>Agriculture Heat Room Boiler - Dist. Heat Existing 1</v>
      </c>
      <c r="E56" s="139" t="str">
        <f>+Processes!O37</f>
        <v>AGRHCE</v>
      </c>
      <c r="F56" s="139" t="str">
        <f>Commodities!$D$8</f>
        <v>AGDSH</v>
      </c>
      <c r="G56" s="291" t="e">
        <f t="shared" ca="1" si="87"/>
        <v>#NAME?</v>
      </c>
      <c r="H56" s="291" t="e">
        <f t="shared" ca="1" si="87"/>
        <v>#NAME?</v>
      </c>
      <c r="I56" s="291" t="e">
        <f t="shared" ca="1" si="87"/>
        <v>#NAME?</v>
      </c>
      <c r="J56" s="291" t="e">
        <f t="shared" ca="1" si="88"/>
        <v>#NAME?</v>
      </c>
      <c r="K56" s="291" t="e">
        <f t="shared" ca="1" si="88"/>
        <v>#NAME?</v>
      </c>
      <c r="L56" s="291" t="e">
        <f t="shared" ca="1" si="88"/>
        <v>#NAME?</v>
      </c>
      <c r="M56" s="291">
        <f>BN56/($Z56*$AA56)*M$21*W56</f>
        <v>0</v>
      </c>
      <c r="N56" s="291">
        <f t="shared" si="89"/>
        <v>0</v>
      </c>
      <c r="O56" s="291">
        <f t="shared" si="89"/>
        <v>0</v>
      </c>
      <c r="P56" s="292">
        <f t="shared" si="2"/>
        <v>0</v>
      </c>
      <c r="Q56" s="292">
        <f t="shared" si="3"/>
        <v>0</v>
      </c>
      <c r="R56" s="292">
        <f t="shared" si="4"/>
        <v>0</v>
      </c>
      <c r="S56" s="291">
        <f t="shared" si="5"/>
        <v>0</v>
      </c>
      <c r="T56" s="291">
        <f t="shared" si="6"/>
        <v>0</v>
      </c>
      <c r="U56" s="291">
        <f t="shared" si="7"/>
        <v>0</v>
      </c>
      <c r="V56" s="291">
        <v>5</v>
      </c>
      <c r="W56" s="309">
        <f>$N$136</f>
        <v>0.96</v>
      </c>
      <c r="X56" s="463">
        <f>$W$56</f>
        <v>0.96</v>
      </c>
      <c r="Y56" s="463">
        <f>$W$56</f>
        <v>0.96</v>
      </c>
      <c r="Z56" s="156">
        <f t="shared" si="95"/>
        <v>3.1536000000000002E-2</v>
      </c>
      <c r="AA56" s="348">
        <f>$AA$26</f>
        <v>0.5</v>
      </c>
      <c r="AB56" s="255">
        <v>20</v>
      </c>
      <c r="AC56" s="289">
        <v>0.4</v>
      </c>
      <c r="AD56" s="289">
        <v>0.4</v>
      </c>
      <c r="AE56" s="248">
        <v>5</v>
      </c>
      <c r="AF56" s="260"/>
      <c r="AG56" s="220" t="e">
        <f t="shared" ca="1" si="91"/>
        <v>#NAME?</v>
      </c>
      <c r="AH56" s="220" t="e">
        <f t="shared" ca="1" si="92"/>
        <v>#NAME?</v>
      </c>
      <c r="AI56" s="220">
        <f>((M56*AA56*Z56/W56)+(N56*Z56*AA56/X56))/$M$21</f>
        <v>0</v>
      </c>
      <c r="AK56" s="321"/>
      <c r="AL56" s="499" t="s">
        <v>103</v>
      </c>
      <c r="AM56" s="500" t="e">
        <f ca="1">N82/1000</f>
        <v>#NAME?</v>
      </c>
      <c r="AN56" s="501" t="e">
        <f t="shared" ca="1" si="84"/>
        <v>#NAME?</v>
      </c>
      <c r="AO56" s="502" t="e">
        <f t="shared" ca="1" si="85"/>
        <v>#NAME?</v>
      </c>
      <c r="AP56" s="502" t="e">
        <f t="shared" ca="1" si="86"/>
        <v>#NAME?</v>
      </c>
      <c r="AQ56" s="522">
        <f t="shared" ca="1" si="21"/>
        <v>0</v>
      </c>
      <c r="AR56" s="502">
        <f t="shared" ca="1" si="22"/>
        <v>0</v>
      </c>
      <c r="AS56" s="503">
        <f t="shared" ca="1" si="23"/>
        <v>0</v>
      </c>
      <c r="AT56" s="500">
        <f t="shared" ca="1" si="94"/>
        <v>0</v>
      </c>
      <c r="AU56" s="501">
        <f t="shared" ca="1" si="94"/>
        <v>0</v>
      </c>
      <c r="AV56" s="506">
        <f t="shared" ca="1" si="94"/>
        <v>0</v>
      </c>
      <c r="AW56" s="260"/>
      <c r="AX56" s="321"/>
      <c r="AY56" s="499" t="s">
        <v>103</v>
      </c>
      <c r="AZ56" s="500" t="e">
        <f ca="1">N102/1000</f>
        <v>#NAME?</v>
      </c>
      <c r="BA56" s="501" t="e">
        <f ca="1">AZ56*$AN$23</f>
        <v>#NAME?</v>
      </c>
      <c r="BB56" s="502" t="e">
        <f t="shared" ca="1" si="52"/>
        <v>#NAME?</v>
      </c>
      <c r="BC56" s="502" t="e">
        <f t="shared" ca="1" si="53"/>
        <v>#NAME?</v>
      </c>
      <c r="BD56" s="500">
        <f t="shared" ca="1" si="26"/>
        <v>0</v>
      </c>
      <c r="BE56" s="501">
        <f t="shared" ca="1" si="27"/>
        <v>0</v>
      </c>
      <c r="BF56" s="506">
        <f t="shared" ca="1" si="28"/>
        <v>0</v>
      </c>
      <c r="BG56" s="500">
        <f t="shared" ca="1" si="63"/>
        <v>0</v>
      </c>
      <c r="BH56" s="501">
        <f t="shared" ca="1" si="64"/>
        <v>0</v>
      </c>
      <c r="BI56" s="506">
        <f t="shared" ca="1" si="65"/>
        <v>0</v>
      </c>
      <c r="BJ56" s="260"/>
      <c r="BK56" s="321"/>
      <c r="BL56" s="499" t="s">
        <v>103</v>
      </c>
      <c r="BM56" s="500">
        <f>N122/1000</f>
        <v>0</v>
      </c>
      <c r="BN56" s="501">
        <f>BM56*$AN$23</f>
        <v>0</v>
      </c>
      <c r="BO56" s="502">
        <f t="shared" si="48"/>
        <v>0</v>
      </c>
      <c r="BP56" s="502">
        <f t="shared" si="49"/>
        <v>0</v>
      </c>
      <c r="BQ56" s="522">
        <f t="shared" si="31"/>
        <v>0</v>
      </c>
      <c r="BR56" s="502">
        <f t="shared" si="32"/>
        <v>0</v>
      </c>
      <c r="BS56" s="503">
        <f t="shared" si="33"/>
        <v>0</v>
      </c>
      <c r="BT56" s="500">
        <f t="shared" si="66"/>
        <v>0</v>
      </c>
      <c r="BU56" s="501">
        <f t="shared" si="67"/>
        <v>0</v>
      </c>
      <c r="BV56" s="506">
        <f t="shared" si="68"/>
        <v>0</v>
      </c>
    </row>
    <row r="57" spans="3:78" ht="12.75" customHeight="1">
      <c r="C57" s="160"/>
      <c r="D57" s="136"/>
      <c r="E57" s="139" t="str">
        <f>+Processes!O38</f>
        <v>AGRHDE</v>
      </c>
      <c r="F57" s="139"/>
      <c r="G57" s="291"/>
      <c r="H57" s="291"/>
      <c r="I57" s="291"/>
      <c r="J57" s="291"/>
      <c r="K57" s="291"/>
      <c r="L57" s="291"/>
      <c r="M57" s="291"/>
      <c r="N57" s="291"/>
      <c r="O57" s="291"/>
      <c r="P57" s="292">
        <f t="shared" si="2"/>
        <v>0</v>
      </c>
      <c r="Q57" s="292">
        <f t="shared" si="3"/>
        <v>0</v>
      </c>
      <c r="R57" s="292">
        <f t="shared" si="4"/>
        <v>0</v>
      </c>
      <c r="S57" s="291">
        <f t="shared" si="5"/>
        <v>0</v>
      </c>
      <c r="T57" s="291">
        <f t="shared" si="6"/>
        <v>0</v>
      </c>
      <c r="U57" s="291">
        <f t="shared" si="7"/>
        <v>0</v>
      </c>
      <c r="V57" s="291" t="str">
        <f>IF(S57&gt;0,0.001,"")</f>
        <v/>
      </c>
      <c r="W57" s="309">
        <f>$N$136</f>
        <v>0.96</v>
      </c>
      <c r="X57" s="463">
        <f>$W$56</f>
        <v>0.96</v>
      </c>
      <c r="Y57" s="463">
        <f>$W$56</f>
        <v>0.96</v>
      </c>
      <c r="Z57" s="244">
        <f t="shared" si="95"/>
        <v>3.1536000000000002E-2</v>
      </c>
      <c r="AA57" s="348"/>
      <c r="AB57" s="255"/>
      <c r="AC57" s="289">
        <v>0.6</v>
      </c>
      <c r="AD57" s="289">
        <v>0.6</v>
      </c>
      <c r="AE57" s="248">
        <v>5</v>
      </c>
      <c r="AF57" s="260"/>
      <c r="AG57" s="220">
        <f t="shared" si="91"/>
        <v>0</v>
      </c>
      <c r="AH57" s="220">
        <f t="shared" si="92"/>
        <v>0</v>
      </c>
      <c r="AI57" s="220">
        <f t="shared" si="93"/>
        <v>0</v>
      </c>
      <c r="AK57" s="321"/>
      <c r="AL57" s="499" t="s">
        <v>104</v>
      </c>
      <c r="AM57" s="500"/>
      <c r="AN57" s="501">
        <f t="shared" si="84"/>
        <v>0</v>
      </c>
      <c r="AO57" s="502">
        <f t="shared" si="85"/>
        <v>0</v>
      </c>
      <c r="AP57" s="502">
        <f t="shared" si="86"/>
        <v>0</v>
      </c>
      <c r="AQ57" s="522">
        <f t="shared" si="21"/>
        <v>0</v>
      </c>
      <c r="AR57" s="502">
        <f t="shared" si="22"/>
        <v>0</v>
      </c>
      <c r="AS57" s="503">
        <f t="shared" si="23"/>
        <v>0</v>
      </c>
      <c r="AT57" s="500"/>
      <c r="AU57" s="501"/>
      <c r="AV57" s="506"/>
      <c r="AW57" s="260"/>
      <c r="AX57" s="321"/>
      <c r="AY57" s="499" t="s">
        <v>104</v>
      </c>
      <c r="AZ57" s="500"/>
      <c r="BA57" s="501"/>
      <c r="BB57" s="502">
        <f t="shared" si="52"/>
        <v>0</v>
      </c>
      <c r="BC57" s="502">
        <f t="shared" si="53"/>
        <v>0</v>
      </c>
      <c r="BD57" s="500">
        <f t="shared" si="26"/>
        <v>0</v>
      </c>
      <c r="BE57" s="501">
        <f t="shared" si="27"/>
        <v>0</v>
      </c>
      <c r="BF57" s="506">
        <f t="shared" si="28"/>
        <v>0</v>
      </c>
      <c r="BG57" s="500"/>
      <c r="BH57" s="501"/>
      <c r="BI57" s="506"/>
      <c r="BJ57" s="260"/>
      <c r="BK57" s="321"/>
      <c r="BL57" s="499" t="s">
        <v>104</v>
      </c>
      <c r="BM57" s="500"/>
      <c r="BN57" s="501"/>
      <c r="BO57" s="502">
        <f t="shared" si="48"/>
        <v>0</v>
      </c>
      <c r="BP57" s="502">
        <f t="shared" si="49"/>
        <v>0</v>
      </c>
      <c r="BQ57" s="522">
        <f t="shared" si="31"/>
        <v>0</v>
      </c>
      <c r="BR57" s="502">
        <f t="shared" si="32"/>
        <v>0</v>
      </c>
      <c r="BS57" s="503">
        <f t="shared" si="33"/>
        <v>0</v>
      </c>
      <c r="BT57" s="500"/>
      <c r="BU57" s="501"/>
      <c r="BV57" s="506"/>
    </row>
    <row r="58" spans="3:78" ht="12.75" customHeight="1">
      <c r="C58" s="160" t="str">
        <f ca="1">+IF(OFFSET(Processes!B39,$D$11,0)="*","*",OFFSET(Processes!D39,$D$11,0))</f>
        <v>AGRSHBELCE1</v>
      </c>
      <c r="D58" s="138" t="str">
        <f ca="1">+OFFSET(Processes!E39,$D$11,0)</f>
        <v>Agriculture Heat Room Boiler - Electricity Existing 1</v>
      </c>
      <c r="E58" s="159" t="str">
        <f>+Processes!O39</f>
        <v>AGRELC</v>
      </c>
      <c r="F58" s="139" t="str">
        <f>Commodities!$D$8</f>
        <v>AGDSH</v>
      </c>
      <c r="G58" s="294" t="e">
        <f t="shared" ref="G58:I62" ca="1" si="96">AN58/($Z58*$AA58)*G$21*W58</f>
        <v>#NAME?</v>
      </c>
      <c r="H58" s="294" t="e">
        <f t="shared" ca="1" si="96"/>
        <v>#NAME?</v>
      </c>
      <c r="I58" s="294" t="e">
        <f t="shared" ca="1" si="96"/>
        <v>#NAME?</v>
      </c>
      <c r="J58" s="294" t="e">
        <f t="shared" ref="J58:L62" ca="1" si="97">BA58/($Z58*$AA58)*J$21*W58</f>
        <v>#NAME?</v>
      </c>
      <c r="K58" s="294" t="e">
        <f t="shared" ca="1" si="97"/>
        <v>#NAME?</v>
      </c>
      <c r="L58" s="294" t="e">
        <f t="shared" ca="1" si="97"/>
        <v>#NAME?</v>
      </c>
      <c r="M58" s="294" t="e">
        <f t="shared" ref="M58:O62" ca="1" si="98">BN58/($Z58*$AA58)*M$21*W58</f>
        <v>#NAME?</v>
      </c>
      <c r="N58" s="294" t="e">
        <f t="shared" ca="1" si="98"/>
        <v>#NAME?</v>
      </c>
      <c r="O58" s="294" t="e">
        <f t="shared" ca="1" si="98"/>
        <v>#NAME?</v>
      </c>
      <c r="P58" s="294" t="e">
        <f t="shared" ca="1" si="2"/>
        <v>#NAME?</v>
      </c>
      <c r="Q58" s="294" t="e">
        <f t="shared" ca="1" si="3"/>
        <v>#NAME?</v>
      </c>
      <c r="R58" s="294" t="e">
        <f t="shared" ca="1" si="4"/>
        <v>#NAME?</v>
      </c>
      <c r="S58" s="294" t="e">
        <f t="shared" ca="1" si="5"/>
        <v>#NAME?</v>
      </c>
      <c r="T58" s="294" t="e">
        <f t="shared" ca="1" si="6"/>
        <v>#NAME?</v>
      </c>
      <c r="U58" s="294" t="e">
        <f t="shared" ca="1" si="7"/>
        <v>#NAME?</v>
      </c>
      <c r="V58" s="498">
        <v>5</v>
      </c>
      <c r="W58" s="311">
        <f>M136</f>
        <v>0.95</v>
      </c>
      <c r="X58" s="464">
        <f>W58</f>
        <v>0.95</v>
      </c>
      <c r="Y58" s="464">
        <f>X58</f>
        <v>0.95</v>
      </c>
      <c r="Z58" s="164">
        <f t="shared" si="95"/>
        <v>3.1536000000000002E-2</v>
      </c>
      <c r="AA58" s="348">
        <f>$AA$26</f>
        <v>0.5</v>
      </c>
      <c r="AB58" s="255">
        <v>20</v>
      </c>
      <c r="AC58" s="164"/>
      <c r="AD58" s="156"/>
      <c r="AE58" s="167"/>
      <c r="AF58" s="260"/>
      <c r="AG58" s="220" t="e">
        <f t="shared" ca="1" si="91"/>
        <v>#NAME?</v>
      </c>
      <c r="AH58" s="220" t="e">
        <f t="shared" ca="1" si="92"/>
        <v>#NAME?</v>
      </c>
      <c r="AI58" s="220" t="e">
        <f t="shared" ca="1" si="93"/>
        <v>#NAME?</v>
      </c>
      <c r="AK58" s="320"/>
      <c r="AL58" s="507" t="s">
        <v>61</v>
      </c>
      <c r="AM58" s="500" t="e">
        <f ca="1">M82/1000</f>
        <v>#NAME?</v>
      </c>
      <c r="AN58" s="501" t="e">
        <f t="shared" ca="1" si="84"/>
        <v>#NAME?</v>
      </c>
      <c r="AO58" s="502" t="e">
        <f ca="1">AM58*$AO$23</f>
        <v>#NAME?</v>
      </c>
      <c r="AP58" s="502" t="e">
        <f t="shared" ca="1" si="86"/>
        <v>#NAME?</v>
      </c>
      <c r="AQ58" s="522">
        <f t="shared" ca="1" si="21"/>
        <v>0</v>
      </c>
      <c r="AR58" s="502">
        <f t="shared" ca="1" si="22"/>
        <v>0</v>
      </c>
      <c r="AS58" s="503">
        <f t="shared" ca="1" si="23"/>
        <v>0</v>
      </c>
      <c r="AT58" s="500">
        <f t="shared" ref="AT58:AV62" ca="1" si="99">IFERROR(AQ58/W58,0)</f>
        <v>0</v>
      </c>
      <c r="AU58" s="501">
        <f t="shared" ca="1" si="99"/>
        <v>0</v>
      </c>
      <c r="AV58" s="506">
        <f t="shared" ca="1" si="99"/>
        <v>0</v>
      </c>
      <c r="AW58" s="260"/>
      <c r="AX58" s="320"/>
      <c r="AY58" s="507" t="s">
        <v>61</v>
      </c>
      <c r="AZ58" s="500" t="e">
        <f ca="1">M102/1000</f>
        <v>#NAME?</v>
      </c>
      <c r="BA58" s="501" t="e">
        <f ca="1">AZ58*$AN$23</f>
        <v>#NAME?</v>
      </c>
      <c r="BB58" s="502" t="e">
        <f ca="1">AZ58*$BB$23</f>
        <v>#NAME?</v>
      </c>
      <c r="BC58" s="502" t="e">
        <f ca="1">AZ58*$BC$23</f>
        <v>#NAME?</v>
      </c>
      <c r="BD58" s="500">
        <f ca="1">IFERROR(J58*$Z58*$AA$58/J$21,0)</f>
        <v>0</v>
      </c>
      <c r="BE58" s="501">
        <f ca="1">IFERROR(K58*$Z58*$AA$58/K$21,0)</f>
        <v>0</v>
      </c>
      <c r="BF58" s="506">
        <f ca="1">IFERROR(L58*$Z58*$AA$58/L$21,0)</f>
        <v>0</v>
      </c>
      <c r="BG58" s="500">
        <f t="shared" ref="BG58:BI62" ca="1" si="100">IFERROR(BD58/W58,0)</f>
        <v>0</v>
      </c>
      <c r="BH58" s="501">
        <f t="shared" ca="1" si="100"/>
        <v>0</v>
      </c>
      <c r="BI58" s="506">
        <f t="shared" ca="1" si="100"/>
        <v>0</v>
      </c>
      <c r="BJ58" s="260"/>
      <c r="BK58" s="320"/>
      <c r="BL58" s="507" t="s">
        <v>61</v>
      </c>
      <c r="BM58" s="500" t="e">
        <f ca="1">M122/1000</f>
        <v>#NAME?</v>
      </c>
      <c r="BN58" s="501" t="e">
        <f ca="1">BM58*$AN$23</f>
        <v>#NAME?</v>
      </c>
      <c r="BO58" s="502" t="e">
        <f t="shared" ca="1" si="48"/>
        <v>#NAME?</v>
      </c>
      <c r="BP58" s="502" t="e">
        <f t="shared" ca="1" si="49"/>
        <v>#NAME?</v>
      </c>
      <c r="BQ58" s="522">
        <f t="shared" ca="1" si="31"/>
        <v>0</v>
      </c>
      <c r="BR58" s="502">
        <f t="shared" ca="1" si="32"/>
        <v>0</v>
      </c>
      <c r="BS58" s="503">
        <f t="shared" ca="1" si="33"/>
        <v>0</v>
      </c>
      <c r="BT58" s="500">
        <f t="shared" ref="BT58:BV62" ca="1" si="101">IFERROR(BQ58/W58,0)</f>
        <v>0</v>
      </c>
      <c r="BU58" s="501">
        <f t="shared" ca="1" si="101"/>
        <v>0</v>
      </c>
      <c r="BV58" s="506">
        <f t="shared" ca="1" si="101"/>
        <v>0</v>
      </c>
    </row>
    <row r="59" spans="3:78" ht="12.75" customHeight="1">
      <c r="C59" s="162" t="str">
        <f ca="1">+IF(OFFSET(Processes!B40,$D$11,0)="*","*",OFFSET(Processes!D40,$D$11,0))</f>
        <v>AGRLAAELCE1</v>
      </c>
      <c r="D59" s="136" t="str">
        <f ca="1">+OFFSET(Processes!E40,$D$11,0)</f>
        <v>Agriculture Electricity Light Appliance - Electricity Existing 1</v>
      </c>
      <c r="E59" s="163" t="str">
        <f>+Processes!O40</f>
        <v>AGRELC</v>
      </c>
      <c r="F59" s="139" t="str">
        <f>Commodities!$D$9</f>
        <v>AGDLA</v>
      </c>
      <c r="G59" s="293" t="e">
        <f t="shared" ca="1" si="96"/>
        <v>#NAME?</v>
      </c>
      <c r="H59" s="293" t="e">
        <f t="shared" ca="1" si="96"/>
        <v>#NAME?</v>
      </c>
      <c r="I59" s="293" t="e">
        <f t="shared" ca="1" si="96"/>
        <v>#NAME?</v>
      </c>
      <c r="J59" s="293" t="e">
        <f t="shared" ca="1" si="97"/>
        <v>#NAME?</v>
      </c>
      <c r="K59" s="293" t="e">
        <f t="shared" ca="1" si="97"/>
        <v>#NAME?</v>
      </c>
      <c r="L59" s="293" t="e">
        <f t="shared" ca="1" si="97"/>
        <v>#NAME?</v>
      </c>
      <c r="M59" s="293" t="e">
        <f t="shared" ca="1" si="98"/>
        <v>#NAME?</v>
      </c>
      <c r="N59" s="293" t="e">
        <f t="shared" ca="1" si="98"/>
        <v>#NAME?</v>
      </c>
      <c r="O59" s="293" t="e">
        <f t="shared" ca="1" si="98"/>
        <v>#NAME?</v>
      </c>
      <c r="P59" s="292" t="e">
        <f t="shared" ca="1" si="2"/>
        <v>#NAME?</v>
      </c>
      <c r="Q59" s="292" t="e">
        <f t="shared" ca="1" si="3"/>
        <v>#NAME?</v>
      </c>
      <c r="R59" s="292" t="e">
        <f t="shared" ca="1" si="4"/>
        <v>#NAME?</v>
      </c>
      <c r="S59" s="293" t="e">
        <f t="shared" ca="1" si="5"/>
        <v>#NAME?</v>
      </c>
      <c r="T59" s="293" t="e">
        <f t="shared" ca="1" si="6"/>
        <v>#NAME?</v>
      </c>
      <c r="U59" s="293" t="e">
        <f t="shared" ca="1" si="7"/>
        <v>#NAME?</v>
      </c>
      <c r="V59" s="293">
        <v>5</v>
      </c>
      <c r="W59" s="309">
        <v>1</v>
      </c>
      <c r="X59" s="463">
        <v>1</v>
      </c>
      <c r="Y59" s="463">
        <v>1</v>
      </c>
      <c r="Z59" s="165">
        <f t="shared" si="95"/>
        <v>3.1536000000000002E-2</v>
      </c>
      <c r="AA59" s="349">
        <f>$AA$26</f>
        <v>0.5</v>
      </c>
      <c r="AB59" s="256">
        <v>20</v>
      </c>
      <c r="AC59" s="165"/>
      <c r="AD59" s="165"/>
      <c r="AE59" s="168"/>
      <c r="AF59" s="260"/>
      <c r="AG59" s="220" t="e">
        <f t="shared" ca="1" si="91"/>
        <v>#NAME?</v>
      </c>
      <c r="AH59" s="220" t="e">
        <f t="shared" ca="1" si="92"/>
        <v>#NAME?</v>
      </c>
      <c r="AI59" s="220" t="e">
        <f t="shared" ca="1" si="93"/>
        <v>#NAME?</v>
      </c>
      <c r="AK59" s="471" t="str">
        <f>F59</f>
        <v>AGDLA</v>
      </c>
      <c r="AL59" s="518" t="s">
        <v>61</v>
      </c>
      <c r="AM59" s="519" t="e">
        <f ca="1">M80/1000</f>
        <v>#NAME?</v>
      </c>
      <c r="AN59" s="520" t="e">
        <f t="shared" ca="1" si="84"/>
        <v>#NAME?</v>
      </c>
      <c r="AO59" s="523" t="e">
        <f t="shared" ca="1" si="85"/>
        <v>#NAME?</v>
      </c>
      <c r="AP59" s="523" t="e">
        <f t="shared" ca="1" si="86"/>
        <v>#NAME?</v>
      </c>
      <c r="AQ59" s="524">
        <f t="shared" ca="1" si="21"/>
        <v>0</v>
      </c>
      <c r="AR59" s="523">
        <f t="shared" ca="1" si="22"/>
        <v>0</v>
      </c>
      <c r="AS59" s="525">
        <f t="shared" ca="1" si="23"/>
        <v>0</v>
      </c>
      <c r="AT59" s="519">
        <f t="shared" ca="1" si="99"/>
        <v>0</v>
      </c>
      <c r="AU59" s="520">
        <f t="shared" ca="1" si="99"/>
        <v>0</v>
      </c>
      <c r="AV59" s="521">
        <f t="shared" ca="1" si="99"/>
        <v>0</v>
      </c>
      <c r="AW59" s="260"/>
      <c r="AX59" s="471" t="str">
        <f t="shared" si="13"/>
        <v>AGDLA</v>
      </c>
      <c r="AY59" s="518" t="s">
        <v>61</v>
      </c>
      <c r="AZ59" s="519" t="e">
        <f ca="1">M100/1000</f>
        <v>#NAME?</v>
      </c>
      <c r="BA59" s="520" t="e">
        <f ca="1">AZ59*$AN$23</f>
        <v>#NAME?</v>
      </c>
      <c r="BB59" s="523" t="e">
        <f ca="1">AZ59*$BB$23</f>
        <v>#NAME?</v>
      </c>
      <c r="BC59" s="523" t="e">
        <f t="shared" ca="1" si="53"/>
        <v>#NAME?</v>
      </c>
      <c r="BD59" s="519">
        <f ca="1">IFERROR(J59*$Z59*$AA$59/J$21,0)</f>
        <v>0</v>
      </c>
      <c r="BE59" s="520">
        <f ca="1">IFERROR(K59*$Z59*$AA$59/K$21,0)</f>
        <v>0</v>
      </c>
      <c r="BF59" s="521">
        <f ca="1">IFERROR(L59*$Z59*$AA$59/L$21,0)</f>
        <v>0</v>
      </c>
      <c r="BG59" s="519">
        <f t="shared" ca="1" si="100"/>
        <v>0</v>
      </c>
      <c r="BH59" s="520">
        <f t="shared" ca="1" si="100"/>
        <v>0</v>
      </c>
      <c r="BI59" s="521">
        <f t="shared" ca="1" si="100"/>
        <v>0</v>
      </c>
      <c r="BJ59" s="260"/>
      <c r="BK59" s="471" t="str">
        <f>AK59</f>
        <v>AGDLA</v>
      </c>
      <c r="BL59" s="518" t="s">
        <v>61</v>
      </c>
      <c r="BM59" s="519" t="e">
        <f ca="1">M120/1000</f>
        <v>#NAME?</v>
      </c>
      <c r="BN59" s="520" t="e">
        <f ca="1">BM59*$AN$23</f>
        <v>#NAME?</v>
      </c>
      <c r="BO59" s="523" t="e">
        <f t="shared" ca="1" si="48"/>
        <v>#NAME?</v>
      </c>
      <c r="BP59" s="523" t="e">
        <f t="shared" ca="1" si="49"/>
        <v>#NAME?</v>
      </c>
      <c r="BQ59" s="524">
        <f t="shared" ca="1" si="31"/>
        <v>0</v>
      </c>
      <c r="BR59" s="523">
        <f t="shared" ca="1" si="32"/>
        <v>0</v>
      </c>
      <c r="BS59" s="525">
        <f t="shared" ca="1" si="33"/>
        <v>0</v>
      </c>
      <c r="BT59" s="519">
        <f t="shared" ca="1" si="101"/>
        <v>0</v>
      </c>
      <c r="BU59" s="520">
        <f t="shared" ca="1" si="101"/>
        <v>0</v>
      </c>
      <c r="BV59" s="521">
        <f t="shared" ca="1" si="101"/>
        <v>0</v>
      </c>
    </row>
    <row r="60" spans="3:78" ht="12.75" customHeight="1">
      <c r="C60" s="138" t="str">
        <f ca="1">+IF(OFFSET(Processes!B41,$D$11,0)="*","*",OFFSET(Processes!D41,$D$11,0))</f>
        <v>AGREMMELCE1</v>
      </c>
      <c r="D60" s="138" t="str">
        <f ca="1">+OFFSET(Processes!E41,$D$11,0)</f>
        <v>Agriculture Electricity Motors - Electricity Existing 1</v>
      </c>
      <c r="E60" s="161" t="str">
        <f>+Processes!O41</f>
        <v>AGRELC</v>
      </c>
      <c r="F60" s="161" t="str">
        <f>Commodities!$D$10</f>
        <v>AGDEM</v>
      </c>
      <c r="G60" s="294" t="e">
        <f t="shared" ca="1" si="96"/>
        <v>#NAME?</v>
      </c>
      <c r="H60" s="294" t="e">
        <f t="shared" ca="1" si="96"/>
        <v>#NAME?</v>
      </c>
      <c r="I60" s="294" t="e">
        <f t="shared" ca="1" si="96"/>
        <v>#NAME?</v>
      </c>
      <c r="J60" s="294" t="e">
        <f t="shared" ca="1" si="97"/>
        <v>#NAME?</v>
      </c>
      <c r="K60" s="294" t="e">
        <f t="shared" ca="1" si="97"/>
        <v>#NAME?</v>
      </c>
      <c r="L60" s="294" t="e">
        <f t="shared" ca="1" si="97"/>
        <v>#NAME?</v>
      </c>
      <c r="M60" s="294" t="e">
        <f t="shared" ca="1" si="98"/>
        <v>#NAME?</v>
      </c>
      <c r="N60" s="294" t="e">
        <f t="shared" ca="1" si="98"/>
        <v>#NAME?</v>
      </c>
      <c r="O60" s="294" t="e">
        <f t="shared" ca="1" si="98"/>
        <v>#NAME?</v>
      </c>
      <c r="P60" s="294" t="e">
        <f t="shared" ca="1" si="2"/>
        <v>#NAME?</v>
      </c>
      <c r="Q60" s="294" t="e">
        <f t="shared" ca="1" si="3"/>
        <v>#NAME?</v>
      </c>
      <c r="R60" s="294" t="e">
        <f t="shared" ca="1" si="4"/>
        <v>#NAME?</v>
      </c>
      <c r="S60" s="294" t="e">
        <f t="shared" ca="1" si="5"/>
        <v>#NAME?</v>
      </c>
      <c r="T60" s="294" t="e">
        <f t="shared" ca="1" si="6"/>
        <v>#NAME?</v>
      </c>
      <c r="U60" s="294" t="e">
        <f t="shared" ca="1" si="7"/>
        <v>#NAME?</v>
      </c>
      <c r="V60" s="498">
        <v>5</v>
      </c>
      <c r="W60" s="311">
        <v>1</v>
      </c>
      <c r="X60" s="464">
        <v>1</v>
      </c>
      <c r="Y60" s="464">
        <v>1</v>
      </c>
      <c r="Z60" s="157">
        <f t="shared" si="95"/>
        <v>3.1536000000000002E-2</v>
      </c>
      <c r="AA60" s="347">
        <f>$AA$26</f>
        <v>0.5</v>
      </c>
      <c r="AB60" s="254">
        <v>20</v>
      </c>
      <c r="AC60" s="157"/>
      <c r="AD60" s="157"/>
      <c r="AE60" s="166"/>
      <c r="AF60" s="260"/>
      <c r="AG60" s="220" t="e">
        <f t="shared" ca="1" si="91"/>
        <v>#NAME?</v>
      </c>
      <c r="AH60" s="220" t="e">
        <f t="shared" ca="1" si="92"/>
        <v>#NAME?</v>
      </c>
      <c r="AI60" s="220" t="e">
        <f t="shared" ca="1" si="93"/>
        <v>#NAME?</v>
      </c>
      <c r="AK60" s="476" t="str">
        <f>F60</f>
        <v>AGDEM</v>
      </c>
      <c r="AL60" s="518" t="s">
        <v>61</v>
      </c>
      <c r="AM60" s="519" t="e">
        <f ca="1">M81/1000</f>
        <v>#NAME?</v>
      </c>
      <c r="AN60" s="520" t="e">
        <f t="shared" ca="1" si="84"/>
        <v>#NAME?</v>
      </c>
      <c r="AO60" s="523" t="e">
        <f t="shared" ca="1" si="85"/>
        <v>#NAME?</v>
      </c>
      <c r="AP60" s="523" t="e">
        <f t="shared" ca="1" si="86"/>
        <v>#NAME?</v>
      </c>
      <c r="AQ60" s="524">
        <f t="shared" ca="1" si="21"/>
        <v>0</v>
      </c>
      <c r="AR60" s="523">
        <f t="shared" ca="1" si="22"/>
        <v>0</v>
      </c>
      <c r="AS60" s="525">
        <f t="shared" ca="1" si="23"/>
        <v>0</v>
      </c>
      <c r="AT60" s="519">
        <f t="shared" ca="1" si="99"/>
        <v>0</v>
      </c>
      <c r="AU60" s="520">
        <f t="shared" ca="1" si="99"/>
        <v>0</v>
      </c>
      <c r="AV60" s="521">
        <f t="shared" ca="1" si="99"/>
        <v>0</v>
      </c>
      <c r="AW60" s="260"/>
      <c r="AX60" s="476" t="str">
        <f t="shared" si="13"/>
        <v>AGDEM</v>
      </c>
      <c r="AY60" s="518" t="s">
        <v>61</v>
      </c>
      <c r="AZ60" s="519" t="e">
        <f ca="1">M101/1000</f>
        <v>#NAME?</v>
      </c>
      <c r="BA60" s="520" t="e">
        <f ca="1">AZ60*$AN$23</f>
        <v>#NAME?</v>
      </c>
      <c r="BB60" s="523" t="e">
        <f ca="1">AZ60*$BB$23</f>
        <v>#NAME?</v>
      </c>
      <c r="BC60" s="523" t="e">
        <f t="shared" ca="1" si="53"/>
        <v>#NAME?</v>
      </c>
      <c r="BD60" s="519">
        <f ca="1">IFERROR(J60*$Z60*$AA$60/J$21,0)</f>
        <v>0</v>
      </c>
      <c r="BE60" s="520">
        <f ca="1">IFERROR(K60*$Z60*$AA$60/K$21,0)</f>
        <v>0</v>
      </c>
      <c r="BF60" s="521">
        <f ca="1">IFERROR(L60*$Z60*$AA$60/L$21,0)</f>
        <v>0</v>
      </c>
      <c r="BG60" s="519">
        <f t="shared" ca="1" si="100"/>
        <v>0</v>
      </c>
      <c r="BH60" s="520">
        <f t="shared" ca="1" si="100"/>
        <v>0</v>
      </c>
      <c r="BI60" s="521">
        <f t="shared" ca="1" si="100"/>
        <v>0</v>
      </c>
      <c r="BJ60" s="260"/>
      <c r="BK60" s="476" t="str">
        <f>AK60</f>
        <v>AGDEM</v>
      </c>
      <c r="BL60" s="518" t="s">
        <v>61</v>
      </c>
      <c r="BM60" s="519" t="e">
        <f ca="1">M121/1000</f>
        <v>#NAME?</v>
      </c>
      <c r="BN60" s="520" t="e">
        <f ca="1">BM60*$AN$23</f>
        <v>#NAME?</v>
      </c>
      <c r="BO60" s="523" t="e">
        <f t="shared" ca="1" si="48"/>
        <v>#NAME?</v>
      </c>
      <c r="BP60" s="523" t="e">
        <f t="shared" ca="1" si="49"/>
        <v>#NAME?</v>
      </c>
      <c r="BQ60" s="524">
        <f t="shared" ca="1" si="31"/>
        <v>0</v>
      </c>
      <c r="BR60" s="523">
        <f t="shared" ca="1" si="32"/>
        <v>0</v>
      </c>
      <c r="BS60" s="525">
        <f t="shared" ca="1" si="33"/>
        <v>0</v>
      </c>
      <c r="BT60" s="519">
        <f t="shared" ca="1" si="101"/>
        <v>0</v>
      </c>
      <c r="BU60" s="520">
        <f t="shared" ca="1" si="101"/>
        <v>0</v>
      </c>
      <c r="BV60" s="521">
        <f t="shared" ca="1" si="101"/>
        <v>0</v>
      </c>
    </row>
    <row r="61" spans="3:78" ht="12.75" customHeight="1">
      <c r="C61" s="160" t="str">
        <f ca="1">+IF(OFFSET(Processes!B42,$D$11,0)="*","*",OFFSET(Processes!D42,$D$11,0))</f>
        <v>AGRTFTDSLE1</v>
      </c>
      <c r="D61" s="160" t="str">
        <f ca="1">+OFFSET(Processes!E42,$D$11,0)</f>
        <v>Agriculture Tractors, Trucks, Fishing boats, Forest machines - Diesel Existing 1</v>
      </c>
      <c r="E61" s="159" t="str">
        <f>+Processes!O42</f>
        <v>AGRDSB1,AGRDSB2,AGRDSL</v>
      </c>
      <c r="F61" s="159" t="str">
        <f>Commodities!$D$11</f>
        <v>AGDTF</v>
      </c>
      <c r="G61" s="293" t="e">
        <f ca="1">AN61/($Z61*$AA61)*G$21*W61</f>
        <v>#NAME?</v>
      </c>
      <c r="H61" s="293" t="e">
        <f t="shared" ca="1" si="96"/>
        <v>#NAME?</v>
      </c>
      <c r="I61" s="293" t="e">
        <f t="shared" ca="1" si="96"/>
        <v>#NAME?</v>
      </c>
      <c r="J61" s="293" t="e">
        <f ca="1">BA61/($Z61*$AA61)*J$21*W61</f>
        <v>#NAME?</v>
      </c>
      <c r="K61" s="293" t="e">
        <f t="shared" ca="1" si="97"/>
        <v>#NAME?</v>
      </c>
      <c r="L61" s="293" t="e">
        <f t="shared" ca="1" si="97"/>
        <v>#NAME?</v>
      </c>
      <c r="M61" s="293" t="e">
        <f t="shared" ca="1" si="98"/>
        <v>#NAME?</v>
      </c>
      <c r="N61" s="293" t="e">
        <f t="shared" ca="1" si="98"/>
        <v>#NAME?</v>
      </c>
      <c r="O61" s="293" t="e">
        <f t="shared" ca="1" si="98"/>
        <v>#NAME?</v>
      </c>
      <c r="P61" s="292" t="e">
        <f t="shared" ca="1" si="2"/>
        <v>#NAME?</v>
      </c>
      <c r="Q61" s="292" t="e">
        <f t="shared" ca="1" si="3"/>
        <v>#NAME?</v>
      </c>
      <c r="R61" s="292" t="e">
        <f t="shared" ca="1" si="4"/>
        <v>#NAME?</v>
      </c>
      <c r="S61" s="293" t="e">
        <f t="shared" ca="1" si="5"/>
        <v>#NAME?</v>
      </c>
      <c r="T61" s="293" t="e">
        <f t="shared" ca="1" si="6"/>
        <v>#NAME?</v>
      </c>
      <c r="U61" s="293" t="e">
        <f t="shared" ca="1" si="7"/>
        <v>#NAME?</v>
      </c>
      <c r="V61" s="293">
        <v>5</v>
      </c>
      <c r="W61" s="309">
        <v>1</v>
      </c>
      <c r="X61" s="463">
        <f>W61</f>
        <v>1</v>
      </c>
      <c r="Y61" s="463">
        <f>X61</f>
        <v>1</v>
      </c>
      <c r="Z61" s="165">
        <f t="shared" si="95"/>
        <v>3.1536000000000002E-2</v>
      </c>
      <c r="AA61" s="349">
        <v>0.5</v>
      </c>
      <c r="AB61" s="256">
        <v>20</v>
      </c>
      <c r="AC61" s="165"/>
      <c r="AD61" s="165"/>
      <c r="AE61" s="168"/>
      <c r="AF61" s="260"/>
      <c r="AG61" s="220" t="e">
        <f ca="1">((G61*Z61*AA61/W61)+(H61*Z61*AA61/X61))/$G$21</f>
        <v>#NAME?</v>
      </c>
      <c r="AH61" s="220" t="e">
        <f ca="1">((J61*Z61*AA61/W61)+(K61*Z61*AA61/X61))/$J$21</f>
        <v>#NAME?</v>
      </c>
      <c r="AI61" s="220" t="e">
        <f t="shared" ca="1" si="93"/>
        <v>#NAME?</v>
      </c>
      <c r="AK61" s="476" t="str">
        <f>F61</f>
        <v>AGDTF</v>
      </c>
      <c r="AL61" s="518" t="s">
        <v>59</v>
      </c>
      <c r="AM61" s="519" t="e">
        <f ca="1">(F79+G79+E79)/1000</f>
        <v>#NAME?</v>
      </c>
      <c r="AN61" s="520" t="e">
        <f t="shared" ca="1" si="84"/>
        <v>#NAME?</v>
      </c>
      <c r="AO61" s="523" t="e">
        <f t="shared" ca="1" si="85"/>
        <v>#NAME?</v>
      </c>
      <c r="AP61" s="523" t="e">
        <f t="shared" ca="1" si="86"/>
        <v>#NAME?</v>
      </c>
      <c r="AQ61" s="524">
        <f ca="1">IFERROR(G61*$Z61*$AA61/G$21,0)</f>
        <v>0</v>
      </c>
      <c r="AR61" s="523">
        <f t="shared" ca="1" si="22"/>
        <v>0</v>
      </c>
      <c r="AS61" s="525">
        <f t="shared" ca="1" si="23"/>
        <v>0</v>
      </c>
      <c r="AT61" s="519">
        <f t="shared" ca="1" si="99"/>
        <v>0</v>
      </c>
      <c r="AU61" s="520">
        <f t="shared" ca="1" si="99"/>
        <v>0</v>
      </c>
      <c r="AV61" s="521">
        <f t="shared" ca="1" si="99"/>
        <v>0</v>
      </c>
      <c r="AW61" s="260"/>
      <c r="AX61" s="476" t="str">
        <f t="shared" si="13"/>
        <v>AGDTF</v>
      </c>
      <c r="AY61" s="518" t="s">
        <v>59</v>
      </c>
      <c r="AZ61" s="519" t="e">
        <f ca="1">(F99+G99+E99)/1000</f>
        <v>#NAME?</v>
      </c>
      <c r="BA61" s="520" t="e">
        <f ca="1">AZ61*$AN$23</f>
        <v>#NAME?</v>
      </c>
      <c r="BB61" s="523" t="e">
        <f ca="1">AZ61*$BB$23</f>
        <v>#NAME?</v>
      </c>
      <c r="BC61" s="523" t="e">
        <f ca="1">AZ61*$BC$23</f>
        <v>#NAME?</v>
      </c>
      <c r="BD61" s="519">
        <f ca="1">IFERROR(J61*$Z61*$AA$61/J$21,0)</f>
        <v>0</v>
      </c>
      <c r="BE61" s="520">
        <f ca="1">IFERROR(K61*$Z61*$AA$61/K$21,0)</f>
        <v>0</v>
      </c>
      <c r="BF61" s="521">
        <f ca="1">IFERROR(L61*$Z61*$AA$61/L$21,0)</f>
        <v>0</v>
      </c>
      <c r="BG61" s="519">
        <f t="shared" ca="1" si="100"/>
        <v>0</v>
      </c>
      <c r="BH61" s="520">
        <f t="shared" ca="1" si="100"/>
        <v>0</v>
      </c>
      <c r="BI61" s="521">
        <f t="shared" ca="1" si="100"/>
        <v>0</v>
      </c>
      <c r="BJ61" s="260"/>
      <c r="BK61" s="476" t="str">
        <f>AK61</f>
        <v>AGDTF</v>
      </c>
      <c r="BL61" s="518" t="s">
        <v>59</v>
      </c>
      <c r="BM61" s="519" t="e">
        <f ca="1">(F119+G119+E119)/1000</f>
        <v>#NAME?</v>
      </c>
      <c r="BN61" s="520" t="e">
        <f ca="1">BM61*$AN$23</f>
        <v>#NAME?</v>
      </c>
      <c r="BO61" s="523" t="e">
        <f t="shared" ca="1" si="48"/>
        <v>#NAME?</v>
      </c>
      <c r="BP61" s="523" t="e">
        <f t="shared" ca="1" si="49"/>
        <v>#NAME?</v>
      </c>
      <c r="BQ61" s="524">
        <f t="shared" ca="1" si="31"/>
        <v>0</v>
      </c>
      <c r="BR61" s="523">
        <f t="shared" ca="1" si="32"/>
        <v>0</v>
      </c>
      <c r="BS61" s="525">
        <f t="shared" ca="1" si="33"/>
        <v>0</v>
      </c>
      <c r="BT61" s="519">
        <f t="shared" ca="1" si="101"/>
        <v>0</v>
      </c>
      <c r="BU61" s="520">
        <f t="shared" ca="1" si="101"/>
        <v>0</v>
      </c>
      <c r="BV61" s="521">
        <f t="shared" ca="1" si="101"/>
        <v>0</v>
      </c>
    </row>
    <row r="62" spans="3:78" ht="12.75" customHeight="1">
      <c r="C62" s="160" t="str">
        <f ca="1">+IF(OFFSET(Processes!B43,$D$11,0)="*","*",OFFSET(Processes!D43,$D$11,0))</f>
        <v>AGRFLTLPGE1</v>
      </c>
      <c r="D62" s="160" t="str">
        <f ca="1">+OFFSET(Processes!E43,$D$11,0)</f>
        <v>Agriculture Forklifts - LPG Existing 1</v>
      </c>
      <c r="E62" s="159" t="str">
        <f>+Processes!O43</f>
        <v>AGRLPG,AGRSNG1,AGRSNG2</v>
      </c>
      <c r="F62" s="159" t="str">
        <f>Commodities!$D$12</f>
        <v>AGDFL</v>
      </c>
      <c r="G62" s="293" t="e">
        <f t="shared" ca="1" si="96"/>
        <v>#NAME?</v>
      </c>
      <c r="H62" s="293" t="e">
        <f t="shared" ca="1" si="96"/>
        <v>#NAME?</v>
      </c>
      <c r="I62" s="293" t="e">
        <f t="shared" ca="1" si="96"/>
        <v>#NAME?</v>
      </c>
      <c r="J62" s="293" t="e">
        <f ca="1">BA62/($Z62*$AA62)*J$21*W62</f>
        <v>#NAME?</v>
      </c>
      <c r="K62" s="293" t="e">
        <f t="shared" ca="1" si="97"/>
        <v>#NAME?</v>
      </c>
      <c r="L62" s="293" t="e">
        <f t="shared" ca="1" si="97"/>
        <v>#NAME?</v>
      </c>
      <c r="M62" s="292" t="e">
        <f t="shared" ca="1" si="98"/>
        <v>#NAME?</v>
      </c>
      <c r="N62" s="292" t="e">
        <f t="shared" ca="1" si="98"/>
        <v>#NAME?</v>
      </c>
      <c r="O62" s="292" t="e">
        <f t="shared" ca="1" si="98"/>
        <v>#NAME?</v>
      </c>
      <c r="P62" s="292" t="e">
        <f t="shared" ca="1" si="2"/>
        <v>#NAME?</v>
      </c>
      <c r="Q62" s="292" t="e">
        <f t="shared" ca="1" si="3"/>
        <v>#NAME?</v>
      </c>
      <c r="R62" s="292" t="e">
        <f t="shared" ca="1" si="4"/>
        <v>#NAME?</v>
      </c>
      <c r="S62" s="293" t="e">
        <f t="shared" ca="1" si="5"/>
        <v>#NAME?</v>
      </c>
      <c r="T62" s="293" t="e">
        <f t="shared" ca="1" si="6"/>
        <v>#NAME?</v>
      </c>
      <c r="U62" s="293" t="e">
        <f t="shared" ca="1" si="7"/>
        <v>#NAME?</v>
      </c>
      <c r="V62" s="293">
        <v>5</v>
      </c>
      <c r="W62" s="309">
        <v>1</v>
      </c>
      <c r="X62" s="463">
        <f>W62</f>
        <v>1</v>
      </c>
      <c r="Y62" s="463">
        <f>X62</f>
        <v>1</v>
      </c>
      <c r="Z62" s="164">
        <f t="shared" si="95"/>
        <v>3.1536000000000002E-2</v>
      </c>
      <c r="AA62" s="348">
        <f>$AA$61</f>
        <v>0.5</v>
      </c>
      <c r="AB62" s="255">
        <v>20</v>
      </c>
      <c r="AC62" s="164"/>
      <c r="AD62" s="164"/>
      <c r="AE62" s="167"/>
      <c r="AF62" s="260"/>
      <c r="AG62" s="220" t="e">
        <f ca="1">((G62*Z62*AA62/W62)+(H62*Z62*AA62/X62))/$G$21</f>
        <v>#NAME?</v>
      </c>
      <c r="AH62" s="220" t="e">
        <f t="shared" ca="1" si="92"/>
        <v>#NAME?</v>
      </c>
      <c r="AI62" s="220" t="e">
        <f t="shared" ca="1" si="93"/>
        <v>#NAME?</v>
      </c>
      <c r="AK62" s="476" t="str">
        <f>F62</f>
        <v>AGDFL</v>
      </c>
      <c r="AL62" s="472" t="s">
        <v>53</v>
      </c>
      <c r="AM62" s="473" t="e">
        <f ca="1">H79/1000</f>
        <v>#NAME?</v>
      </c>
      <c r="AN62" s="474" t="e">
        <f t="shared" ca="1" si="84"/>
        <v>#NAME?</v>
      </c>
      <c r="AO62" s="475" t="e">
        <f t="shared" ca="1" si="85"/>
        <v>#NAME?</v>
      </c>
      <c r="AP62" s="475" t="e">
        <f t="shared" ca="1" si="86"/>
        <v>#NAME?</v>
      </c>
      <c r="AQ62" s="485">
        <f t="shared" ca="1" si="21"/>
        <v>0</v>
      </c>
      <c r="AR62" s="475">
        <f t="shared" ca="1" si="22"/>
        <v>0</v>
      </c>
      <c r="AS62" s="481">
        <f t="shared" ca="1" si="23"/>
        <v>0</v>
      </c>
      <c r="AT62" s="486">
        <f t="shared" ca="1" si="99"/>
        <v>0</v>
      </c>
      <c r="AU62" s="477">
        <f t="shared" ca="1" si="99"/>
        <v>0</v>
      </c>
      <c r="AV62" s="478">
        <f t="shared" ca="1" si="99"/>
        <v>0</v>
      </c>
      <c r="AW62" s="260"/>
      <c r="AX62" s="476" t="str">
        <f t="shared" si="13"/>
        <v>AGDFL</v>
      </c>
      <c r="AY62" s="472" t="s">
        <v>53</v>
      </c>
      <c r="AZ62" s="473" t="e">
        <f ca="1">H99/1000</f>
        <v>#NAME?</v>
      </c>
      <c r="BA62" s="474" t="e">
        <f ca="1">AZ62*$AN$23</f>
        <v>#NAME?</v>
      </c>
      <c r="BB62" s="475" t="e">
        <f t="shared" ca="1" si="52"/>
        <v>#NAME?</v>
      </c>
      <c r="BC62" s="475" t="e">
        <f t="shared" ca="1" si="53"/>
        <v>#NAME?</v>
      </c>
      <c r="BD62" s="486">
        <f ca="1">IFERROR(J62*$Z62*$AA$62/J$21,0)</f>
        <v>0</v>
      </c>
      <c r="BE62" s="477">
        <f ca="1">IFERROR(K62*$Z62*$AA$62/K$21,0)</f>
        <v>0</v>
      </c>
      <c r="BF62" s="478">
        <f ca="1">IFERROR(L62*$Z62*$AA$62/L$21,0)</f>
        <v>0</v>
      </c>
      <c r="BG62" s="486">
        <f t="shared" ca="1" si="100"/>
        <v>0</v>
      </c>
      <c r="BH62" s="477">
        <f t="shared" ca="1" si="100"/>
        <v>0</v>
      </c>
      <c r="BI62" s="478">
        <f t="shared" ca="1" si="100"/>
        <v>0</v>
      </c>
      <c r="BJ62" s="260"/>
      <c r="BK62" s="476" t="str">
        <f>AK62</f>
        <v>AGDFL</v>
      </c>
      <c r="BL62" s="472" t="s">
        <v>53</v>
      </c>
      <c r="BM62" s="473" t="e">
        <f ca="1">H119/1000</f>
        <v>#NAME?</v>
      </c>
      <c r="BN62" s="474" t="e">
        <f ca="1">BM62*$AN$23</f>
        <v>#NAME?</v>
      </c>
      <c r="BO62" s="475" t="e">
        <f t="shared" ca="1" si="48"/>
        <v>#NAME?</v>
      </c>
      <c r="BP62" s="475" t="e">
        <f t="shared" ca="1" si="49"/>
        <v>#NAME?</v>
      </c>
      <c r="BQ62" s="485">
        <f t="shared" ca="1" si="31"/>
        <v>0</v>
      </c>
      <c r="BR62" s="475">
        <f t="shared" ca="1" si="32"/>
        <v>0</v>
      </c>
      <c r="BS62" s="481">
        <f t="shared" ca="1" si="33"/>
        <v>0</v>
      </c>
      <c r="BT62" s="486">
        <f t="shared" ca="1" si="101"/>
        <v>0</v>
      </c>
      <c r="BU62" s="477">
        <f t="shared" ca="1" si="101"/>
        <v>0</v>
      </c>
      <c r="BV62" s="478">
        <f t="shared" ca="1" si="101"/>
        <v>0</v>
      </c>
    </row>
    <row r="63" spans="3:78" ht="12.75" customHeight="1">
      <c r="E63" s="42"/>
      <c r="F63" s="42"/>
      <c r="G63" s="25"/>
      <c r="H63" s="25"/>
      <c r="I63" s="260"/>
      <c r="J63" s="25"/>
      <c r="L63" s="262"/>
      <c r="M63" s="31"/>
      <c r="O63" s="260"/>
      <c r="P63" s="251"/>
      <c r="Q63" s="251"/>
      <c r="R63" s="260"/>
      <c r="S63" s="251"/>
      <c r="T63" s="251"/>
      <c r="U63" s="260"/>
      <c r="V63" s="73"/>
      <c r="W63" s="73"/>
      <c r="X63" s="73"/>
      <c r="Y63" s="73"/>
      <c r="Z63" s="73"/>
      <c r="AA63" s="73"/>
      <c r="AB63" s="73"/>
      <c r="AC63" s="73"/>
      <c r="AD63" s="74"/>
      <c r="AE63" s="74"/>
      <c r="AF63" s="74"/>
      <c r="AG63" s="358"/>
      <c r="AH63" s="358"/>
      <c r="AI63" s="358"/>
      <c r="AJ63" s="76"/>
      <c r="AK63" s="76"/>
      <c r="AL63" s="76"/>
      <c r="AM63" s="76"/>
      <c r="AN63" s="76"/>
      <c r="AO63" s="76"/>
      <c r="AP63" s="76"/>
      <c r="BE63" s="260"/>
      <c r="BF63" s="260"/>
    </row>
    <row r="64" spans="3:78" ht="12.75" customHeight="1">
      <c r="C64" s="261"/>
      <c r="D64" s="266"/>
      <c r="E64" s="42"/>
      <c r="F64" s="42"/>
      <c r="G64" s="454"/>
      <c r="H64" s="455"/>
      <c r="I64" s="455"/>
      <c r="J64" s="261"/>
      <c r="K64" s="25"/>
      <c r="L64" s="260"/>
      <c r="O64" s="260"/>
      <c r="P64" s="251"/>
      <c r="Q64" s="251"/>
      <c r="R64" s="260"/>
      <c r="S64" s="251"/>
      <c r="T64" s="251"/>
      <c r="U64" s="260"/>
      <c r="V64" s="40"/>
      <c r="W64" s="29"/>
      <c r="X64" s="40"/>
      <c r="Y64" s="40"/>
      <c r="Z64" s="74"/>
      <c r="AA64" s="74"/>
      <c r="AB64" s="74"/>
      <c r="AC64" s="74"/>
      <c r="AD64" s="76"/>
      <c r="AE64" s="76"/>
      <c r="AF64" s="76"/>
      <c r="AG64" s="76"/>
      <c r="AH64" s="76"/>
      <c r="AI64" s="76"/>
      <c r="AX64" s="350"/>
      <c r="AZ64" s="351"/>
      <c r="BD64" s="260"/>
      <c r="BE64" s="260"/>
      <c r="BF64" s="260"/>
    </row>
    <row r="65" spans="3:40" ht="12.75" customHeight="1">
      <c r="E65" s="42"/>
      <c r="F65" s="42"/>
      <c r="I65" s="262"/>
      <c r="J65" s="75"/>
      <c r="K65" s="25"/>
      <c r="L65" s="260"/>
      <c r="O65" s="260"/>
      <c r="R65" s="260"/>
      <c r="S65" s="77"/>
      <c r="T65" s="77"/>
      <c r="U65" s="77"/>
      <c r="V65" s="77"/>
      <c r="W65" s="77"/>
      <c r="X65" s="77"/>
      <c r="Y65" s="77"/>
      <c r="Z65" s="77"/>
      <c r="AA65" s="77"/>
      <c r="AB65" s="77"/>
      <c r="AC65" s="77"/>
      <c r="AD65" s="1"/>
      <c r="AE65" s="1"/>
      <c r="AF65" s="1"/>
      <c r="AG65" s="1"/>
      <c r="AH65" s="73"/>
      <c r="AI65" s="73"/>
      <c r="AJ65" s="73"/>
      <c r="AK65" s="73"/>
      <c r="AL65" s="73"/>
      <c r="AM65" s="73"/>
      <c r="AN65" s="73"/>
    </row>
    <row r="66" spans="3:40" ht="12.75" customHeight="1">
      <c r="F66" s="75"/>
      <c r="G66" s="77"/>
      <c r="H66" s="77"/>
      <c r="I66" s="77"/>
      <c r="J66" s="77"/>
      <c r="K66" s="77"/>
      <c r="L66" s="77"/>
      <c r="M66" s="77"/>
      <c r="N66" s="77"/>
      <c r="O66" s="77"/>
      <c r="P66" s="77"/>
      <c r="Q66" s="77"/>
      <c r="R66" s="77"/>
      <c r="S66" s="42"/>
      <c r="V66" s="40"/>
      <c r="X66" s="73"/>
      <c r="Y66" s="73"/>
      <c r="Z66" s="73"/>
      <c r="AA66" s="40"/>
      <c r="AB66" s="73"/>
      <c r="AC66" s="76"/>
      <c r="AD66" s="359"/>
      <c r="AE66" s="76"/>
      <c r="AF66" s="457"/>
      <c r="AG66" s="458"/>
      <c r="AH66" s="456"/>
      <c r="AI66" s="456"/>
      <c r="AJ66" s="456"/>
      <c r="AK66" s="456"/>
      <c r="AL66" s="74"/>
      <c r="AM66" s="40"/>
    </row>
    <row r="67" spans="3:40" ht="12.75" customHeight="1">
      <c r="F67" s="75"/>
      <c r="G67" s="77"/>
      <c r="H67" s="77"/>
      <c r="I67" s="77"/>
      <c r="J67" s="77"/>
      <c r="K67" s="42"/>
      <c r="L67" s="266"/>
      <c r="M67" s="42"/>
      <c r="N67" s="42"/>
      <c r="O67" s="266"/>
      <c r="P67" s="42"/>
      <c r="Q67" s="42"/>
      <c r="R67" s="266"/>
      <c r="S67" s="25"/>
      <c r="U67" s="73"/>
      <c r="V67" s="73"/>
      <c r="W67" s="73"/>
      <c r="X67" s="40"/>
      <c r="Y67" s="74"/>
      <c r="Z67" s="74"/>
      <c r="AA67" s="74"/>
      <c r="AC67" s="260"/>
      <c r="AD67" s="260"/>
      <c r="AE67" s="260"/>
    </row>
    <row r="68" spans="3:40" ht="12.75" customHeight="1">
      <c r="L68" s="262"/>
      <c r="O68" s="260"/>
      <c r="Q68" s="80"/>
      <c r="R68" s="25"/>
      <c r="S68" s="25"/>
      <c r="T68" s="29"/>
      <c r="U68" s="29"/>
      <c r="V68" s="260"/>
      <c r="W68" s="260"/>
      <c r="X68" s="260"/>
      <c r="AB68" s="260"/>
      <c r="AC68" s="260"/>
    </row>
    <row r="69" spans="3:40" ht="12.75" customHeight="1">
      <c r="T69" s="260"/>
      <c r="U69" s="260"/>
      <c r="V69" s="260"/>
      <c r="W69" s="260"/>
      <c r="X69" s="260"/>
    </row>
    <row r="70" spans="3:40" ht="12.75" customHeight="1">
      <c r="C70" s="234" t="s">
        <v>406</v>
      </c>
      <c r="E70" s="25"/>
      <c r="F70" s="25"/>
      <c r="G70" s="25"/>
      <c r="H70" s="25"/>
      <c r="I70" s="25"/>
      <c r="J70" s="25"/>
      <c r="K70" s="25"/>
      <c r="O70" s="80"/>
      <c r="T70" s="260"/>
      <c r="U70" s="260"/>
      <c r="V70" s="260"/>
      <c r="W70" s="260"/>
      <c r="X70" s="260"/>
    </row>
    <row r="71" spans="3:40" ht="12.75" customHeight="1">
      <c r="O71" s="80"/>
      <c r="T71" s="260"/>
      <c r="U71" s="260"/>
      <c r="V71" s="260"/>
      <c r="W71" s="260"/>
      <c r="X71" s="260"/>
    </row>
    <row r="72" spans="3:40" ht="12.75" customHeight="1">
      <c r="C72" s="117" t="s">
        <v>149</v>
      </c>
      <c r="E72" s="25"/>
      <c r="F72" s="25"/>
      <c r="G72" s="25"/>
      <c r="H72" s="25"/>
      <c r="I72" s="25"/>
      <c r="J72" s="25"/>
      <c r="K72" s="25"/>
    </row>
    <row r="73" spans="3:40" ht="12.75" customHeight="1">
      <c r="D73" s="81" t="s">
        <v>151</v>
      </c>
      <c r="E73" s="82" t="str">
        <f t="array" ref="E73">+IF(AND(UPPER(TRANSPOSE(T78:T88))=UPPER(MID(D76:N76,4,99))),"Ok","ERROR")</f>
        <v>Ok</v>
      </c>
      <c r="F73" s="25"/>
      <c r="G73" s="25"/>
      <c r="H73" s="25"/>
      <c r="I73" s="25"/>
      <c r="J73" s="25"/>
      <c r="K73" s="25"/>
    </row>
    <row r="74" spans="3:40" ht="12.75" customHeight="1">
      <c r="C74" s="25" t="s">
        <v>189</v>
      </c>
      <c r="O74" s="80"/>
      <c r="T74" s="117" t="s">
        <v>409</v>
      </c>
      <c r="U74" s="117"/>
      <c r="W74" s="117"/>
    </row>
    <row r="75" spans="3:40" ht="12.75" customHeight="1">
      <c r="D75" s="83">
        <v>1</v>
      </c>
      <c r="E75" s="83">
        <f>+D75+1</f>
        <v>2</v>
      </c>
      <c r="F75" s="83">
        <f t="shared" ref="F75:N75" si="102">+E75+1</f>
        <v>3</v>
      </c>
      <c r="G75" s="83">
        <f t="shared" si="102"/>
        <v>4</v>
      </c>
      <c r="H75" s="83">
        <f t="shared" si="102"/>
        <v>5</v>
      </c>
      <c r="I75" s="83">
        <f t="shared" si="102"/>
        <v>6</v>
      </c>
      <c r="J75" s="83">
        <f t="shared" si="102"/>
        <v>7</v>
      </c>
      <c r="K75" s="83">
        <f t="shared" si="102"/>
        <v>8</v>
      </c>
      <c r="L75" s="83">
        <f t="shared" si="102"/>
        <v>9</v>
      </c>
      <c r="M75" s="83">
        <f t="shared" si="102"/>
        <v>10</v>
      </c>
      <c r="N75" s="83">
        <f t="shared" si="102"/>
        <v>11</v>
      </c>
      <c r="O75" s="80"/>
      <c r="T75" s="41"/>
      <c r="U75" s="41"/>
      <c r="W75" s="41"/>
    </row>
    <row r="76" spans="3:40" ht="12.75" customHeight="1">
      <c r="C76" s="10" t="str">
        <f t="shared" ref="C76:N76" si="103">+D149</f>
        <v>Agg End-use</v>
      </c>
      <c r="D76" s="20" t="str">
        <f t="shared" si="103"/>
        <v>01 Coal</v>
      </c>
      <c r="E76" s="20" t="str">
        <f t="shared" si="103"/>
        <v>02 Fuel oil</v>
      </c>
      <c r="F76" s="20" t="str">
        <f t="shared" si="103"/>
        <v>03 Diesel</v>
      </c>
      <c r="G76" s="20" t="str">
        <f t="shared" si="103"/>
        <v>04 Gasoline</v>
      </c>
      <c r="H76" s="20" t="str">
        <f t="shared" si="103"/>
        <v>05 LPG</v>
      </c>
      <c r="I76" s="20" t="str">
        <f t="shared" si="103"/>
        <v>06 Natural gas</v>
      </c>
      <c r="J76" s="20" t="str">
        <f t="shared" si="103"/>
        <v>07 Biogas</v>
      </c>
      <c r="K76" s="20" t="str">
        <f t="shared" si="103"/>
        <v>08 Biomass</v>
      </c>
      <c r="L76" s="20" t="str">
        <f t="shared" si="103"/>
        <v>09 Waste</v>
      </c>
      <c r="M76" s="177" t="str">
        <f t="shared" si="103"/>
        <v>10 Electricity</v>
      </c>
      <c r="N76" s="177" t="str">
        <f t="shared" si="103"/>
        <v>11 District heating</v>
      </c>
      <c r="O76" s="80"/>
      <c r="T76" s="114" t="s">
        <v>150</v>
      </c>
      <c r="V76" s="115">
        <f>+'Energy matrix'!B3</f>
        <v>2010</v>
      </c>
    </row>
    <row r="77" spans="3:40" ht="12.75" customHeight="1">
      <c r="C77" s="13" t="str">
        <f>$D$150</f>
        <v>Process heat temperature</v>
      </c>
      <c r="D77" s="14" t="e">
        <f t="shared" ref="D77:N77" ca="1" si="104">+INDEX($E150:$O150,1,D$75) * INDEX($V$78:$V$88,D$75,1)</f>
        <v>#NAME?</v>
      </c>
      <c r="E77" s="14" t="e">
        <f t="shared" ca="1" si="104"/>
        <v>#NAME?</v>
      </c>
      <c r="F77" s="14" t="e">
        <f t="shared" ca="1" si="104"/>
        <v>#NAME?</v>
      </c>
      <c r="G77" s="14" t="e">
        <f t="shared" ca="1" si="104"/>
        <v>#NAME?</v>
      </c>
      <c r="H77" s="14" t="e">
        <f t="shared" ca="1" si="104"/>
        <v>#NAME?</v>
      </c>
      <c r="I77" s="14" t="e">
        <f t="shared" ca="1" si="104"/>
        <v>#NAME?</v>
      </c>
      <c r="J77" s="14" t="e">
        <f t="shared" ca="1" si="104"/>
        <v>#NAME?</v>
      </c>
      <c r="K77" s="14" t="e">
        <f t="shared" ca="1" si="104"/>
        <v>#NAME?</v>
      </c>
      <c r="L77" s="14" t="e">
        <f t="shared" ca="1" si="104"/>
        <v>#NAME?</v>
      </c>
      <c r="M77" s="14" t="e">
        <f t="shared" ca="1" si="104"/>
        <v>#NAME?</v>
      </c>
      <c r="N77" s="14" t="e">
        <f t="shared" ca="1" si="104"/>
        <v>#NAME?</v>
      </c>
      <c r="O77" s="80"/>
      <c r="T77" s="43" t="s">
        <v>189</v>
      </c>
      <c r="U77" s="43"/>
      <c r="V77" s="116" t="str">
        <f>+INDEX('Energy matrix'!C4:N4,1,$D$2)</f>
        <v xml:space="preserve">Agriculture, forestry and fishing </v>
      </c>
      <c r="W77" s="43"/>
      <c r="X77" s="25" t="s">
        <v>44</v>
      </c>
    </row>
    <row r="78" spans="3:40" ht="12.75" customHeight="1">
      <c r="C78" s="13" t="str">
        <f>$D$151</f>
        <v>Cooling demand</v>
      </c>
      <c r="D78" s="14" t="e">
        <f t="shared" ref="D78:N78" ca="1" si="105">+INDEX($E151:$O151,1,D$75) * INDEX($V$78:$V$88,D$75,1)</f>
        <v>#NAME?</v>
      </c>
      <c r="E78" s="14" t="e">
        <f t="shared" ca="1" si="105"/>
        <v>#NAME?</v>
      </c>
      <c r="F78" s="14" t="e">
        <f t="shared" ca="1" si="105"/>
        <v>#NAME?</v>
      </c>
      <c r="G78" s="14" t="e">
        <f t="shared" ca="1" si="105"/>
        <v>#NAME?</v>
      </c>
      <c r="H78" s="14" t="e">
        <f t="shared" ca="1" si="105"/>
        <v>#NAME?</v>
      </c>
      <c r="I78" s="14" t="e">
        <f t="shared" ca="1" si="105"/>
        <v>#NAME?</v>
      </c>
      <c r="J78" s="14" t="e">
        <f t="shared" ca="1" si="105"/>
        <v>#NAME?</v>
      </c>
      <c r="K78" s="14" t="e">
        <f t="shared" ca="1" si="105"/>
        <v>#NAME?</v>
      </c>
      <c r="L78" s="14" t="e">
        <f t="shared" ca="1" si="105"/>
        <v>#NAME?</v>
      </c>
      <c r="M78" s="14" t="e">
        <f t="shared" ca="1" si="105"/>
        <v>#NAME?</v>
      </c>
      <c r="N78" s="14" t="e">
        <f t="shared" ca="1" si="105"/>
        <v>#NAME?</v>
      </c>
      <c r="O78" s="80"/>
      <c r="T78" s="107" t="str">
        <f>+'Energy matrix'!B5</f>
        <v>Coal</v>
      </c>
      <c r="U78" s="107"/>
      <c r="V78" s="108" t="e">
        <f ca="1">+INDEX('Energy matrix'!C5:N5,1,$D$2)</f>
        <v>#NAME?</v>
      </c>
      <c r="W78" s="107"/>
      <c r="X78" s="25" t="e">
        <f ca="1">V78/1000000</f>
        <v>#NAME?</v>
      </c>
    </row>
    <row r="79" spans="3:40" ht="12.75" customHeight="1">
      <c r="C79" s="13" t="str">
        <f>$D$152</f>
        <v>Haullage</v>
      </c>
      <c r="D79" s="19" t="e">
        <f t="shared" ref="D79:N79" ca="1" si="106">+INDEX($E152:$O152,1,D$75) * INDEX($V$78:$V$88,D$75,1)</f>
        <v>#NAME?</v>
      </c>
      <c r="E79" s="19" t="e">
        <f t="shared" ca="1" si="106"/>
        <v>#NAME?</v>
      </c>
      <c r="F79" s="19" t="e">
        <f t="shared" ca="1" si="106"/>
        <v>#NAME?</v>
      </c>
      <c r="G79" s="19" t="e">
        <f t="shared" ca="1" si="106"/>
        <v>#NAME?</v>
      </c>
      <c r="H79" s="19" t="e">
        <f t="shared" ca="1" si="106"/>
        <v>#NAME?</v>
      </c>
      <c r="I79" s="19" t="e">
        <f t="shared" ca="1" si="106"/>
        <v>#NAME?</v>
      </c>
      <c r="J79" s="19" t="e">
        <f t="shared" ca="1" si="106"/>
        <v>#NAME?</v>
      </c>
      <c r="K79" s="19" t="e">
        <f t="shared" ca="1" si="106"/>
        <v>#NAME?</v>
      </c>
      <c r="L79" s="19" t="e">
        <f t="shared" ca="1" si="106"/>
        <v>#NAME?</v>
      </c>
      <c r="M79" s="19" t="e">
        <f t="shared" ca="1" si="106"/>
        <v>#NAME?</v>
      </c>
      <c r="N79" s="19" t="e">
        <f t="shared" ca="1" si="106"/>
        <v>#NAME?</v>
      </c>
      <c r="O79" s="80"/>
      <c r="T79" s="107" t="str">
        <f>+'Energy matrix'!B6</f>
        <v>Fuel Oil</v>
      </c>
      <c r="U79" s="107"/>
      <c r="V79" s="108" t="e">
        <f ca="1">+INDEX('Energy matrix'!C6:N6,1,$D$2)</f>
        <v>#NAME?</v>
      </c>
      <c r="W79" s="107"/>
      <c r="X79" s="25" t="e">
        <f t="shared" ref="X79:X88" ca="1" si="107">V79/1000000</f>
        <v>#NAME?</v>
      </c>
    </row>
    <row r="80" spans="3:40" ht="12.75" customHeight="1">
      <c r="C80" s="13" t="str">
        <f>$D$153</f>
        <v>Light and electronics</v>
      </c>
      <c r="D80" s="14" t="e">
        <f t="shared" ref="D80:N80" ca="1" si="108">+INDEX($E153:$O153,1,D$75) * INDEX($V$78:$V$88,D$75,1)</f>
        <v>#NAME?</v>
      </c>
      <c r="E80" s="14" t="e">
        <f t="shared" ca="1" si="108"/>
        <v>#NAME?</v>
      </c>
      <c r="F80" s="14" t="e">
        <f t="shared" ca="1" si="108"/>
        <v>#NAME?</v>
      </c>
      <c r="G80" s="14" t="e">
        <f t="shared" ca="1" si="108"/>
        <v>#NAME?</v>
      </c>
      <c r="H80" s="14" t="e">
        <f t="shared" ca="1" si="108"/>
        <v>#NAME?</v>
      </c>
      <c r="I80" s="14" t="e">
        <f t="shared" ca="1" si="108"/>
        <v>#NAME?</v>
      </c>
      <c r="J80" s="14" t="e">
        <f t="shared" ca="1" si="108"/>
        <v>#NAME?</v>
      </c>
      <c r="K80" s="14" t="e">
        <f t="shared" ca="1" si="108"/>
        <v>#NAME?</v>
      </c>
      <c r="L80" s="14" t="e">
        <f t="shared" ca="1" si="108"/>
        <v>#NAME?</v>
      </c>
      <c r="M80" s="14" t="e">
        <f t="shared" ca="1" si="108"/>
        <v>#NAME?</v>
      </c>
      <c r="N80" s="14" t="e">
        <f t="shared" ca="1" si="108"/>
        <v>#NAME?</v>
      </c>
      <c r="O80" s="80"/>
      <c r="T80" s="107" t="str">
        <f>+'Energy matrix'!B7</f>
        <v>Diesel</v>
      </c>
      <c r="U80" s="107"/>
      <c r="V80" s="108" t="e">
        <f ca="1">+INDEX('Energy matrix'!C7:N7,1,$D$2)</f>
        <v>#NAME?</v>
      </c>
      <c r="W80" s="107"/>
      <c r="X80" s="25" t="e">
        <f t="shared" ca="1" si="107"/>
        <v>#NAME?</v>
      </c>
    </row>
    <row r="81" spans="3:28" ht="12.75" customHeight="1">
      <c r="C81" s="13" t="str">
        <f>$D$154</f>
        <v>Electric motors</v>
      </c>
      <c r="D81" s="14" t="e">
        <f t="shared" ref="D81:N81" ca="1" si="109">+INDEX($E154:$O154,1,D$75) * INDEX($V$78:$V$88,D$75,1)</f>
        <v>#NAME?</v>
      </c>
      <c r="E81" s="14" t="e">
        <f t="shared" ca="1" si="109"/>
        <v>#NAME?</v>
      </c>
      <c r="F81" s="14" t="e">
        <f t="shared" ca="1" si="109"/>
        <v>#NAME?</v>
      </c>
      <c r="G81" s="14" t="e">
        <f t="shared" ca="1" si="109"/>
        <v>#NAME?</v>
      </c>
      <c r="H81" s="14" t="e">
        <f t="shared" ca="1" si="109"/>
        <v>#NAME?</v>
      </c>
      <c r="I81" s="14" t="e">
        <f t="shared" ca="1" si="109"/>
        <v>#NAME?</v>
      </c>
      <c r="J81" s="14" t="e">
        <f t="shared" ca="1" si="109"/>
        <v>#NAME?</v>
      </c>
      <c r="K81" s="14" t="e">
        <f t="shared" ca="1" si="109"/>
        <v>#NAME?</v>
      </c>
      <c r="L81" s="14" t="e">
        <f t="shared" ca="1" si="109"/>
        <v>#NAME?</v>
      </c>
      <c r="M81" s="14" t="e">
        <f t="shared" ca="1" si="109"/>
        <v>#NAME?</v>
      </c>
      <c r="N81" s="14" t="e">
        <f t="shared" ca="1" si="109"/>
        <v>#NAME?</v>
      </c>
      <c r="O81" s="80"/>
      <c r="T81" s="107" t="str">
        <f>+'Energy matrix'!B8</f>
        <v>Gasoline</v>
      </c>
      <c r="U81" s="107"/>
      <c r="V81" s="108" t="e">
        <f ca="1">+INDEX('Energy matrix'!C8:N8,1,$D$2)</f>
        <v>#NAME?</v>
      </c>
      <c r="W81" s="107"/>
      <c r="X81" s="25" t="e">
        <f t="shared" ca="1" si="107"/>
        <v>#NAME?</v>
      </c>
    </row>
    <row r="82" spans="3:28" ht="12.75" customHeight="1">
      <c r="C82" s="13" t="str">
        <f>$D$155</f>
        <v>Spatial heating</v>
      </c>
      <c r="D82" s="14" t="e">
        <f t="shared" ref="D82:N82" ca="1" si="110">+INDEX($E155:$O155,1,D$75) * INDEX($V$78:$V$88,D$75,1)</f>
        <v>#NAME?</v>
      </c>
      <c r="E82" s="14" t="e">
        <f t="shared" ca="1" si="110"/>
        <v>#NAME?</v>
      </c>
      <c r="F82" s="14" t="e">
        <f t="shared" ca="1" si="110"/>
        <v>#NAME?</v>
      </c>
      <c r="G82" s="14" t="e">
        <f t="shared" ca="1" si="110"/>
        <v>#NAME?</v>
      </c>
      <c r="H82" s="14" t="e">
        <f t="shared" ca="1" si="110"/>
        <v>#NAME?</v>
      </c>
      <c r="I82" s="14" t="e">
        <f t="shared" ca="1" si="110"/>
        <v>#NAME?</v>
      </c>
      <c r="J82" s="14" t="e">
        <f t="shared" ca="1" si="110"/>
        <v>#NAME?</v>
      </c>
      <c r="K82" s="14" t="e">
        <f t="shared" ca="1" si="110"/>
        <v>#NAME?</v>
      </c>
      <c r="L82" s="14" t="e">
        <f t="shared" ca="1" si="110"/>
        <v>#NAME?</v>
      </c>
      <c r="M82" s="14" t="e">
        <f t="shared" ca="1" si="110"/>
        <v>#NAME?</v>
      </c>
      <c r="N82" s="14" t="e">
        <f t="shared" ca="1" si="110"/>
        <v>#NAME?</v>
      </c>
      <c r="O82" s="80"/>
      <c r="T82" s="107" t="str">
        <f>+'Energy matrix'!B9</f>
        <v>LPG</v>
      </c>
      <c r="U82" s="107"/>
      <c r="V82" s="108" t="e">
        <f ca="1">+INDEX('Energy matrix'!C9:N9,1,$D$2)</f>
        <v>#NAME?</v>
      </c>
      <c r="W82" s="107"/>
      <c r="X82" s="25" t="e">
        <f t="shared" ca="1" si="107"/>
        <v>#NAME?</v>
      </c>
    </row>
    <row r="83" spans="3:28" ht="12.75" customHeight="1">
      <c r="C83" s="17" t="s">
        <v>57</v>
      </c>
      <c r="D83" s="18" t="e">
        <f t="shared" ref="D83:N83" ca="1" si="111">SUM(D77:D82)</f>
        <v>#NAME?</v>
      </c>
      <c r="E83" s="18" t="e">
        <f t="shared" ca="1" si="111"/>
        <v>#NAME?</v>
      </c>
      <c r="F83" s="18" t="e">
        <f t="shared" ca="1" si="111"/>
        <v>#NAME?</v>
      </c>
      <c r="G83" s="18" t="e">
        <f t="shared" ca="1" si="111"/>
        <v>#NAME?</v>
      </c>
      <c r="H83" s="18" t="e">
        <f t="shared" ca="1" si="111"/>
        <v>#NAME?</v>
      </c>
      <c r="I83" s="18" t="e">
        <f t="shared" ca="1" si="111"/>
        <v>#NAME?</v>
      </c>
      <c r="J83" s="18" t="e">
        <f t="shared" ca="1" si="111"/>
        <v>#NAME?</v>
      </c>
      <c r="K83" s="18" t="e">
        <f t="shared" ca="1" si="111"/>
        <v>#NAME?</v>
      </c>
      <c r="L83" s="18" t="e">
        <f t="shared" ca="1" si="111"/>
        <v>#NAME?</v>
      </c>
      <c r="M83" s="18" t="e">
        <f t="shared" ca="1" si="111"/>
        <v>#NAME?</v>
      </c>
      <c r="N83" s="18" t="e">
        <f t="shared" ca="1" si="111"/>
        <v>#NAME?</v>
      </c>
      <c r="O83" s="80"/>
      <c r="T83" s="107" t="str">
        <f>+'Energy matrix'!B10</f>
        <v>Natural gas</v>
      </c>
      <c r="U83" s="107"/>
      <c r="V83" s="108" t="e">
        <f ca="1">+INDEX('Energy matrix'!C10:N10,1,$D$2)</f>
        <v>#NAME?</v>
      </c>
      <c r="W83" s="107"/>
      <c r="X83" s="25" t="e">
        <f t="shared" ca="1" si="107"/>
        <v>#NAME?</v>
      </c>
    </row>
    <row r="84" spans="3:28" ht="12.75" customHeight="1">
      <c r="E84" s="25"/>
      <c r="F84" s="25"/>
      <c r="G84" s="25"/>
      <c r="H84" s="25"/>
      <c r="I84" s="25"/>
      <c r="J84" s="25"/>
      <c r="K84" s="25"/>
      <c r="O84" s="80"/>
      <c r="T84" s="107" t="str">
        <f>+'Energy matrix'!B11</f>
        <v>Biogas</v>
      </c>
      <c r="U84" s="107"/>
      <c r="V84" s="108" t="e">
        <f ca="1">+INDEX('Energy matrix'!C11:N11,1,$D$2)</f>
        <v>#NAME?</v>
      </c>
      <c r="W84" s="107"/>
      <c r="X84" s="25" t="e">
        <f t="shared" ca="1" si="107"/>
        <v>#NAME?</v>
      </c>
    </row>
    <row r="85" spans="3:28" ht="12.75" customHeight="1">
      <c r="E85" s="25"/>
      <c r="F85" s="25"/>
      <c r="G85" s="25"/>
      <c r="H85" s="25"/>
      <c r="I85" s="25"/>
      <c r="J85" s="25"/>
      <c r="K85" s="25"/>
      <c r="O85" s="80"/>
      <c r="T85" s="107" t="str">
        <f>+'Energy matrix'!B12</f>
        <v>Biomass</v>
      </c>
      <c r="U85" s="107"/>
      <c r="V85" s="108" t="e">
        <f ca="1">+INDEX('Energy matrix'!C12:N12,1,$D$2)</f>
        <v>#NAME?</v>
      </c>
      <c r="W85" s="107"/>
      <c r="X85" s="25" t="e">
        <f t="shared" ca="1" si="107"/>
        <v>#NAME?</v>
      </c>
      <c r="AB85" s="79"/>
    </row>
    <row r="86" spans="3:28" ht="12.75" customHeight="1">
      <c r="O86" s="80"/>
      <c r="T86" s="107" t="str">
        <f>+'Energy matrix'!B13</f>
        <v>Waste</v>
      </c>
      <c r="U86" s="107"/>
      <c r="V86" s="108" t="e">
        <f ca="1">+INDEX('Energy matrix'!C13:N13,1,$D$2)</f>
        <v>#NAME?</v>
      </c>
      <c r="W86" s="107"/>
      <c r="X86" s="25" t="e">
        <f t="shared" ca="1" si="107"/>
        <v>#NAME?</v>
      </c>
    </row>
    <row r="87" spans="3:28" ht="12.75" customHeight="1">
      <c r="O87" s="80"/>
      <c r="T87" s="107" t="str">
        <f>+'Energy matrix'!B14</f>
        <v>Electricity</v>
      </c>
      <c r="U87" s="107"/>
      <c r="V87" s="108" t="e">
        <f ca="1">+INDEX('Energy matrix'!C14:N14,1,$D$2)</f>
        <v>#NAME?</v>
      </c>
      <c r="W87" s="107"/>
      <c r="X87" s="25" t="e">
        <f t="shared" ca="1" si="107"/>
        <v>#NAME?</v>
      </c>
    </row>
    <row r="88" spans="3:28" ht="12.75" customHeight="1">
      <c r="O88" s="80"/>
      <c r="T88" s="112" t="str">
        <f>+'Energy matrix'!B15</f>
        <v>District Heating</v>
      </c>
      <c r="U88" s="112"/>
      <c r="V88" s="113" t="e">
        <f ca="1">+INDEX('Energy matrix'!C15:N15,1,$D$2)</f>
        <v>#NAME?</v>
      </c>
      <c r="W88" s="112"/>
      <c r="X88" s="25" t="e">
        <f t="shared" ca="1" si="107"/>
        <v>#NAME?</v>
      </c>
    </row>
    <row r="89" spans="3:28" ht="12.75" customHeight="1">
      <c r="O89" s="80"/>
      <c r="T89" s="41"/>
      <c r="U89" s="41"/>
      <c r="W89" s="41"/>
    </row>
    <row r="90" spans="3:28" s="260" customFormat="1" ht="12.75" customHeight="1">
      <c r="C90" s="234" t="s">
        <v>407</v>
      </c>
      <c r="O90" s="80"/>
      <c r="R90" s="261"/>
      <c r="S90" s="261"/>
      <c r="T90" s="107" t="s">
        <v>57</v>
      </c>
      <c r="U90" s="107"/>
      <c r="V90" s="108" t="e">
        <f ca="1">SUM(V78:V88)</f>
        <v>#NAME?</v>
      </c>
      <c r="W90" s="107"/>
      <c r="X90" s="25"/>
    </row>
    <row r="91" spans="3:28" s="260" customFormat="1" ht="12.75" customHeight="1">
      <c r="E91" s="58"/>
      <c r="F91" s="58"/>
      <c r="G91" s="262"/>
      <c r="H91" s="262"/>
      <c r="I91" s="262"/>
      <c r="J91" s="262"/>
      <c r="K91" s="262"/>
      <c r="O91" s="80"/>
      <c r="R91" s="261"/>
      <c r="S91" s="261"/>
      <c r="T91" s="235"/>
      <c r="U91" s="235"/>
      <c r="V91" s="236"/>
      <c r="W91" s="235"/>
      <c r="X91" s="25"/>
    </row>
    <row r="92" spans="3:28" s="260" customFormat="1" ht="12.75" customHeight="1">
      <c r="C92" s="117" t="s">
        <v>149</v>
      </c>
      <c r="R92" s="261"/>
      <c r="S92" s="261"/>
      <c r="T92" s="235"/>
      <c r="U92" s="235"/>
      <c r="V92" s="236"/>
      <c r="W92" s="235"/>
      <c r="X92" s="25"/>
    </row>
    <row r="93" spans="3:28" s="260" customFormat="1" ht="12.75" customHeight="1">
      <c r="D93" s="81" t="s">
        <v>151</v>
      </c>
      <c r="E93" s="82" t="str">
        <f t="array" ref="E93">+IF(AND(UPPER(TRANSPOSE(T98:T108))=UPPER(MID(D96:N96,4,99))),"Ok","ERROR")</f>
        <v>Ok</v>
      </c>
      <c r="R93" s="261"/>
      <c r="S93" s="261"/>
      <c r="T93" s="235"/>
      <c r="U93" s="235"/>
      <c r="V93" s="236"/>
      <c r="W93" s="235"/>
      <c r="X93" s="25"/>
    </row>
    <row r="94" spans="3:28" s="260" customFormat="1" ht="12.75" customHeight="1">
      <c r="C94" s="260" t="s">
        <v>189</v>
      </c>
      <c r="E94" s="58"/>
      <c r="F94" s="58"/>
      <c r="G94" s="262"/>
      <c r="H94" s="262"/>
      <c r="I94" s="262"/>
      <c r="J94" s="262"/>
      <c r="K94" s="262"/>
      <c r="O94" s="80"/>
      <c r="R94" s="261"/>
      <c r="S94" s="261"/>
      <c r="T94" s="117" t="s">
        <v>410</v>
      </c>
      <c r="U94" s="117"/>
      <c r="W94" s="117"/>
    </row>
    <row r="95" spans="3:28" s="260" customFormat="1" ht="12.75" customHeight="1">
      <c r="D95" s="83">
        <v>1</v>
      </c>
      <c r="E95" s="83">
        <f>+D95+1</f>
        <v>2</v>
      </c>
      <c r="F95" s="83">
        <f t="shared" ref="F95" si="112">+E95+1</f>
        <v>3</v>
      </c>
      <c r="G95" s="83">
        <f t="shared" ref="G95" si="113">+F95+1</f>
        <v>4</v>
      </c>
      <c r="H95" s="83">
        <f t="shared" ref="H95" si="114">+G95+1</f>
        <v>5</v>
      </c>
      <c r="I95" s="83">
        <f t="shared" ref="I95" si="115">+H95+1</f>
        <v>6</v>
      </c>
      <c r="J95" s="83">
        <f t="shared" ref="J95" si="116">+I95+1</f>
        <v>7</v>
      </c>
      <c r="K95" s="83">
        <f t="shared" ref="K95" si="117">+J95+1</f>
        <v>8</v>
      </c>
      <c r="L95" s="83">
        <f t="shared" ref="L95" si="118">+K95+1</f>
        <v>9</v>
      </c>
      <c r="M95" s="83">
        <f t="shared" ref="M95" si="119">+L95+1</f>
        <v>10</v>
      </c>
      <c r="N95" s="83">
        <f t="shared" ref="N95" si="120">+M95+1</f>
        <v>11</v>
      </c>
      <c r="O95" s="80"/>
      <c r="R95" s="261"/>
      <c r="S95" s="261"/>
      <c r="T95" s="264"/>
      <c r="U95" s="264"/>
      <c r="W95" s="264"/>
    </row>
    <row r="96" spans="3:28" s="260" customFormat="1" ht="12.75" customHeight="1">
      <c r="C96" s="10" t="str">
        <f t="shared" ref="C96:N96" si="121">+D149</f>
        <v>Agg End-use</v>
      </c>
      <c r="D96" s="10" t="str">
        <f t="shared" si="121"/>
        <v>01 Coal</v>
      </c>
      <c r="E96" s="10" t="str">
        <f t="shared" si="121"/>
        <v>02 Fuel oil</v>
      </c>
      <c r="F96" s="10" t="str">
        <f t="shared" si="121"/>
        <v>03 Diesel</v>
      </c>
      <c r="G96" s="10" t="str">
        <f t="shared" si="121"/>
        <v>04 Gasoline</v>
      </c>
      <c r="H96" s="10" t="str">
        <f t="shared" si="121"/>
        <v>05 LPG</v>
      </c>
      <c r="I96" s="10" t="str">
        <f t="shared" si="121"/>
        <v>06 Natural gas</v>
      </c>
      <c r="J96" s="10" t="str">
        <f t="shared" si="121"/>
        <v>07 Biogas</v>
      </c>
      <c r="K96" s="10" t="str">
        <f t="shared" si="121"/>
        <v>08 Biomass</v>
      </c>
      <c r="L96" s="10" t="str">
        <f t="shared" si="121"/>
        <v>09 Waste</v>
      </c>
      <c r="M96" s="10" t="str">
        <f t="shared" si="121"/>
        <v>10 Electricity</v>
      </c>
      <c r="N96" s="10" t="str">
        <f t="shared" si="121"/>
        <v>11 District heating</v>
      </c>
      <c r="O96" s="80"/>
      <c r="R96" s="261"/>
      <c r="S96" s="261"/>
      <c r="T96" s="114" t="s">
        <v>150</v>
      </c>
      <c r="V96" s="115">
        <v>2012</v>
      </c>
    </row>
    <row r="97" spans="3:24" s="260" customFormat="1" ht="12.75" customHeight="1">
      <c r="C97" s="13" t="str">
        <f>$D$150</f>
        <v>Process heat temperature</v>
      </c>
      <c r="D97" s="14" t="e">
        <f t="shared" ref="D97:N97" ca="1" si="122">+INDEX($E150:$O150,1,D$95) * INDEX($V$98:$V$108,D$95,1)</f>
        <v>#NAME?</v>
      </c>
      <c r="E97" s="14" t="e">
        <f t="shared" ca="1" si="122"/>
        <v>#NAME?</v>
      </c>
      <c r="F97" s="14" t="e">
        <f t="shared" ca="1" si="122"/>
        <v>#NAME?</v>
      </c>
      <c r="G97" s="14" t="e">
        <f t="shared" ca="1" si="122"/>
        <v>#NAME?</v>
      </c>
      <c r="H97" s="14" t="e">
        <f t="shared" ca="1" si="122"/>
        <v>#NAME?</v>
      </c>
      <c r="I97" s="14" t="e">
        <f t="shared" ca="1" si="122"/>
        <v>#NAME?</v>
      </c>
      <c r="J97" s="14" t="e">
        <f t="shared" ca="1" si="122"/>
        <v>#NAME?</v>
      </c>
      <c r="K97" s="14" t="e">
        <f t="shared" ca="1" si="122"/>
        <v>#NAME?</v>
      </c>
      <c r="L97" s="14" t="e">
        <f t="shared" ca="1" si="122"/>
        <v>#NAME?</v>
      </c>
      <c r="M97" s="14" t="e">
        <f t="shared" ca="1" si="122"/>
        <v>#NAME?</v>
      </c>
      <c r="N97" s="14" t="e">
        <f t="shared" ca="1" si="122"/>
        <v>#NAME?</v>
      </c>
      <c r="O97" s="80"/>
      <c r="R97" s="261"/>
      <c r="S97" s="261"/>
      <c r="T97" s="43" t="s">
        <v>189</v>
      </c>
      <c r="U97" s="43"/>
      <c r="V97" s="116" t="str">
        <f>+INDEX('Energy matrix'!C23:N23,1,$D$2)</f>
        <v xml:space="preserve">Agriculture, forestry and fishing </v>
      </c>
      <c r="W97" s="43"/>
    </row>
    <row r="98" spans="3:24" s="260" customFormat="1" ht="12.75" customHeight="1">
      <c r="C98" s="13" t="str">
        <f>$D$151</f>
        <v>Cooling demand</v>
      </c>
      <c r="D98" s="14" t="e">
        <f t="shared" ref="D98:N98" ca="1" si="123">+INDEX($E151:$O151,1,D$95) * INDEX($V$98:$V$108,D$95,1)</f>
        <v>#NAME?</v>
      </c>
      <c r="E98" s="14" t="e">
        <f t="shared" ca="1" si="123"/>
        <v>#NAME?</v>
      </c>
      <c r="F98" s="14" t="e">
        <f t="shared" ca="1" si="123"/>
        <v>#NAME?</v>
      </c>
      <c r="G98" s="14" t="e">
        <f t="shared" ca="1" si="123"/>
        <v>#NAME?</v>
      </c>
      <c r="H98" s="14" t="e">
        <f t="shared" ca="1" si="123"/>
        <v>#NAME?</v>
      </c>
      <c r="I98" s="14" t="e">
        <f t="shared" ca="1" si="123"/>
        <v>#NAME?</v>
      </c>
      <c r="J98" s="14" t="e">
        <f t="shared" ca="1" si="123"/>
        <v>#NAME?</v>
      </c>
      <c r="K98" s="14" t="e">
        <f t="shared" ca="1" si="123"/>
        <v>#NAME?</v>
      </c>
      <c r="L98" s="14" t="e">
        <f t="shared" ca="1" si="123"/>
        <v>#NAME?</v>
      </c>
      <c r="M98" s="14" t="e">
        <f t="shared" ca="1" si="123"/>
        <v>#NAME?</v>
      </c>
      <c r="N98" s="14" t="e">
        <f t="shared" ca="1" si="123"/>
        <v>#NAME?</v>
      </c>
      <c r="O98" s="80"/>
      <c r="R98" s="261"/>
      <c r="S98" s="261"/>
      <c r="T98" s="107" t="str">
        <f>'Energy matrix'!B24</f>
        <v>Coal</v>
      </c>
      <c r="U98" s="107"/>
      <c r="V98" s="108" t="e">
        <f ca="1">+INDEX('Energy matrix'!C24:N24,1,$D$2)</f>
        <v>#NAME?</v>
      </c>
      <c r="W98" s="107"/>
    </row>
    <row r="99" spans="3:24" s="260" customFormat="1" ht="12.75" customHeight="1">
      <c r="C99" s="13" t="str">
        <f>$D$152</f>
        <v>Haullage</v>
      </c>
      <c r="D99" s="19" t="e">
        <f t="shared" ref="D99:N99" ca="1" si="124">+INDEX($E152:$O152,1,D$95) * INDEX($V$98:$V$108,D$95,1)</f>
        <v>#NAME?</v>
      </c>
      <c r="E99" s="19" t="e">
        <f t="shared" ca="1" si="124"/>
        <v>#NAME?</v>
      </c>
      <c r="F99" s="19" t="e">
        <f t="shared" ca="1" si="124"/>
        <v>#NAME?</v>
      </c>
      <c r="G99" s="19" t="e">
        <f t="shared" ca="1" si="124"/>
        <v>#NAME?</v>
      </c>
      <c r="H99" s="19" t="e">
        <f t="shared" ca="1" si="124"/>
        <v>#NAME?</v>
      </c>
      <c r="I99" s="19" t="e">
        <f t="shared" ca="1" si="124"/>
        <v>#NAME?</v>
      </c>
      <c r="J99" s="19" t="e">
        <f t="shared" ca="1" si="124"/>
        <v>#NAME?</v>
      </c>
      <c r="K99" s="19" t="e">
        <f t="shared" ca="1" si="124"/>
        <v>#NAME?</v>
      </c>
      <c r="L99" s="19" t="e">
        <f t="shared" ca="1" si="124"/>
        <v>#NAME?</v>
      </c>
      <c r="M99" s="19" t="e">
        <f t="shared" ca="1" si="124"/>
        <v>#NAME?</v>
      </c>
      <c r="N99" s="19" t="e">
        <f t="shared" ca="1" si="124"/>
        <v>#NAME?</v>
      </c>
      <c r="O99" s="80"/>
      <c r="R99" s="261"/>
      <c r="S99" s="261"/>
      <c r="T99" s="107" t="str">
        <f>'Energy matrix'!B25</f>
        <v>Fuel Oil</v>
      </c>
      <c r="U99" s="107"/>
      <c r="V99" s="108" t="e">
        <f ca="1">+INDEX('Energy matrix'!C25:N25,1,$D$2)</f>
        <v>#NAME?</v>
      </c>
      <c r="W99" s="107"/>
    </row>
    <row r="100" spans="3:24" s="260" customFormat="1" ht="12.75" customHeight="1">
      <c r="C100" s="13" t="str">
        <f>$D$153</f>
        <v>Light and electronics</v>
      </c>
      <c r="D100" s="14" t="e">
        <f t="shared" ref="D100:N100" ca="1" si="125">+INDEX($E153:$O153,1,D$95) * INDEX($V$98:$V$108,D$95,1)</f>
        <v>#NAME?</v>
      </c>
      <c r="E100" s="14" t="e">
        <f t="shared" ca="1" si="125"/>
        <v>#NAME?</v>
      </c>
      <c r="F100" s="14" t="e">
        <f t="shared" ca="1" si="125"/>
        <v>#NAME?</v>
      </c>
      <c r="G100" s="14" t="e">
        <f t="shared" ca="1" si="125"/>
        <v>#NAME?</v>
      </c>
      <c r="H100" s="14" t="e">
        <f t="shared" ca="1" si="125"/>
        <v>#NAME?</v>
      </c>
      <c r="I100" s="14" t="e">
        <f t="shared" ca="1" si="125"/>
        <v>#NAME?</v>
      </c>
      <c r="J100" s="14" t="e">
        <f t="shared" ca="1" si="125"/>
        <v>#NAME?</v>
      </c>
      <c r="K100" s="14" t="e">
        <f t="shared" ca="1" si="125"/>
        <v>#NAME?</v>
      </c>
      <c r="L100" s="14" t="e">
        <f t="shared" ca="1" si="125"/>
        <v>#NAME?</v>
      </c>
      <c r="M100" s="14" t="e">
        <f t="shared" ca="1" si="125"/>
        <v>#NAME?</v>
      </c>
      <c r="N100" s="14" t="e">
        <f t="shared" ca="1" si="125"/>
        <v>#NAME?</v>
      </c>
      <c r="O100" s="80"/>
      <c r="R100" s="261"/>
      <c r="S100" s="261"/>
      <c r="T100" s="107" t="str">
        <f>'Energy matrix'!B26</f>
        <v>Diesel</v>
      </c>
      <c r="U100" s="107"/>
      <c r="V100" s="108" t="e">
        <f ca="1">+INDEX('Energy matrix'!C26:N26,1,$D$2)</f>
        <v>#NAME?</v>
      </c>
      <c r="W100" s="107"/>
    </row>
    <row r="101" spans="3:24" s="260" customFormat="1" ht="12.75" customHeight="1">
      <c r="C101" s="13" t="str">
        <f>$D$154</f>
        <v>Electric motors</v>
      </c>
      <c r="D101" s="14" t="e">
        <f t="shared" ref="D101:N101" ca="1" si="126">+INDEX($E154:$O154,1,D$95) * INDEX($V$98:$V$108,D$95,1)</f>
        <v>#NAME?</v>
      </c>
      <c r="E101" s="14" t="e">
        <f t="shared" ca="1" si="126"/>
        <v>#NAME?</v>
      </c>
      <c r="F101" s="14" t="e">
        <f t="shared" ca="1" si="126"/>
        <v>#NAME?</v>
      </c>
      <c r="G101" s="14" t="e">
        <f t="shared" ca="1" si="126"/>
        <v>#NAME?</v>
      </c>
      <c r="H101" s="14" t="e">
        <f t="shared" ca="1" si="126"/>
        <v>#NAME?</v>
      </c>
      <c r="I101" s="14" t="e">
        <f t="shared" ca="1" si="126"/>
        <v>#NAME?</v>
      </c>
      <c r="J101" s="14" t="e">
        <f t="shared" ca="1" si="126"/>
        <v>#NAME?</v>
      </c>
      <c r="K101" s="14" t="e">
        <f t="shared" ca="1" si="126"/>
        <v>#NAME?</v>
      </c>
      <c r="L101" s="14" t="e">
        <f t="shared" ca="1" si="126"/>
        <v>#NAME?</v>
      </c>
      <c r="M101" s="14" t="e">
        <f t="shared" ca="1" si="126"/>
        <v>#NAME?</v>
      </c>
      <c r="N101" s="14" t="e">
        <f t="shared" ca="1" si="126"/>
        <v>#NAME?</v>
      </c>
      <c r="O101" s="80"/>
      <c r="R101" s="261"/>
      <c r="S101" s="261"/>
      <c r="T101" s="107" t="str">
        <f>'Energy matrix'!B27</f>
        <v>Gasoline</v>
      </c>
      <c r="U101" s="107"/>
      <c r="V101" s="108" t="e">
        <f ca="1">+INDEX('Energy matrix'!C27:N27,1,$D$2)</f>
        <v>#NAME?</v>
      </c>
      <c r="W101" s="107"/>
    </row>
    <row r="102" spans="3:24" s="260" customFormat="1" ht="12.75" customHeight="1">
      <c r="C102" s="13" t="str">
        <f>$D$155</f>
        <v>Spatial heating</v>
      </c>
      <c r="D102" s="14" t="e">
        <f t="shared" ref="D102:N102" ca="1" si="127">+INDEX($E155:$O155,1,D$95) * INDEX($V$98:$V$108,D$95,1)</f>
        <v>#NAME?</v>
      </c>
      <c r="E102" s="14" t="e">
        <f t="shared" ca="1" si="127"/>
        <v>#NAME?</v>
      </c>
      <c r="F102" s="14" t="e">
        <f t="shared" ca="1" si="127"/>
        <v>#NAME?</v>
      </c>
      <c r="G102" s="14" t="e">
        <f t="shared" ca="1" si="127"/>
        <v>#NAME?</v>
      </c>
      <c r="H102" s="14" t="e">
        <f t="shared" ca="1" si="127"/>
        <v>#NAME?</v>
      </c>
      <c r="I102" s="14" t="e">
        <f t="shared" ca="1" si="127"/>
        <v>#NAME?</v>
      </c>
      <c r="J102" s="14" t="e">
        <f t="shared" ca="1" si="127"/>
        <v>#NAME?</v>
      </c>
      <c r="K102" s="14" t="e">
        <f t="shared" ca="1" si="127"/>
        <v>#NAME?</v>
      </c>
      <c r="L102" s="14" t="e">
        <f t="shared" ca="1" si="127"/>
        <v>#NAME?</v>
      </c>
      <c r="M102" s="14" t="e">
        <f t="shared" ca="1" si="127"/>
        <v>#NAME?</v>
      </c>
      <c r="N102" s="14" t="e">
        <f t="shared" ca="1" si="127"/>
        <v>#NAME?</v>
      </c>
      <c r="O102" s="80"/>
      <c r="R102" s="261"/>
      <c r="S102" s="261"/>
      <c r="T102" s="107" t="str">
        <f>'Energy matrix'!B28</f>
        <v>LPG</v>
      </c>
      <c r="U102" s="107"/>
      <c r="V102" s="108" t="e">
        <f ca="1">+INDEX('Energy matrix'!C28:N28,1,$D$2)</f>
        <v>#NAME?</v>
      </c>
      <c r="W102" s="107"/>
    </row>
    <row r="103" spans="3:24" s="260" customFormat="1" ht="12.75" customHeight="1">
      <c r="C103" s="17" t="s">
        <v>57</v>
      </c>
      <c r="D103" s="18" t="e">
        <f t="shared" ref="D103:N103" ca="1" si="128">SUM(D97:D102)</f>
        <v>#NAME?</v>
      </c>
      <c r="E103" s="18" t="e">
        <f t="shared" ca="1" si="128"/>
        <v>#NAME?</v>
      </c>
      <c r="F103" s="18" t="e">
        <f t="shared" ca="1" si="128"/>
        <v>#NAME?</v>
      </c>
      <c r="G103" s="18" t="e">
        <f t="shared" ca="1" si="128"/>
        <v>#NAME?</v>
      </c>
      <c r="H103" s="18" t="e">
        <f t="shared" ca="1" si="128"/>
        <v>#NAME?</v>
      </c>
      <c r="I103" s="18" t="e">
        <f t="shared" ca="1" si="128"/>
        <v>#NAME?</v>
      </c>
      <c r="J103" s="18" t="e">
        <f t="shared" ca="1" si="128"/>
        <v>#NAME?</v>
      </c>
      <c r="K103" s="18" t="e">
        <f t="shared" ca="1" si="128"/>
        <v>#NAME?</v>
      </c>
      <c r="L103" s="18" t="e">
        <f t="shared" ca="1" si="128"/>
        <v>#NAME?</v>
      </c>
      <c r="M103" s="18" t="e">
        <f t="shared" ca="1" si="128"/>
        <v>#NAME?</v>
      </c>
      <c r="N103" s="18" t="e">
        <f t="shared" ca="1" si="128"/>
        <v>#NAME?</v>
      </c>
      <c r="O103" s="80"/>
      <c r="R103" s="261"/>
      <c r="S103" s="261"/>
      <c r="T103" s="107" t="str">
        <f>'Energy matrix'!B29</f>
        <v>Natural gas</v>
      </c>
      <c r="U103" s="107"/>
      <c r="V103" s="108" t="e">
        <f ca="1">+INDEX('Energy matrix'!C29:N29,1,$D$2)</f>
        <v>#NAME?</v>
      </c>
      <c r="W103" s="107"/>
    </row>
    <row r="104" spans="3:24" s="260" customFormat="1" ht="12.75" customHeight="1">
      <c r="O104" s="80"/>
      <c r="R104" s="261"/>
      <c r="S104" s="261"/>
      <c r="T104" s="107" t="str">
        <f>'Energy matrix'!B30</f>
        <v>Biogas</v>
      </c>
      <c r="U104" s="107"/>
      <c r="V104" s="108" t="e">
        <f ca="1">+INDEX('Energy matrix'!C30:N30,1,$D$2)</f>
        <v>#NAME?</v>
      </c>
      <c r="W104" s="107"/>
    </row>
    <row r="105" spans="3:24" s="260" customFormat="1" ht="12.75" customHeight="1">
      <c r="O105" s="80"/>
      <c r="R105" s="261"/>
      <c r="S105" s="261"/>
      <c r="T105" s="107" t="str">
        <f>'Energy matrix'!B31</f>
        <v>Biomass</v>
      </c>
      <c r="U105" s="107"/>
      <c r="V105" s="108" t="e">
        <f ca="1">+INDEX('Energy matrix'!C31:N31,1,$D$2)</f>
        <v>#NAME?</v>
      </c>
      <c r="W105" s="107"/>
    </row>
    <row r="106" spans="3:24" s="260" customFormat="1" ht="12.75" customHeight="1">
      <c r="E106" s="58"/>
      <c r="F106" s="58"/>
      <c r="G106" s="262"/>
      <c r="H106" s="262"/>
      <c r="I106" s="262"/>
      <c r="J106" s="262"/>
      <c r="K106" s="262"/>
      <c r="O106" s="80"/>
      <c r="R106" s="261"/>
      <c r="S106" s="261"/>
      <c r="T106" s="107" t="str">
        <f>'Energy matrix'!B32</f>
        <v>Waste</v>
      </c>
      <c r="U106" s="107"/>
      <c r="V106" s="108" t="e">
        <f ca="1">+INDEX('Energy matrix'!C32:N32,1,$D$2)</f>
        <v>#NAME?</v>
      </c>
      <c r="W106" s="107"/>
    </row>
    <row r="107" spans="3:24" s="260" customFormat="1" ht="12.75" customHeight="1">
      <c r="E107" s="58"/>
      <c r="F107" s="58"/>
      <c r="G107" s="262"/>
      <c r="H107" s="262"/>
      <c r="I107" s="262"/>
      <c r="J107" s="262"/>
      <c r="K107" s="262"/>
      <c r="O107" s="80"/>
      <c r="R107" s="261"/>
      <c r="S107" s="261"/>
      <c r="T107" s="107" t="str">
        <f>'Energy matrix'!B33</f>
        <v>Electricity</v>
      </c>
      <c r="U107" s="107"/>
      <c r="V107" s="108" t="e">
        <f ca="1">+INDEX('Energy matrix'!C33:N33,1,$D$2)</f>
        <v>#NAME?</v>
      </c>
      <c r="W107" s="107"/>
    </row>
    <row r="108" spans="3:24" s="260" customFormat="1" ht="12.75" customHeight="1">
      <c r="E108" s="58"/>
      <c r="F108" s="58"/>
      <c r="G108" s="262"/>
      <c r="H108" s="262"/>
      <c r="I108" s="262"/>
      <c r="J108" s="262"/>
      <c r="K108" s="262"/>
      <c r="O108" s="80"/>
      <c r="R108" s="261"/>
      <c r="S108" s="261"/>
      <c r="T108" s="112" t="str">
        <f>'Energy matrix'!B34</f>
        <v>District Heating</v>
      </c>
      <c r="U108" s="112"/>
      <c r="V108" s="113" t="e">
        <f ca="1">+INDEX('Energy matrix'!C34:N34,1,$D$2)</f>
        <v>#NAME?</v>
      </c>
      <c r="W108" s="112"/>
    </row>
    <row r="109" spans="3:24" s="260" customFormat="1" ht="12.75" customHeight="1">
      <c r="E109" s="58"/>
      <c r="F109" s="58"/>
      <c r="G109" s="262"/>
      <c r="H109" s="262"/>
      <c r="I109" s="262"/>
      <c r="J109" s="262"/>
      <c r="K109" s="262"/>
      <c r="O109" s="80"/>
      <c r="R109" s="261"/>
      <c r="S109" s="261"/>
      <c r="T109" s="264"/>
      <c r="U109" s="264"/>
      <c r="W109" s="264"/>
    </row>
    <row r="110" spans="3:24" ht="12.75" customHeight="1">
      <c r="C110" s="234" t="s">
        <v>408</v>
      </c>
      <c r="E110" s="25"/>
      <c r="F110" s="25"/>
      <c r="G110" s="25"/>
      <c r="H110" s="25"/>
      <c r="I110" s="25"/>
      <c r="J110" s="25"/>
      <c r="K110" s="25"/>
      <c r="O110" s="80"/>
      <c r="T110" s="107" t="s">
        <v>57</v>
      </c>
      <c r="U110" s="107"/>
      <c r="V110" s="108" t="e">
        <f ca="1">SUM(V98:V108)</f>
        <v>#NAME?</v>
      </c>
      <c r="W110" s="107"/>
      <c r="X110" s="260"/>
    </row>
    <row r="111" spans="3:24" ht="12.75" customHeight="1">
      <c r="O111" s="80"/>
      <c r="T111" s="261"/>
      <c r="U111" s="261"/>
      <c r="V111" s="261"/>
      <c r="W111" s="261"/>
      <c r="X111" s="260"/>
    </row>
    <row r="112" spans="3:24" ht="12.75" customHeight="1">
      <c r="C112" s="117" t="s">
        <v>149</v>
      </c>
      <c r="E112" s="25"/>
      <c r="F112" s="25"/>
      <c r="G112" s="25"/>
      <c r="H112" s="25"/>
      <c r="I112" s="25"/>
      <c r="J112" s="25"/>
      <c r="K112" s="25"/>
      <c r="T112" s="261"/>
      <c r="U112" s="261"/>
      <c r="V112" s="261"/>
      <c r="W112" s="261"/>
      <c r="X112" s="260"/>
    </row>
    <row r="113" spans="3:31" ht="12.75" customHeight="1">
      <c r="D113" s="81" t="s">
        <v>151</v>
      </c>
      <c r="E113" s="82" t="str">
        <f t="array" ref="E113">+IF(AND(UPPER(TRANSPOSE(T118:T128))=UPPER(MID(D116:N116,4,99))),"Ok","ERROR")</f>
        <v>Ok</v>
      </c>
      <c r="F113" s="25"/>
      <c r="G113" s="25"/>
      <c r="H113" s="25"/>
      <c r="I113" s="25"/>
      <c r="J113" s="25"/>
      <c r="K113" s="25"/>
      <c r="T113" s="261"/>
      <c r="U113" s="261"/>
      <c r="V113" s="261"/>
      <c r="W113" s="261"/>
      <c r="X113" s="260"/>
    </row>
    <row r="114" spans="3:31" ht="12.75" customHeight="1">
      <c r="C114" s="25" t="s">
        <v>189</v>
      </c>
      <c r="O114" s="80"/>
      <c r="T114" s="117" t="s">
        <v>411</v>
      </c>
      <c r="U114" s="117"/>
      <c r="W114" s="117"/>
    </row>
    <row r="115" spans="3:31" ht="12.75" customHeight="1">
      <c r="D115" s="83">
        <v>1</v>
      </c>
      <c r="E115" s="83">
        <f>+D115+1</f>
        <v>2</v>
      </c>
      <c r="F115" s="83">
        <f t="shared" ref="F115" si="129">+E115+1</f>
        <v>3</v>
      </c>
      <c r="G115" s="83">
        <f t="shared" ref="G115" si="130">+F115+1</f>
        <v>4</v>
      </c>
      <c r="H115" s="83">
        <f t="shared" ref="H115" si="131">+G115+1</f>
        <v>5</v>
      </c>
      <c r="I115" s="83">
        <f t="shared" ref="I115" si="132">+H115+1</f>
        <v>6</v>
      </c>
      <c r="J115" s="83">
        <f t="shared" ref="J115" si="133">+I115+1</f>
        <v>7</v>
      </c>
      <c r="K115" s="83">
        <f t="shared" ref="K115" si="134">+J115+1</f>
        <v>8</v>
      </c>
      <c r="L115" s="83">
        <f t="shared" ref="L115" si="135">+K115+1</f>
        <v>9</v>
      </c>
      <c r="M115" s="83">
        <f t="shared" ref="M115" si="136">+L115+1</f>
        <v>10</v>
      </c>
      <c r="N115" s="83">
        <f t="shared" ref="N115" si="137">+M115+1</f>
        <v>11</v>
      </c>
      <c r="O115" s="80"/>
      <c r="T115" s="41"/>
      <c r="U115" s="41"/>
      <c r="W115" s="41"/>
    </row>
    <row r="116" spans="3:31" ht="12.75" customHeight="1">
      <c r="C116" s="10" t="str">
        <f t="shared" ref="C116:N116" si="138">+C76</f>
        <v>Agg End-use</v>
      </c>
      <c r="D116" s="10" t="str">
        <f t="shared" si="138"/>
        <v>01 Coal</v>
      </c>
      <c r="E116" s="10" t="str">
        <f t="shared" si="138"/>
        <v>02 Fuel oil</v>
      </c>
      <c r="F116" s="10" t="str">
        <f t="shared" si="138"/>
        <v>03 Diesel</v>
      </c>
      <c r="G116" s="10" t="str">
        <f t="shared" si="138"/>
        <v>04 Gasoline</v>
      </c>
      <c r="H116" s="10" t="str">
        <f t="shared" si="138"/>
        <v>05 LPG</v>
      </c>
      <c r="I116" s="10" t="str">
        <f t="shared" si="138"/>
        <v>06 Natural gas</v>
      </c>
      <c r="J116" s="10" t="str">
        <f t="shared" si="138"/>
        <v>07 Biogas</v>
      </c>
      <c r="K116" s="10" t="str">
        <f t="shared" si="138"/>
        <v>08 Biomass</v>
      </c>
      <c r="L116" s="10" t="str">
        <f t="shared" si="138"/>
        <v>09 Waste</v>
      </c>
      <c r="M116" s="10" t="str">
        <f t="shared" si="138"/>
        <v>10 Electricity</v>
      </c>
      <c r="N116" s="10" t="str">
        <f t="shared" si="138"/>
        <v>11 District heating</v>
      </c>
      <c r="O116" s="80"/>
      <c r="T116" s="114" t="s">
        <v>150</v>
      </c>
      <c r="V116" s="115">
        <f>+'Energy matrix'!B41</f>
        <v>2019</v>
      </c>
    </row>
    <row r="117" spans="3:31" ht="12.75" customHeight="1">
      <c r="C117" s="13" t="str">
        <f>$D$150</f>
        <v>Process heat temperature</v>
      </c>
      <c r="D117" s="14" t="e">
        <f t="shared" ref="D117:M117" ca="1" si="139">+INDEX($E150:$O150,1,D$115) * INDEX($V$118:$V$128,D$115,1)</f>
        <v>#NAME?</v>
      </c>
      <c r="E117" s="14" t="e">
        <f t="shared" ca="1" si="139"/>
        <v>#NAME?</v>
      </c>
      <c r="F117" s="14" t="e">
        <f t="shared" ca="1" si="139"/>
        <v>#NAME?</v>
      </c>
      <c r="G117" s="14" t="e">
        <f t="shared" ca="1" si="139"/>
        <v>#NAME?</v>
      </c>
      <c r="H117" s="14" t="e">
        <f t="shared" ca="1" si="139"/>
        <v>#NAME?</v>
      </c>
      <c r="I117" s="14" t="e">
        <f t="shared" ca="1" si="139"/>
        <v>#NAME?</v>
      </c>
      <c r="J117" s="14" t="e">
        <f t="shared" ca="1" si="139"/>
        <v>#NAME?</v>
      </c>
      <c r="K117" s="14" t="e">
        <f t="shared" ca="1" si="139"/>
        <v>#NAME?</v>
      </c>
      <c r="L117" s="14" t="e">
        <f t="shared" ca="1" si="139"/>
        <v>#NAME?</v>
      </c>
      <c r="M117" s="14" t="e">
        <f t="shared" ca="1" si="139"/>
        <v>#NAME?</v>
      </c>
      <c r="N117" s="14">
        <f>+INDEX($E150:$O150,1,N$115) * INDEX($V$118:$V$128,N$115,1)</f>
        <v>0</v>
      </c>
      <c r="O117" s="80"/>
      <c r="T117" s="43" t="s">
        <v>189</v>
      </c>
      <c r="U117" s="43"/>
      <c r="V117" s="116" t="str">
        <f>+INDEX('Energy matrix'!C42:N42,1,$D$2)</f>
        <v xml:space="preserve">Agriculture, forestry and fishing </v>
      </c>
      <c r="W117" s="43"/>
    </row>
    <row r="118" spans="3:31" ht="12.75" customHeight="1">
      <c r="C118" s="13" t="str">
        <f>$D$151</f>
        <v>Cooling demand</v>
      </c>
      <c r="D118" s="14" t="e">
        <f t="shared" ref="D118:M118" ca="1" si="140">+INDEX($E151:$O151,1,D$115) * INDEX($V$118:$V$128,D$115,1)</f>
        <v>#NAME?</v>
      </c>
      <c r="E118" s="14" t="e">
        <f t="shared" ca="1" si="140"/>
        <v>#NAME?</v>
      </c>
      <c r="F118" s="14" t="e">
        <f t="shared" ca="1" si="140"/>
        <v>#NAME?</v>
      </c>
      <c r="G118" s="14" t="e">
        <f t="shared" ca="1" si="140"/>
        <v>#NAME?</v>
      </c>
      <c r="H118" s="14" t="e">
        <f t="shared" ca="1" si="140"/>
        <v>#NAME?</v>
      </c>
      <c r="I118" s="14" t="e">
        <f t="shared" ca="1" si="140"/>
        <v>#NAME?</v>
      </c>
      <c r="J118" s="14" t="e">
        <f t="shared" ca="1" si="140"/>
        <v>#NAME?</v>
      </c>
      <c r="K118" s="14" t="e">
        <f t="shared" ca="1" si="140"/>
        <v>#NAME?</v>
      </c>
      <c r="L118" s="14" t="e">
        <f t="shared" ca="1" si="140"/>
        <v>#NAME?</v>
      </c>
      <c r="M118" s="14" t="e">
        <f t="shared" ca="1" si="140"/>
        <v>#NAME?</v>
      </c>
      <c r="N118" s="14">
        <f>+INDEX($E151:$O151,1,N$115) * INDEX($V$118:$V$128,N$115,1)</f>
        <v>0</v>
      </c>
      <c r="O118" s="80"/>
      <c r="T118" s="107" t="str">
        <f>'Energy matrix'!B43</f>
        <v>Coal</v>
      </c>
      <c r="U118" s="107"/>
      <c r="V118" s="108" t="e">
        <f ca="1">+INDEX('Energy matrix'!C43:N43,1,$D$2)</f>
        <v>#NAME?</v>
      </c>
      <c r="W118" s="107"/>
    </row>
    <row r="119" spans="3:31" ht="12.75" customHeight="1">
      <c r="C119" s="13" t="str">
        <f>$D$152</f>
        <v>Haullage</v>
      </c>
      <c r="D119" s="19" t="e">
        <f t="shared" ref="D119:N119" ca="1" si="141">+INDEX($E152:$O152,1,D$115) * INDEX($V$118:$V$128,D$115,1)</f>
        <v>#NAME?</v>
      </c>
      <c r="E119" s="19" t="e">
        <f t="shared" ca="1" si="141"/>
        <v>#NAME?</v>
      </c>
      <c r="F119" s="19" t="e">
        <f t="shared" ca="1" si="141"/>
        <v>#NAME?</v>
      </c>
      <c r="G119" s="19" t="e">
        <f t="shared" ca="1" si="141"/>
        <v>#NAME?</v>
      </c>
      <c r="H119" s="19" t="e">
        <f t="shared" ca="1" si="141"/>
        <v>#NAME?</v>
      </c>
      <c r="I119" s="19" t="e">
        <f t="shared" ca="1" si="141"/>
        <v>#NAME?</v>
      </c>
      <c r="J119" s="19" t="e">
        <f t="shared" ca="1" si="141"/>
        <v>#NAME?</v>
      </c>
      <c r="K119" s="19" t="e">
        <f t="shared" ca="1" si="141"/>
        <v>#NAME?</v>
      </c>
      <c r="L119" s="19" t="e">
        <f t="shared" ca="1" si="141"/>
        <v>#NAME?</v>
      </c>
      <c r="M119" s="19" t="e">
        <f t="shared" ca="1" si="141"/>
        <v>#NAME?</v>
      </c>
      <c r="N119" s="19">
        <f t="shared" si="141"/>
        <v>0</v>
      </c>
      <c r="O119" s="80"/>
      <c r="T119" s="107" t="str">
        <f>'Energy matrix'!B44</f>
        <v>Fuel Oil</v>
      </c>
      <c r="U119" s="107"/>
      <c r="V119" s="108" t="e">
        <f ca="1">+INDEX('Energy matrix'!C44:N44,1,$D$2)</f>
        <v>#NAME?</v>
      </c>
      <c r="W119" s="107"/>
    </row>
    <row r="120" spans="3:31" ht="12.75" customHeight="1">
      <c r="C120" s="13" t="str">
        <f>$D$153</f>
        <v>Light and electronics</v>
      </c>
      <c r="D120" s="14" t="e">
        <f t="shared" ref="D120:N120" ca="1" si="142">+INDEX($E153:$O153,1,D$115) * INDEX($V$118:$V$128,D$115,1)</f>
        <v>#NAME?</v>
      </c>
      <c r="E120" s="14" t="e">
        <f t="shared" ca="1" si="142"/>
        <v>#NAME?</v>
      </c>
      <c r="F120" s="14" t="e">
        <f t="shared" ca="1" si="142"/>
        <v>#NAME?</v>
      </c>
      <c r="G120" s="14" t="e">
        <f t="shared" ca="1" si="142"/>
        <v>#NAME?</v>
      </c>
      <c r="H120" s="14" t="e">
        <f t="shared" ca="1" si="142"/>
        <v>#NAME?</v>
      </c>
      <c r="I120" s="14" t="e">
        <f t="shared" ca="1" si="142"/>
        <v>#NAME?</v>
      </c>
      <c r="J120" s="14" t="e">
        <f t="shared" ca="1" si="142"/>
        <v>#NAME?</v>
      </c>
      <c r="K120" s="14" t="e">
        <f t="shared" ca="1" si="142"/>
        <v>#NAME?</v>
      </c>
      <c r="L120" s="14" t="e">
        <f t="shared" ca="1" si="142"/>
        <v>#NAME?</v>
      </c>
      <c r="M120" s="14" t="e">
        <f t="shared" ca="1" si="142"/>
        <v>#NAME?</v>
      </c>
      <c r="N120" s="14">
        <f t="shared" si="142"/>
        <v>0</v>
      </c>
      <c r="O120" s="80"/>
      <c r="T120" s="107" t="str">
        <f>'Energy matrix'!B45</f>
        <v>Diesel</v>
      </c>
      <c r="U120" s="107"/>
      <c r="V120" s="108" t="e">
        <f ca="1">+INDEX('Energy matrix'!C45:N45,1,$D$2)</f>
        <v>#NAME?</v>
      </c>
      <c r="W120" s="107"/>
    </row>
    <row r="121" spans="3:31" ht="12.75" customHeight="1">
      <c r="C121" s="13" t="str">
        <f>$D$154</f>
        <v>Electric motors</v>
      </c>
      <c r="D121" s="14" t="e">
        <f t="shared" ref="D121:N121" ca="1" si="143">+INDEX($E154:$O154,1,D$115) * INDEX($V$118:$V$128,D$115,1)</f>
        <v>#NAME?</v>
      </c>
      <c r="E121" s="14" t="e">
        <f t="shared" ca="1" si="143"/>
        <v>#NAME?</v>
      </c>
      <c r="F121" s="14" t="e">
        <f t="shared" ca="1" si="143"/>
        <v>#NAME?</v>
      </c>
      <c r="G121" s="14" t="e">
        <f t="shared" ca="1" si="143"/>
        <v>#NAME?</v>
      </c>
      <c r="H121" s="14" t="e">
        <f t="shared" ca="1" si="143"/>
        <v>#NAME?</v>
      </c>
      <c r="I121" s="14" t="e">
        <f t="shared" ca="1" si="143"/>
        <v>#NAME?</v>
      </c>
      <c r="J121" s="14" t="e">
        <f t="shared" ca="1" si="143"/>
        <v>#NAME?</v>
      </c>
      <c r="K121" s="14" t="e">
        <f t="shared" ca="1" si="143"/>
        <v>#NAME?</v>
      </c>
      <c r="L121" s="14" t="e">
        <f t="shared" ca="1" si="143"/>
        <v>#NAME?</v>
      </c>
      <c r="M121" s="14" t="e">
        <f t="shared" ca="1" si="143"/>
        <v>#NAME?</v>
      </c>
      <c r="N121" s="14">
        <f t="shared" si="143"/>
        <v>0</v>
      </c>
      <c r="O121" s="80"/>
      <c r="T121" s="107" t="str">
        <f>'Energy matrix'!B46</f>
        <v>Gasoline</v>
      </c>
      <c r="U121" s="107"/>
      <c r="V121" s="108" t="e">
        <f ca="1">+INDEX('Energy matrix'!C46:N46,1,$D$2)</f>
        <v>#NAME?</v>
      </c>
      <c r="W121" s="107"/>
    </row>
    <row r="122" spans="3:31" ht="12.75" customHeight="1">
      <c r="C122" s="13" t="str">
        <f>$D$155</f>
        <v>Spatial heating</v>
      </c>
      <c r="D122" s="14" t="e">
        <f t="shared" ref="D122:M122" ca="1" si="144">+INDEX($E155:$O155,1,D$115) * INDEX($V$118:$V$128,D$115,1)</f>
        <v>#NAME?</v>
      </c>
      <c r="E122" s="14" t="e">
        <f t="shared" ca="1" si="144"/>
        <v>#NAME?</v>
      </c>
      <c r="F122" s="14" t="e">
        <f t="shared" ca="1" si="144"/>
        <v>#NAME?</v>
      </c>
      <c r="G122" s="14" t="e">
        <f t="shared" ca="1" si="144"/>
        <v>#NAME?</v>
      </c>
      <c r="H122" s="14" t="e">
        <f t="shared" ca="1" si="144"/>
        <v>#NAME?</v>
      </c>
      <c r="I122" s="14" t="e">
        <f t="shared" ca="1" si="144"/>
        <v>#NAME?</v>
      </c>
      <c r="J122" s="14" t="e">
        <f t="shared" ca="1" si="144"/>
        <v>#NAME?</v>
      </c>
      <c r="K122" s="14" t="e">
        <f t="shared" ca="1" si="144"/>
        <v>#NAME?</v>
      </c>
      <c r="L122" s="14" t="e">
        <f t="shared" ca="1" si="144"/>
        <v>#NAME?</v>
      </c>
      <c r="M122" s="14" t="e">
        <f t="shared" ca="1" si="144"/>
        <v>#NAME?</v>
      </c>
      <c r="N122" s="14">
        <f>+INDEX($E155:$O155,1,N$115) * INDEX($V$118:$V$128,N$115,1)</f>
        <v>0</v>
      </c>
      <c r="O122" s="80"/>
      <c r="T122" s="107" t="str">
        <f>'Energy matrix'!B47</f>
        <v>LPG</v>
      </c>
      <c r="U122" s="107"/>
      <c r="V122" s="108" t="e">
        <f ca="1">+INDEX('Energy matrix'!C47:N47,1,$D$2)</f>
        <v>#NAME?</v>
      </c>
      <c r="W122" s="107"/>
    </row>
    <row r="123" spans="3:31" ht="12.75" customHeight="1">
      <c r="C123" s="17" t="s">
        <v>57</v>
      </c>
      <c r="D123" s="18" t="e">
        <f t="shared" ref="D123:N123" ca="1" si="145">SUM(D117:D122)</f>
        <v>#NAME?</v>
      </c>
      <c r="E123" s="18" t="e">
        <f t="shared" ca="1" si="145"/>
        <v>#NAME?</v>
      </c>
      <c r="F123" s="18" t="e">
        <f t="shared" ca="1" si="145"/>
        <v>#NAME?</v>
      </c>
      <c r="G123" s="18" t="e">
        <f t="shared" ca="1" si="145"/>
        <v>#NAME?</v>
      </c>
      <c r="H123" s="18" t="e">
        <f t="shared" ca="1" si="145"/>
        <v>#NAME?</v>
      </c>
      <c r="I123" s="18" t="e">
        <f t="shared" ca="1" si="145"/>
        <v>#NAME?</v>
      </c>
      <c r="J123" s="18" t="e">
        <f t="shared" ca="1" si="145"/>
        <v>#NAME?</v>
      </c>
      <c r="K123" s="18" t="e">
        <f t="shared" ca="1" si="145"/>
        <v>#NAME?</v>
      </c>
      <c r="L123" s="18" t="e">
        <f t="shared" ca="1" si="145"/>
        <v>#NAME?</v>
      </c>
      <c r="M123" s="18" t="e">
        <f t="shared" ca="1" si="145"/>
        <v>#NAME?</v>
      </c>
      <c r="N123" s="18">
        <f t="shared" si="145"/>
        <v>0</v>
      </c>
      <c r="O123" s="80"/>
      <c r="T123" s="107" t="str">
        <f>'Energy matrix'!B48</f>
        <v>Natural gas</v>
      </c>
      <c r="U123" s="107"/>
      <c r="V123" s="108" t="e">
        <f ca="1">+INDEX('Energy matrix'!C48:N48,1,$D$2)</f>
        <v>#NAME?</v>
      </c>
      <c r="W123" s="107"/>
    </row>
    <row r="124" spans="3:31" ht="12.75" customHeight="1">
      <c r="E124" s="25"/>
      <c r="F124" s="25"/>
      <c r="G124" s="25"/>
      <c r="H124" s="25"/>
      <c r="I124" s="25"/>
      <c r="J124" s="25"/>
      <c r="K124" s="25"/>
      <c r="O124" s="80"/>
      <c r="T124" s="107" t="str">
        <f>'Energy matrix'!B49</f>
        <v>Biogas</v>
      </c>
      <c r="U124" s="107"/>
      <c r="V124" s="108" t="e">
        <f ca="1">+INDEX('Energy matrix'!C49:N49,1,$D$2)</f>
        <v>#NAME?</v>
      </c>
      <c r="W124" s="107"/>
    </row>
    <row r="125" spans="3:31" ht="12.75" customHeight="1">
      <c r="E125" s="25"/>
      <c r="F125" s="25"/>
      <c r="G125" s="25"/>
      <c r="H125" s="25"/>
      <c r="I125" s="25"/>
      <c r="J125" s="25"/>
      <c r="K125" s="25"/>
      <c r="O125" s="80"/>
      <c r="T125" s="107" t="str">
        <f>'Energy matrix'!B50</f>
        <v>Biomass</v>
      </c>
      <c r="U125" s="107"/>
      <c r="V125" s="108" t="e">
        <f ca="1">+INDEX('Energy matrix'!C50:N50,1,$D$2)</f>
        <v>#NAME?</v>
      </c>
      <c r="W125" s="107"/>
    </row>
    <row r="126" spans="3:31" ht="12.75" customHeight="1">
      <c r="O126" s="80"/>
      <c r="T126" s="107" t="str">
        <f>'Energy matrix'!B51</f>
        <v>Waste</v>
      </c>
      <c r="U126" s="107"/>
      <c r="V126" s="108" t="e">
        <f ca="1">+INDEX('Energy matrix'!C51:N51,1,$D$2)</f>
        <v>#NAME?</v>
      </c>
      <c r="W126" s="107"/>
    </row>
    <row r="127" spans="3:31" ht="12.75" customHeight="1">
      <c r="O127" s="80"/>
      <c r="T127" s="107" t="str">
        <f>'Energy matrix'!B52</f>
        <v>Electricity</v>
      </c>
      <c r="U127" s="107"/>
      <c r="V127" s="108" t="e">
        <f ca="1">+INDEX('Energy matrix'!C52:N52,1,$D$2)</f>
        <v>#NAME?</v>
      </c>
      <c r="W127" s="107"/>
    </row>
    <row r="128" spans="3:31" ht="12.75" customHeight="1">
      <c r="C128" s="25" t="s">
        <v>256</v>
      </c>
      <c r="D128" s="453"/>
      <c r="F128" s="25"/>
      <c r="G128" s="25"/>
      <c r="H128" s="25"/>
      <c r="I128" s="25"/>
      <c r="J128" s="25"/>
      <c r="K128" s="25"/>
      <c r="O128" s="80"/>
      <c r="T128" s="107" t="str">
        <f>'Energy matrix'!B53</f>
        <v>District Heating</v>
      </c>
      <c r="U128" s="112"/>
      <c r="V128" s="108">
        <f>+INDEX('Energy matrix'!C53:N53,1,$D$2)</f>
        <v>0</v>
      </c>
      <c r="W128" s="112"/>
      <c r="AE128" s="29"/>
    </row>
    <row r="129" spans="3:32" ht="12.75" customHeight="1">
      <c r="E129" s="25"/>
      <c r="F129" s="25"/>
      <c r="G129" s="25"/>
      <c r="H129" s="25"/>
      <c r="I129" s="25"/>
      <c r="J129" s="25"/>
      <c r="K129" s="25"/>
      <c r="O129" s="80"/>
      <c r="T129" s="41"/>
      <c r="U129" s="41"/>
      <c r="W129" s="41"/>
      <c r="AF129" s="29"/>
    </row>
    <row r="130" spans="3:32" ht="12.75" customHeight="1">
      <c r="D130" s="21" t="s">
        <v>55</v>
      </c>
      <c r="E130" s="21" t="s">
        <v>85</v>
      </c>
      <c r="F130" s="21" t="s">
        <v>68</v>
      </c>
      <c r="G130" s="21" t="s">
        <v>79</v>
      </c>
      <c r="H130" s="21" t="s">
        <v>53</v>
      </c>
      <c r="I130" s="21" t="s">
        <v>51</v>
      </c>
      <c r="J130" s="21" t="s">
        <v>77</v>
      </c>
      <c r="K130" s="21" t="s">
        <v>78</v>
      </c>
      <c r="L130" s="21" t="s">
        <v>80</v>
      </c>
      <c r="M130" s="21" t="s">
        <v>50</v>
      </c>
      <c r="N130" s="21" t="s">
        <v>56</v>
      </c>
      <c r="O130" s="80"/>
      <c r="T130" s="107" t="s">
        <v>57</v>
      </c>
      <c r="U130" s="107"/>
      <c r="V130" s="108" t="e">
        <f ca="1">SUM(V118:V128)</f>
        <v>#NAME?</v>
      </c>
      <c r="W130" s="107"/>
      <c r="AF130" s="29"/>
    </row>
    <row r="131" spans="3:32" ht="12.75" customHeight="1">
      <c r="C131" s="13" t="str">
        <f>$D$150</f>
        <v>Process heat temperature</v>
      </c>
      <c r="D131" s="233">
        <f>D136*0.98</f>
        <v>0.93099999999999994</v>
      </c>
      <c r="E131" s="233">
        <f>E136*0.98</f>
        <v>0.93099999999999994</v>
      </c>
      <c r="F131" s="233">
        <f>F136*0.98</f>
        <v>0.94079999999999997</v>
      </c>
      <c r="G131" s="85"/>
      <c r="H131" s="233">
        <f t="shared" ref="H131:N131" si="146">H136*0.98</f>
        <v>0.99960000000000004</v>
      </c>
      <c r="I131" s="233">
        <f t="shared" si="146"/>
        <v>0.99960000000000004</v>
      </c>
      <c r="J131" s="233">
        <f t="shared" si="146"/>
        <v>0.99960000000000004</v>
      </c>
      <c r="K131" s="233">
        <f t="shared" si="146"/>
        <v>0.83299999999999996</v>
      </c>
      <c r="L131" s="233">
        <f t="shared" si="146"/>
        <v>0.93099999999999994</v>
      </c>
      <c r="M131" s="233">
        <f t="shared" si="146"/>
        <v>0.93099999999999994</v>
      </c>
      <c r="N131" s="233">
        <f t="shared" si="146"/>
        <v>0.94079999999999997</v>
      </c>
      <c r="O131" s="80"/>
      <c r="T131" s="235"/>
      <c r="U131" s="235"/>
      <c r="V131" s="236"/>
      <c r="W131" s="235"/>
      <c r="AF131" s="29"/>
    </row>
    <row r="132" spans="3:32" ht="12.75" customHeight="1">
      <c r="C132" s="13" t="str">
        <f>$D$151</f>
        <v>Cooling demand</v>
      </c>
      <c r="D132" s="233">
        <f>D131*0.98</f>
        <v>0.91237999999999997</v>
      </c>
      <c r="E132" s="233">
        <f>E131*0.98</f>
        <v>0.91237999999999997</v>
      </c>
      <c r="F132" s="233">
        <f>F131*0.98</f>
        <v>0.92198399999999991</v>
      </c>
      <c r="G132" s="85"/>
      <c r="H132" s="233">
        <f t="shared" ref="H132:N132" si="147">H131*0.98</f>
        <v>0.97960800000000003</v>
      </c>
      <c r="I132" s="233">
        <f t="shared" si="147"/>
        <v>0.97960800000000003</v>
      </c>
      <c r="J132" s="233">
        <f t="shared" si="147"/>
        <v>0.97960800000000003</v>
      </c>
      <c r="K132" s="233">
        <f t="shared" si="147"/>
        <v>0.81633999999999995</v>
      </c>
      <c r="L132" s="233">
        <f t="shared" si="147"/>
        <v>0.91237999999999997</v>
      </c>
      <c r="M132" s="233">
        <f t="shared" si="147"/>
        <v>0.91237999999999997</v>
      </c>
      <c r="N132" s="233">
        <f t="shared" si="147"/>
        <v>0.92198399999999991</v>
      </c>
      <c r="O132" s="80"/>
      <c r="T132" s="41"/>
      <c r="U132" s="41"/>
      <c r="W132" s="41"/>
      <c r="AF132" s="29"/>
    </row>
    <row r="133" spans="3:32" ht="12.75" customHeight="1">
      <c r="C133" s="13" t="str">
        <f>$D$152</f>
        <v>Haullage</v>
      </c>
      <c r="D133" s="86"/>
      <c r="E133" s="86"/>
      <c r="F133" s="86"/>
      <c r="G133" s="86"/>
      <c r="H133" s="86"/>
      <c r="I133" s="86"/>
      <c r="J133" s="86"/>
      <c r="K133" s="86"/>
      <c r="L133" s="86"/>
      <c r="M133" s="86"/>
      <c r="N133" s="86"/>
      <c r="O133" s="80"/>
      <c r="AF133" s="29"/>
    </row>
    <row r="134" spans="3:32" ht="12.75" customHeight="1">
      <c r="C134" s="13" t="str">
        <f>$D$153</f>
        <v>Light and electronics</v>
      </c>
      <c r="D134" s="87"/>
      <c r="E134" s="87"/>
      <c r="F134" s="84"/>
      <c r="G134" s="85"/>
      <c r="H134" s="87"/>
      <c r="I134" s="87"/>
      <c r="J134" s="87"/>
      <c r="K134" s="87"/>
      <c r="L134" s="87"/>
      <c r="M134" s="84">
        <v>1</v>
      </c>
      <c r="N134" s="84"/>
      <c r="O134" s="80"/>
      <c r="R134" s="25"/>
      <c r="S134" s="25"/>
      <c r="AF134" s="29"/>
    </row>
    <row r="135" spans="3:32" ht="12.75" customHeight="1">
      <c r="C135" s="13" t="str">
        <f>$D$154</f>
        <v>Electric motors</v>
      </c>
      <c r="D135" s="87"/>
      <c r="E135" s="87"/>
      <c r="F135" s="84"/>
      <c r="G135" s="85"/>
      <c r="H135" s="87"/>
      <c r="I135" s="87"/>
      <c r="J135" s="87"/>
      <c r="K135" s="87"/>
      <c r="L135" s="87"/>
      <c r="M135" s="84">
        <v>1</v>
      </c>
      <c r="N135" s="84"/>
      <c r="O135" s="80"/>
      <c r="R135" s="25"/>
      <c r="S135" s="25"/>
      <c r="AF135" s="29"/>
    </row>
    <row r="136" spans="3:32" ht="12.75" customHeight="1">
      <c r="C136" s="13" t="str">
        <f>$D$155</f>
        <v>Spatial heating</v>
      </c>
      <c r="D136" s="84">
        <v>0.95</v>
      </c>
      <c r="E136" s="84">
        <v>0.95</v>
      </c>
      <c r="F136" s="84">
        <v>0.96</v>
      </c>
      <c r="G136" s="85"/>
      <c r="H136" s="84">
        <f>I136</f>
        <v>1.02</v>
      </c>
      <c r="I136" s="84">
        <v>1.02</v>
      </c>
      <c r="J136" s="84">
        <f>I136</f>
        <v>1.02</v>
      </c>
      <c r="K136" s="233">
        <v>0.85</v>
      </c>
      <c r="L136" s="84">
        <v>0.95</v>
      </c>
      <c r="M136" s="84">
        <v>0.95</v>
      </c>
      <c r="N136" s="84">
        <v>0.96</v>
      </c>
      <c r="O136" s="80"/>
      <c r="R136" s="25"/>
      <c r="S136" s="25"/>
      <c r="AF136" s="29"/>
    </row>
    <row r="137" spans="3:32" ht="12.75" customHeight="1">
      <c r="D137" s="88"/>
      <c r="E137" s="88"/>
      <c r="F137" s="88"/>
      <c r="G137" s="89"/>
      <c r="H137" s="88"/>
      <c r="I137" s="88"/>
      <c r="J137" s="88"/>
      <c r="K137" s="88"/>
      <c r="L137" s="88"/>
      <c r="M137" s="88"/>
      <c r="N137" s="88"/>
      <c r="O137" s="80"/>
      <c r="R137" s="25"/>
      <c r="S137" s="25"/>
      <c r="AF137" s="29"/>
    </row>
    <row r="138" spans="3:32" ht="12.75" customHeight="1">
      <c r="O138" s="80"/>
      <c r="R138" s="25"/>
      <c r="S138" s="25"/>
      <c r="AF138" s="29"/>
    </row>
    <row r="139" spans="3:32" ht="12.75" customHeight="1">
      <c r="C139" s="56"/>
      <c r="D139" s="56"/>
      <c r="O139" s="80"/>
      <c r="R139" s="25"/>
      <c r="S139" s="25"/>
      <c r="AF139" s="29"/>
    </row>
    <row r="140" spans="3:32" ht="12.75" customHeight="1">
      <c r="C140" s="56"/>
      <c r="D140" s="56"/>
      <c r="R140" s="25"/>
      <c r="S140" s="25"/>
      <c r="AF140" s="29"/>
    </row>
    <row r="141" spans="3:32" ht="12.75" customHeight="1">
      <c r="R141" s="25"/>
      <c r="S141" s="25"/>
      <c r="AF141" s="29"/>
    </row>
    <row r="143" spans="3:32" s="390" customFormat="1" ht="18.600000000000001" thickBot="1">
      <c r="C143" s="394"/>
      <c r="E143" s="391"/>
      <c r="F143" s="391"/>
      <c r="G143" s="392"/>
      <c r="H143" s="392"/>
      <c r="I143" s="392"/>
      <c r="J143" s="392"/>
      <c r="K143" s="392"/>
      <c r="R143" s="393"/>
      <c r="S143" s="393"/>
    </row>
    <row r="144" spans="3:32" ht="14.4">
      <c r="C144" s="150"/>
      <c r="D144" s="149"/>
      <c r="E144" s="25"/>
      <c r="F144" s="25"/>
      <c r="G144" s="25"/>
      <c r="H144" s="25"/>
      <c r="I144" s="25"/>
      <c r="J144" s="25"/>
      <c r="K144" s="25"/>
    </row>
    <row r="145" spans="3:27">
      <c r="E145" s="25"/>
      <c r="F145" s="25"/>
      <c r="G145" s="25"/>
      <c r="H145" s="25"/>
      <c r="I145" s="25"/>
      <c r="J145" s="25"/>
      <c r="K145" s="25"/>
      <c r="R145" s="25"/>
      <c r="T145" s="29"/>
      <c r="Y145" s="25"/>
    </row>
    <row r="146" spans="3:27" ht="21">
      <c r="C146" s="452" t="s">
        <v>405</v>
      </c>
      <c r="E146" s="25"/>
      <c r="G146" s="58"/>
      <c r="L146" s="31"/>
      <c r="R146" s="25"/>
      <c r="S146" s="25"/>
      <c r="Y146" s="25"/>
    </row>
    <row r="147" spans="3:27">
      <c r="D147" s="79"/>
      <c r="E147" s="45"/>
      <c r="F147" s="45"/>
      <c r="G147" s="45"/>
      <c r="H147" s="45"/>
      <c r="I147" s="45"/>
      <c r="J147" s="45"/>
      <c r="K147" s="45"/>
      <c r="L147" s="45"/>
      <c r="M147" s="45"/>
      <c r="N147" s="45"/>
      <c r="O147" s="45"/>
      <c r="P147" s="45"/>
      <c r="Q147" s="45"/>
      <c r="R147" s="45"/>
      <c r="T147" s="29"/>
      <c r="Y147" s="25"/>
    </row>
    <row r="148" spans="3:27">
      <c r="E148" s="45"/>
      <c r="F148" s="45"/>
      <c r="G148" s="45"/>
      <c r="H148" s="45"/>
      <c r="I148" s="45"/>
      <c r="J148" s="45"/>
      <c r="K148" s="45"/>
      <c r="L148" s="45"/>
      <c r="M148" s="45"/>
      <c r="N148" s="45"/>
      <c r="O148" s="45"/>
      <c r="P148" s="45"/>
      <c r="Q148" s="45"/>
      <c r="R148" s="45"/>
      <c r="T148" s="29"/>
      <c r="Y148" s="25"/>
    </row>
    <row r="149" spans="3:27">
      <c r="C149" s="10" t="s">
        <v>146</v>
      </c>
      <c r="D149" s="11" t="s">
        <v>147</v>
      </c>
      <c r="E149" s="20" t="s">
        <v>135</v>
      </c>
      <c r="F149" s="20" t="s">
        <v>136</v>
      </c>
      <c r="G149" s="20" t="s">
        <v>137</v>
      </c>
      <c r="H149" s="20" t="s">
        <v>138</v>
      </c>
      <c r="I149" s="20" t="s">
        <v>139</v>
      </c>
      <c r="J149" s="20" t="s">
        <v>140</v>
      </c>
      <c r="K149" s="20" t="s">
        <v>141</v>
      </c>
      <c r="L149" s="20" t="s">
        <v>142</v>
      </c>
      <c r="M149" s="20" t="s">
        <v>143</v>
      </c>
      <c r="N149" s="177" t="s">
        <v>144</v>
      </c>
      <c r="O149" s="177" t="s">
        <v>145</v>
      </c>
      <c r="P149" s="29"/>
      <c r="Q149" s="29"/>
      <c r="R149" s="25"/>
      <c r="S149" s="25"/>
      <c r="W149" s="260"/>
      <c r="X149" s="260"/>
      <c r="Y149" s="25"/>
      <c r="Z149" s="25"/>
      <c r="AA149" s="25"/>
    </row>
    <row r="150" spans="3:27">
      <c r="C150" s="12" t="str">
        <f>D6</f>
        <v xml:space="preserve">Agriculture, forestry and fishing </v>
      </c>
      <c r="D150" s="13" t="s">
        <v>426</v>
      </c>
      <c r="E150" s="22">
        <v>1</v>
      </c>
      <c r="F150" s="22"/>
      <c r="G150" s="22">
        <v>0</v>
      </c>
      <c r="H150" s="22">
        <v>0</v>
      </c>
      <c r="I150" s="22">
        <v>0.25</v>
      </c>
      <c r="J150" s="22">
        <v>1</v>
      </c>
      <c r="K150" s="22">
        <v>1</v>
      </c>
      <c r="L150" s="22">
        <v>1</v>
      </c>
      <c r="M150" s="22">
        <v>1</v>
      </c>
      <c r="N150" s="22"/>
      <c r="O150" s="22"/>
      <c r="P150" s="29"/>
      <c r="Q150" s="29"/>
      <c r="R150" s="25"/>
      <c r="S150" s="25"/>
      <c r="W150" s="260"/>
      <c r="X150" s="260"/>
      <c r="Y150" s="25"/>
      <c r="Z150" s="25"/>
      <c r="AA150" s="25"/>
    </row>
    <row r="151" spans="3:27">
      <c r="C151" s="15"/>
      <c r="D151" s="13" t="s">
        <v>427</v>
      </c>
      <c r="E151" s="22"/>
      <c r="F151" s="22"/>
      <c r="G151" s="22"/>
      <c r="H151" s="22">
        <v>0</v>
      </c>
      <c r="I151" s="22"/>
      <c r="J151" s="22"/>
      <c r="K151" s="22">
        <v>0</v>
      </c>
      <c r="L151" s="541"/>
      <c r="M151" s="22">
        <v>0</v>
      </c>
      <c r="N151" s="22">
        <v>0.1</v>
      </c>
      <c r="O151" s="22">
        <v>0</v>
      </c>
      <c r="P151" s="29"/>
      <c r="Q151" s="29"/>
      <c r="R151" s="25"/>
      <c r="S151" s="25"/>
      <c r="W151" s="260"/>
      <c r="X151" s="260"/>
      <c r="Y151" s="25"/>
      <c r="Z151" s="25"/>
      <c r="AA151" s="25"/>
    </row>
    <row r="152" spans="3:27">
      <c r="C152" s="15"/>
      <c r="D152" s="13" t="s">
        <v>428</v>
      </c>
      <c r="E152" s="22">
        <v>0</v>
      </c>
      <c r="F152" s="22">
        <v>1</v>
      </c>
      <c r="G152" s="22">
        <v>1</v>
      </c>
      <c r="H152" s="542">
        <v>1</v>
      </c>
      <c r="I152" s="22">
        <v>0.3472556319205804</v>
      </c>
      <c r="J152" s="22">
        <v>0</v>
      </c>
      <c r="K152" s="22">
        <v>0</v>
      </c>
      <c r="L152" s="22"/>
      <c r="M152" s="22">
        <v>0</v>
      </c>
      <c r="N152" s="22">
        <v>0</v>
      </c>
      <c r="O152" s="22">
        <v>0</v>
      </c>
      <c r="P152" s="29"/>
      <c r="Q152" s="29"/>
      <c r="R152" s="25"/>
      <c r="S152" s="25"/>
      <c r="W152" s="260"/>
      <c r="X152" s="260"/>
      <c r="Y152" s="25"/>
      <c r="Z152" s="25"/>
      <c r="AA152" s="25"/>
    </row>
    <row r="153" spans="3:27">
      <c r="C153" s="15"/>
      <c r="D153" s="13" t="s">
        <v>429</v>
      </c>
      <c r="E153" s="22">
        <v>0</v>
      </c>
      <c r="F153" s="22">
        <v>0</v>
      </c>
      <c r="G153" s="22">
        <v>0</v>
      </c>
      <c r="H153" s="22">
        <v>0</v>
      </c>
      <c r="I153" s="22">
        <v>0</v>
      </c>
      <c r="J153" s="22">
        <v>0</v>
      </c>
      <c r="K153" s="22">
        <v>0</v>
      </c>
      <c r="L153" s="22">
        <v>0</v>
      </c>
      <c r="M153" s="22">
        <v>0</v>
      </c>
      <c r="N153" s="22">
        <v>0.21845749551399499</v>
      </c>
      <c r="O153" s="22">
        <v>0</v>
      </c>
      <c r="P153" s="29"/>
      <c r="Q153" s="29"/>
      <c r="R153" s="25"/>
      <c r="S153" s="25"/>
      <c r="W153" s="260"/>
      <c r="X153" s="260"/>
      <c r="Y153" s="25"/>
      <c r="Z153" s="25"/>
      <c r="AA153" s="25"/>
    </row>
    <row r="154" spans="3:27">
      <c r="C154" s="15"/>
      <c r="D154" s="13" t="s">
        <v>430</v>
      </c>
      <c r="E154" s="22">
        <v>0</v>
      </c>
      <c r="F154" s="22">
        <v>0</v>
      </c>
      <c r="G154" s="22">
        <v>0</v>
      </c>
      <c r="H154" s="22">
        <v>0</v>
      </c>
      <c r="I154" s="22">
        <v>0</v>
      </c>
      <c r="J154" s="22">
        <v>0</v>
      </c>
      <c r="K154" s="22">
        <v>0</v>
      </c>
      <c r="L154" s="22">
        <v>0</v>
      </c>
      <c r="M154" s="22">
        <v>0</v>
      </c>
      <c r="N154" s="22">
        <f>49%+16.388251461297%</f>
        <v>0.65388251461296998</v>
      </c>
      <c r="O154" s="22">
        <v>0</v>
      </c>
      <c r="P154" s="29"/>
      <c r="Q154" s="29"/>
      <c r="R154" s="25"/>
      <c r="S154" s="25"/>
      <c r="W154" s="260"/>
      <c r="X154" s="260"/>
      <c r="Y154" s="25"/>
      <c r="Z154" s="25"/>
      <c r="AA154" s="25"/>
    </row>
    <row r="155" spans="3:27">
      <c r="C155" s="16"/>
      <c r="D155" s="13" t="s">
        <v>431</v>
      </c>
      <c r="E155" s="22"/>
      <c r="F155" s="22"/>
      <c r="G155" s="22"/>
      <c r="H155" s="22"/>
      <c r="I155" s="22"/>
      <c r="J155" s="22"/>
      <c r="K155" s="22"/>
      <c r="L155" s="22"/>
      <c r="M155" s="22"/>
      <c r="N155" s="22">
        <v>3.1215696623839356E-2</v>
      </c>
      <c r="O155" s="22">
        <v>1</v>
      </c>
      <c r="P155" s="29"/>
      <c r="Q155" s="29"/>
      <c r="R155" s="25"/>
      <c r="S155" s="25"/>
      <c r="W155" s="260"/>
      <c r="X155" s="260"/>
      <c r="Y155" s="25"/>
      <c r="Z155" s="25"/>
      <c r="AA155" s="25"/>
    </row>
    <row r="156" spans="3:27">
      <c r="C156" s="17" t="str">
        <f>C150</f>
        <v xml:space="preserve">Agriculture, forestry and fishing </v>
      </c>
      <c r="D156" s="17"/>
      <c r="E156" s="23">
        <f>SUM(E150:E155)</f>
        <v>1</v>
      </c>
      <c r="F156" s="23">
        <f t="shared" ref="F156:O156" si="148">SUM(F150:F155)</f>
        <v>1</v>
      </c>
      <c r="G156" s="23">
        <f t="shared" si="148"/>
        <v>1</v>
      </c>
      <c r="H156" s="23">
        <f t="shared" si="148"/>
        <v>1</v>
      </c>
      <c r="I156" s="23">
        <f t="shared" si="148"/>
        <v>0.5972556319205804</v>
      </c>
      <c r="J156" s="23">
        <f t="shared" si="148"/>
        <v>1</v>
      </c>
      <c r="K156" s="23">
        <f t="shared" si="148"/>
        <v>1</v>
      </c>
      <c r="L156" s="23">
        <f t="shared" si="148"/>
        <v>1</v>
      </c>
      <c r="M156" s="23">
        <f t="shared" si="148"/>
        <v>1</v>
      </c>
      <c r="N156" s="23">
        <f t="shared" si="148"/>
        <v>1.0035557067508043</v>
      </c>
      <c r="O156" s="23">
        <f t="shared" si="148"/>
        <v>1</v>
      </c>
      <c r="P156" s="29"/>
      <c r="Q156" s="29"/>
      <c r="R156" s="25"/>
      <c r="S156" s="25"/>
      <c r="W156" s="260"/>
      <c r="X156" s="260"/>
      <c r="Y156" s="25"/>
      <c r="Z156" s="25"/>
      <c r="AA156" s="25"/>
    </row>
  </sheetData>
  <sortState ref="A8:A29">
    <sortCondition ref="A8:A29"/>
  </sortState>
  <mergeCells count="3">
    <mergeCell ref="AK19:AK21"/>
    <mergeCell ref="AX19:AX21"/>
    <mergeCell ref="BK19:BK21"/>
  </mergeCells>
  <conditionalFormatting sqref="E73">
    <cfRule type="cellIs" dxfId="6" priority="61" operator="notEqual">
      <formula>"Ok"</formula>
    </cfRule>
  </conditionalFormatting>
  <conditionalFormatting sqref="A26:A60">
    <cfRule type="cellIs" dxfId="5" priority="63" stopIfTrue="1" operator="notEqual">
      <formula>0</formula>
    </cfRule>
  </conditionalFormatting>
  <conditionalFormatting sqref="D16">
    <cfRule type="expression" dxfId="4" priority="59">
      <formula>$D$16&lt;&gt;"Ok"</formula>
    </cfRule>
  </conditionalFormatting>
  <conditionalFormatting sqref="D18">
    <cfRule type="cellIs" dxfId="3" priority="57" operator="notEqual">
      <formula>"Ok"</formula>
    </cfRule>
  </conditionalFormatting>
  <conditionalFormatting sqref="E113">
    <cfRule type="cellIs" dxfId="2" priority="54" operator="notEqual">
      <formula>"Ok"</formula>
    </cfRule>
  </conditionalFormatting>
  <conditionalFormatting sqref="AT26:AU44 AT46:AU54 AT56:AU62">
    <cfRule type="expression" priority="45">
      <formula>AN26</formula>
    </cfRule>
  </conditionalFormatting>
  <conditionalFormatting sqref="AT45:AU45">
    <cfRule type="expression" priority="44">
      <formula>AN45</formula>
    </cfRule>
  </conditionalFormatting>
  <conditionalFormatting sqref="AT55:AU55">
    <cfRule type="expression" priority="43">
      <formula>AN55</formula>
    </cfRule>
  </conditionalFormatting>
  <conditionalFormatting sqref="BV26:BV44 BV46:BV54 BV56:BV62">
    <cfRule type="expression" priority="9">
      <formula>BP26</formula>
    </cfRule>
  </conditionalFormatting>
  <conditionalFormatting sqref="BT45:BU45">
    <cfRule type="expression" priority="11">
      <formula>BN45</formula>
    </cfRule>
  </conditionalFormatting>
  <conditionalFormatting sqref="E93">
    <cfRule type="cellIs" dxfId="1" priority="40" operator="notEqual">
      <formula>"Ok"</formula>
    </cfRule>
  </conditionalFormatting>
  <conditionalFormatting sqref="AV26:AV44 AV46:AV54 AV56:AV62">
    <cfRule type="expression" priority="27">
      <formula>AP26</formula>
    </cfRule>
  </conditionalFormatting>
  <conditionalFormatting sqref="AV45">
    <cfRule type="expression" priority="26">
      <formula>AP45</formula>
    </cfRule>
  </conditionalFormatting>
  <conditionalFormatting sqref="AV55">
    <cfRule type="expression" priority="25">
      <formula>AP55</formula>
    </cfRule>
  </conditionalFormatting>
  <conditionalFormatting sqref="BV45">
    <cfRule type="expression" priority="8">
      <formula>BP45</formula>
    </cfRule>
  </conditionalFormatting>
  <conditionalFormatting sqref="BV55">
    <cfRule type="expression" priority="7">
      <formula>BP55</formula>
    </cfRule>
  </conditionalFormatting>
  <conditionalFormatting sqref="BT26:BU44 BT46:BU54 BT56:BU62">
    <cfRule type="expression" priority="12">
      <formula>BN26</formula>
    </cfRule>
  </conditionalFormatting>
  <conditionalFormatting sqref="BT55:BU55">
    <cfRule type="expression" priority="10">
      <formula>BN55</formula>
    </cfRule>
  </conditionalFormatting>
  <conditionalFormatting sqref="BI26:BI44 BI46:BI54 BI56:BI62">
    <cfRule type="expression" priority="15">
      <formula>BC26</formula>
    </cfRule>
  </conditionalFormatting>
  <conditionalFormatting sqref="BI45">
    <cfRule type="expression" priority="14">
      <formula>BC45</formula>
    </cfRule>
  </conditionalFormatting>
  <conditionalFormatting sqref="BI55">
    <cfRule type="expression" priority="13">
      <formula>BC55</formula>
    </cfRule>
  </conditionalFormatting>
  <conditionalFormatting sqref="BG26:BH44 BG46:BH54 BG56:BH62">
    <cfRule type="expression" priority="18">
      <formula>BA26</formula>
    </cfRule>
  </conditionalFormatting>
  <conditionalFormatting sqref="BG45:BH45">
    <cfRule type="expression" priority="17">
      <formula>BA45</formula>
    </cfRule>
  </conditionalFormatting>
  <conditionalFormatting sqref="BG55:BH55">
    <cfRule type="expression" priority="16">
      <formula>BA55</formula>
    </cfRule>
  </conditionalFormatting>
  <conditionalFormatting sqref="BF26:BF44 BF46:BF54 BF56:BF62">
    <cfRule type="expression" priority="3">
      <formula>AZ26</formula>
    </cfRule>
  </conditionalFormatting>
  <conditionalFormatting sqref="BF45">
    <cfRule type="expression" priority="2">
      <formula>AZ45</formula>
    </cfRule>
  </conditionalFormatting>
  <conditionalFormatting sqref="BF55">
    <cfRule type="expression" priority="1">
      <formula>AZ55</formula>
    </cfRule>
  </conditionalFormatting>
  <conditionalFormatting sqref="BD26:BE44 BD46:BE54 BD56:BE62">
    <cfRule type="expression" priority="6">
      <formula>AX26</formula>
    </cfRule>
  </conditionalFormatting>
  <conditionalFormatting sqref="BD45:BE45">
    <cfRule type="expression" priority="5">
      <formula>AX45</formula>
    </cfRule>
  </conditionalFormatting>
  <conditionalFormatting sqref="BD55:BE55">
    <cfRule type="expression" priority="4">
      <formula>AX55</formula>
    </cfRule>
  </conditionalFormatting>
  <pageMargins left="0.75" right="0.75" top="1" bottom="1" header="0.5" footer="0.5"/>
  <pageSetup paperSize="9" orientation="portrait" horizontalDpi="300" verticalDpi="300"/>
  <headerFooter alignWithMargins="0"/>
  <legacy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9">
    <tabColor rgb="FF92D050"/>
  </sheetPr>
  <dimension ref="A1:AI68"/>
  <sheetViews>
    <sheetView showGridLines="0" zoomScale="80" zoomScaleNormal="80" workbookViewId="0">
      <selection activeCell="E16" sqref="E16"/>
    </sheetView>
  </sheetViews>
  <sheetFormatPr defaultColWidth="9.109375" defaultRowHeight="13.8"/>
  <cols>
    <col min="1" max="1" width="13.6640625" style="25" customWidth="1"/>
    <col min="2" max="2" width="12.6640625" style="25" customWidth="1"/>
    <col min="3" max="3" width="14" style="25" customWidth="1"/>
    <col min="4" max="4" width="10.5546875" style="25" customWidth="1"/>
    <col min="5" max="5" width="11.33203125" style="25" customWidth="1"/>
    <col min="6" max="7" width="6.109375" style="25" customWidth="1"/>
    <col min="8" max="8" width="10.44140625" style="25" customWidth="1"/>
    <col min="9" max="9" width="10.5546875" style="25" customWidth="1"/>
    <col min="10" max="13" width="9.109375" style="25"/>
    <col min="14" max="19" width="9.109375" style="29"/>
    <col min="20" max="16384" width="9.109375" style="25"/>
  </cols>
  <sheetData>
    <row r="1" spans="2:19">
      <c r="G1" s="27"/>
      <c r="H1" s="28"/>
      <c r="N1" s="25"/>
      <c r="O1" s="25"/>
      <c r="P1" s="25"/>
      <c r="Q1" s="25"/>
      <c r="R1" s="25"/>
      <c r="S1" s="25"/>
    </row>
    <row r="2" spans="2:19">
      <c r="L2" s="81"/>
      <c r="M2" s="81"/>
      <c r="N2" s="81" t="s">
        <v>151</v>
      </c>
      <c r="O2" s="82" t="e">
        <f>+IF(AND(K6:K18=MID(B6:B18,7,99)),"Ok","ERROR")</f>
        <v>#VALUE!</v>
      </c>
      <c r="P2" s="25"/>
      <c r="Q2" s="25"/>
      <c r="R2" s="25"/>
      <c r="S2" s="25"/>
    </row>
    <row r="3" spans="2:19">
      <c r="C3" s="29"/>
      <c r="D3" s="29"/>
      <c r="E3" s="30" t="s">
        <v>8</v>
      </c>
      <c r="F3" s="29"/>
      <c r="N3" s="25"/>
      <c r="O3" s="25"/>
      <c r="P3" s="25"/>
      <c r="Q3" s="25"/>
      <c r="R3" s="25"/>
      <c r="S3" s="25"/>
    </row>
    <row r="4" spans="2:19">
      <c r="B4" s="33" t="s">
        <v>2</v>
      </c>
      <c r="C4" s="33" t="s">
        <v>26</v>
      </c>
      <c r="D4" s="33" t="s">
        <v>14</v>
      </c>
      <c r="E4" s="34" t="s">
        <v>15</v>
      </c>
      <c r="F4" s="35" t="s">
        <v>16</v>
      </c>
      <c r="G4" s="35" t="s">
        <v>58</v>
      </c>
      <c r="H4" s="241"/>
      <c r="I4" s="241"/>
      <c r="L4" s="338" t="s">
        <v>320</v>
      </c>
      <c r="M4" s="338" t="s">
        <v>321</v>
      </c>
      <c r="N4" s="25"/>
      <c r="O4" s="25"/>
      <c r="P4" s="25"/>
      <c r="Q4" s="25"/>
      <c r="R4" s="25"/>
      <c r="S4" s="25"/>
    </row>
    <row r="5" spans="2:19" ht="14.4" thickBot="1">
      <c r="B5" s="36" t="s">
        <v>45</v>
      </c>
      <c r="C5" s="37"/>
      <c r="D5" s="37"/>
      <c r="E5" s="38"/>
      <c r="F5" s="39"/>
      <c r="G5" s="39"/>
      <c r="H5" s="242"/>
      <c r="I5" s="242"/>
      <c r="L5" s="339" t="s">
        <v>160</v>
      </c>
      <c r="M5" s="339" t="s">
        <v>160</v>
      </c>
      <c r="N5" s="25"/>
      <c r="O5" s="25"/>
      <c r="P5" s="25"/>
      <c r="Q5" s="25"/>
      <c r="R5" s="25"/>
      <c r="S5" s="25"/>
    </row>
    <row r="6" spans="2:19">
      <c r="B6" s="136" t="str">
        <f>Processes!D44</f>
        <v>FT-AGRNGA</v>
      </c>
      <c r="C6" s="136" t="str">
        <f>Processes!E44</f>
        <v>FT technology Agriculture NGA</v>
      </c>
      <c r="D6" s="136" t="s">
        <v>472</v>
      </c>
      <c r="E6" s="136" t="str">
        <f>Commodities!D13</f>
        <v>AGRNGA</v>
      </c>
      <c r="F6" s="181">
        <v>1</v>
      </c>
      <c r="G6" s="136">
        <v>50</v>
      </c>
      <c r="H6" s="243"/>
      <c r="I6" s="243"/>
      <c r="K6" s="178" t="str">
        <f>Agriculture!AL26</f>
        <v>NGA</v>
      </c>
      <c r="L6" s="335">
        <f t="shared" ref="L6:L18" ca="1" si="0">+SUMIFS(INDIRECT(L$5&amp;"!AF$31:AF$65"),INDIRECT(L$5&amp;"!$AD$31:$AD$65"),   $K6)</f>
        <v>0</v>
      </c>
      <c r="M6" s="357">
        <f t="shared" ref="M6:M18" ca="1" si="1">+SUMIFS(INDIRECT(M$5&amp;"!AG$31:AG$65"),INDIRECT(M$5&amp;"!$AD$31:$AD$65"),   $K6)</f>
        <v>0</v>
      </c>
      <c r="N6" s="25"/>
      <c r="O6" s="25"/>
      <c r="P6" s="25"/>
      <c r="Q6" s="25"/>
      <c r="R6" s="25"/>
      <c r="S6" s="25"/>
    </row>
    <row r="7" spans="2:19">
      <c r="B7" s="136" t="str">
        <f>Processes!D45</f>
        <v>FT-AGRCOA</v>
      </c>
      <c r="C7" s="136" t="str">
        <f>Processes!E45</f>
        <v>FT technology Agriculture COA</v>
      </c>
      <c r="D7" s="136" t="str">
        <f t="shared" ref="D7:D26" si="2">VLOOKUP(MID(B7,7,99),$K$26:$L$45,2,FALSE)</f>
        <v>COA</v>
      </c>
      <c r="E7" s="136" t="str">
        <f>Commodities!D14</f>
        <v>AGRCOA</v>
      </c>
      <c r="F7" s="181">
        <v>1</v>
      </c>
      <c r="G7" s="136">
        <v>50</v>
      </c>
      <c r="H7" s="243"/>
      <c r="I7" s="341"/>
      <c r="K7" s="179" t="str">
        <f>Agriculture!AL27</f>
        <v>COA</v>
      </c>
      <c r="L7" s="335">
        <f t="shared" ca="1" si="0"/>
        <v>0</v>
      </c>
      <c r="M7" s="335">
        <f t="shared" ca="1" si="1"/>
        <v>0</v>
      </c>
      <c r="N7" s="25"/>
      <c r="O7" s="25"/>
      <c r="P7" s="25"/>
      <c r="Q7" s="25"/>
      <c r="R7" s="25"/>
      <c r="S7" s="25"/>
    </row>
    <row r="8" spans="2:19">
      <c r="B8" s="136" t="str">
        <f>Processes!D46</f>
        <v>FT-AGRDSL</v>
      </c>
      <c r="C8" s="136" t="str">
        <f>Processes!E46</f>
        <v>FT technology Agriculture DSL</v>
      </c>
      <c r="D8" s="136" t="str">
        <f t="shared" si="2"/>
        <v>DSL</v>
      </c>
      <c r="E8" s="136" t="str">
        <f>Commodities!D15</f>
        <v>AGRDSL</v>
      </c>
      <c r="F8" s="181">
        <v>1</v>
      </c>
      <c r="G8" s="136">
        <v>50</v>
      </c>
      <c r="H8" s="243">
        <f ca="1">SUM(L8:L8)</f>
        <v>0</v>
      </c>
      <c r="I8" s="341">
        <f ca="1">SUM(M8:M8)</f>
        <v>0</v>
      </c>
      <c r="K8" s="179" t="str">
        <f>Agriculture!AL28</f>
        <v>DSL</v>
      </c>
      <c r="L8" s="335">
        <f t="shared" ca="1" si="0"/>
        <v>0</v>
      </c>
      <c r="M8" s="335">
        <f t="shared" ca="1" si="1"/>
        <v>0</v>
      </c>
      <c r="N8" s="25"/>
      <c r="O8" s="25"/>
      <c r="P8" s="25"/>
      <c r="Q8" s="25"/>
      <c r="R8" s="25"/>
      <c r="S8" s="25"/>
    </row>
    <row r="9" spans="2:19">
      <c r="B9" s="136" t="str">
        <f>Processes!D47</f>
        <v>FT-AGRWPE</v>
      </c>
      <c r="C9" s="136" t="str">
        <f>Processes!E47</f>
        <v>FT technology Agriculture WPE</v>
      </c>
      <c r="D9" s="136" t="str">
        <f t="shared" si="2"/>
        <v>WPE</v>
      </c>
      <c r="E9" s="136" t="str">
        <f>Commodities!D16</f>
        <v>AGRWPE</v>
      </c>
      <c r="F9" s="181">
        <v>1</v>
      </c>
      <c r="G9" s="136">
        <v>50</v>
      </c>
      <c r="H9" s="243">
        <f ca="1">SUM(L9:L9)*0.5</f>
        <v>0</v>
      </c>
      <c r="I9" s="341">
        <f ca="1">SUM(M9:M9)*0.5</f>
        <v>0</v>
      </c>
      <c r="K9" s="179" t="str">
        <f>Agriculture!AL29</f>
        <v>WPE</v>
      </c>
      <c r="L9" s="335">
        <f t="shared" ca="1" si="0"/>
        <v>0</v>
      </c>
      <c r="M9" s="335">
        <f t="shared" ca="1" si="1"/>
        <v>0</v>
      </c>
      <c r="N9" s="25"/>
      <c r="O9" s="25"/>
      <c r="P9" s="25"/>
      <c r="Q9" s="25"/>
      <c r="R9" s="25"/>
      <c r="S9" s="25"/>
    </row>
    <row r="10" spans="2:19">
      <c r="B10" s="136" t="str">
        <f>Processes!D48</f>
        <v>FT-AGRWCH</v>
      </c>
      <c r="C10" s="136" t="str">
        <f>Processes!E48</f>
        <v>FT technology Agriculture WCH</v>
      </c>
      <c r="D10" s="136" t="str">
        <f t="shared" si="2"/>
        <v>WCH</v>
      </c>
      <c r="E10" s="136" t="str">
        <f>Commodities!D17</f>
        <v>AGRWCH</v>
      </c>
      <c r="F10" s="181">
        <v>1</v>
      </c>
      <c r="G10" s="136">
        <v>50</v>
      </c>
      <c r="H10" s="243">
        <f ca="1">SUM(L9:L9)*0.5</f>
        <v>0</v>
      </c>
      <c r="I10" s="341">
        <f ca="1">SUM(M9:M9)*0.5</f>
        <v>0</v>
      </c>
      <c r="K10" s="179" t="str">
        <f>Agriculture!AL30</f>
        <v>WCH</v>
      </c>
      <c r="L10" s="335">
        <f t="shared" ca="1" si="0"/>
        <v>0</v>
      </c>
      <c r="M10" s="335">
        <f t="shared" ca="1" si="1"/>
        <v>0</v>
      </c>
      <c r="N10" s="25"/>
      <c r="O10" s="25"/>
      <c r="P10" s="25"/>
      <c r="Q10" s="25"/>
      <c r="R10" s="25"/>
      <c r="S10" s="25"/>
    </row>
    <row r="11" spans="2:19">
      <c r="B11" s="136" t="str">
        <f>Processes!D49</f>
        <v>FT-AGRBGA</v>
      </c>
      <c r="C11" s="136" t="str">
        <f>Processes!E49</f>
        <v>FT technology Agriculture BGA</v>
      </c>
      <c r="D11" s="136" t="str">
        <f t="shared" si="2"/>
        <v>BGA</v>
      </c>
      <c r="E11" s="136" t="str">
        <f>Commodities!D18</f>
        <v>AGRBGA</v>
      </c>
      <c r="F11" s="181">
        <v>1</v>
      </c>
      <c r="G11" s="136">
        <v>50</v>
      </c>
      <c r="H11" s="243">
        <f t="shared" ref="H11:I14" ca="1" si="3">SUM(L11:L11)</f>
        <v>0</v>
      </c>
      <c r="I11" s="341">
        <f t="shared" ca="1" si="3"/>
        <v>0</v>
      </c>
      <c r="K11" s="179" t="str">
        <f>Agriculture!AL31</f>
        <v>BGA</v>
      </c>
      <c r="L11" s="335">
        <f t="shared" ca="1" si="0"/>
        <v>0</v>
      </c>
      <c r="M11" s="335">
        <f t="shared" ca="1" si="1"/>
        <v>0</v>
      </c>
      <c r="N11" s="25"/>
      <c r="O11" s="25"/>
      <c r="P11" s="25"/>
      <c r="Q11" s="25"/>
      <c r="R11" s="25"/>
      <c r="S11" s="25"/>
    </row>
    <row r="12" spans="2:19">
      <c r="B12" s="136" t="str">
        <f>Processes!D50</f>
        <v>FT-AGRHFO</v>
      </c>
      <c r="C12" s="136" t="str">
        <f>Processes!E50</f>
        <v>FT technology Agriculture HFO</v>
      </c>
      <c r="D12" s="136" t="str">
        <f t="shared" si="2"/>
        <v>HFO</v>
      </c>
      <c r="E12" s="136" t="str">
        <f>Commodities!D19</f>
        <v>AGRHFO</v>
      </c>
      <c r="F12" s="181">
        <v>1</v>
      </c>
      <c r="G12" s="136">
        <v>50</v>
      </c>
      <c r="H12" s="243">
        <f t="shared" ca="1" si="3"/>
        <v>0</v>
      </c>
      <c r="I12" s="341">
        <f t="shared" ca="1" si="3"/>
        <v>0</v>
      </c>
      <c r="K12" s="179" t="str">
        <f>Agriculture!AL32</f>
        <v>HFO</v>
      </c>
      <c r="L12" s="335">
        <f t="shared" ca="1" si="0"/>
        <v>0</v>
      </c>
      <c r="M12" s="335">
        <f t="shared" ca="1" si="1"/>
        <v>0</v>
      </c>
      <c r="N12" s="25"/>
      <c r="O12" s="25"/>
      <c r="P12" s="25"/>
      <c r="Q12" s="25"/>
      <c r="R12" s="25"/>
      <c r="S12" s="25"/>
    </row>
    <row r="13" spans="2:19">
      <c r="B13" s="136" t="str">
        <f>Processes!D51</f>
        <v>FT-AGRLPG</v>
      </c>
      <c r="C13" s="136" t="str">
        <f>Processes!E51</f>
        <v>FT technology Agriculture LPG</v>
      </c>
      <c r="D13" s="136" t="str">
        <f t="shared" si="2"/>
        <v>LPG</v>
      </c>
      <c r="E13" s="136" t="str">
        <f>Commodities!D20</f>
        <v>AGRLPG</v>
      </c>
      <c r="F13" s="181">
        <v>1</v>
      </c>
      <c r="G13" s="160">
        <v>50</v>
      </c>
      <c r="H13" s="243">
        <f t="shared" ca="1" si="3"/>
        <v>0</v>
      </c>
      <c r="I13" s="341">
        <f t="shared" ca="1" si="3"/>
        <v>0</v>
      </c>
      <c r="K13" s="179" t="str">
        <f>Agriculture!AL33</f>
        <v>LPG</v>
      </c>
      <c r="L13" s="335">
        <f t="shared" ca="1" si="0"/>
        <v>0</v>
      </c>
      <c r="M13" s="335">
        <f t="shared" ca="1" si="1"/>
        <v>0</v>
      </c>
      <c r="N13" s="25"/>
      <c r="O13" s="25"/>
      <c r="P13" s="25"/>
      <c r="Q13" s="25"/>
      <c r="R13" s="25"/>
      <c r="S13" s="25"/>
    </row>
    <row r="14" spans="2:19">
      <c r="B14" s="136" t="str">
        <f>Processes!D52</f>
        <v>FT-AGRWST</v>
      </c>
      <c r="C14" s="136" t="str">
        <f>Processes!E52</f>
        <v>FT technology Agriculture WST</v>
      </c>
      <c r="D14" s="136" t="str">
        <f t="shared" si="2"/>
        <v>WST</v>
      </c>
      <c r="E14" s="136" t="str">
        <f>Commodities!D21</f>
        <v>AGRWST</v>
      </c>
      <c r="F14" s="181">
        <v>1</v>
      </c>
      <c r="G14" s="160">
        <v>50</v>
      </c>
      <c r="H14" s="243">
        <f t="shared" ca="1" si="3"/>
        <v>0</v>
      </c>
      <c r="I14" s="341">
        <f t="shared" ca="1" si="3"/>
        <v>0</v>
      </c>
      <c r="K14" s="179" t="str">
        <f>Agriculture!AL34</f>
        <v>WST</v>
      </c>
      <c r="L14" s="335">
        <f t="shared" ca="1" si="0"/>
        <v>0</v>
      </c>
      <c r="M14" s="335">
        <f t="shared" ca="1" si="1"/>
        <v>0</v>
      </c>
      <c r="N14" s="25"/>
      <c r="O14" s="25"/>
      <c r="P14" s="25"/>
      <c r="Q14" s="25"/>
      <c r="R14" s="25"/>
      <c r="S14" s="25"/>
    </row>
    <row r="15" spans="2:19">
      <c r="B15" s="136" t="str">
        <f>Processes!D53</f>
        <v>FT-AGRHCE</v>
      </c>
      <c r="C15" s="136" t="str">
        <f>Processes!E53</f>
        <v>FT technology Agriculture HCE</v>
      </c>
      <c r="D15" s="136" t="s">
        <v>258</v>
      </c>
      <c r="E15" s="136" t="str">
        <f>Commodities!D22</f>
        <v>AGRHCE</v>
      </c>
      <c r="F15" s="181">
        <v>1</v>
      </c>
      <c r="G15" s="160">
        <v>50</v>
      </c>
      <c r="H15" s="243">
        <f ca="1">SUM(L15:L15)*0.4</f>
        <v>0</v>
      </c>
      <c r="I15" s="341">
        <f ca="1">SUM(M15:M15)*0.4</f>
        <v>0</v>
      </c>
      <c r="K15" s="179" t="str">
        <f>Agriculture!AL35</f>
        <v>HCE</v>
      </c>
      <c r="L15" s="335">
        <f t="shared" ca="1" si="0"/>
        <v>0</v>
      </c>
      <c r="M15" s="335">
        <f t="shared" ca="1" si="1"/>
        <v>0</v>
      </c>
      <c r="N15" s="25"/>
      <c r="O15" s="25"/>
      <c r="P15" s="25"/>
      <c r="Q15" s="25"/>
      <c r="R15" s="25"/>
      <c r="S15" s="25"/>
    </row>
    <row r="16" spans="2:19" s="260" customFormat="1">
      <c r="B16" s="136" t="str">
        <f>Processes!D54</f>
        <v>FT-AGRHSE</v>
      </c>
      <c r="C16" s="136" t="str">
        <f>Processes!E54</f>
        <v>FT technology Agriculture HSE</v>
      </c>
      <c r="D16" s="136" t="s">
        <v>476</v>
      </c>
      <c r="E16" s="136" t="str">
        <f>Commodities!D23</f>
        <v>AGRHSE</v>
      </c>
      <c r="F16" s="181">
        <v>1</v>
      </c>
      <c r="G16" s="160">
        <v>50</v>
      </c>
      <c r="H16" s="341"/>
      <c r="I16" s="341"/>
      <c r="K16" s="179"/>
      <c r="L16" s="335"/>
      <c r="M16" s="335"/>
    </row>
    <row r="17" spans="1:35">
      <c r="B17" s="160" t="str">
        <f>Processes!D55</f>
        <v>FT-AGRHDE</v>
      </c>
      <c r="C17" s="160" t="str">
        <f>Processes!E55</f>
        <v>FT technology Agriculture HDE</v>
      </c>
      <c r="D17" s="136" t="s">
        <v>259</v>
      </c>
      <c r="E17" s="160" t="str">
        <f>Commodities!D24</f>
        <v>AGRHDE</v>
      </c>
      <c r="F17" s="554">
        <v>1</v>
      </c>
      <c r="G17" s="160">
        <v>50</v>
      </c>
      <c r="H17" s="243">
        <f ca="1">SUM(L15:L15)*0.6</f>
        <v>0</v>
      </c>
      <c r="I17" s="341">
        <f ca="1">SUM(M15:M15)*0.6</f>
        <v>0</v>
      </c>
      <c r="K17" s="179" t="str">
        <f>Agriculture!AL36</f>
        <v>HDE</v>
      </c>
      <c r="L17" s="335">
        <f t="shared" ca="1" si="0"/>
        <v>0</v>
      </c>
      <c r="M17" s="335">
        <f t="shared" ca="1" si="1"/>
        <v>0</v>
      </c>
      <c r="N17" s="25"/>
      <c r="O17" s="25"/>
      <c r="P17" s="25"/>
      <c r="Q17" s="25"/>
      <c r="R17" s="25"/>
      <c r="S17" s="25"/>
    </row>
    <row r="18" spans="1:35" s="41" customFormat="1">
      <c r="A18" s="25"/>
      <c r="B18" s="136" t="str">
        <f>Processes!D56</f>
        <v>FT-AGRELC</v>
      </c>
      <c r="C18" s="136" t="str">
        <f>Processes!E56</f>
        <v>FT technology Agriculture ELC</v>
      </c>
      <c r="D18" s="136" t="s">
        <v>471</v>
      </c>
      <c r="E18" s="136" t="str">
        <f>Commodities!D25</f>
        <v>AGRELC</v>
      </c>
      <c r="F18" s="181">
        <v>1</v>
      </c>
      <c r="G18" s="160">
        <v>50</v>
      </c>
      <c r="H18" s="337">
        <f ca="1">SUM(L18:L18)</f>
        <v>0</v>
      </c>
      <c r="I18" s="337">
        <f ca="1">SUM(M18:M18)</f>
        <v>0</v>
      </c>
      <c r="J18" s="25"/>
      <c r="K18" s="180" t="str">
        <f>Agriculture!AL37</f>
        <v>ELC</v>
      </c>
      <c r="L18" s="336">
        <f t="shared" ca="1" si="0"/>
        <v>0</v>
      </c>
      <c r="M18" s="336">
        <f t="shared" ca="1" si="1"/>
        <v>0</v>
      </c>
    </row>
    <row r="19" spans="1:35">
      <c r="B19" s="160" t="str">
        <f>Processes!D57</f>
        <v>FT-AGRSOL</v>
      </c>
      <c r="C19" s="160" t="str">
        <f>Processes!E57</f>
        <v>FT technology Agriculture SOL</v>
      </c>
      <c r="D19" s="136" t="str">
        <f t="shared" si="2"/>
        <v>SOL</v>
      </c>
      <c r="E19" s="160" t="str">
        <f>Commodities!D26</f>
        <v>AGRSOL</v>
      </c>
      <c r="F19" s="181">
        <v>1</v>
      </c>
      <c r="G19" s="160">
        <v>50</v>
      </c>
      <c r="H19" s="243"/>
      <c r="I19" s="243"/>
      <c r="K19" s="29"/>
      <c r="L19" s="171"/>
      <c r="V19" s="171"/>
    </row>
    <row r="20" spans="1:35">
      <c r="B20" s="160" t="str">
        <f>Processes!D58</f>
        <v>FT-AGRDSB1</v>
      </c>
      <c r="C20" s="160" t="str">
        <f>Processes!E58</f>
        <v>FT technology Agriculture DSB1</v>
      </c>
      <c r="D20" s="136" t="str">
        <f t="shared" si="2"/>
        <v>DSB1</v>
      </c>
      <c r="E20" s="160" t="str">
        <f>Commodities!D27</f>
        <v>AGRDSB1</v>
      </c>
      <c r="F20" s="181">
        <v>1</v>
      </c>
      <c r="G20" s="160">
        <v>50</v>
      </c>
      <c r="H20" s="243"/>
      <c r="I20" s="243"/>
    </row>
    <row r="21" spans="1:35">
      <c r="B21" s="160" t="str">
        <f>Processes!D59</f>
        <v>FT-AGRDSB2</v>
      </c>
      <c r="C21" s="160" t="str">
        <f>Processes!E59</f>
        <v>FT technology Agriculture DSB2</v>
      </c>
      <c r="D21" s="136" t="str">
        <f t="shared" si="2"/>
        <v>DSB2</v>
      </c>
      <c r="E21" s="160" t="str">
        <f>Commodities!D28</f>
        <v>AGRDSB2</v>
      </c>
      <c r="F21" s="181">
        <v>1</v>
      </c>
      <c r="G21" s="160">
        <v>50</v>
      </c>
      <c r="H21" s="243"/>
      <c r="I21" s="243"/>
    </row>
    <row r="22" spans="1:35">
      <c r="B22" s="160" t="str">
        <f>Processes!D60</f>
        <v>FT-AGRSNG1</v>
      </c>
      <c r="C22" s="160" t="str">
        <f>Processes!E60</f>
        <v>FT technology Agriculture SNG1</v>
      </c>
      <c r="D22" s="136" t="str">
        <f t="shared" si="2"/>
        <v>SNG1</v>
      </c>
      <c r="E22" s="160" t="str">
        <f>Commodities!D29</f>
        <v>AGRSNG1</v>
      </c>
      <c r="F22" s="181">
        <v>1</v>
      </c>
      <c r="G22" s="160">
        <v>50</v>
      </c>
      <c r="H22" s="243"/>
      <c r="I22" s="243"/>
      <c r="L22" s="25">
        <f ca="1">+SUMIFS(INDIRECT(L$5&amp;"!AF$31:AF$65"),INDIRECT(L$5&amp;"!$AD$31:$AD$65"),   $K9)</f>
        <v>0</v>
      </c>
    </row>
    <row r="23" spans="1:35">
      <c r="B23" s="160" t="str">
        <f>Processes!D61</f>
        <v>FT-AGRSNG2</v>
      </c>
      <c r="C23" s="160" t="str">
        <f>Processes!E61</f>
        <v>FT technology Agriculture SNG2</v>
      </c>
      <c r="D23" s="136" t="str">
        <f t="shared" si="2"/>
        <v>SNG2</v>
      </c>
      <c r="E23" s="160" t="str">
        <f>Commodities!D30</f>
        <v>AGRSNG2</v>
      </c>
      <c r="F23" s="181">
        <v>1</v>
      </c>
      <c r="G23" s="160">
        <v>50</v>
      </c>
      <c r="H23" s="243"/>
      <c r="I23" s="243"/>
      <c r="X23" s="220"/>
      <c r="Y23" s="220"/>
      <c r="Z23" s="220"/>
      <c r="AA23" s="220"/>
      <c r="AB23" s="220"/>
      <c r="AC23" s="220"/>
      <c r="AD23" s="220"/>
      <c r="AE23" s="220"/>
      <c r="AF23" s="220"/>
      <c r="AG23" s="220"/>
      <c r="AH23" s="220"/>
      <c r="AI23" s="220"/>
    </row>
    <row r="24" spans="1:35">
      <c r="B24" s="160" t="str">
        <f>Processes!D62</f>
        <v>FT-AGRGSL</v>
      </c>
      <c r="C24" s="160" t="str">
        <f>Processes!E62</f>
        <v>FT technology Agriculture GSL</v>
      </c>
      <c r="D24" s="136" t="str">
        <f>VLOOKUP(MID(B24,7,99),$K$26:$L$45,2,FALSE)</f>
        <v>GSL</v>
      </c>
      <c r="E24" s="160" t="str">
        <f>Commodities!D31</f>
        <v>AGRGSL</v>
      </c>
      <c r="F24" s="181">
        <v>1</v>
      </c>
      <c r="G24" s="160">
        <v>50</v>
      </c>
      <c r="H24" s="221"/>
      <c r="I24" s="221"/>
      <c r="N24" s="25"/>
      <c r="X24" s="220"/>
      <c r="Y24" s="220"/>
      <c r="Z24" s="220"/>
      <c r="AA24" s="220"/>
      <c r="AB24" s="220"/>
      <c r="AC24" s="220"/>
      <c r="AD24" s="220"/>
      <c r="AE24" s="220"/>
      <c r="AF24" s="220"/>
      <c r="AG24" s="220"/>
      <c r="AH24" s="220"/>
      <c r="AI24" s="220"/>
    </row>
    <row r="25" spans="1:35">
      <c r="B25" s="160" t="str">
        <f>Processes!D63</f>
        <v>FT-AGRGSB1</v>
      </c>
      <c r="C25" s="160" t="str">
        <f>Processes!E63</f>
        <v>FT technology Agriculture GSB1</v>
      </c>
      <c r="D25" s="136" t="str">
        <f t="shared" si="2"/>
        <v>GSB1</v>
      </c>
      <c r="E25" s="160" t="str">
        <f>Commodities!D32</f>
        <v>AGRGSB1</v>
      </c>
      <c r="F25" s="181">
        <v>1</v>
      </c>
      <c r="G25" s="160">
        <v>50</v>
      </c>
      <c r="H25" s="221"/>
      <c r="I25" s="221"/>
      <c r="K25" s="92" t="s">
        <v>2</v>
      </c>
      <c r="L25" s="92" t="s">
        <v>14</v>
      </c>
      <c r="X25" s="220"/>
      <c r="Y25" s="220"/>
      <c r="Z25" s="220"/>
      <c r="AA25" s="220"/>
      <c r="AB25" s="220"/>
      <c r="AC25" s="220"/>
      <c r="AD25" s="220"/>
      <c r="AE25" s="220"/>
      <c r="AF25" s="220"/>
      <c r="AG25" s="220"/>
      <c r="AH25" s="220"/>
      <c r="AI25" s="220"/>
    </row>
    <row r="26" spans="1:35">
      <c r="B26" s="138" t="str">
        <f>Processes!D64</f>
        <v>FT-AGRGSB2</v>
      </c>
      <c r="C26" s="138" t="str">
        <f>Processes!E64</f>
        <v>FT technology Agriculture GSB2</v>
      </c>
      <c r="D26" s="138" t="str">
        <f t="shared" si="2"/>
        <v>GSB2</v>
      </c>
      <c r="E26" s="138" t="str">
        <f>Commodities!D33</f>
        <v>AGRGSB2</v>
      </c>
      <c r="F26" s="213">
        <v>1</v>
      </c>
      <c r="G26" s="138">
        <v>50</v>
      </c>
      <c r="H26" s="221"/>
      <c r="I26" s="221"/>
      <c r="K26" s="94" t="s">
        <v>97</v>
      </c>
      <c r="L26" s="94" t="str">
        <f>+K26</f>
        <v>NGA</v>
      </c>
      <c r="X26" s="220"/>
      <c r="Y26" s="220"/>
      <c r="Z26" s="220"/>
      <c r="AA26" s="220"/>
      <c r="AB26" s="220"/>
      <c r="AC26" s="220"/>
      <c r="AD26" s="220"/>
      <c r="AE26" s="220"/>
      <c r="AF26" s="220"/>
      <c r="AG26" s="220"/>
      <c r="AH26" s="220"/>
      <c r="AI26" s="220"/>
    </row>
    <row r="27" spans="1:35">
      <c r="B27" s="138" t="str">
        <f>Processes!D65</f>
        <v>FT-AGRH2</v>
      </c>
      <c r="C27" s="138" t="str">
        <f>Processes!E65</f>
        <v>FT technology Agriculture H2</v>
      </c>
      <c r="D27" s="25" t="s">
        <v>312</v>
      </c>
      <c r="E27" s="138" t="str">
        <f>Commodities!D34</f>
        <v>AGRH2</v>
      </c>
      <c r="F27" s="25">
        <f>F26</f>
        <v>1</v>
      </c>
      <c r="G27" s="260">
        <f>G26</f>
        <v>50</v>
      </c>
      <c r="K27" s="94" t="s">
        <v>98</v>
      </c>
      <c r="L27" s="94" t="str">
        <f t="shared" ref="L27:L34" si="4">+K27</f>
        <v>COA</v>
      </c>
      <c r="X27" s="220"/>
      <c r="Y27" s="220"/>
      <c r="Z27" s="220"/>
      <c r="AA27" s="220"/>
      <c r="AB27" s="220"/>
      <c r="AC27" s="220"/>
      <c r="AD27" s="220"/>
      <c r="AE27" s="220"/>
      <c r="AF27" s="220"/>
      <c r="AG27" s="220"/>
      <c r="AH27" s="220"/>
      <c r="AI27" s="220"/>
    </row>
    <row r="28" spans="1:35">
      <c r="K28" s="94" t="s">
        <v>59</v>
      </c>
      <c r="L28" s="94" t="str">
        <f t="shared" si="4"/>
        <v>DSL</v>
      </c>
      <c r="X28" s="220"/>
      <c r="Y28" s="220"/>
      <c r="Z28" s="220"/>
      <c r="AA28" s="220"/>
      <c r="AB28" s="220"/>
      <c r="AC28" s="220"/>
      <c r="AD28" s="220"/>
      <c r="AE28" s="220"/>
      <c r="AF28" s="220"/>
      <c r="AG28" s="220"/>
      <c r="AH28" s="220"/>
      <c r="AI28" s="220"/>
    </row>
    <row r="29" spans="1:35">
      <c r="H29" s="352"/>
      <c r="K29" s="94" t="s">
        <v>99</v>
      </c>
      <c r="L29" s="94" t="str">
        <f t="shared" si="4"/>
        <v>WPE</v>
      </c>
      <c r="X29" s="220"/>
      <c r="Y29" s="220"/>
      <c r="Z29" s="220"/>
      <c r="AA29" s="220"/>
      <c r="AB29" s="220"/>
      <c r="AC29" s="220"/>
      <c r="AD29" s="220"/>
      <c r="AE29" s="220"/>
      <c r="AF29" s="220"/>
      <c r="AG29" s="220"/>
      <c r="AH29" s="220"/>
      <c r="AI29" s="220"/>
    </row>
    <row r="30" spans="1:35">
      <c r="H30" s="352"/>
      <c r="K30" s="94" t="s">
        <v>106</v>
      </c>
      <c r="L30" s="94" t="str">
        <f t="shared" si="4"/>
        <v>WCH</v>
      </c>
      <c r="X30" s="220"/>
      <c r="Y30" s="220"/>
      <c r="Z30" s="220"/>
      <c r="AA30" s="220"/>
      <c r="AB30" s="220"/>
      <c r="AC30" s="220"/>
      <c r="AD30" s="220"/>
      <c r="AE30" s="220"/>
      <c r="AF30" s="220"/>
      <c r="AG30" s="220"/>
      <c r="AH30" s="220"/>
      <c r="AI30" s="220"/>
    </row>
    <row r="31" spans="1:35">
      <c r="C31" s="170"/>
      <c r="D31" s="170"/>
      <c r="E31" s="170"/>
      <c r="H31" s="352"/>
      <c r="K31" s="94" t="s">
        <v>100</v>
      </c>
      <c r="L31" s="94" t="str">
        <f t="shared" si="4"/>
        <v>BGA</v>
      </c>
      <c r="X31" s="220"/>
      <c r="Y31" s="220"/>
      <c r="Z31" s="220"/>
      <c r="AA31" s="220"/>
      <c r="AB31" s="220"/>
      <c r="AC31" s="220"/>
      <c r="AD31" s="220"/>
      <c r="AE31" s="220"/>
      <c r="AF31" s="220"/>
      <c r="AG31" s="220"/>
      <c r="AH31" s="220"/>
      <c r="AI31" s="220"/>
    </row>
    <row r="32" spans="1:35">
      <c r="H32" s="352"/>
      <c r="K32" s="94" t="s">
        <v>101</v>
      </c>
      <c r="L32" s="94" t="str">
        <f t="shared" si="4"/>
        <v>HFO</v>
      </c>
      <c r="X32" s="220"/>
      <c r="Y32" s="220"/>
      <c r="Z32" s="220"/>
      <c r="AA32" s="220"/>
      <c r="AB32" s="220"/>
      <c r="AC32" s="220"/>
      <c r="AD32" s="220"/>
      <c r="AE32" s="220"/>
      <c r="AF32" s="220"/>
      <c r="AG32" s="220"/>
      <c r="AH32" s="220"/>
      <c r="AI32" s="220"/>
    </row>
    <row r="33" spans="3:16">
      <c r="C33" s="169"/>
      <c r="D33" s="169"/>
      <c r="E33" s="169"/>
      <c r="H33" s="352"/>
      <c r="K33" s="94" t="s">
        <v>53</v>
      </c>
      <c r="L33" s="94" t="str">
        <f t="shared" si="4"/>
        <v>LPG</v>
      </c>
    </row>
    <row r="34" spans="3:16">
      <c r="H34" s="352"/>
      <c r="K34" s="94" t="s">
        <v>102</v>
      </c>
      <c r="L34" s="94" t="str">
        <f t="shared" si="4"/>
        <v>WST</v>
      </c>
    </row>
    <row r="35" spans="3:16">
      <c r="H35" s="352"/>
      <c r="K35" s="94" t="s">
        <v>103</v>
      </c>
      <c r="L35" s="193" t="s">
        <v>47</v>
      </c>
      <c r="N35" s="29" t="s">
        <v>258</v>
      </c>
      <c r="O35" s="193" t="s">
        <v>47</v>
      </c>
      <c r="P35" s="193" t="s">
        <v>258</v>
      </c>
    </row>
    <row r="36" spans="3:16">
      <c r="H36" s="352"/>
      <c r="K36" s="94" t="s">
        <v>104</v>
      </c>
      <c r="L36" s="193" t="s">
        <v>48</v>
      </c>
      <c r="O36" s="193" t="s">
        <v>48</v>
      </c>
      <c r="P36" s="193" t="s">
        <v>259</v>
      </c>
    </row>
    <row r="37" spans="3:16">
      <c r="H37" s="352"/>
      <c r="K37" s="94" t="s">
        <v>61</v>
      </c>
      <c r="L37" s="193" t="s">
        <v>112</v>
      </c>
    </row>
    <row r="38" spans="3:16">
      <c r="H38" s="352"/>
      <c r="K38" s="94" t="s">
        <v>190</v>
      </c>
      <c r="L38" s="94" t="str">
        <f t="shared" ref="L38:L45" si="5">+K38</f>
        <v>SOL</v>
      </c>
    </row>
    <row r="39" spans="3:16">
      <c r="H39" s="352"/>
      <c r="K39" s="94" t="s">
        <v>191</v>
      </c>
      <c r="L39" s="94" t="str">
        <f t="shared" si="5"/>
        <v>DSB1</v>
      </c>
    </row>
    <row r="40" spans="3:16">
      <c r="H40" s="352"/>
      <c r="K40" s="94" t="s">
        <v>192</v>
      </c>
      <c r="L40" s="94" t="str">
        <f t="shared" si="5"/>
        <v>DSB2</v>
      </c>
    </row>
    <row r="41" spans="3:16">
      <c r="H41" s="260"/>
      <c r="K41" s="94" t="s">
        <v>193</v>
      </c>
      <c r="L41" s="94" t="str">
        <f t="shared" si="5"/>
        <v>SNG1</v>
      </c>
    </row>
    <row r="42" spans="3:16">
      <c r="H42" s="260"/>
      <c r="K42" s="94" t="s">
        <v>194</v>
      </c>
      <c r="L42" s="94" t="str">
        <f t="shared" si="5"/>
        <v>SNG2</v>
      </c>
    </row>
    <row r="43" spans="3:16">
      <c r="K43" s="94" t="s">
        <v>221</v>
      </c>
      <c r="L43" s="94" t="str">
        <f t="shared" si="5"/>
        <v>GSL</v>
      </c>
    </row>
    <row r="44" spans="3:16">
      <c r="K44" s="94" t="s">
        <v>205</v>
      </c>
      <c r="L44" s="94" t="str">
        <f t="shared" si="5"/>
        <v>GSB1</v>
      </c>
    </row>
    <row r="45" spans="3:16">
      <c r="K45" s="94" t="s">
        <v>206</v>
      </c>
      <c r="L45" s="94" t="str">
        <f t="shared" si="5"/>
        <v>GSB2</v>
      </c>
    </row>
    <row r="65" spans="17:22">
      <c r="Q65" s="313">
        <f>M157</f>
        <v>0</v>
      </c>
      <c r="R65" s="314">
        <f>Q65</f>
        <v>0</v>
      </c>
      <c r="S65" s="297">
        <f t="shared" ref="S65:S68" si="6">3.6*8760/1000000</f>
        <v>3.1536000000000002E-2</v>
      </c>
      <c r="T65" s="302">
        <f>$T$32</f>
        <v>0</v>
      </c>
      <c r="U65" s="305">
        <f>T65*(1+$V$29)</f>
        <v>0</v>
      </c>
      <c r="V65" s="301">
        <v>20</v>
      </c>
    </row>
    <row r="66" spans="17:22">
      <c r="Q66" s="311">
        <f>M158</f>
        <v>0</v>
      </c>
      <c r="R66" s="312">
        <f>Q66</f>
        <v>0</v>
      </c>
      <c r="S66" s="290">
        <f t="shared" si="6"/>
        <v>3.1536000000000002E-2</v>
      </c>
      <c r="T66" s="302">
        <f>$T$32</f>
        <v>0</v>
      </c>
      <c r="U66" s="303">
        <f>T66*(1+$V$29)</f>
        <v>0</v>
      </c>
      <c r="V66" s="299">
        <v>20</v>
      </c>
    </row>
    <row r="67" spans="17:22">
      <c r="Q67" s="313">
        <v>1</v>
      </c>
      <c r="R67" s="314">
        <f t="shared" ref="R67:R68" si="7">Q67</f>
        <v>1</v>
      </c>
      <c r="S67" s="297">
        <f t="shared" si="6"/>
        <v>3.1536000000000002E-2</v>
      </c>
      <c r="T67" s="305">
        <v>0.5</v>
      </c>
      <c r="U67" s="305">
        <f>T67*(1+$V$29)</f>
        <v>0.5</v>
      </c>
      <c r="V67" s="301">
        <v>20</v>
      </c>
    </row>
    <row r="68" spans="17:22">
      <c r="Q68" s="309">
        <v>1</v>
      </c>
      <c r="R68" s="310">
        <f t="shared" si="7"/>
        <v>1</v>
      </c>
      <c r="S68" s="296">
        <f t="shared" si="6"/>
        <v>3.1536000000000002E-2</v>
      </c>
      <c r="T68" s="304">
        <f>$T$67</f>
        <v>0.5</v>
      </c>
      <c r="U68" s="304">
        <f>T68*(1+$V$29)</f>
        <v>0.5</v>
      </c>
      <c r="V68" s="300">
        <v>20</v>
      </c>
    </row>
  </sheetData>
  <conditionalFormatting sqref="O2">
    <cfRule type="cellIs" dxfId="0" priority="1" operator="notEqual">
      <formula>"Ok"</formula>
    </cfRule>
  </conditionalFormatting>
  <pageMargins left="0.7" right="0.7" top="0.75" bottom="0.75" header="0.3" footer="0.3"/>
  <pageSetup paperSize="9" orientation="portrait"/>
  <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10">
    <tabColor rgb="FF92D050"/>
  </sheetPr>
  <dimension ref="A2:W45"/>
  <sheetViews>
    <sheetView showGridLines="0" zoomScaleNormal="100" workbookViewId="0">
      <selection activeCell="G32" sqref="G32"/>
    </sheetView>
  </sheetViews>
  <sheetFormatPr defaultColWidth="9.109375" defaultRowHeight="13.8"/>
  <cols>
    <col min="1" max="1" width="9.109375" style="25"/>
    <col min="2" max="2" width="38.44140625" style="25" customWidth="1"/>
    <col min="3" max="3" width="11.6640625" style="25" bestFit="1" customWidth="1"/>
    <col min="4" max="4" width="8.109375" style="25" bestFit="1" customWidth="1"/>
    <col min="5" max="5" width="7.6640625" style="25" bestFit="1" customWidth="1"/>
    <col min="6" max="6" width="12.33203125" style="25" bestFit="1" customWidth="1"/>
    <col min="7" max="7" width="7.88671875" style="25" bestFit="1" customWidth="1"/>
    <col min="8" max="8" width="8.33203125" style="25" bestFit="1" customWidth="1"/>
    <col min="9" max="12" width="9.109375" style="25"/>
    <col min="13" max="13" width="21.88671875" style="25" bestFit="1" customWidth="1"/>
    <col min="14" max="16384" width="9.109375" style="25"/>
  </cols>
  <sheetData>
    <row r="2" spans="1:11">
      <c r="B2" s="24" t="s">
        <v>65</v>
      </c>
    </row>
    <row r="4" spans="1:11">
      <c r="B4" s="26" t="s">
        <v>66</v>
      </c>
    </row>
    <row r="5" spans="1:11">
      <c r="B5" s="24" t="s">
        <v>67</v>
      </c>
    </row>
    <row r="6" spans="1:11">
      <c r="A6" s="378"/>
      <c r="B6" s="378"/>
      <c r="C6" s="378"/>
      <c r="D6" s="379"/>
      <c r="E6" s="380"/>
      <c r="F6" s="379"/>
      <c r="G6" s="380"/>
      <c r="H6" s="381"/>
      <c r="I6" s="380"/>
      <c r="J6" s="378"/>
      <c r="K6" s="378"/>
    </row>
    <row r="7" spans="1:11">
      <c r="A7" s="378"/>
      <c r="B7" s="383" t="s">
        <v>310</v>
      </c>
      <c r="C7" s="384"/>
      <c r="D7" s="384"/>
      <c r="E7" s="345"/>
      <c r="F7" s="345"/>
      <c r="G7" s="345"/>
      <c r="H7" s="345"/>
      <c r="I7" s="378"/>
      <c r="J7" s="378"/>
      <c r="K7" s="378"/>
    </row>
    <row r="8" spans="1:11">
      <c r="A8" s="378"/>
      <c r="B8" s="385" t="s">
        <v>4</v>
      </c>
      <c r="C8" s="172" t="str">
        <f>Commodities!D13</f>
        <v>AGRNGA</v>
      </c>
      <c r="D8" s="172" t="str">
        <f>Commodities!D14</f>
        <v>AGRCOA</v>
      </c>
      <c r="E8" s="172" t="str">
        <f>Commodities!D15</f>
        <v>AGRDSL</v>
      </c>
      <c r="F8" s="172" t="str">
        <f>Commodities!D19</f>
        <v>AGRHFO</v>
      </c>
      <c r="G8" s="172" t="str">
        <f>Commodities!D20</f>
        <v>AGRLPG</v>
      </c>
      <c r="H8" s="172" t="str">
        <f>Commodities!D21</f>
        <v>AGRWST</v>
      </c>
      <c r="I8" s="378"/>
      <c r="J8" s="378"/>
      <c r="K8" s="378"/>
    </row>
    <row r="9" spans="1:11" ht="14.4" thickBot="1">
      <c r="A9" s="378"/>
      <c r="B9" s="386" t="s">
        <v>70</v>
      </c>
      <c r="C9" s="387" t="s">
        <v>71</v>
      </c>
      <c r="D9" s="387" t="s">
        <v>71</v>
      </c>
      <c r="E9" s="387" t="s">
        <v>71</v>
      </c>
      <c r="F9" s="387" t="s">
        <v>71</v>
      </c>
      <c r="G9" s="387" t="s">
        <v>71</v>
      </c>
      <c r="H9" s="387" t="s">
        <v>71</v>
      </c>
      <c r="I9" s="378"/>
      <c r="J9" s="378"/>
      <c r="K9" s="378"/>
    </row>
    <row r="10" spans="1:11">
      <c r="A10" s="378"/>
      <c r="B10" s="260" t="str">
        <f>Commodities!D36</f>
        <v>AGRCO2</v>
      </c>
      <c r="C10" s="191">
        <v>56.97</v>
      </c>
      <c r="D10" s="192">
        <v>94.6</v>
      </c>
      <c r="E10" s="191">
        <v>74</v>
      </c>
      <c r="F10" s="192">
        <v>79.2</v>
      </c>
      <c r="G10" s="190">
        <v>63.1</v>
      </c>
      <c r="H10" s="192">
        <v>37</v>
      </c>
      <c r="I10" s="378"/>
      <c r="J10" s="378"/>
      <c r="K10" s="378"/>
    </row>
    <row r="11" spans="1:11">
      <c r="A11" s="378"/>
      <c r="B11" s="378"/>
      <c r="C11" s="378"/>
      <c r="D11" s="378"/>
      <c r="E11" s="378"/>
      <c r="F11" s="378"/>
      <c r="G11" s="378"/>
      <c r="H11" s="378"/>
      <c r="I11" s="378"/>
      <c r="J11" s="378"/>
      <c r="K11" s="378"/>
    </row>
    <row r="12" spans="1:11">
      <c r="A12" s="378"/>
      <c r="B12" s="378"/>
      <c r="C12" s="378"/>
      <c r="D12" s="378"/>
      <c r="E12" s="378"/>
      <c r="F12" s="378"/>
      <c r="G12" s="378"/>
      <c r="H12" s="378"/>
      <c r="I12" s="378"/>
      <c r="J12" s="378"/>
      <c r="K12" s="378"/>
    </row>
    <row r="13" spans="1:11">
      <c r="A13" s="378"/>
      <c r="B13" s="378"/>
      <c r="C13" s="378"/>
      <c r="D13" s="378"/>
      <c r="E13" s="378"/>
      <c r="F13" s="378"/>
      <c r="G13" s="378"/>
      <c r="H13" s="378"/>
      <c r="I13" s="378"/>
      <c r="J13" s="378"/>
      <c r="K13" s="378"/>
    </row>
    <row r="14" spans="1:11">
      <c r="A14" s="378"/>
      <c r="B14" s="378"/>
      <c r="C14" s="378"/>
      <c r="D14" s="378"/>
      <c r="E14" s="378"/>
      <c r="F14" s="378"/>
      <c r="G14" s="378"/>
      <c r="H14" s="378"/>
      <c r="I14" s="378"/>
      <c r="J14" s="378"/>
      <c r="K14" s="378"/>
    </row>
    <row r="15" spans="1:11">
      <c r="A15" s="378"/>
      <c r="B15" s="378"/>
      <c r="C15" s="378"/>
      <c r="D15" s="378"/>
      <c r="E15" s="378"/>
      <c r="F15" s="378"/>
      <c r="G15" s="378"/>
      <c r="H15" s="378"/>
      <c r="I15" s="378"/>
      <c r="J15" s="378"/>
      <c r="K15" s="378"/>
    </row>
    <row r="16" spans="1:11">
      <c r="A16" s="378"/>
      <c r="B16" s="378"/>
      <c r="C16" s="378"/>
      <c r="D16" s="378"/>
      <c r="E16" s="378"/>
      <c r="F16" s="378"/>
      <c r="G16" s="378"/>
      <c r="H16" s="378"/>
      <c r="I16" s="378"/>
      <c r="J16" s="378"/>
      <c r="K16" s="378"/>
    </row>
    <row r="17" spans="1:11">
      <c r="A17" s="378"/>
      <c r="B17" s="378"/>
      <c r="C17" s="378"/>
      <c r="D17" s="378"/>
      <c r="E17" s="378"/>
      <c r="F17" s="378"/>
      <c r="G17" s="378"/>
      <c r="H17" s="378"/>
      <c r="I17" s="378"/>
      <c r="J17" s="378"/>
      <c r="K17" s="378"/>
    </row>
    <row r="18" spans="1:11">
      <c r="A18" s="378"/>
      <c r="B18" s="378"/>
      <c r="C18" s="378"/>
      <c r="D18" s="378"/>
      <c r="E18" s="378"/>
      <c r="F18" s="378"/>
      <c r="G18" s="378"/>
      <c r="H18" s="378"/>
      <c r="I18" s="378"/>
      <c r="J18" s="378"/>
      <c r="K18" s="378"/>
    </row>
    <row r="19" spans="1:11">
      <c r="A19" s="378"/>
      <c r="B19" s="378"/>
      <c r="C19" s="378"/>
      <c r="D19" s="378"/>
      <c r="E19" s="378"/>
      <c r="F19" s="378"/>
      <c r="G19" s="378"/>
      <c r="H19" s="378"/>
      <c r="I19" s="378"/>
      <c r="J19" s="378"/>
      <c r="K19" s="378"/>
    </row>
    <row r="20" spans="1:11">
      <c r="A20" s="378"/>
      <c r="B20" s="378"/>
      <c r="C20" s="378"/>
      <c r="D20" s="378"/>
      <c r="E20" s="378"/>
      <c r="F20" s="378"/>
      <c r="G20" s="378"/>
      <c r="H20" s="378"/>
      <c r="I20" s="378"/>
      <c r="J20" s="378"/>
      <c r="K20" s="378"/>
    </row>
    <row r="21" spans="1:11">
      <c r="A21" s="378"/>
      <c r="B21" s="378"/>
      <c r="C21" s="378"/>
      <c r="D21" s="378"/>
      <c r="E21" s="378"/>
      <c r="F21" s="378"/>
      <c r="G21" s="378"/>
      <c r="H21" s="378"/>
      <c r="I21" s="378"/>
      <c r="J21" s="378"/>
      <c r="K21" s="378"/>
    </row>
    <row r="22" spans="1:11">
      <c r="A22" s="378"/>
      <c r="B22" s="378"/>
      <c r="C22" s="378"/>
      <c r="D22" s="378"/>
      <c r="E22" s="378"/>
      <c r="F22" s="378"/>
      <c r="G22" s="378"/>
      <c r="H22" s="378"/>
      <c r="I22" s="378"/>
      <c r="J22" s="378"/>
      <c r="K22" s="378"/>
    </row>
    <row r="23" spans="1:11">
      <c r="A23" s="378"/>
      <c r="B23" s="378"/>
      <c r="C23" s="378"/>
      <c r="D23" s="378"/>
      <c r="E23" s="378"/>
      <c r="F23" s="378"/>
      <c r="G23" s="378"/>
      <c r="H23" s="378"/>
      <c r="I23" s="378"/>
      <c r="J23" s="378"/>
      <c r="K23" s="378"/>
    </row>
    <row r="24" spans="1:11">
      <c r="A24" s="378"/>
      <c r="B24" s="378"/>
      <c r="C24" s="378"/>
      <c r="D24" s="378"/>
      <c r="E24" s="378"/>
      <c r="F24" s="378"/>
      <c r="G24" s="378"/>
      <c r="H24" s="378"/>
      <c r="I24" s="378"/>
      <c r="J24" s="378"/>
      <c r="K24" s="378"/>
    </row>
    <row r="25" spans="1:11">
      <c r="A25" s="378"/>
      <c r="B25" s="378"/>
      <c r="C25" s="378"/>
      <c r="D25" s="378"/>
      <c r="E25" s="378"/>
      <c r="F25" s="378"/>
      <c r="G25" s="378"/>
      <c r="H25" s="378"/>
      <c r="I25" s="378"/>
      <c r="J25" s="378"/>
      <c r="K25" s="378"/>
    </row>
    <row r="26" spans="1:11">
      <c r="A26" s="378"/>
      <c r="B26" s="378"/>
      <c r="C26" s="378"/>
      <c r="D26" s="378"/>
      <c r="E26" s="378"/>
      <c r="F26" s="378"/>
      <c r="G26" s="378"/>
      <c r="H26" s="378"/>
      <c r="I26" s="378"/>
      <c r="J26" s="378"/>
      <c r="K26" s="378"/>
    </row>
    <row r="39" spans="16:23">
      <c r="Q39" s="260"/>
      <c r="R39" s="260"/>
      <c r="S39" s="260"/>
      <c r="T39" s="260"/>
      <c r="U39" s="260"/>
      <c r="V39" s="260"/>
      <c r="W39" s="260"/>
    </row>
    <row r="40" spans="16:23">
      <c r="P40" s="260"/>
      <c r="Q40" s="260"/>
      <c r="R40" s="260"/>
      <c r="S40" s="260"/>
      <c r="T40" s="260"/>
      <c r="U40" s="260"/>
      <c r="V40" s="260"/>
      <c r="W40" s="260"/>
    </row>
    <row r="41" spans="16:23">
      <c r="P41" s="260"/>
      <c r="Q41" s="260"/>
      <c r="R41" s="260"/>
      <c r="S41" s="260"/>
      <c r="T41" s="260"/>
      <c r="U41" s="260"/>
      <c r="V41" s="260"/>
      <c r="W41" s="260"/>
    </row>
    <row r="42" spans="16:23">
      <c r="P42" s="260"/>
      <c r="Q42" s="260"/>
      <c r="R42" s="260"/>
      <c r="S42" s="260"/>
      <c r="T42" s="260"/>
      <c r="U42" s="260"/>
      <c r="V42" s="260"/>
      <c r="W42" s="260"/>
    </row>
    <row r="43" spans="16:23">
      <c r="P43" s="260"/>
      <c r="Q43" s="260"/>
      <c r="R43" s="260"/>
      <c r="S43" s="260"/>
      <c r="T43" s="260"/>
      <c r="U43" s="260"/>
      <c r="V43" s="260"/>
      <c r="W43" s="260"/>
    </row>
    <row r="44" spans="16:23">
      <c r="P44" s="260"/>
      <c r="Q44" s="260"/>
      <c r="R44" s="260"/>
      <c r="S44" s="260"/>
      <c r="T44" s="260"/>
      <c r="U44" s="260"/>
      <c r="V44" s="260"/>
      <c r="W44" s="260"/>
    </row>
    <row r="45" spans="16:23">
      <c r="P45" s="260"/>
      <c r="Q45" s="260"/>
      <c r="R45" s="260"/>
      <c r="S45" s="260"/>
      <c r="T45" s="260"/>
      <c r="U45" s="260"/>
      <c r="V45" s="260"/>
      <c r="W45" s="260"/>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6">
    <tabColor theme="4"/>
  </sheetPr>
  <dimension ref="B1:S56"/>
  <sheetViews>
    <sheetView showGridLines="0" zoomScale="90" zoomScaleNormal="90" workbookViewId="0">
      <selection activeCell="E19" sqref="E19"/>
    </sheetView>
  </sheetViews>
  <sheetFormatPr defaultColWidth="9.109375" defaultRowHeight="12.75" customHeight="1"/>
  <cols>
    <col min="1" max="1" width="7.5546875" style="118" customWidth="1"/>
    <col min="2" max="2" width="14.6640625" style="118" bestFit="1" customWidth="1"/>
    <col min="3" max="11" width="10.44140625" style="118" customWidth="1"/>
    <col min="12" max="12" width="12.109375" style="118" customWidth="1"/>
    <col min="13" max="13" width="10.44140625" style="118" customWidth="1"/>
    <col min="14" max="14" width="12.6640625" style="118" customWidth="1"/>
    <col min="15" max="15" width="9.109375" style="118"/>
    <col min="16" max="16" width="12.33203125" style="118" customWidth="1"/>
    <col min="17" max="16384" width="9.109375" style="118"/>
  </cols>
  <sheetData>
    <row r="1" spans="2:19" ht="12.75" customHeight="1">
      <c r="B1" s="25" t="s">
        <v>400</v>
      </c>
      <c r="C1" s="25"/>
      <c r="D1" s="25"/>
      <c r="F1" s="25"/>
      <c r="G1" s="25"/>
      <c r="H1" s="450" t="s">
        <v>399</v>
      </c>
      <c r="I1" s="25"/>
      <c r="J1" s="29"/>
      <c r="K1" s="25"/>
      <c r="L1" s="25"/>
      <c r="M1" s="25"/>
      <c r="N1" s="25"/>
      <c r="O1" s="25"/>
    </row>
    <row r="2" spans="2:19" ht="12.75" customHeight="1">
      <c r="B2" s="25"/>
      <c r="C2" s="25"/>
      <c r="D2" s="25"/>
      <c r="E2" s="25"/>
      <c r="F2" s="25"/>
      <c r="G2" s="25"/>
      <c r="H2" s="25"/>
      <c r="I2" s="106"/>
      <c r="J2" s="106"/>
      <c r="K2" s="106"/>
      <c r="L2" s="106"/>
      <c r="M2" s="106"/>
      <c r="N2" s="106"/>
    </row>
    <row r="3" spans="2:19" ht="12.75" customHeight="1">
      <c r="B3" s="105">
        <v>2010</v>
      </c>
      <c r="E3" s="25"/>
      <c r="F3" s="25"/>
      <c r="G3" s="25"/>
      <c r="I3" s="25"/>
      <c r="J3" s="25"/>
      <c r="L3" s="25"/>
      <c r="M3" s="25"/>
      <c r="N3" s="25"/>
      <c r="P3" s="118" t="s">
        <v>173</v>
      </c>
    </row>
    <row r="4" spans="2:19" ht="12.75" customHeight="1">
      <c r="B4" s="25" t="s">
        <v>401</v>
      </c>
      <c r="C4" s="110" t="s">
        <v>389</v>
      </c>
      <c r="D4" s="110" t="s">
        <v>371</v>
      </c>
      <c r="E4" s="110" t="s">
        <v>372</v>
      </c>
      <c r="F4" s="110" t="s">
        <v>373</v>
      </c>
      <c r="G4" s="110" t="s">
        <v>374</v>
      </c>
      <c r="H4" s="110" t="s">
        <v>267</v>
      </c>
      <c r="I4" s="110" t="s">
        <v>375</v>
      </c>
      <c r="J4" s="110" t="s">
        <v>376</v>
      </c>
      <c r="K4" s="110" t="s">
        <v>377</v>
      </c>
      <c r="L4" s="110" t="s">
        <v>378</v>
      </c>
      <c r="M4" s="110" t="s">
        <v>379</v>
      </c>
      <c r="N4" s="110" t="s">
        <v>222</v>
      </c>
      <c r="O4" s="110" t="s">
        <v>380</v>
      </c>
      <c r="P4" s="111" t="s">
        <v>57</v>
      </c>
    </row>
    <row r="5" spans="2:19" ht="12.75" customHeight="1">
      <c r="B5" s="119" t="s">
        <v>55</v>
      </c>
      <c r="C5" s="108" t="e">
        <f ca="1">_xlfn.IFNA(INDEX('2010'!$C$6:$U$55,MATCH(C$4,'2010'!$B$6:$B$55,0),MATCH($B5,'2010'!$C$1:$U$1,0)),0)</f>
        <v>#NAME?</v>
      </c>
      <c r="D5" s="108" t="e">
        <f ca="1">_xlfn.IFNA(INDEX('2010'!$C$6:$U$55,MATCH(D$4,'2010'!$B$6:$B$55,0),MATCH($B5,'2010'!$C$1:$U$1,0)),0)</f>
        <v>#NAME?</v>
      </c>
      <c r="E5" s="108" t="e">
        <f ca="1">_xlfn.IFNA(INDEX('2010'!$C$6:$U$55,MATCH(E$4,'2010'!$B$6:$B$55,0),MATCH($B5,'2010'!$C$1:$U$1,0)),0)</f>
        <v>#NAME?</v>
      </c>
      <c r="F5" s="108" t="e">
        <f ca="1">_xlfn.IFNA(INDEX('2010'!$C$6:$U$55,MATCH(F$4,'2010'!$B$6:$B$55,0),MATCH($B5,'2010'!$C$1:$U$1,0)),0)</f>
        <v>#NAME?</v>
      </c>
      <c r="G5" s="108" t="e">
        <f ca="1">_xlfn.IFNA(INDEX('2010'!$C$6:$U$55,MATCH(G$4,'2010'!$B$6:$B$55,0),MATCH($B5,'2010'!$C$1:$U$1,0)),0)</f>
        <v>#NAME?</v>
      </c>
      <c r="H5" s="108" t="e">
        <f ca="1">_xlfn.IFNA(INDEX('2010'!$C$6:$U$55,MATCH(H$4,'2010'!$B$6:$B$55,0),MATCH($B5,'2010'!$C$1:$U$1,0)),0)</f>
        <v>#NAME?</v>
      </c>
      <c r="I5" s="108" t="e">
        <f ca="1">_xlfn.IFNA(INDEX('2010'!$C$6:$U$55,MATCH(I$4,'2010'!$B$6:$B$55,0),MATCH($B5,'2010'!$C$1:$U$1,0)),0)</f>
        <v>#NAME?</v>
      </c>
      <c r="J5" s="108" t="e">
        <f ca="1">_xlfn.IFNA(INDEX('2010'!$C$6:$U$55,MATCH(J$4,'2010'!$B$6:$B$55,0),MATCH($B5,'2010'!$C$1:$U$1,0)),0)</f>
        <v>#NAME?</v>
      </c>
      <c r="K5" s="108" t="e">
        <f ca="1">_xlfn.IFNA(INDEX('2010'!$C$6:$U$55,MATCH(K$4,'2010'!$B$6:$B$55,0),MATCH($B5,'2010'!$C$1:$U$1,0)),0)</f>
        <v>#NAME?</v>
      </c>
      <c r="L5" s="108" t="e">
        <f ca="1">_xlfn.IFNA(INDEX('2010'!$C$6:$U$55,MATCH(L$4,'2010'!$B$6:$B$55,0),MATCH($B5,'2010'!$C$1:$U$1,0)),0)</f>
        <v>#NAME?</v>
      </c>
      <c r="M5" s="108" t="e">
        <f ca="1">_xlfn.IFNA(INDEX('2010'!$C$6:$U$55,MATCH(M$4,'2010'!$B$6:$B$55,0),MATCH($B5,'2010'!$C$1:$U$1,0)),0)</f>
        <v>#NAME?</v>
      </c>
      <c r="N5" s="108" t="e">
        <f ca="1">_xlfn.IFNA(INDEX('2010'!$C$6:$U$55,MATCH(N$4,'2010'!$B$6:$B$55,0),MATCH($B5,'2010'!$C$1:$U$1,0)),0)</f>
        <v>#NAME?</v>
      </c>
      <c r="O5" s="108" t="e">
        <f ca="1">_xlfn.IFNA(INDEX('2010'!$C$6:$U$55,MATCH(O$4,'2010'!$B$6:$B$55,0),MATCH($B5,'2010'!$C$1:$U$1,0)),0)</f>
        <v>#NAME?</v>
      </c>
      <c r="P5" s="108" t="e">
        <f ca="1">SUM(C5:O5)</f>
        <v>#NAME?</v>
      </c>
    </row>
    <row r="6" spans="2:19" ht="12.75" customHeight="1">
      <c r="B6" s="119" t="s">
        <v>54</v>
      </c>
      <c r="C6" s="108" t="e">
        <f ca="1">_xlfn.IFNA(INDEX('2010'!$C$6:$U$55,MATCH(C$4,'2010'!$B$6:$B$55,0),MATCH($B6,'2010'!$C$1:$U$1,0)),0)</f>
        <v>#NAME?</v>
      </c>
      <c r="D6" s="108" t="e">
        <f ca="1">_xlfn.IFNA(INDEX('2010'!$C$6:$U$55,MATCH(D$4,'2010'!$B$6:$B$55,0),MATCH($B6,'2010'!$C$1:$U$1,0)),0)</f>
        <v>#NAME?</v>
      </c>
      <c r="E6" s="108" t="e">
        <f ca="1">_xlfn.IFNA(INDEX('2010'!$C$6:$U$55,MATCH(E$4,'2010'!$B$6:$B$55,0),MATCH($B6,'2010'!$C$1:$U$1,0)),0)</f>
        <v>#NAME?</v>
      </c>
      <c r="F6" s="108" t="e">
        <f ca="1">_xlfn.IFNA(INDEX('2010'!$C$6:$U$55,MATCH(F$4,'2010'!$B$6:$B$55,0),MATCH($B6,'2010'!$C$1:$U$1,0)),0)</f>
        <v>#NAME?</v>
      </c>
      <c r="G6" s="108" t="e">
        <f ca="1">_xlfn.IFNA(INDEX('2010'!$C$6:$U$55,MATCH(G$4,'2010'!$B$6:$B$55,0),MATCH($B6,'2010'!$C$1:$U$1,0)),0)</f>
        <v>#NAME?</v>
      </c>
      <c r="H6" s="108" t="e">
        <f ca="1">_xlfn.IFNA(INDEX('2010'!$C$6:$U$55,MATCH(H$4,'2010'!$B$6:$B$55,0),MATCH($B6,'2010'!$C$1:$U$1,0)),0)</f>
        <v>#NAME?</v>
      </c>
      <c r="I6" s="108" t="e">
        <f ca="1">_xlfn.IFNA(INDEX('2010'!$C$6:$U$55,MATCH(I$4,'2010'!$B$6:$B$55,0),MATCH($B6,'2010'!$C$1:$U$1,0)),0)</f>
        <v>#NAME?</v>
      </c>
      <c r="J6" s="108" t="e">
        <f ca="1">_xlfn.IFNA(INDEX('2010'!$C$6:$U$55,MATCH(J$4,'2010'!$B$6:$B$55,0),MATCH($B6,'2010'!$C$1:$U$1,0)),0)</f>
        <v>#NAME?</v>
      </c>
      <c r="K6" s="108" t="e">
        <f ca="1">_xlfn.IFNA(INDEX('2010'!$C$6:$U$55,MATCH(K$4,'2010'!$B$6:$B$55,0),MATCH($B6,'2010'!$C$1:$U$1,0)),0)</f>
        <v>#NAME?</v>
      </c>
      <c r="L6" s="108" t="e">
        <f ca="1">_xlfn.IFNA(INDEX('2010'!$C$6:$U$55,MATCH(L$4,'2010'!$B$6:$B$55,0),MATCH($B6,'2010'!$C$1:$U$1,0)),0)</f>
        <v>#NAME?</v>
      </c>
      <c r="M6" s="108" t="e">
        <f ca="1">_xlfn.IFNA(INDEX('2010'!$C$6:$U$55,MATCH(M$4,'2010'!$B$6:$B$55,0),MATCH($B6,'2010'!$C$1:$U$1,0)),0)</f>
        <v>#NAME?</v>
      </c>
      <c r="N6" s="108" t="e">
        <f ca="1">_xlfn.IFNA(INDEX('2010'!$C$6:$U$55,MATCH(N$4,'2010'!$B$6:$B$55,0),MATCH($B6,'2010'!$C$1:$U$1,0)),0)</f>
        <v>#NAME?</v>
      </c>
      <c r="O6" s="108" t="e">
        <f ca="1">_xlfn.IFNA(INDEX('2010'!$C$6:$U$55,MATCH(O$4,'2010'!$B$6:$B$55,0),MATCH($B6,'2010'!$C$1:$U$1,0)),0)</f>
        <v>#NAME?</v>
      </c>
      <c r="P6" s="108" t="e">
        <f t="shared" ref="P6:P16" ca="1" si="0">SUM(C6:O6)</f>
        <v>#NAME?</v>
      </c>
    </row>
    <row r="7" spans="2:19" ht="12.75" customHeight="1">
      <c r="B7" s="119" t="s">
        <v>68</v>
      </c>
      <c r="C7" s="108" t="e">
        <f ca="1">_xlfn.IFNA(INDEX('2010'!$C$6:$U$55,MATCH(C$4,'2010'!$B$6:$B$55,0),MATCH($B7,'2010'!$C$1:$U$1,0)),0)</f>
        <v>#NAME?</v>
      </c>
      <c r="D7" s="108" t="e">
        <f ca="1">_xlfn.IFNA(INDEX('2010'!$C$6:$U$55,MATCH(D$4,'2010'!$B$6:$B$55,0),MATCH($B7,'2010'!$C$1:$U$1,0)),0)</f>
        <v>#NAME?</v>
      </c>
      <c r="E7" s="108" t="e">
        <f ca="1">_xlfn.IFNA(INDEX('2010'!$C$6:$U$55,MATCH(E$4,'2010'!$B$6:$B$55,0),MATCH($B7,'2010'!$C$1:$U$1,0)),0)</f>
        <v>#NAME?</v>
      </c>
      <c r="F7" s="108" t="e">
        <f ca="1">_xlfn.IFNA(INDEX('2010'!$C$6:$U$55,MATCH(F$4,'2010'!$B$6:$B$55,0),MATCH($B7,'2010'!$C$1:$U$1,0)),0)</f>
        <v>#NAME?</v>
      </c>
      <c r="G7" s="108" t="e">
        <f ca="1">_xlfn.IFNA(INDEX('2010'!$C$6:$U$55,MATCH(G$4,'2010'!$B$6:$B$55,0),MATCH($B7,'2010'!$C$1:$U$1,0)),0)</f>
        <v>#NAME?</v>
      </c>
      <c r="H7" s="108" t="e">
        <f ca="1">_xlfn.IFNA(INDEX('2010'!$C$6:$U$55,MATCH(H$4,'2010'!$B$6:$B$55,0),MATCH($B7,'2010'!$C$1:$U$1,0)),0)</f>
        <v>#NAME?</v>
      </c>
      <c r="I7" s="108" t="e">
        <f ca="1">_xlfn.IFNA(INDEX('2010'!$C$6:$U$55,MATCH(I$4,'2010'!$B$6:$B$55,0),MATCH($B7,'2010'!$C$1:$U$1,0)),0)</f>
        <v>#NAME?</v>
      </c>
      <c r="J7" s="108" t="e">
        <f ca="1">_xlfn.IFNA(INDEX('2010'!$C$6:$U$55,MATCH(J$4,'2010'!$B$6:$B$55,0),MATCH($B7,'2010'!$C$1:$U$1,0)),0)</f>
        <v>#NAME?</v>
      </c>
      <c r="K7" s="108" t="e">
        <f ca="1">_xlfn.IFNA(INDEX('2010'!$C$6:$U$55,MATCH(K$4,'2010'!$B$6:$B$55,0),MATCH($B7,'2010'!$C$1:$U$1,0)),0)</f>
        <v>#NAME?</v>
      </c>
      <c r="L7" s="108" t="e">
        <f ca="1">_xlfn.IFNA(INDEX('2010'!$C$6:$U$55,MATCH(L$4,'2010'!$B$6:$B$55,0),MATCH($B7,'2010'!$C$1:$U$1,0)),0)</f>
        <v>#NAME?</v>
      </c>
      <c r="M7" s="108" t="e">
        <f ca="1">_xlfn.IFNA(INDEX('2010'!$C$6:$U$55,MATCH(M$4,'2010'!$B$6:$B$55,0),MATCH($B7,'2010'!$C$1:$U$1,0)),0)</f>
        <v>#NAME?</v>
      </c>
      <c r="N7" s="108" t="e">
        <f ca="1">_xlfn.IFNA(INDEX('2010'!$C$6:$U$55,MATCH(N$4,'2010'!$B$6:$B$55,0),MATCH($B7,'2010'!$C$1:$U$1,0)),0)</f>
        <v>#NAME?</v>
      </c>
      <c r="O7" s="108" t="e">
        <f ca="1">_xlfn.IFNA(INDEX('2010'!$C$6:$U$55,MATCH(O$4,'2010'!$B$6:$B$55,0),MATCH($B7,'2010'!$C$1:$U$1,0)),0)</f>
        <v>#NAME?</v>
      </c>
      <c r="P7" s="108" t="e">
        <f t="shared" ca="1" si="0"/>
        <v>#NAME?</v>
      </c>
    </row>
    <row r="8" spans="2:19" ht="12.75" customHeight="1">
      <c r="B8" s="119" t="s">
        <v>79</v>
      </c>
      <c r="C8" s="108" t="e">
        <f ca="1">_xlfn.IFNA(INDEX('2010'!$C$6:$U$55,MATCH(C$4,'2010'!$B$6:$B$55,0),MATCH($B8,'2010'!$C$1:$U$1,0)),0)</f>
        <v>#NAME?</v>
      </c>
      <c r="D8" s="108" t="e">
        <f ca="1">_xlfn.IFNA(INDEX('2010'!$C$6:$U$55,MATCH(D$4,'2010'!$B$6:$B$55,0),MATCH($B8,'2010'!$C$1:$U$1,0)),0)</f>
        <v>#NAME?</v>
      </c>
      <c r="E8" s="108" t="e">
        <f ca="1">_xlfn.IFNA(INDEX('2010'!$C$6:$U$55,MATCH(E$4,'2010'!$B$6:$B$55,0),MATCH($B8,'2010'!$C$1:$U$1,0)),0)</f>
        <v>#NAME?</v>
      </c>
      <c r="F8" s="108" t="e">
        <f ca="1">_xlfn.IFNA(INDEX('2010'!$C$6:$U$55,MATCH(F$4,'2010'!$B$6:$B$55,0),MATCH($B8,'2010'!$C$1:$U$1,0)),0)</f>
        <v>#NAME?</v>
      </c>
      <c r="G8" s="108" t="e">
        <f ca="1">_xlfn.IFNA(INDEX('2010'!$C$6:$U$55,MATCH(G$4,'2010'!$B$6:$B$55,0),MATCH($B8,'2010'!$C$1:$U$1,0)),0)</f>
        <v>#NAME?</v>
      </c>
      <c r="H8" s="108" t="e">
        <f ca="1">_xlfn.IFNA(INDEX('2010'!$C$6:$U$55,MATCH(H$4,'2010'!$B$6:$B$55,0),MATCH($B8,'2010'!$C$1:$U$1,0)),0)</f>
        <v>#NAME?</v>
      </c>
      <c r="I8" s="108" t="e">
        <f ca="1">_xlfn.IFNA(INDEX('2010'!$C$6:$U$55,MATCH(I$4,'2010'!$B$6:$B$55,0),MATCH($B8,'2010'!$C$1:$U$1,0)),0)</f>
        <v>#NAME?</v>
      </c>
      <c r="J8" s="108" t="e">
        <f ca="1">_xlfn.IFNA(INDEX('2010'!$C$6:$U$55,MATCH(J$4,'2010'!$B$6:$B$55,0),MATCH($B8,'2010'!$C$1:$U$1,0)),0)</f>
        <v>#NAME?</v>
      </c>
      <c r="K8" s="108" t="e">
        <f ca="1">_xlfn.IFNA(INDEX('2010'!$C$6:$U$55,MATCH(K$4,'2010'!$B$6:$B$55,0),MATCH($B8,'2010'!$C$1:$U$1,0)),0)</f>
        <v>#NAME?</v>
      </c>
      <c r="L8" s="108" t="e">
        <f ca="1">_xlfn.IFNA(INDEX('2010'!$C$6:$U$55,MATCH(L$4,'2010'!$B$6:$B$55,0),MATCH($B8,'2010'!$C$1:$U$1,0)),0)</f>
        <v>#NAME?</v>
      </c>
      <c r="M8" s="108" t="e">
        <f ca="1">_xlfn.IFNA(INDEX('2010'!$C$6:$U$55,MATCH(M$4,'2010'!$B$6:$B$55,0),MATCH($B8,'2010'!$C$1:$U$1,0)),0)</f>
        <v>#NAME?</v>
      </c>
      <c r="N8" s="108" t="e">
        <f ca="1">_xlfn.IFNA(INDEX('2010'!$C$6:$U$55,MATCH(N$4,'2010'!$B$6:$B$55,0),MATCH($B8,'2010'!$C$1:$U$1,0)),0)</f>
        <v>#NAME?</v>
      </c>
      <c r="O8" s="108" t="e">
        <f ca="1">_xlfn.IFNA(INDEX('2010'!$C$6:$U$55,MATCH(O$4,'2010'!$B$6:$B$55,0),MATCH($B8,'2010'!$C$1:$U$1,0)),0)</f>
        <v>#NAME?</v>
      </c>
      <c r="P8" s="108" t="e">
        <f t="shared" ca="1" si="0"/>
        <v>#NAME?</v>
      </c>
    </row>
    <row r="9" spans="2:19" ht="12.75" customHeight="1">
      <c r="B9" s="119" t="s">
        <v>53</v>
      </c>
      <c r="C9" s="108" t="e">
        <f ca="1">_xlfn.IFNA(INDEX('2010'!$C$6:$U$55,MATCH(C$4,'2010'!$B$6:$B$55,0),MATCH($B9,'2010'!$C$1:$U$1,0)),0)</f>
        <v>#NAME?</v>
      </c>
      <c r="D9" s="108" t="e">
        <f ca="1">_xlfn.IFNA(INDEX('2010'!$C$6:$U$55,MATCH(D$4,'2010'!$B$6:$B$55,0),MATCH($B9,'2010'!$C$1:$U$1,0)),0)</f>
        <v>#NAME?</v>
      </c>
      <c r="E9" s="108" t="e">
        <f ca="1">_xlfn.IFNA(INDEX('2010'!$C$6:$U$55,MATCH(E$4,'2010'!$B$6:$B$55,0),MATCH($B9,'2010'!$C$1:$U$1,0)),0)</f>
        <v>#NAME?</v>
      </c>
      <c r="F9" s="108" t="e">
        <f ca="1">_xlfn.IFNA(INDEX('2010'!$C$6:$U$55,MATCH(F$4,'2010'!$B$6:$B$55,0),MATCH($B9,'2010'!$C$1:$U$1,0)),0)</f>
        <v>#NAME?</v>
      </c>
      <c r="G9" s="108" t="e">
        <f ca="1">_xlfn.IFNA(INDEX('2010'!$C$6:$U$55,MATCH(G$4,'2010'!$B$6:$B$55,0),MATCH($B9,'2010'!$C$1:$U$1,0)),0)</f>
        <v>#NAME?</v>
      </c>
      <c r="H9" s="108" t="e">
        <f ca="1">_xlfn.IFNA(INDEX('2010'!$C$6:$U$55,MATCH(H$4,'2010'!$B$6:$B$55,0),MATCH($B9,'2010'!$C$1:$U$1,0)),0)</f>
        <v>#NAME?</v>
      </c>
      <c r="I9" s="108" t="e">
        <f ca="1">_xlfn.IFNA(INDEX('2010'!$C$6:$U$55,MATCH(I$4,'2010'!$B$6:$B$55,0),MATCH($B9,'2010'!$C$1:$U$1,0)),0)</f>
        <v>#NAME?</v>
      </c>
      <c r="J9" s="108" t="e">
        <f ca="1">_xlfn.IFNA(INDEX('2010'!$C$6:$U$55,MATCH(J$4,'2010'!$B$6:$B$55,0),MATCH($B9,'2010'!$C$1:$U$1,0)),0)</f>
        <v>#NAME?</v>
      </c>
      <c r="K9" s="108" t="e">
        <f ca="1">_xlfn.IFNA(INDEX('2010'!$C$6:$U$55,MATCH(K$4,'2010'!$B$6:$B$55,0),MATCH($B9,'2010'!$C$1:$U$1,0)),0)</f>
        <v>#NAME?</v>
      </c>
      <c r="L9" s="108" t="e">
        <f ca="1">_xlfn.IFNA(INDEX('2010'!$C$6:$U$55,MATCH(L$4,'2010'!$B$6:$B$55,0),MATCH($B9,'2010'!$C$1:$U$1,0)),0)</f>
        <v>#NAME?</v>
      </c>
      <c r="M9" s="108" t="e">
        <f ca="1">_xlfn.IFNA(INDEX('2010'!$C$6:$U$55,MATCH(M$4,'2010'!$B$6:$B$55,0),MATCH($B9,'2010'!$C$1:$U$1,0)),0)</f>
        <v>#NAME?</v>
      </c>
      <c r="N9" s="108" t="e">
        <f ca="1">_xlfn.IFNA(INDEX('2010'!$C$6:$U$55,MATCH(N$4,'2010'!$B$6:$B$55,0),MATCH($B9,'2010'!$C$1:$U$1,0)),0)</f>
        <v>#NAME?</v>
      </c>
      <c r="O9" s="108" t="e">
        <f ca="1">_xlfn.IFNA(INDEX('2010'!$C$6:$U$55,MATCH(O$4,'2010'!$B$6:$B$55,0),MATCH($B9,'2010'!$C$1:$U$1,0)),0)</f>
        <v>#NAME?</v>
      </c>
      <c r="P9" s="108" t="e">
        <f t="shared" ca="1" si="0"/>
        <v>#NAME?</v>
      </c>
    </row>
    <row r="10" spans="2:19" ht="12.75" customHeight="1">
      <c r="B10" s="119" t="s">
        <v>51</v>
      </c>
      <c r="C10" s="108" t="e">
        <f ca="1">_xlfn.IFNA(INDEX('2010'!$C$6:$U$55,MATCH(C$4,'2010'!$B$6:$B$55,0),MATCH($B10,'2010'!$C$1:$U$1,0)),0)</f>
        <v>#NAME?</v>
      </c>
      <c r="D10" s="108" t="e">
        <f ca="1">_xlfn.IFNA(INDEX('2010'!$C$6:$U$55,MATCH(D$4,'2010'!$B$6:$B$55,0),MATCH($B10,'2010'!$C$1:$U$1,0)),0)</f>
        <v>#NAME?</v>
      </c>
      <c r="E10" s="108" t="e">
        <f ca="1">_xlfn.IFNA(INDEX('2010'!$C$6:$U$55,MATCH(E$4,'2010'!$B$6:$B$55,0),MATCH($B10,'2010'!$C$1:$U$1,0)),0)</f>
        <v>#NAME?</v>
      </c>
      <c r="F10" s="108" t="e">
        <f ca="1">_xlfn.IFNA(INDEX('2010'!$C$6:$U$55,MATCH(F$4,'2010'!$B$6:$B$55,0),MATCH($B10,'2010'!$C$1:$U$1,0)),0)</f>
        <v>#NAME?</v>
      </c>
      <c r="G10" s="108" t="e">
        <f ca="1">_xlfn.IFNA(INDEX('2010'!$C$6:$U$55,MATCH(G$4,'2010'!$B$6:$B$55,0),MATCH($B10,'2010'!$C$1:$U$1,0)),0)</f>
        <v>#NAME?</v>
      </c>
      <c r="H10" s="108" t="e">
        <f ca="1">_xlfn.IFNA(INDEX('2010'!$C$6:$U$55,MATCH(H$4,'2010'!$B$6:$B$55,0),MATCH($B10,'2010'!$C$1:$U$1,0)),0)</f>
        <v>#NAME?</v>
      </c>
      <c r="I10" s="108" t="e">
        <f ca="1">_xlfn.IFNA(INDEX('2010'!$C$6:$U$55,MATCH(I$4,'2010'!$B$6:$B$55,0),MATCH($B10,'2010'!$C$1:$U$1,0)),0)</f>
        <v>#NAME?</v>
      </c>
      <c r="J10" s="108" t="e">
        <f ca="1">_xlfn.IFNA(INDEX('2010'!$C$6:$U$55,MATCH(J$4,'2010'!$B$6:$B$55,0),MATCH($B10,'2010'!$C$1:$U$1,0)),0)</f>
        <v>#NAME?</v>
      </c>
      <c r="K10" s="108" t="e">
        <f ca="1">_xlfn.IFNA(INDEX('2010'!$C$6:$U$55,MATCH(K$4,'2010'!$B$6:$B$55,0),MATCH($B10,'2010'!$C$1:$U$1,0)),0)</f>
        <v>#NAME?</v>
      </c>
      <c r="L10" s="108" t="e">
        <f ca="1">_xlfn.IFNA(INDEX('2010'!$C$6:$U$55,MATCH(L$4,'2010'!$B$6:$B$55,0),MATCH($B10,'2010'!$C$1:$U$1,0)),0)</f>
        <v>#NAME?</v>
      </c>
      <c r="M10" s="108" t="e">
        <f ca="1">_xlfn.IFNA(INDEX('2010'!$C$6:$U$55,MATCH(M$4,'2010'!$B$6:$B$55,0),MATCH($B10,'2010'!$C$1:$U$1,0)),0)</f>
        <v>#NAME?</v>
      </c>
      <c r="N10" s="108" t="e">
        <f ca="1">_xlfn.IFNA(INDEX('2010'!$C$6:$U$55,MATCH(N$4,'2010'!$B$6:$B$55,0),MATCH($B10,'2010'!$C$1:$U$1,0)),0)</f>
        <v>#NAME?</v>
      </c>
      <c r="O10" s="108" t="e">
        <f ca="1">_xlfn.IFNA(INDEX('2010'!$C$6:$U$55,MATCH(O$4,'2010'!$B$6:$B$55,0),MATCH($B10,'2010'!$C$1:$U$1,0)),0)</f>
        <v>#NAME?</v>
      </c>
      <c r="P10" s="108" t="e">
        <f t="shared" ca="1" si="0"/>
        <v>#NAME?</v>
      </c>
    </row>
    <row r="11" spans="2:19" ht="12.75" customHeight="1">
      <c r="B11" s="119" t="s">
        <v>77</v>
      </c>
      <c r="C11" s="108" t="e">
        <f ca="1">_xlfn.IFNA(INDEX('2010'!$C$6:$U$55,MATCH(C$4,'2010'!$B$6:$B$55,0),MATCH($B11,'2010'!$C$1:$U$1,0)),0)</f>
        <v>#NAME?</v>
      </c>
      <c r="D11" s="108" t="e">
        <f ca="1">_xlfn.IFNA(INDEX('2010'!$C$6:$U$55,MATCH(D$4,'2010'!$B$6:$B$55,0),MATCH($B11,'2010'!$C$1:$U$1,0)),0)</f>
        <v>#NAME?</v>
      </c>
      <c r="E11" s="108" t="e">
        <f ca="1">_xlfn.IFNA(INDEX('2010'!$C$6:$U$55,MATCH(E$4,'2010'!$B$6:$B$55,0),MATCH($B11,'2010'!$C$1:$U$1,0)),0)</f>
        <v>#NAME?</v>
      </c>
      <c r="F11" s="108" t="e">
        <f ca="1">_xlfn.IFNA(INDEX('2010'!$C$6:$U$55,MATCH(F$4,'2010'!$B$6:$B$55,0),MATCH($B11,'2010'!$C$1:$U$1,0)),0)</f>
        <v>#NAME?</v>
      </c>
      <c r="G11" s="108" t="e">
        <f ca="1">_xlfn.IFNA(INDEX('2010'!$C$6:$U$55,MATCH(G$4,'2010'!$B$6:$B$55,0),MATCH($B11,'2010'!$C$1:$U$1,0)),0)</f>
        <v>#NAME?</v>
      </c>
      <c r="H11" s="108" t="e">
        <f ca="1">_xlfn.IFNA(INDEX('2010'!$C$6:$U$55,MATCH(H$4,'2010'!$B$6:$B$55,0),MATCH($B11,'2010'!$C$1:$U$1,0)),0)</f>
        <v>#NAME?</v>
      </c>
      <c r="I11" s="108" t="e">
        <f ca="1">_xlfn.IFNA(INDEX('2010'!$C$6:$U$55,MATCH(I$4,'2010'!$B$6:$B$55,0),MATCH($B11,'2010'!$C$1:$U$1,0)),0)</f>
        <v>#NAME?</v>
      </c>
      <c r="J11" s="108" t="e">
        <f ca="1">_xlfn.IFNA(INDEX('2010'!$C$6:$U$55,MATCH(J$4,'2010'!$B$6:$B$55,0),MATCH($B11,'2010'!$C$1:$U$1,0)),0)</f>
        <v>#NAME?</v>
      </c>
      <c r="K11" s="108" t="e">
        <f ca="1">_xlfn.IFNA(INDEX('2010'!$C$6:$U$55,MATCH(K$4,'2010'!$B$6:$B$55,0),MATCH($B11,'2010'!$C$1:$U$1,0)),0)</f>
        <v>#NAME?</v>
      </c>
      <c r="L11" s="108" t="e">
        <f ca="1">_xlfn.IFNA(INDEX('2010'!$C$6:$U$55,MATCH(L$4,'2010'!$B$6:$B$55,0),MATCH($B11,'2010'!$C$1:$U$1,0)),0)</f>
        <v>#NAME?</v>
      </c>
      <c r="M11" s="108" t="e">
        <f ca="1">_xlfn.IFNA(INDEX('2010'!$C$6:$U$55,MATCH(M$4,'2010'!$B$6:$B$55,0),MATCH($B11,'2010'!$C$1:$U$1,0)),0)</f>
        <v>#NAME?</v>
      </c>
      <c r="N11" s="108" t="e">
        <f ca="1">_xlfn.IFNA(INDEX('2010'!$C$6:$U$55,MATCH(N$4,'2010'!$B$6:$B$55,0),MATCH($B11,'2010'!$C$1:$U$1,0)),0)</f>
        <v>#NAME?</v>
      </c>
      <c r="O11" s="108" t="e">
        <f ca="1">_xlfn.IFNA(INDEX('2010'!$C$6:$U$55,MATCH(O$4,'2010'!$B$6:$B$55,0),MATCH($B11,'2010'!$C$1:$U$1,0)),0)</f>
        <v>#NAME?</v>
      </c>
      <c r="P11" s="108" t="e">
        <f t="shared" ca="1" si="0"/>
        <v>#NAME?</v>
      </c>
    </row>
    <row r="12" spans="2:19" ht="12.75" customHeight="1">
      <c r="B12" s="119" t="s">
        <v>78</v>
      </c>
      <c r="C12" s="108" t="e">
        <f ca="1">_xlfn.IFNA(INDEX('2010'!$C$6:$U$55,MATCH(C$4,'2010'!$B$6:$B$55,0),MATCH($B12,'2010'!$C$1:$U$1,0)),0)</f>
        <v>#NAME?</v>
      </c>
      <c r="D12" s="108" t="e">
        <f ca="1">_xlfn.IFNA(INDEX('2010'!$C$6:$U$55,MATCH(D$4,'2010'!$B$6:$B$55,0),MATCH($B12,'2010'!$C$1:$U$1,0)),0)</f>
        <v>#NAME?</v>
      </c>
      <c r="E12" s="108" t="e">
        <f ca="1">_xlfn.IFNA(INDEX('2010'!$C$6:$U$55,MATCH(E$4,'2010'!$B$6:$B$55,0),MATCH($B12,'2010'!$C$1:$U$1,0)),0)</f>
        <v>#NAME?</v>
      </c>
      <c r="F12" s="108" t="e">
        <f ca="1">_xlfn.IFNA(INDEX('2010'!$C$6:$U$55,MATCH(F$4,'2010'!$B$6:$B$55,0),MATCH($B12,'2010'!$C$1:$U$1,0)),0)</f>
        <v>#NAME?</v>
      </c>
      <c r="G12" s="108" t="e">
        <f ca="1">_xlfn.IFNA(INDEX('2010'!$C$6:$U$55,MATCH(G$4,'2010'!$B$6:$B$55,0),MATCH($B12,'2010'!$C$1:$U$1,0)),0)</f>
        <v>#NAME?</v>
      </c>
      <c r="H12" s="108" t="e">
        <f ca="1">_xlfn.IFNA(INDEX('2010'!$C$6:$U$55,MATCH(H$4,'2010'!$B$6:$B$55,0),MATCH($B12,'2010'!$C$1:$U$1,0)),0)</f>
        <v>#NAME?</v>
      </c>
      <c r="I12" s="108" t="e">
        <f ca="1">_xlfn.IFNA(INDEX('2010'!$C$6:$U$55,MATCH(I$4,'2010'!$B$6:$B$55,0),MATCH($B12,'2010'!$C$1:$U$1,0)),0)</f>
        <v>#NAME?</v>
      </c>
      <c r="J12" s="108" t="e">
        <f ca="1">_xlfn.IFNA(INDEX('2010'!$C$6:$U$55,MATCH(J$4,'2010'!$B$6:$B$55,0),MATCH($B12,'2010'!$C$1:$U$1,0)),0)</f>
        <v>#NAME?</v>
      </c>
      <c r="K12" s="108" t="e">
        <f ca="1">_xlfn.IFNA(INDEX('2010'!$C$6:$U$55,MATCH(K$4,'2010'!$B$6:$B$55,0),MATCH($B12,'2010'!$C$1:$U$1,0)),0)</f>
        <v>#NAME?</v>
      </c>
      <c r="L12" s="108" t="e">
        <f ca="1">_xlfn.IFNA(INDEX('2010'!$C$6:$U$55,MATCH(L$4,'2010'!$B$6:$B$55,0),MATCH($B12,'2010'!$C$1:$U$1,0)),0)</f>
        <v>#NAME?</v>
      </c>
      <c r="M12" s="108" t="e">
        <f ca="1">_xlfn.IFNA(INDEX('2010'!$C$6:$U$55,MATCH(M$4,'2010'!$B$6:$B$55,0),MATCH($B12,'2010'!$C$1:$U$1,0)),0)</f>
        <v>#NAME?</v>
      </c>
      <c r="N12" s="108" t="e">
        <f ca="1">_xlfn.IFNA(INDEX('2010'!$C$6:$U$55,MATCH(N$4,'2010'!$B$6:$B$55,0),MATCH($B12,'2010'!$C$1:$U$1,0)),0)</f>
        <v>#NAME?</v>
      </c>
      <c r="O12" s="108" t="e">
        <f ca="1">_xlfn.IFNA(INDEX('2010'!$C$6:$U$55,MATCH(O$4,'2010'!$B$6:$B$55,0),MATCH($B12,'2010'!$C$1:$U$1,0)),0)</f>
        <v>#NAME?</v>
      </c>
      <c r="P12" s="108" t="e">
        <f ca="1">SUM(C12:O12)</f>
        <v>#NAME?</v>
      </c>
      <c r="R12" s="118">
        <v>0.2</v>
      </c>
      <c r="S12" s="118" t="s">
        <v>403</v>
      </c>
    </row>
    <row r="13" spans="2:19" ht="12.75" customHeight="1">
      <c r="B13" s="119" t="s">
        <v>80</v>
      </c>
      <c r="C13" s="108" t="e">
        <f ca="1">_xlfn.IFNA(INDEX('2010'!$C$6:$U$55,MATCH(C$4,'2010'!$B$6:$B$55,0),MATCH($B13,'2010'!$C$1:$U$1,0)),0)</f>
        <v>#NAME?</v>
      </c>
      <c r="D13" s="108" t="e">
        <f ca="1">_xlfn.IFNA(INDEX('2010'!$C$6:$U$55,MATCH(D$4,'2010'!$B$6:$B$55,0),MATCH($B13,'2010'!$C$1:$U$1,0)),0)</f>
        <v>#NAME?</v>
      </c>
      <c r="E13" s="108" t="e">
        <f ca="1">_xlfn.IFNA(INDEX('2010'!$C$6:$U$55,MATCH(E$4,'2010'!$B$6:$B$55,0),MATCH($B13,'2010'!$C$1:$U$1,0)),0)</f>
        <v>#NAME?</v>
      </c>
      <c r="F13" s="108" t="e">
        <f ca="1">_xlfn.IFNA(INDEX('2010'!$C$6:$U$55,MATCH(F$4,'2010'!$B$6:$B$55,0),MATCH($B13,'2010'!$C$1:$U$1,0)),0)</f>
        <v>#NAME?</v>
      </c>
      <c r="G13" s="108" t="e">
        <f ca="1">_xlfn.IFNA(INDEX('2010'!$C$6:$U$55,MATCH(G$4,'2010'!$B$6:$B$55,0),MATCH($B13,'2010'!$C$1:$U$1,0)),0)</f>
        <v>#NAME?</v>
      </c>
      <c r="H13" s="108" t="e">
        <f ca="1">_xlfn.IFNA(INDEX('2010'!$C$6:$U$55,MATCH(H$4,'2010'!$B$6:$B$55,0),MATCH($B13,'2010'!$C$1:$U$1,0)),0)</f>
        <v>#NAME?</v>
      </c>
      <c r="I13" s="108" t="e">
        <f ca="1">_xlfn.IFNA(INDEX('2010'!$C$6:$U$55,MATCH(I$4,'2010'!$B$6:$B$55,0),MATCH($B13,'2010'!$C$1:$U$1,0)),0)</f>
        <v>#NAME?</v>
      </c>
      <c r="J13" s="108" t="e">
        <f ca="1">_xlfn.IFNA(INDEX('2010'!$C$6:$U$55,MATCH(J$4,'2010'!$B$6:$B$55,0),MATCH($B13,'2010'!$C$1:$U$1,0)),0)</f>
        <v>#NAME?</v>
      </c>
      <c r="K13" s="108" t="e">
        <f ca="1">_xlfn.IFNA(INDEX('2010'!$C$6:$U$55,MATCH(K$4,'2010'!$B$6:$B$55,0),MATCH($B13,'2010'!$C$1:$U$1,0)),0)</f>
        <v>#NAME?</v>
      </c>
      <c r="L13" s="108" t="e">
        <f ca="1">_xlfn.IFNA(INDEX('2010'!$C$6:$U$55,MATCH(L$4,'2010'!$B$6:$B$55,0),MATCH($B13,'2010'!$C$1:$U$1,0)),0)</f>
        <v>#NAME?</v>
      </c>
      <c r="M13" s="108" t="e">
        <f ca="1">_xlfn.IFNA(INDEX('2010'!$C$6:$U$55,MATCH(M$4,'2010'!$B$6:$B$55,0),MATCH($B13,'2010'!$C$1:$U$1,0)),0)</f>
        <v>#NAME?</v>
      </c>
      <c r="N13" s="108" t="e">
        <f ca="1">_xlfn.IFNA(INDEX('2010'!$C$6:$U$55,MATCH(N$4,'2010'!$B$6:$B$55,0),MATCH($B13,'2010'!$C$1:$U$1,0)),0)</f>
        <v>#NAME?</v>
      </c>
      <c r="O13" s="108" t="e">
        <f ca="1">_xlfn.IFNA(INDEX('2010'!$C$6:$U$55,MATCH(O$4,'2010'!$B$6:$B$55,0),MATCH($B13,'2010'!$C$1:$U$1,0)),0)</f>
        <v>#NAME?</v>
      </c>
      <c r="P13" s="108" t="e">
        <f t="shared" ca="1" si="0"/>
        <v>#NAME?</v>
      </c>
      <c r="R13" s="118">
        <f>1-R12</f>
        <v>0.8</v>
      </c>
      <c r="S13" s="118" t="s">
        <v>403</v>
      </c>
    </row>
    <row r="14" spans="2:19" ht="12.75" customHeight="1">
      <c r="B14" s="119" t="s">
        <v>50</v>
      </c>
      <c r="C14" s="108" t="e">
        <f ca="1">_xlfn.IFNA(INDEX('2010'!$C$6:$U$55,MATCH(C$4,'2010'!$B$6:$B$55,0),MATCH($B14,'2010'!$C$1:$U$1,0)),0)</f>
        <v>#NAME?</v>
      </c>
      <c r="D14" s="108" t="e">
        <f ca="1">_xlfn.IFNA(INDEX('2010'!$C$6:$U$55,MATCH(D$4,'2010'!$B$6:$B$55,0),MATCH($B14,'2010'!$C$1:$U$1,0)),0)</f>
        <v>#NAME?</v>
      </c>
      <c r="E14" s="108" t="e">
        <f ca="1">_xlfn.IFNA(INDEX('2010'!$C$6:$U$55,MATCH(E$4,'2010'!$B$6:$B$55,0),MATCH($B14,'2010'!$C$1:$U$1,0)),0)</f>
        <v>#NAME?</v>
      </c>
      <c r="F14" s="108" t="e">
        <f ca="1">_xlfn.IFNA(INDEX('2010'!$C$6:$U$55,MATCH(F$4,'2010'!$B$6:$B$55,0),MATCH($B14,'2010'!$C$1:$U$1,0)),0)</f>
        <v>#NAME?</v>
      </c>
      <c r="G14" s="108" t="e">
        <f ca="1">_xlfn.IFNA(INDEX('2010'!$C$6:$U$55,MATCH(G$4,'2010'!$B$6:$B$55,0),MATCH($B14,'2010'!$C$1:$U$1,0)),0)</f>
        <v>#NAME?</v>
      </c>
      <c r="H14" s="108" t="e">
        <f ca="1">_xlfn.IFNA(INDEX('2010'!$C$6:$U$55,MATCH(H$4,'2010'!$B$6:$B$55,0),MATCH($B14,'2010'!$C$1:$U$1,0)),0)</f>
        <v>#NAME?</v>
      </c>
      <c r="I14" s="108" t="e">
        <f ca="1">_xlfn.IFNA(INDEX('2010'!$C$6:$U$55,MATCH(I$4,'2010'!$B$6:$B$55,0),MATCH($B14,'2010'!$C$1:$U$1,0)),0)</f>
        <v>#NAME?</v>
      </c>
      <c r="J14" s="108" t="e">
        <f ca="1">_xlfn.IFNA(INDEX('2010'!$C$6:$U$55,MATCH(J$4,'2010'!$B$6:$B$55,0),MATCH($B14,'2010'!$C$1:$U$1,0)),0)</f>
        <v>#NAME?</v>
      </c>
      <c r="K14" s="108" t="e">
        <f ca="1">_xlfn.IFNA(INDEX('2010'!$C$6:$U$55,MATCH(K$4,'2010'!$B$6:$B$55,0),MATCH($B14,'2010'!$C$1:$U$1,0)),0)</f>
        <v>#NAME?</v>
      </c>
      <c r="L14" s="108" t="e">
        <f ca="1">_xlfn.IFNA(INDEX('2010'!$C$6:$U$55,MATCH(L$4,'2010'!$B$6:$B$55,0),MATCH($B14,'2010'!$C$1:$U$1,0)),0)</f>
        <v>#NAME?</v>
      </c>
      <c r="M14" s="108" t="e">
        <f ca="1">_xlfn.IFNA(INDEX('2010'!$C$6:$U$55,MATCH(M$4,'2010'!$B$6:$B$55,0),MATCH($B14,'2010'!$C$1:$U$1,0)),0)</f>
        <v>#NAME?</v>
      </c>
      <c r="N14" s="108" t="e">
        <f ca="1">_xlfn.IFNA(INDEX('2010'!$C$6:$U$55,MATCH(N$4,'2010'!$B$6:$B$55,0),MATCH($B14,'2010'!$C$1:$U$1,0)),0)</f>
        <v>#NAME?</v>
      </c>
      <c r="O14" s="108" t="e">
        <f ca="1">_xlfn.IFNA(INDEX('2010'!$C$6:$U$55,MATCH(O$4,'2010'!$B$6:$B$55,0),MATCH($B14,'2010'!$C$1:$U$1,0)),0)</f>
        <v>#NAME?</v>
      </c>
      <c r="P14" s="108" t="e">
        <f t="shared" ca="1" si="0"/>
        <v>#NAME?</v>
      </c>
    </row>
    <row r="15" spans="2:19" ht="12.75" customHeight="1">
      <c r="B15" s="120" t="s">
        <v>52</v>
      </c>
      <c r="C15" s="108" t="e">
        <f ca="1">_xlfn.IFNA(INDEX('2010'!$C$6:$U$55,MATCH(C$4,'2010'!$B$6:$B$55,0),MATCH($B15,'2010'!$C$1:$U$1,0)),0)</f>
        <v>#NAME?</v>
      </c>
      <c r="D15" s="108" t="e">
        <f ca="1">_xlfn.IFNA(INDEX('2010'!$C$6:$U$55,MATCH(D$4,'2010'!$B$6:$B$55,0),MATCH($B15,'2010'!$C$1:$U$1,0)),0)</f>
        <v>#NAME?</v>
      </c>
      <c r="E15" s="108" t="e">
        <f ca="1">_xlfn.IFNA(INDEX('2010'!$C$6:$U$55,MATCH(E$4,'2010'!$B$6:$B$55,0),MATCH($B15,'2010'!$C$1:$U$1,0)),0)</f>
        <v>#NAME?</v>
      </c>
      <c r="F15" s="108" t="e">
        <f ca="1">_xlfn.IFNA(INDEX('2010'!$C$6:$U$55,MATCH(F$4,'2010'!$B$6:$B$55,0),MATCH($B15,'2010'!$C$1:$U$1,0)),0)</f>
        <v>#NAME?</v>
      </c>
      <c r="G15" s="108" t="e">
        <f ca="1">_xlfn.IFNA(INDEX('2010'!$C$6:$U$55,MATCH(G$4,'2010'!$B$6:$B$55,0),MATCH($B15,'2010'!$C$1:$U$1,0)),0)</f>
        <v>#NAME?</v>
      </c>
      <c r="H15" s="108" t="e">
        <f ca="1">_xlfn.IFNA(INDEX('2010'!$C$6:$U$55,MATCH(H$4,'2010'!$B$6:$B$55,0),MATCH($B15,'2010'!$C$1:$U$1,0)),0)</f>
        <v>#NAME?</v>
      </c>
      <c r="I15" s="108" t="e">
        <f ca="1">_xlfn.IFNA(INDEX('2010'!$C$6:$U$55,MATCH(I$4,'2010'!$B$6:$B$55,0),MATCH($B15,'2010'!$C$1:$U$1,0)),0)</f>
        <v>#NAME?</v>
      </c>
      <c r="J15" s="108" t="e">
        <f ca="1">_xlfn.IFNA(INDEX('2010'!$C$6:$U$55,MATCH(J$4,'2010'!$B$6:$B$55,0),MATCH($B15,'2010'!$C$1:$U$1,0)),0)</f>
        <v>#NAME?</v>
      </c>
      <c r="K15" s="108" t="e">
        <f ca="1">_xlfn.IFNA(INDEX('2010'!$C$6:$U$55,MATCH(K$4,'2010'!$B$6:$B$55,0),MATCH($B15,'2010'!$C$1:$U$1,0)),0)</f>
        <v>#NAME?</v>
      </c>
      <c r="L15" s="108" t="e">
        <f ca="1">_xlfn.IFNA(INDEX('2010'!$C$6:$U$55,MATCH(L$4,'2010'!$B$6:$B$55,0),MATCH($B15,'2010'!$C$1:$U$1,0)),0)</f>
        <v>#NAME?</v>
      </c>
      <c r="M15" s="108" t="e">
        <f ca="1">_xlfn.IFNA(INDEX('2010'!$C$6:$U$55,MATCH(M$4,'2010'!$B$6:$B$55,0),MATCH($B15,'2010'!$C$1:$U$1,0)),0)</f>
        <v>#NAME?</v>
      </c>
      <c r="N15" s="108" t="e">
        <f ca="1">_xlfn.IFNA(INDEX('2010'!$C$6:$U$55,MATCH(N$4,'2010'!$B$6:$B$55,0),MATCH($B15,'2010'!$C$1:$U$1,0)),0)</f>
        <v>#NAME?</v>
      </c>
      <c r="O15" s="108" t="e">
        <f ca="1">_xlfn.IFNA(INDEX('2010'!$C$6:$U$55,MATCH(O$4,'2010'!$B$6:$B$55,0),MATCH($B15,'2010'!$C$1:$U$1,0)),0)</f>
        <v>#NAME?</v>
      </c>
      <c r="P15" s="108" t="e">
        <f t="shared" ca="1" si="0"/>
        <v>#NAME?</v>
      </c>
    </row>
    <row r="16" spans="2:19" ht="12.75" customHeight="1">
      <c r="B16" s="119" t="s">
        <v>333</v>
      </c>
      <c r="C16" s="108" t="e">
        <f ca="1">_xlfn.IFNA(INDEX('2010'!$C$6:$U$55,MATCH(C$4,'2010'!$B$6:$B$55,0),MATCH($B16,'2010'!$C$1:$U$1,0)),0)</f>
        <v>#NAME?</v>
      </c>
      <c r="D16" s="108" t="e">
        <f ca="1">_xlfn.IFNA(INDEX('2010'!$C$6:$U$55,MATCH(D$4,'2010'!$B$6:$B$55,0),MATCH($B16,'2010'!$C$1:$U$1,0)),0)</f>
        <v>#NAME?</v>
      </c>
      <c r="E16" s="108" t="e">
        <f ca="1">_xlfn.IFNA(INDEX('2010'!$C$6:$U$55,MATCH(E$4,'2010'!$B$6:$B$55,0),MATCH($B16,'2010'!$C$1:$U$1,0)),0)</f>
        <v>#NAME?</v>
      </c>
      <c r="F16" s="108" t="e">
        <f ca="1">_xlfn.IFNA(INDEX('2010'!$C$6:$U$55,MATCH(F$4,'2010'!$B$6:$B$55,0),MATCH($B16,'2010'!$C$1:$U$1,0)),0)</f>
        <v>#NAME?</v>
      </c>
      <c r="G16" s="108" t="e">
        <f ca="1">_xlfn.IFNA(INDEX('2010'!$C$6:$U$55,MATCH(G$4,'2010'!$B$6:$B$55,0),MATCH($B16,'2010'!$C$1:$U$1,0)),0)</f>
        <v>#NAME?</v>
      </c>
      <c r="H16" s="108" t="e">
        <f ca="1">_xlfn.IFNA(INDEX('2010'!$C$6:$U$55,MATCH(H$4,'2010'!$B$6:$B$55,0),MATCH($B16,'2010'!$C$1:$U$1,0)),0)</f>
        <v>#NAME?</v>
      </c>
      <c r="I16" s="108" t="e">
        <f ca="1">_xlfn.IFNA(INDEX('2010'!$C$6:$U$55,MATCH(I$4,'2010'!$B$6:$B$55,0),MATCH($B16,'2010'!$C$1:$U$1,0)),0)</f>
        <v>#NAME?</v>
      </c>
      <c r="J16" s="108" t="e">
        <f ca="1">_xlfn.IFNA(INDEX('2010'!$C$6:$U$55,MATCH(J$4,'2010'!$B$6:$B$55,0),MATCH($B16,'2010'!$C$1:$U$1,0)),0)</f>
        <v>#NAME?</v>
      </c>
      <c r="K16" s="108" t="e">
        <f ca="1">_xlfn.IFNA(INDEX('2010'!$C$6:$U$55,MATCH(K$4,'2010'!$B$6:$B$55,0),MATCH($B16,'2010'!$C$1:$U$1,0)),0)</f>
        <v>#NAME?</v>
      </c>
      <c r="L16" s="108" t="e">
        <f ca="1">_xlfn.IFNA(INDEX('2010'!$C$6:$U$55,MATCH(L$4,'2010'!$B$6:$B$55,0),MATCH($B16,'2010'!$C$1:$U$1,0)),0)</f>
        <v>#NAME?</v>
      </c>
      <c r="M16" s="108" t="e">
        <f ca="1">_xlfn.IFNA(INDEX('2010'!$C$6:$U$55,MATCH(M$4,'2010'!$B$6:$B$55,0),MATCH($B16,'2010'!$C$1:$U$1,0)),0)</f>
        <v>#NAME?</v>
      </c>
      <c r="N16" s="108" t="e">
        <f ca="1">_xlfn.IFNA(INDEX('2010'!$C$6:$U$55,MATCH(N$4,'2010'!$B$6:$B$55,0),MATCH($B16,'2010'!$C$1:$U$1,0)),0)</f>
        <v>#NAME?</v>
      </c>
      <c r="O16" s="108" t="e">
        <f ca="1">_xlfn.IFNA(INDEX('2010'!$C$6:$U$55,MATCH(O$4,'2010'!$B$6:$B$55,0),MATCH($B16,'2010'!$C$1:$U$1,0)),0)</f>
        <v>#NAME?</v>
      </c>
      <c r="P16" s="108" t="e">
        <f t="shared" ca="1" si="0"/>
        <v>#NAME?</v>
      </c>
    </row>
    <row r="17" spans="2:19" ht="12.75" customHeight="1">
      <c r="B17" s="108" t="s">
        <v>402</v>
      </c>
      <c r="C17" s="108" t="e">
        <f ca="1">SUM(C5:C15)</f>
        <v>#NAME?</v>
      </c>
      <c r="D17" s="108" t="e">
        <f t="shared" ref="D17:O17" ca="1" si="1">SUM(D5:D15)</f>
        <v>#NAME?</v>
      </c>
      <c r="E17" s="108" t="e">
        <f t="shared" ca="1" si="1"/>
        <v>#NAME?</v>
      </c>
      <c r="F17" s="108" t="e">
        <f t="shared" ca="1" si="1"/>
        <v>#NAME?</v>
      </c>
      <c r="G17" s="108" t="e">
        <f t="shared" ca="1" si="1"/>
        <v>#NAME?</v>
      </c>
      <c r="H17" s="108" t="e">
        <f t="shared" ca="1" si="1"/>
        <v>#NAME?</v>
      </c>
      <c r="I17" s="108" t="e">
        <f t="shared" ca="1" si="1"/>
        <v>#NAME?</v>
      </c>
      <c r="J17" s="108" t="e">
        <f t="shared" ca="1" si="1"/>
        <v>#NAME?</v>
      </c>
      <c r="K17" s="108" t="e">
        <f t="shared" ca="1" si="1"/>
        <v>#NAME?</v>
      </c>
      <c r="L17" s="108" t="e">
        <f t="shared" ca="1" si="1"/>
        <v>#NAME?</v>
      </c>
      <c r="M17" s="108" t="e">
        <f t="shared" ca="1" si="1"/>
        <v>#NAME?</v>
      </c>
      <c r="N17" s="108" t="e">
        <f t="shared" ca="1" si="1"/>
        <v>#NAME?</v>
      </c>
      <c r="O17" s="108" t="e">
        <f t="shared" ca="1" si="1"/>
        <v>#NAME?</v>
      </c>
      <c r="P17" s="108" t="e">
        <f ca="1">SUM(C17:O17)</f>
        <v>#NAME?</v>
      </c>
    </row>
    <row r="18" spans="2:19" ht="12.75" customHeight="1">
      <c r="B18" s="108" t="s">
        <v>57</v>
      </c>
      <c r="C18" s="108" t="e">
        <f ca="1">_xlfn.IFNA(INDEX('2010'!$C$6:$V$55,MATCH(C$4,'2010'!$B$6:$B$55,0),MATCH($B18,'2010'!$C$1:$V$1,0)),0)</f>
        <v>#NAME?</v>
      </c>
      <c r="D18" s="108" t="e">
        <f ca="1">_xlfn.IFNA(INDEX('2010'!$C$6:$V$55,MATCH(D$4,'2010'!$B$6:$B$55,0),MATCH($B18,'2010'!$C$1:$V$1,0)),0)</f>
        <v>#NAME?</v>
      </c>
      <c r="E18" s="108" t="e">
        <f ca="1">_xlfn.IFNA(INDEX('2010'!$C$6:$V$55,MATCH(E$4,'2010'!$B$6:$B$55,0),MATCH($B18,'2010'!$C$1:$V$1,0)),0)</f>
        <v>#NAME?</v>
      </c>
      <c r="F18" s="108" t="e">
        <f ca="1">_xlfn.IFNA(INDEX('2010'!$C$6:$V$55,MATCH(F$4,'2010'!$B$6:$B$55,0),MATCH($B18,'2010'!$C$1:$V$1,0)),0)</f>
        <v>#NAME?</v>
      </c>
      <c r="G18" s="108" t="e">
        <f ca="1">_xlfn.IFNA(INDEX('2010'!$C$6:$V$55,MATCH(G$4,'2010'!$B$6:$B$55,0),MATCH($B18,'2010'!$C$1:$V$1,0)),0)</f>
        <v>#NAME?</v>
      </c>
      <c r="H18" s="108" t="e">
        <f ca="1">_xlfn.IFNA(INDEX('2010'!$C$6:$V$55,MATCH(H$4,'2010'!$B$6:$B$55,0),MATCH($B18,'2010'!$C$1:$V$1,0)),0)</f>
        <v>#NAME?</v>
      </c>
      <c r="I18" s="108" t="e">
        <f ca="1">_xlfn.IFNA(INDEX('2010'!$C$6:$V$55,MATCH(I$4,'2010'!$B$6:$B$55,0),MATCH($B18,'2010'!$C$1:$V$1,0)),0)</f>
        <v>#NAME?</v>
      </c>
      <c r="J18" s="108" t="e">
        <f ca="1">_xlfn.IFNA(INDEX('2010'!$C$6:$V$55,MATCH(J$4,'2010'!$B$6:$B$55,0),MATCH($B18,'2010'!$C$1:$V$1,0)),0)</f>
        <v>#NAME?</v>
      </c>
      <c r="K18" s="108" t="e">
        <f ca="1">_xlfn.IFNA(INDEX('2010'!$C$6:$V$55,MATCH(K$4,'2010'!$B$6:$B$55,0),MATCH($B18,'2010'!$C$1:$V$1,0)),0)</f>
        <v>#NAME?</v>
      </c>
      <c r="L18" s="108" t="e">
        <f ca="1">_xlfn.IFNA(INDEX('2010'!$C$6:$V$55,MATCH(L$4,'2010'!$B$6:$B$55,0),MATCH($B18,'2010'!$C$1:$V$1,0)),0)</f>
        <v>#NAME?</v>
      </c>
      <c r="M18" s="108" t="e">
        <f ca="1">_xlfn.IFNA(INDEX('2010'!$C$6:$V$55,MATCH(M$4,'2010'!$B$6:$B$55,0),MATCH($B18,'2010'!$C$1:$V$1,0)),0)</f>
        <v>#NAME?</v>
      </c>
      <c r="N18" s="108" t="e">
        <f ca="1">_xlfn.IFNA(INDEX('2010'!$C$6:$V$55,MATCH(N$4,'2010'!$B$6:$B$55,0),MATCH($B18,'2010'!$C$1:$V$1,0)),0)</f>
        <v>#NAME?</v>
      </c>
      <c r="O18" s="108" t="e">
        <f ca="1">_xlfn.IFNA(INDEX('2010'!$C$6:$V$55,MATCH(O$4,'2010'!$B$6:$B$55,0),MATCH($B18,'2010'!$C$1:$V$1,0)),0)</f>
        <v>#NAME?</v>
      </c>
      <c r="P18" s="108" t="e">
        <f ca="1">SUM(C18:O18)</f>
        <v>#NAME?</v>
      </c>
    </row>
    <row r="22" spans="2:19" ht="12.75" customHeight="1">
      <c r="B22" s="105">
        <v>2015</v>
      </c>
      <c r="C22" s="260"/>
      <c r="D22" s="260"/>
      <c r="E22" s="260"/>
      <c r="F22" s="260"/>
      <c r="G22" s="260"/>
      <c r="H22" s="260"/>
      <c r="I22" s="260"/>
      <c r="J22" s="260"/>
      <c r="K22" s="260"/>
      <c r="L22" s="260"/>
      <c r="M22" s="260"/>
      <c r="N22" s="260"/>
    </row>
    <row r="23" spans="2:19" ht="12.75" customHeight="1">
      <c r="B23" s="109"/>
      <c r="C23" s="110" t="s">
        <v>389</v>
      </c>
      <c r="D23" s="110" t="s">
        <v>371</v>
      </c>
      <c r="E23" s="110" t="s">
        <v>372</v>
      </c>
      <c r="F23" s="110" t="s">
        <v>373</v>
      </c>
      <c r="G23" s="110" t="s">
        <v>374</v>
      </c>
      <c r="H23" s="110" t="s">
        <v>267</v>
      </c>
      <c r="I23" s="110" t="s">
        <v>375</v>
      </c>
      <c r="J23" s="110" t="s">
        <v>376</v>
      </c>
      <c r="K23" s="110" t="s">
        <v>377</v>
      </c>
      <c r="L23" s="110" t="s">
        <v>378</v>
      </c>
      <c r="M23" s="110" t="s">
        <v>379</v>
      </c>
      <c r="N23" s="110" t="s">
        <v>222</v>
      </c>
      <c r="O23" s="110" t="s">
        <v>380</v>
      </c>
      <c r="P23" s="110" t="s">
        <v>148</v>
      </c>
    </row>
    <row r="24" spans="2:19" ht="12.75" customHeight="1">
      <c r="B24" s="119" t="s">
        <v>55</v>
      </c>
      <c r="C24" s="108" t="e">
        <f ca="1">_xlfn.IFNA(INDEX('2015'!$C$6:$U$55,MATCH(C$4,'2015'!$B$6:$B$55,0),MATCH($B24,'2015'!$C$1:$U$1,0)),0)</f>
        <v>#NAME?</v>
      </c>
      <c r="D24" s="108" t="e">
        <f ca="1">_xlfn.IFNA(INDEX('2015'!$C$6:$U$55,MATCH(D$4,'2015'!$B$6:$B$55,0),MATCH($B24,'2015'!$C$1:$U$1,0)),0)</f>
        <v>#NAME?</v>
      </c>
      <c r="E24" s="108" t="e">
        <f ca="1">_xlfn.IFNA(INDEX('2015'!$C$6:$U$55,MATCH(E$4,'2015'!$B$6:$B$55,0),MATCH($B24,'2015'!$C$1:$U$1,0)),0)</f>
        <v>#NAME?</v>
      </c>
      <c r="F24" s="108" t="e">
        <f ca="1">_xlfn.IFNA(INDEX('2015'!$C$6:$U$55,MATCH(F$4,'2015'!$B$6:$B$55,0),MATCH($B24,'2015'!$C$1:$U$1,0)),0)</f>
        <v>#NAME?</v>
      </c>
      <c r="G24" s="108" t="e">
        <f ca="1">_xlfn.IFNA(INDEX('2015'!$C$6:$U$55,MATCH(G$4,'2015'!$B$6:$B$55,0),MATCH($B24,'2015'!$C$1:$U$1,0)),0)</f>
        <v>#NAME?</v>
      </c>
      <c r="H24" s="108" t="e">
        <f ca="1">_xlfn.IFNA(INDEX('2015'!$C$6:$U$55,MATCH(H$4,'2015'!$B$6:$B$55,0),MATCH($B24,'2015'!$C$1:$U$1,0)),0)</f>
        <v>#NAME?</v>
      </c>
      <c r="I24" s="108" t="e">
        <f ca="1">_xlfn.IFNA(INDEX('2015'!$C$6:$U$55,MATCH(I$4,'2015'!$B$6:$B$55,0),MATCH($B24,'2015'!$C$1:$U$1,0)),0)</f>
        <v>#NAME?</v>
      </c>
      <c r="J24" s="108" t="e">
        <f ca="1">_xlfn.IFNA(INDEX('2015'!$C$6:$U$55,MATCH(J$4,'2015'!$B$6:$B$55,0),MATCH($B24,'2015'!$C$1:$U$1,0)),0)</f>
        <v>#NAME?</v>
      </c>
      <c r="K24" s="108" t="e">
        <f ca="1">_xlfn.IFNA(INDEX('2015'!$C$6:$U$55,MATCH(K$4,'2015'!$B$6:$B$55,0),MATCH($B24,'2015'!$C$1:$U$1,0)),0)</f>
        <v>#NAME?</v>
      </c>
      <c r="L24" s="108" t="e">
        <f ca="1">_xlfn.IFNA(INDEX('2015'!$C$6:$U$55,MATCH(L$4,'2015'!$B$6:$B$55,0),MATCH($B24,'2015'!$C$1:$U$1,0)),0)</f>
        <v>#NAME?</v>
      </c>
      <c r="M24" s="108" t="e">
        <f ca="1">_xlfn.IFNA(INDEX('2015'!$C$6:$U$55,MATCH(M$4,'2015'!$B$6:$B$55,0),MATCH($B24,'2015'!$C$1:$U$1,0)),0)</f>
        <v>#NAME?</v>
      </c>
      <c r="N24" s="108" t="e">
        <f ca="1">_xlfn.IFNA(INDEX('2015'!$C$6:$U$55,MATCH(N$4,'2015'!$B$6:$B$55,0),MATCH($B24,'2015'!$C$1:$U$1,0)),0)</f>
        <v>#NAME?</v>
      </c>
      <c r="O24" s="108" t="e">
        <f ca="1">_xlfn.IFNA(INDEX('2015'!$C$6:$U$55,MATCH(O$4,'2015'!$B$6:$B$55,0),MATCH($B24,'2015'!$C$1:$U$1,0)),0)</f>
        <v>#NAME?</v>
      </c>
      <c r="P24" s="108" t="e">
        <f ca="1">SUM(C24:O24)</f>
        <v>#NAME?</v>
      </c>
    </row>
    <row r="25" spans="2:19" ht="12.75" customHeight="1">
      <c r="B25" s="119" t="s">
        <v>54</v>
      </c>
      <c r="C25" s="108" t="e">
        <f ca="1">_xlfn.IFNA(INDEX('2015'!$C$6:$U$55,MATCH(C$4,'2015'!$B$6:$B$55,0),MATCH($B25,'2015'!$C$1:$U$1,0)),0)</f>
        <v>#NAME?</v>
      </c>
      <c r="D25" s="108" t="e">
        <f ca="1">_xlfn.IFNA(INDEX('2015'!$C$6:$U$55,MATCH(D$4,'2015'!$B$6:$B$55,0),MATCH($B25,'2015'!$C$1:$U$1,0)),0)</f>
        <v>#NAME?</v>
      </c>
      <c r="E25" s="108" t="e">
        <f ca="1">_xlfn.IFNA(INDEX('2015'!$C$6:$U$55,MATCH(E$4,'2015'!$B$6:$B$55,0),MATCH($B25,'2015'!$C$1:$U$1,0)),0)</f>
        <v>#NAME?</v>
      </c>
      <c r="F25" s="108" t="e">
        <f ca="1">_xlfn.IFNA(INDEX('2015'!$C$6:$U$55,MATCH(F$4,'2015'!$B$6:$B$55,0),MATCH($B25,'2015'!$C$1:$U$1,0)),0)</f>
        <v>#NAME?</v>
      </c>
      <c r="G25" s="108" t="e">
        <f ca="1">_xlfn.IFNA(INDEX('2015'!$C$6:$U$55,MATCH(G$4,'2015'!$B$6:$B$55,0),MATCH($B25,'2015'!$C$1:$U$1,0)),0)</f>
        <v>#NAME?</v>
      </c>
      <c r="H25" s="108" t="e">
        <f ca="1">_xlfn.IFNA(INDEX('2015'!$C$6:$U$55,MATCH(H$4,'2015'!$B$6:$B$55,0),MATCH($B25,'2015'!$C$1:$U$1,0)),0)</f>
        <v>#NAME?</v>
      </c>
      <c r="I25" s="108" t="e">
        <f ca="1">_xlfn.IFNA(INDEX('2015'!$C$6:$U$55,MATCH(I$4,'2015'!$B$6:$B$55,0),MATCH($B25,'2015'!$C$1:$U$1,0)),0)</f>
        <v>#NAME?</v>
      </c>
      <c r="J25" s="108" t="e">
        <f ca="1">_xlfn.IFNA(INDEX('2015'!$C$6:$U$55,MATCH(J$4,'2015'!$B$6:$B$55,0),MATCH($B25,'2015'!$C$1:$U$1,0)),0)</f>
        <v>#NAME?</v>
      </c>
      <c r="K25" s="108" t="e">
        <f ca="1">_xlfn.IFNA(INDEX('2015'!$C$6:$U$55,MATCH(K$4,'2015'!$B$6:$B$55,0),MATCH($B25,'2015'!$C$1:$U$1,0)),0)</f>
        <v>#NAME?</v>
      </c>
      <c r="L25" s="108" t="e">
        <f ca="1">_xlfn.IFNA(INDEX('2015'!$C$6:$U$55,MATCH(L$4,'2015'!$B$6:$B$55,0),MATCH($B25,'2015'!$C$1:$U$1,0)),0)</f>
        <v>#NAME?</v>
      </c>
      <c r="M25" s="108" t="e">
        <f ca="1">_xlfn.IFNA(INDEX('2015'!$C$6:$U$55,MATCH(M$4,'2015'!$B$6:$B$55,0),MATCH($B25,'2015'!$C$1:$U$1,0)),0)</f>
        <v>#NAME?</v>
      </c>
      <c r="N25" s="108" t="e">
        <f ca="1">_xlfn.IFNA(INDEX('2015'!$C$6:$U$55,MATCH(N$4,'2015'!$B$6:$B$55,0),MATCH($B25,'2015'!$C$1:$U$1,0)),0)</f>
        <v>#NAME?</v>
      </c>
      <c r="O25" s="108" t="e">
        <f ca="1">_xlfn.IFNA(INDEX('2015'!$C$6:$U$55,MATCH(O$4,'2015'!$B$6:$B$55,0),MATCH($B25,'2015'!$C$1:$U$1,0)),0)</f>
        <v>#NAME?</v>
      </c>
      <c r="P25" s="108" t="e">
        <f t="shared" ref="P25:P35" ca="1" si="2">SUM(C25:O25)</f>
        <v>#NAME?</v>
      </c>
    </row>
    <row r="26" spans="2:19" ht="12.75" customHeight="1">
      <c r="B26" s="119" t="s">
        <v>68</v>
      </c>
      <c r="C26" s="108" t="e">
        <f ca="1">_xlfn.IFNA(INDEX('2015'!$C$6:$U$55,MATCH(C$4,'2015'!$B$6:$B$55,0),MATCH($B26,'2015'!$C$1:$U$1,0)),0)</f>
        <v>#NAME?</v>
      </c>
      <c r="D26" s="108" t="e">
        <f ca="1">_xlfn.IFNA(INDEX('2015'!$C$6:$U$55,MATCH(D$4,'2015'!$B$6:$B$55,0),MATCH($B26,'2015'!$C$1:$U$1,0)),0)</f>
        <v>#NAME?</v>
      </c>
      <c r="E26" s="108" t="e">
        <f ca="1">_xlfn.IFNA(INDEX('2015'!$C$6:$U$55,MATCH(E$4,'2015'!$B$6:$B$55,0),MATCH($B26,'2015'!$C$1:$U$1,0)),0)</f>
        <v>#NAME?</v>
      </c>
      <c r="F26" s="108" t="e">
        <f ca="1">_xlfn.IFNA(INDEX('2015'!$C$6:$U$55,MATCH(F$4,'2015'!$B$6:$B$55,0),MATCH($B26,'2015'!$C$1:$U$1,0)),0)</f>
        <v>#NAME?</v>
      </c>
      <c r="G26" s="108" t="e">
        <f ca="1">_xlfn.IFNA(INDEX('2015'!$C$6:$U$55,MATCH(G$4,'2015'!$B$6:$B$55,0),MATCH($B26,'2015'!$C$1:$U$1,0)),0)</f>
        <v>#NAME?</v>
      </c>
      <c r="H26" s="108" t="e">
        <f ca="1">_xlfn.IFNA(INDEX('2015'!$C$6:$U$55,MATCH(H$4,'2015'!$B$6:$B$55,0),MATCH($B26,'2015'!$C$1:$U$1,0)),0)</f>
        <v>#NAME?</v>
      </c>
      <c r="I26" s="108" t="e">
        <f ca="1">_xlfn.IFNA(INDEX('2015'!$C$6:$U$55,MATCH(I$4,'2015'!$B$6:$B$55,0),MATCH($B26,'2015'!$C$1:$U$1,0)),0)</f>
        <v>#NAME?</v>
      </c>
      <c r="J26" s="108" t="e">
        <f ca="1">_xlfn.IFNA(INDEX('2015'!$C$6:$U$55,MATCH(J$4,'2015'!$B$6:$B$55,0),MATCH($B26,'2015'!$C$1:$U$1,0)),0)</f>
        <v>#NAME?</v>
      </c>
      <c r="K26" s="108" t="e">
        <f ca="1">_xlfn.IFNA(INDEX('2015'!$C$6:$U$55,MATCH(K$4,'2015'!$B$6:$B$55,0),MATCH($B26,'2015'!$C$1:$U$1,0)),0)</f>
        <v>#NAME?</v>
      </c>
      <c r="L26" s="108" t="e">
        <f ca="1">_xlfn.IFNA(INDEX('2015'!$C$6:$U$55,MATCH(L$4,'2015'!$B$6:$B$55,0),MATCH($B26,'2015'!$C$1:$U$1,0)),0)</f>
        <v>#NAME?</v>
      </c>
      <c r="M26" s="108" t="e">
        <f ca="1">_xlfn.IFNA(INDEX('2015'!$C$6:$U$55,MATCH(M$4,'2015'!$B$6:$B$55,0),MATCH($B26,'2015'!$C$1:$U$1,0)),0)</f>
        <v>#NAME?</v>
      </c>
      <c r="N26" s="108" t="e">
        <f ca="1">_xlfn.IFNA(INDEX('2015'!$C$6:$U$55,MATCH(N$4,'2015'!$B$6:$B$55,0),MATCH($B26,'2015'!$C$1:$U$1,0)),0)</f>
        <v>#NAME?</v>
      </c>
      <c r="O26" s="108" t="e">
        <f ca="1">_xlfn.IFNA(INDEX('2015'!$C$6:$U$55,MATCH(O$4,'2015'!$B$6:$B$55,0),MATCH($B26,'2015'!$C$1:$U$1,0)),0)</f>
        <v>#NAME?</v>
      </c>
      <c r="P26" s="108" t="e">
        <f t="shared" ca="1" si="2"/>
        <v>#NAME?</v>
      </c>
    </row>
    <row r="27" spans="2:19" ht="12.75" customHeight="1">
      <c r="B27" s="119" t="s">
        <v>79</v>
      </c>
      <c r="C27" s="108" t="e">
        <f ca="1">_xlfn.IFNA(INDEX('2015'!$C$6:$U$55,MATCH(C$4,'2015'!$B$6:$B$55,0),MATCH($B27,'2015'!$C$1:$U$1,0)),0)</f>
        <v>#NAME?</v>
      </c>
      <c r="D27" s="108" t="e">
        <f ca="1">_xlfn.IFNA(INDEX('2015'!$C$6:$U$55,MATCH(D$4,'2015'!$B$6:$B$55,0),MATCH($B27,'2015'!$C$1:$U$1,0)),0)</f>
        <v>#NAME?</v>
      </c>
      <c r="E27" s="108" t="e">
        <f ca="1">_xlfn.IFNA(INDEX('2015'!$C$6:$U$55,MATCH(E$4,'2015'!$B$6:$B$55,0),MATCH($B27,'2015'!$C$1:$U$1,0)),0)</f>
        <v>#NAME?</v>
      </c>
      <c r="F27" s="108" t="e">
        <f ca="1">_xlfn.IFNA(INDEX('2015'!$C$6:$U$55,MATCH(F$4,'2015'!$B$6:$B$55,0),MATCH($B27,'2015'!$C$1:$U$1,0)),0)</f>
        <v>#NAME?</v>
      </c>
      <c r="G27" s="108" t="e">
        <f ca="1">_xlfn.IFNA(INDEX('2015'!$C$6:$U$55,MATCH(G$4,'2015'!$B$6:$B$55,0),MATCH($B27,'2015'!$C$1:$U$1,0)),0)</f>
        <v>#NAME?</v>
      </c>
      <c r="H27" s="108" t="e">
        <f ca="1">_xlfn.IFNA(INDEX('2015'!$C$6:$U$55,MATCH(H$4,'2015'!$B$6:$B$55,0),MATCH($B27,'2015'!$C$1:$U$1,0)),0)</f>
        <v>#NAME?</v>
      </c>
      <c r="I27" s="108" t="e">
        <f ca="1">_xlfn.IFNA(INDEX('2015'!$C$6:$U$55,MATCH(I$4,'2015'!$B$6:$B$55,0),MATCH($B27,'2015'!$C$1:$U$1,0)),0)</f>
        <v>#NAME?</v>
      </c>
      <c r="J27" s="108" t="e">
        <f ca="1">_xlfn.IFNA(INDEX('2015'!$C$6:$U$55,MATCH(J$4,'2015'!$B$6:$B$55,0),MATCH($B27,'2015'!$C$1:$U$1,0)),0)</f>
        <v>#NAME?</v>
      </c>
      <c r="K27" s="108" t="e">
        <f ca="1">_xlfn.IFNA(INDEX('2015'!$C$6:$U$55,MATCH(K$4,'2015'!$B$6:$B$55,0),MATCH($B27,'2015'!$C$1:$U$1,0)),0)</f>
        <v>#NAME?</v>
      </c>
      <c r="L27" s="108" t="e">
        <f ca="1">_xlfn.IFNA(INDEX('2015'!$C$6:$U$55,MATCH(L$4,'2015'!$B$6:$B$55,0),MATCH($B27,'2015'!$C$1:$U$1,0)),0)</f>
        <v>#NAME?</v>
      </c>
      <c r="M27" s="108" t="e">
        <f ca="1">_xlfn.IFNA(INDEX('2015'!$C$6:$U$55,MATCH(M$4,'2015'!$B$6:$B$55,0),MATCH($B27,'2015'!$C$1:$U$1,0)),0)</f>
        <v>#NAME?</v>
      </c>
      <c r="N27" s="108" t="e">
        <f ca="1">_xlfn.IFNA(INDEX('2015'!$C$6:$U$55,MATCH(N$4,'2015'!$B$6:$B$55,0),MATCH($B27,'2015'!$C$1:$U$1,0)),0)</f>
        <v>#NAME?</v>
      </c>
      <c r="O27" s="108" t="e">
        <f ca="1">_xlfn.IFNA(INDEX('2015'!$C$6:$U$55,MATCH(O$4,'2015'!$B$6:$B$55,0),MATCH($B27,'2015'!$C$1:$U$1,0)),0)</f>
        <v>#NAME?</v>
      </c>
      <c r="P27" s="108" t="e">
        <f t="shared" ca="1" si="2"/>
        <v>#NAME?</v>
      </c>
    </row>
    <row r="28" spans="2:19" ht="12.75" customHeight="1">
      <c r="B28" s="119" t="s">
        <v>53</v>
      </c>
      <c r="C28" s="108" t="e">
        <f ca="1">_xlfn.IFNA(INDEX('2015'!$C$6:$U$55,MATCH(C$4,'2015'!$B$6:$B$55,0),MATCH($B28,'2015'!$C$1:$U$1,0)),0)</f>
        <v>#NAME?</v>
      </c>
      <c r="D28" s="108" t="e">
        <f ca="1">_xlfn.IFNA(INDEX('2015'!$C$6:$U$55,MATCH(D$4,'2015'!$B$6:$B$55,0),MATCH($B28,'2015'!$C$1:$U$1,0)),0)</f>
        <v>#NAME?</v>
      </c>
      <c r="E28" s="108" t="e">
        <f ca="1">_xlfn.IFNA(INDEX('2015'!$C$6:$U$55,MATCH(E$4,'2015'!$B$6:$B$55,0),MATCH($B28,'2015'!$C$1:$U$1,0)),0)</f>
        <v>#NAME?</v>
      </c>
      <c r="F28" s="108" t="e">
        <f ca="1">_xlfn.IFNA(INDEX('2015'!$C$6:$U$55,MATCH(F$4,'2015'!$B$6:$B$55,0),MATCH($B28,'2015'!$C$1:$U$1,0)),0)</f>
        <v>#NAME?</v>
      </c>
      <c r="G28" s="108" t="e">
        <f ca="1">_xlfn.IFNA(INDEX('2015'!$C$6:$U$55,MATCH(G$4,'2015'!$B$6:$B$55,0),MATCH($B28,'2015'!$C$1:$U$1,0)),0)</f>
        <v>#NAME?</v>
      </c>
      <c r="H28" s="108" t="e">
        <f ca="1">_xlfn.IFNA(INDEX('2015'!$C$6:$U$55,MATCH(H$4,'2015'!$B$6:$B$55,0),MATCH($B28,'2015'!$C$1:$U$1,0)),0)</f>
        <v>#NAME?</v>
      </c>
      <c r="I28" s="108" t="e">
        <f ca="1">_xlfn.IFNA(INDEX('2015'!$C$6:$U$55,MATCH(I$4,'2015'!$B$6:$B$55,0),MATCH($B28,'2015'!$C$1:$U$1,0)),0)</f>
        <v>#NAME?</v>
      </c>
      <c r="J28" s="108" t="e">
        <f ca="1">_xlfn.IFNA(INDEX('2015'!$C$6:$U$55,MATCH(J$4,'2015'!$B$6:$B$55,0),MATCH($B28,'2015'!$C$1:$U$1,0)),0)</f>
        <v>#NAME?</v>
      </c>
      <c r="K28" s="108" t="e">
        <f ca="1">_xlfn.IFNA(INDEX('2015'!$C$6:$U$55,MATCH(K$4,'2015'!$B$6:$B$55,0),MATCH($B28,'2015'!$C$1:$U$1,0)),0)</f>
        <v>#NAME?</v>
      </c>
      <c r="L28" s="108" t="e">
        <f ca="1">_xlfn.IFNA(INDEX('2015'!$C$6:$U$55,MATCH(L$4,'2015'!$B$6:$B$55,0),MATCH($B28,'2015'!$C$1:$U$1,0)),0)</f>
        <v>#NAME?</v>
      </c>
      <c r="M28" s="108" t="e">
        <f ca="1">_xlfn.IFNA(INDEX('2015'!$C$6:$U$55,MATCH(M$4,'2015'!$B$6:$B$55,0),MATCH($B28,'2015'!$C$1:$U$1,0)),0)</f>
        <v>#NAME?</v>
      </c>
      <c r="N28" s="108" t="e">
        <f ca="1">_xlfn.IFNA(INDEX('2015'!$C$6:$U$55,MATCH(N$4,'2015'!$B$6:$B$55,0),MATCH($B28,'2015'!$C$1:$U$1,0)),0)</f>
        <v>#NAME?</v>
      </c>
      <c r="O28" s="108" t="e">
        <f ca="1">_xlfn.IFNA(INDEX('2015'!$C$6:$U$55,MATCH(O$4,'2015'!$B$6:$B$55,0),MATCH($B28,'2015'!$C$1:$U$1,0)),0)</f>
        <v>#NAME?</v>
      </c>
      <c r="P28" s="108" t="e">
        <f t="shared" ca="1" si="2"/>
        <v>#NAME?</v>
      </c>
    </row>
    <row r="29" spans="2:19" ht="12.75" customHeight="1">
      <c r="B29" s="119" t="s">
        <v>51</v>
      </c>
      <c r="C29" s="108" t="e">
        <f ca="1">_xlfn.IFNA(INDEX('2015'!$C$6:$U$55,MATCH(C$4,'2015'!$B$6:$B$55,0),MATCH($B29,'2015'!$C$1:$U$1,0)),0)</f>
        <v>#NAME?</v>
      </c>
      <c r="D29" s="108" t="e">
        <f ca="1">_xlfn.IFNA(INDEX('2015'!$C$6:$U$55,MATCH(D$4,'2015'!$B$6:$B$55,0),MATCH($B29,'2015'!$C$1:$U$1,0)),0)</f>
        <v>#NAME?</v>
      </c>
      <c r="E29" s="108" t="e">
        <f ca="1">_xlfn.IFNA(INDEX('2015'!$C$6:$U$55,MATCH(E$4,'2015'!$B$6:$B$55,0),MATCH($B29,'2015'!$C$1:$U$1,0)),0)</f>
        <v>#NAME?</v>
      </c>
      <c r="F29" s="108" t="e">
        <f ca="1">_xlfn.IFNA(INDEX('2015'!$C$6:$U$55,MATCH(F$4,'2015'!$B$6:$B$55,0),MATCH($B29,'2015'!$C$1:$U$1,0)),0)</f>
        <v>#NAME?</v>
      </c>
      <c r="G29" s="108" t="e">
        <f ca="1">_xlfn.IFNA(INDEX('2015'!$C$6:$U$55,MATCH(G$4,'2015'!$B$6:$B$55,0),MATCH($B29,'2015'!$C$1:$U$1,0)),0)</f>
        <v>#NAME?</v>
      </c>
      <c r="H29" s="108" t="e">
        <f ca="1">_xlfn.IFNA(INDEX('2015'!$C$6:$U$55,MATCH(H$4,'2015'!$B$6:$B$55,0),MATCH($B29,'2015'!$C$1:$U$1,0)),0)</f>
        <v>#NAME?</v>
      </c>
      <c r="I29" s="108" t="e">
        <f ca="1">_xlfn.IFNA(INDEX('2015'!$C$6:$U$55,MATCH(I$4,'2015'!$B$6:$B$55,0),MATCH($B29,'2015'!$C$1:$U$1,0)),0)</f>
        <v>#NAME?</v>
      </c>
      <c r="J29" s="108" t="e">
        <f ca="1">_xlfn.IFNA(INDEX('2015'!$C$6:$U$55,MATCH(J$4,'2015'!$B$6:$B$55,0),MATCH($B29,'2015'!$C$1:$U$1,0)),0)</f>
        <v>#NAME?</v>
      </c>
      <c r="K29" s="108" t="e">
        <f ca="1">_xlfn.IFNA(INDEX('2015'!$C$6:$U$55,MATCH(K$4,'2015'!$B$6:$B$55,0),MATCH($B29,'2015'!$C$1:$U$1,0)),0)</f>
        <v>#NAME?</v>
      </c>
      <c r="L29" s="108" t="e">
        <f ca="1">_xlfn.IFNA(INDEX('2015'!$C$6:$U$55,MATCH(L$4,'2015'!$B$6:$B$55,0),MATCH($B29,'2015'!$C$1:$U$1,0)),0)</f>
        <v>#NAME?</v>
      </c>
      <c r="M29" s="108" t="e">
        <f ca="1">_xlfn.IFNA(INDEX('2015'!$C$6:$U$55,MATCH(M$4,'2015'!$B$6:$B$55,0),MATCH($B29,'2015'!$C$1:$U$1,0)),0)</f>
        <v>#NAME?</v>
      </c>
      <c r="N29" s="108" t="e">
        <f ca="1">_xlfn.IFNA(INDEX('2015'!$C$6:$U$55,MATCH(N$4,'2015'!$B$6:$B$55,0),MATCH($B29,'2015'!$C$1:$U$1,0)),0)</f>
        <v>#NAME?</v>
      </c>
      <c r="O29" s="108" t="e">
        <f ca="1">_xlfn.IFNA(INDEX('2015'!$C$6:$U$55,MATCH(O$4,'2015'!$B$6:$B$55,0),MATCH($B29,'2015'!$C$1:$U$1,0)),0)</f>
        <v>#NAME?</v>
      </c>
      <c r="P29" s="108" t="e">
        <f t="shared" ca="1" si="2"/>
        <v>#NAME?</v>
      </c>
    </row>
    <row r="30" spans="2:19" ht="12.75" customHeight="1">
      <c r="B30" s="119" t="s">
        <v>77</v>
      </c>
      <c r="C30" s="108" t="e">
        <f ca="1">_xlfn.IFNA(INDEX('2015'!$C$6:$U$55,MATCH(C$4,'2015'!$B$6:$B$55,0),MATCH($B30,'2015'!$C$1:$U$1,0)),0)</f>
        <v>#NAME?</v>
      </c>
      <c r="D30" s="108" t="e">
        <f ca="1">_xlfn.IFNA(INDEX('2015'!$C$6:$U$55,MATCH(D$4,'2015'!$B$6:$B$55,0),MATCH($B30,'2015'!$C$1:$U$1,0)),0)</f>
        <v>#NAME?</v>
      </c>
      <c r="E30" s="108" t="e">
        <f ca="1">_xlfn.IFNA(INDEX('2015'!$C$6:$U$55,MATCH(E$4,'2015'!$B$6:$B$55,0),MATCH($B30,'2015'!$C$1:$U$1,0)),0)</f>
        <v>#NAME?</v>
      </c>
      <c r="F30" s="108" t="e">
        <f ca="1">_xlfn.IFNA(INDEX('2015'!$C$6:$U$55,MATCH(F$4,'2015'!$B$6:$B$55,0),MATCH($B30,'2015'!$C$1:$U$1,0)),0)</f>
        <v>#NAME?</v>
      </c>
      <c r="G30" s="108" t="e">
        <f ca="1">_xlfn.IFNA(INDEX('2015'!$C$6:$U$55,MATCH(G$4,'2015'!$B$6:$B$55,0),MATCH($B30,'2015'!$C$1:$U$1,0)),0)</f>
        <v>#NAME?</v>
      </c>
      <c r="H30" s="108" t="e">
        <f ca="1">_xlfn.IFNA(INDEX('2015'!$C$6:$U$55,MATCH(H$4,'2015'!$B$6:$B$55,0),MATCH($B30,'2015'!$C$1:$U$1,0)),0)</f>
        <v>#NAME?</v>
      </c>
      <c r="I30" s="108" t="e">
        <f ca="1">_xlfn.IFNA(INDEX('2015'!$C$6:$U$55,MATCH(I$4,'2015'!$B$6:$B$55,0),MATCH($B30,'2015'!$C$1:$U$1,0)),0)</f>
        <v>#NAME?</v>
      </c>
      <c r="J30" s="108" t="e">
        <f ca="1">_xlfn.IFNA(INDEX('2015'!$C$6:$U$55,MATCH(J$4,'2015'!$B$6:$B$55,0),MATCH($B30,'2015'!$C$1:$U$1,0)),0)</f>
        <v>#NAME?</v>
      </c>
      <c r="K30" s="108" t="e">
        <f ca="1">_xlfn.IFNA(INDEX('2015'!$C$6:$U$55,MATCH(K$4,'2015'!$B$6:$B$55,0),MATCH($B30,'2015'!$C$1:$U$1,0)),0)</f>
        <v>#NAME?</v>
      </c>
      <c r="L30" s="108" t="e">
        <f ca="1">_xlfn.IFNA(INDEX('2015'!$C$6:$U$55,MATCH(L$4,'2015'!$B$6:$B$55,0),MATCH($B30,'2015'!$C$1:$U$1,0)),0)</f>
        <v>#NAME?</v>
      </c>
      <c r="M30" s="108" t="e">
        <f ca="1">_xlfn.IFNA(INDEX('2015'!$C$6:$U$55,MATCH(M$4,'2015'!$B$6:$B$55,0),MATCH($B30,'2015'!$C$1:$U$1,0)),0)</f>
        <v>#NAME?</v>
      </c>
      <c r="N30" s="108" t="e">
        <f ca="1">_xlfn.IFNA(INDEX('2015'!$C$6:$U$55,MATCH(N$4,'2015'!$B$6:$B$55,0),MATCH($B30,'2015'!$C$1:$U$1,0)),0)</f>
        <v>#NAME?</v>
      </c>
      <c r="O30" s="108" t="e">
        <f ca="1">_xlfn.IFNA(INDEX('2015'!$C$6:$U$55,MATCH(O$4,'2015'!$B$6:$B$55,0),MATCH($B30,'2015'!$C$1:$U$1,0)),0)</f>
        <v>#NAME?</v>
      </c>
      <c r="P30" s="108" t="e">
        <f t="shared" ca="1" si="2"/>
        <v>#NAME?</v>
      </c>
    </row>
    <row r="31" spans="2:19" ht="12.75" customHeight="1">
      <c r="B31" s="119" t="s">
        <v>78</v>
      </c>
      <c r="C31" s="108" t="e">
        <f ca="1">_xlfn.IFNA(INDEX('2015'!$C$6:$U$55,MATCH(C$4,'2015'!$B$6:$B$55,0),MATCH($B31,'2015'!$C$1:$U$1,0)),0)</f>
        <v>#NAME?</v>
      </c>
      <c r="D31" s="108" t="e">
        <f ca="1">_xlfn.IFNA(INDEX('2015'!$C$6:$U$55,MATCH(D$4,'2015'!$B$6:$B$55,0),MATCH($B31,'2015'!$C$1:$U$1,0)),0)</f>
        <v>#NAME?</v>
      </c>
      <c r="E31" s="108" t="e">
        <f ca="1">_xlfn.IFNA(INDEX('2015'!$C$6:$U$55,MATCH(E$4,'2015'!$B$6:$B$55,0),MATCH($B31,'2015'!$C$1:$U$1,0)),0)</f>
        <v>#NAME?</v>
      </c>
      <c r="F31" s="108" t="e">
        <f ca="1">_xlfn.IFNA(INDEX('2015'!$C$6:$U$55,MATCH(F$4,'2015'!$B$6:$B$55,0),MATCH($B31,'2015'!$C$1:$U$1,0)),0)</f>
        <v>#NAME?</v>
      </c>
      <c r="G31" s="108" t="e">
        <f ca="1">_xlfn.IFNA(INDEX('2015'!$C$6:$U$55,MATCH(G$4,'2015'!$B$6:$B$55,0),MATCH($B31,'2015'!$C$1:$U$1,0)),0)</f>
        <v>#NAME?</v>
      </c>
      <c r="H31" s="108" t="e">
        <f ca="1">_xlfn.IFNA(INDEX('2015'!$C$6:$U$55,MATCH(H$4,'2015'!$B$6:$B$55,0),MATCH($B31,'2015'!$C$1:$U$1,0)),0)</f>
        <v>#NAME?</v>
      </c>
      <c r="I31" s="108" t="e">
        <f ca="1">_xlfn.IFNA(INDEX('2015'!$C$6:$U$55,MATCH(I$4,'2015'!$B$6:$B$55,0),MATCH($B31,'2015'!$C$1:$U$1,0)),0)</f>
        <v>#NAME?</v>
      </c>
      <c r="J31" s="108" t="e">
        <f ca="1">_xlfn.IFNA(INDEX('2015'!$C$6:$U$55,MATCH(J$4,'2015'!$B$6:$B$55,0),MATCH($B31,'2015'!$C$1:$U$1,0)),0)</f>
        <v>#NAME?</v>
      </c>
      <c r="K31" s="108" t="e">
        <f ca="1">_xlfn.IFNA(INDEX('2015'!$C$6:$U$55,MATCH(K$4,'2015'!$B$6:$B$55,0),MATCH($B31,'2015'!$C$1:$U$1,0)),0)</f>
        <v>#NAME?</v>
      </c>
      <c r="L31" s="108" t="e">
        <f ca="1">_xlfn.IFNA(INDEX('2015'!$C$6:$U$55,MATCH(L$4,'2015'!$B$6:$B$55,0),MATCH($B31,'2015'!$C$1:$U$1,0)),0)</f>
        <v>#NAME?</v>
      </c>
      <c r="M31" s="108" t="e">
        <f ca="1">_xlfn.IFNA(INDEX('2015'!$C$6:$U$55,MATCH(M$4,'2015'!$B$6:$B$55,0),MATCH($B31,'2015'!$C$1:$U$1,0)),0)</f>
        <v>#NAME?</v>
      </c>
      <c r="N31" s="108" t="e">
        <f ca="1">_xlfn.IFNA(INDEX('2015'!$C$6:$U$55,MATCH(N$4,'2015'!$B$6:$B$55,0),MATCH($B31,'2015'!$C$1:$U$1,0)),0)</f>
        <v>#NAME?</v>
      </c>
      <c r="O31" s="108" t="e">
        <f ca="1">_xlfn.IFNA(INDEX('2015'!$C$6:$U$55,MATCH(O$4,'2015'!$B$6:$B$55,0),MATCH($B31,'2015'!$C$1:$U$1,0)),0)</f>
        <v>#NAME?</v>
      </c>
      <c r="P31" s="108" t="e">
        <f t="shared" ca="1" si="2"/>
        <v>#NAME?</v>
      </c>
      <c r="R31" s="118">
        <v>0.4</v>
      </c>
      <c r="S31" s="118" t="s">
        <v>403</v>
      </c>
    </row>
    <row r="32" spans="2:19" ht="12.75" customHeight="1">
      <c r="B32" s="119" t="s">
        <v>80</v>
      </c>
      <c r="C32" s="108" t="e">
        <f ca="1">_xlfn.IFNA(INDEX('2015'!$C$6:$U$55,MATCH(C$4,'2015'!$B$6:$B$55,0),MATCH($B32,'2015'!$C$1:$U$1,0)),0)</f>
        <v>#NAME?</v>
      </c>
      <c r="D32" s="108" t="e">
        <f ca="1">_xlfn.IFNA(INDEX('2015'!$C$6:$U$55,MATCH(D$4,'2015'!$B$6:$B$55,0),MATCH($B32,'2015'!$C$1:$U$1,0)),0)</f>
        <v>#NAME?</v>
      </c>
      <c r="E32" s="108" t="e">
        <f ca="1">_xlfn.IFNA(INDEX('2015'!$C$6:$U$55,MATCH(E$4,'2015'!$B$6:$B$55,0),MATCH($B32,'2015'!$C$1:$U$1,0)),0)</f>
        <v>#NAME?</v>
      </c>
      <c r="F32" s="108" t="e">
        <f ca="1">_xlfn.IFNA(INDEX('2015'!$C$6:$U$55,MATCH(F$4,'2015'!$B$6:$B$55,0),MATCH($B32,'2015'!$C$1:$U$1,0)),0)</f>
        <v>#NAME?</v>
      </c>
      <c r="G32" s="108" t="e">
        <f ca="1">_xlfn.IFNA(INDEX('2015'!$C$6:$U$55,MATCH(G$4,'2015'!$B$6:$B$55,0),MATCH($B32,'2015'!$C$1:$U$1,0)),0)</f>
        <v>#NAME?</v>
      </c>
      <c r="H32" s="108" t="e">
        <f ca="1">_xlfn.IFNA(INDEX('2015'!$C$6:$U$55,MATCH(H$4,'2015'!$B$6:$B$55,0),MATCH($B32,'2015'!$C$1:$U$1,0)),0)</f>
        <v>#NAME?</v>
      </c>
      <c r="I32" s="108" t="e">
        <f ca="1">_xlfn.IFNA(INDEX('2015'!$C$6:$U$55,MATCH(I$4,'2015'!$B$6:$B$55,0),MATCH($B32,'2015'!$C$1:$U$1,0)),0)</f>
        <v>#NAME?</v>
      </c>
      <c r="J32" s="108" t="e">
        <f ca="1">_xlfn.IFNA(INDEX('2015'!$C$6:$U$55,MATCH(J$4,'2015'!$B$6:$B$55,0),MATCH($B32,'2015'!$C$1:$U$1,0)),0)</f>
        <v>#NAME?</v>
      </c>
      <c r="K32" s="108" t="e">
        <f ca="1">_xlfn.IFNA(INDEX('2015'!$C$6:$U$55,MATCH(K$4,'2015'!$B$6:$B$55,0),MATCH($B32,'2015'!$C$1:$U$1,0)),0)</f>
        <v>#NAME?</v>
      </c>
      <c r="L32" s="108" t="e">
        <f ca="1">_xlfn.IFNA(INDEX('2015'!$C$6:$U$55,MATCH(L$4,'2015'!$B$6:$B$55,0),MATCH($B32,'2015'!$C$1:$U$1,0)),0)</f>
        <v>#NAME?</v>
      </c>
      <c r="M32" s="108" t="e">
        <f ca="1">_xlfn.IFNA(INDEX('2015'!$C$6:$U$55,MATCH(M$4,'2015'!$B$6:$B$55,0),MATCH($B32,'2015'!$C$1:$U$1,0)),0)</f>
        <v>#NAME?</v>
      </c>
      <c r="N32" s="108" t="e">
        <f ca="1">_xlfn.IFNA(INDEX('2015'!$C$6:$U$55,MATCH(N$4,'2015'!$B$6:$B$55,0),MATCH($B32,'2015'!$C$1:$U$1,0)),0)</f>
        <v>#NAME?</v>
      </c>
      <c r="O32" s="108" t="e">
        <f ca="1">_xlfn.IFNA(INDEX('2015'!$C$6:$U$55,MATCH(O$4,'2015'!$B$6:$B$55,0),MATCH($B32,'2015'!$C$1:$U$1,0)),0)</f>
        <v>#NAME?</v>
      </c>
      <c r="P32" s="108" t="e">
        <f t="shared" ca="1" si="2"/>
        <v>#NAME?</v>
      </c>
      <c r="R32" s="118">
        <f>1-R31</f>
        <v>0.6</v>
      </c>
      <c r="S32" s="118" t="s">
        <v>403</v>
      </c>
    </row>
    <row r="33" spans="2:16" ht="12.75" customHeight="1">
      <c r="B33" s="119" t="s">
        <v>50</v>
      </c>
      <c r="C33" s="108" t="e">
        <f ca="1">_xlfn.IFNA(INDEX('2015'!$C$6:$U$55,MATCH(C$4,'2015'!$B$6:$B$55,0),MATCH($B33,'2015'!$C$1:$U$1,0)),0)</f>
        <v>#NAME?</v>
      </c>
      <c r="D33" s="108" t="e">
        <f ca="1">_xlfn.IFNA(INDEX('2015'!$C$6:$U$55,MATCH(D$4,'2015'!$B$6:$B$55,0),MATCH($B33,'2015'!$C$1:$U$1,0)),0)</f>
        <v>#NAME?</v>
      </c>
      <c r="E33" s="108" t="e">
        <f ca="1">_xlfn.IFNA(INDEX('2015'!$C$6:$U$55,MATCH(E$4,'2015'!$B$6:$B$55,0),MATCH($B33,'2015'!$C$1:$U$1,0)),0)</f>
        <v>#NAME?</v>
      </c>
      <c r="F33" s="108" t="e">
        <f ca="1">_xlfn.IFNA(INDEX('2015'!$C$6:$U$55,MATCH(F$4,'2015'!$B$6:$B$55,0),MATCH($B33,'2015'!$C$1:$U$1,0)),0)</f>
        <v>#NAME?</v>
      </c>
      <c r="G33" s="108" t="e">
        <f ca="1">_xlfn.IFNA(INDEX('2015'!$C$6:$U$55,MATCH(G$4,'2015'!$B$6:$B$55,0),MATCH($B33,'2015'!$C$1:$U$1,0)),0)</f>
        <v>#NAME?</v>
      </c>
      <c r="H33" s="108" t="e">
        <f ca="1">_xlfn.IFNA(INDEX('2015'!$C$6:$U$55,MATCH(H$4,'2015'!$B$6:$B$55,0),MATCH($B33,'2015'!$C$1:$U$1,0)),0)</f>
        <v>#NAME?</v>
      </c>
      <c r="I33" s="108" t="e">
        <f ca="1">_xlfn.IFNA(INDEX('2015'!$C$6:$U$55,MATCH(I$4,'2015'!$B$6:$B$55,0),MATCH($B33,'2015'!$C$1:$U$1,0)),0)</f>
        <v>#NAME?</v>
      </c>
      <c r="J33" s="108" t="e">
        <f ca="1">_xlfn.IFNA(INDEX('2015'!$C$6:$U$55,MATCH(J$4,'2015'!$B$6:$B$55,0),MATCH($B33,'2015'!$C$1:$U$1,0)),0)</f>
        <v>#NAME?</v>
      </c>
      <c r="K33" s="108" t="e">
        <f ca="1">_xlfn.IFNA(INDEX('2015'!$C$6:$U$55,MATCH(K$4,'2015'!$B$6:$B$55,0),MATCH($B33,'2015'!$C$1:$U$1,0)),0)</f>
        <v>#NAME?</v>
      </c>
      <c r="L33" s="108" t="e">
        <f ca="1">_xlfn.IFNA(INDEX('2015'!$C$6:$U$55,MATCH(L$4,'2015'!$B$6:$B$55,0),MATCH($B33,'2015'!$C$1:$U$1,0)),0)</f>
        <v>#NAME?</v>
      </c>
      <c r="M33" s="108" t="e">
        <f ca="1">_xlfn.IFNA(INDEX('2015'!$C$6:$U$55,MATCH(M$4,'2015'!$B$6:$B$55,0),MATCH($B33,'2015'!$C$1:$U$1,0)),0)</f>
        <v>#NAME?</v>
      </c>
      <c r="N33" s="108" t="e">
        <f ca="1">_xlfn.IFNA(INDEX('2015'!$C$6:$U$55,MATCH(N$4,'2015'!$B$6:$B$55,0),MATCH($B33,'2015'!$C$1:$U$1,0)),0)</f>
        <v>#NAME?</v>
      </c>
      <c r="O33" s="108" t="e">
        <f ca="1">_xlfn.IFNA(INDEX('2015'!$C$6:$U$55,MATCH(O$4,'2015'!$B$6:$B$55,0),MATCH($B33,'2015'!$C$1:$U$1,0)),0)</f>
        <v>#NAME?</v>
      </c>
      <c r="P33" s="108" t="e">
        <f ca="1">SUM(C33:O33)</f>
        <v>#NAME?</v>
      </c>
    </row>
    <row r="34" spans="2:16" ht="12.75" customHeight="1">
      <c r="B34" s="120" t="s">
        <v>52</v>
      </c>
      <c r="C34" s="108" t="e">
        <f ca="1">_xlfn.IFNA(INDEX('2015'!$C$6:$U$55,MATCH(C$4,'2015'!$B$6:$B$55,0),MATCH($B34,'2015'!$C$1:$U$1,0)),0)</f>
        <v>#NAME?</v>
      </c>
      <c r="D34" s="108" t="e">
        <f ca="1">_xlfn.IFNA(INDEX('2015'!$C$6:$U$55,MATCH(D$4,'2015'!$B$6:$B$55,0),MATCH($B34,'2015'!$C$1:$U$1,0)),0)</f>
        <v>#NAME?</v>
      </c>
      <c r="E34" s="108" t="e">
        <f ca="1">_xlfn.IFNA(INDEX('2015'!$C$6:$U$55,MATCH(E$4,'2015'!$B$6:$B$55,0),MATCH($B34,'2015'!$C$1:$U$1,0)),0)</f>
        <v>#NAME?</v>
      </c>
      <c r="F34" s="108" t="e">
        <f ca="1">_xlfn.IFNA(INDEX('2015'!$C$6:$U$55,MATCH(F$4,'2015'!$B$6:$B$55,0),MATCH($B34,'2015'!$C$1:$U$1,0)),0)</f>
        <v>#NAME?</v>
      </c>
      <c r="G34" s="108" t="e">
        <f ca="1">_xlfn.IFNA(INDEX('2015'!$C$6:$U$55,MATCH(G$4,'2015'!$B$6:$B$55,0),MATCH($B34,'2015'!$C$1:$U$1,0)),0)</f>
        <v>#NAME?</v>
      </c>
      <c r="H34" s="108" t="e">
        <f ca="1">_xlfn.IFNA(INDEX('2015'!$C$6:$U$55,MATCH(H$4,'2015'!$B$6:$B$55,0),MATCH($B34,'2015'!$C$1:$U$1,0)),0)</f>
        <v>#NAME?</v>
      </c>
      <c r="I34" s="108" t="e">
        <f ca="1">_xlfn.IFNA(INDEX('2015'!$C$6:$U$55,MATCH(I$4,'2015'!$B$6:$B$55,0),MATCH($B34,'2015'!$C$1:$U$1,0)),0)</f>
        <v>#NAME?</v>
      </c>
      <c r="J34" s="108" t="e">
        <f ca="1">_xlfn.IFNA(INDEX('2015'!$C$6:$U$55,MATCH(J$4,'2015'!$B$6:$B$55,0),MATCH($B34,'2015'!$C$1:$U$1,0)),0)</f>
        <v>#NAME?</v>
      </c>
      <c r="K34" s="108" t="e">
        <f ca="1">_xlfn.IFNA(INDEX('2015'!$C$6:$U$55,MATCH(K$4,'2015'!$B$6:$B$55,0),MATCH($B34,'2015'!$C$1:$U$1,0)),0)</f>
        <v>#NAME?</v>
      </c>
      <c r="L34" s="108" t="e">
        <f ca="1">_xlfn.IFNA(INDEX('2015'!$C$6:$U$55,MATCH(L$4,'2015'!$B$6:$B$55,0),MATCH($B34,'2015'!$C$1:$U$1,0)),0)</f>
        <v>#NAME?</v>
      </c>
      <c r="M34" s="108" t="e">
        <f ca="1">_xlfn.IFNA(INDEX('2015'!$C$6:$U$55,MATCH(M$4,'2015'!$B$6:$B$55,0),MATCH($B34,'2015'!$C$1:$U$1,0)),0)</f>
        <v>#NAME?</v>
      </c>
      <c r="N34" s="108" t="e">
        <f ca="1">_xlfn.IFNA(INDEX('2015'!$C$6:$U$55,MATCH(N$4,'2015'!$B$6:$B$55,0),MATCH($B34,'2015'!$C$1:$U$1,0)),0)</f>
        <v>#NAME?</v>
      </c>
      <c r="O34" s="108" t="e">
        <f ca="1">_xlfn.IFNA(INDEX('2015'!$C$6:$U$55,MATCH(O$4,'2015'!$B$6:$B$55,0),MATCH($B34,'2015'!$C$1:$U$1,0)),0)</f>
        <v>#NAME?</v>
      </c>
      <c r="P34" s="108" t="e">
        <f t="shared" ca="1" si="2"/>
        <v>#NAME?</v>
      </c>
    </row>
    <row r="35" spans="2:16" ht="12.75" customHeight="1">
      <c r="B35" s="119" t="s">
        <v>333</v>
      </c>
      <c r="C35" s="108" t="e">
        <f ca="1">_xlfn.IFNA(INDEX('2015'!$C$6:$U$55,MATCH(C$4,'2015'!$B$6:$B$55,0),MATCH($B35,'2015'!$C$1:$U$1,0)),0)</f>
        <v>#NAME?</v>
      </c>
      <c r="D35" s="108" t="e">
        <f ca="1">_xlfn.IFNA(INDEX('2015'!$C$6:$U$55,MATCH(D$4,'2015'!$B$6:$B$55,0),MATCH($B35,'2015'!$C$1:$U$1,0)),0)</f>
        <v>#NAME?</v>
      </c>
      <c r="E35" s="108" t="e">
        <f ca="1">_xlfn.IFNA(INDEX('2015'!$C$6:$U$55,MATCH(E$4,'2015'!$B$6:$B$55,0),MATCH($B35,'2015'!$C$1:$U$1,0)),0)</f>
        <v>#NAME?</v>
      </c>
      <c r="F35" s="108" t="e">
        <f ca="1">_xlfn.IFNA(INDEX('2015'!$C$6:$U$55,MATCH(F$4,'2015'!$B$6:$B$55,0),MATCH($B35,'2015'!$C$1:$U$1,0)),0)</f>
        <v>#NAME?</v>
      </c>
      <c r="G35" s="108" t="e">
        <f ca="1">_xlfn.IFNA(INDEX('2015'!$C$6:$U$55,MATCH(G$4,'2015'!$B$6:$B$55,0),MATCH($B35,'2015'!$C$1:$U$1,0)),0)</f>
        <v>#NAME?</v>
      </c>
      <c r="H35" s="108" t="e">
        <f ca="1">_xlfn.IFNA(INDEX('2015'!$C$6:$U$55,MATCH(H$4,'2015'!$B$6:$B$55,0),MATCH($B35,'2015'!$C$1:$U$1,0)),0)</f>
        <v>#NAME?</v>
      </c>
      <c r="I35" s="108" t="e">
        <f ca="1">_xlfn.IFNA(INDEX('2015'!$C$6:$U$55,MATCH(I$4,'2015'!$B$6:$B$55,0),MATCH($B35,'2015'!$C$1:$U$1,0)),0)</f>
        <v>#NAME?</v>
      </c>
      <c r="J35" s="108" t="e">
        <f ca="1">_xlfn.IFNA(INDEX('2015'!$C$6:$U$55,MATCH(J$4,'2015'!$B$6:$B$55,0),MATCH($B35,'2015'!$C$1:$U$1,0)),0)</f>
        <v>#NAME?</v>
      </c>
      <c r="K35" s="108" t="e">
        <f ca="1">_xlfn.IFNA(INDEX('2015'!$C$6:$U$55,MATCH(K$4,'2015'!$B$6:$B$55,0),MATCH($B35,'2015'!$C$1:$U$1,0)),0)</f>
        <v>#NAME?</v>
      </c>
      <c r="L35" s="108" t="e">
        <f ca="1">_xlfn.IFNA(INDEX('2015'!$C$6:$U$55,MATCH(L$4,'2015'!$B$6:$B$55,0),MATCH($B35,'2015'!$C$1:$U$1,0)),0)</f>
        <v>#NAME?</v>
      </c>
      <c r="M35" s="108" t="e">
        <f ca="1">_xlfn.IFNA(INDEX('2015'!$C$6:$U$55,MATCH(M$4,'2015'!$B$6:$B$55,0),MATCH($B35,'2015'!$C$1:$U$1,0)),0)</f>
        <v>#NAME?</v>
      </c>
      <c r="N35" s="108" t="e">
        <f ca="1">_xlfn.IFNA(INDEX('2015'!$C$6:$U$55,MATCH(N$4,'2015'!$B$6:$B$55,0),MATCH($B35,'2015'!$C$1:$U$1,0)),0)</f>
        <v>#NAME?</v>
      </c>
      <c r="O35" s="108" t="e">
        <f ca="1">_xlfn.IFNA(INDEX('2015'!$C$6:$U$55,MATCH(O$4,'2015'!$B$6:$B$55,0),MATCH($B35,'2015'!$C$1:$U$1,0)),0)</f>
        <v>#NAME?</v>
      </c>
      <c r="P35" s="108" t="e">
        <f t="shared" ca="1" si="2"/>
        <v>#NAME?</v>
      </c>
    </row>
    <row r="36" spans="2:16" ht="12.75" customHeight="1">
      <c r="B36" s="108" t="s">
        <v>402</v>
      </c>
      <c r="C36" s="108" t="e">
        <f ca="1">SUM(C24:C34)</f>
        <v>#NAME?</v>
      </c>
      <c r="D36" s="108" t="e">
        <f t="shared" ref="D36:O36" ca="1" si="3">SUM(D24:D34)</f>
        <v>#NAME?</v>
      </c>
      <c r="E36" s="108" t="e">
        <f t="shared" ca="1" si="3"/>
        <v>#NAME?</v>
      </c>
      <c r="F36" s="108" t="e">
        <f t="shared" ca="1" si="3"/>
        <v>#NAME?</v>
      </c>
      <c r="G36" s="108" t="e">
        <f t="shared" ca="1" si="3"/>
        <v>#NAME?</v>
      </c>
      <c r="H36" s="108" t="e">
        <f t="shared" ca="1" si="3"/>
        <v>#NAME?</v>
      </c>
      <c r="I36" s="108" t="e">
        <f t="shared" ca="1" si="3"/>
        <v>#NAME?</v>
      </c>
      <c r="J36" s="108" t="e">
        <f t="shared" ca="1" si="3"/>
        <v>#NAME?</v>
      </c>
      <c r="K36" s="108" t="e">
        <f t="shared" ca="1" si="3"/>
        <v>#NAME?</v>
      </c>
      <c r="L36" s="108" t="e">
        <f t="shared" ca="1" si="3"/>
        <v>#NAME?</v>
      </c>
      <c r="M36" s="108" t="e">
        <f t="shared" ca="1" si="3"/>
        <v>#NAME?</v>
      </c>
      <c r="N36" s="108" t="e">
        <f t="shared" ca="1" si="3"/>
        <v>#NAME?</v>
      </c>
      <c r="O36" s="108" t="e">
        <f t="shared" ca="1" si="3"/>
        <v>#NAME?</v>
      </c>
      <c r="P36" s="108" t="e">
        <f ca="1">SUM(C36:O36)</f>
        <v>#NAME?</v>
      </c>
    </row>
    <row r="37" spans="2:16" ht="12.75" customHeight="1">
      <c r="B37" s="108" t="s">
        <v>57</v>
      </c>
      <c r="C37" s="108" t="e">
        <f ca="1">_xlfn.IFNA(INDEX('2015'!$C$6:$V$55,MATCH(C$4,'2015'!$B$6:$B$55,0),MATCH($B37,'2015'!$C$1:$V$1,0)),0)</f>
        <v>#NAME?</v>
      </c>
      <c r="D37" s="108" t="e">
        <f ca="1">_xlfn.IFNA(INDEX('2015'!$C$6:$V$55,MATCH(D$4,'2015'!$B$6:$B$55,0),MATCH($B37,'2015'!$C$1:$V$1,0)),0)</f>
        <v>#NAME?</v>
      </c>
      <c r="E37" s="108" t="e">
        <f ca="1">_xlfn.IFNA(INDEX('2015'!$C$6:$V$55,MATCH(E$4,'2015'!$B$6:$B$55,0),MATCH($B37,'2015'!$C$1:$V$1,0)),0)</f>
        <v>#NAME?</v>
      </c>
      <c r="F37" s="108" t="e">
        <f ca="1">_xlfn.IFNA(INDEX('2015'!$C$6:$V$55,MATCH(F$4,'2015'!$B$6:$B$55,0),MATCH($B37,'2015'!$C$1:$V$1,0)),0)</f>
        <v>#NAME?</v>
      </c>
      <c r="G37" s="108" t="e">
        <f ca="1">_xlfn.IFNA(INDEX('2015'!$C$6:$V$55,MATCH(G$4,'2015'!$B$6:$B$55,0),MATCH($B37,'2015'!$C$1:$V$1,0)),0)</f>
        <v>#NAME?</v>
      </c>
      <c r="H37" s="108" t="e">
        <f ca="1">_xlfn.IFNA(INDEX('2015'!$C$6:$V$55,MATCH(H$4,'2015'!$B$6:$B$55,0),MATCH($B37,'2015'!$C$1:$V$1,0)),0)</f>
        <v>#NAME?</v>
      </c>
      <c r="I37" s="108" t="e">
        <f ca="1">_xlfn.IFNA(INDEX('2015'!$C$6:$V$55,MATCH(I$4,'2015'!$B$6:$B$55,0),MATCH($B37,'2015'!$C$1:$V$1,0)),0)</f>
        <v>#NAME?</v>
      </c>
      <c r="J37" s="108" t="e">
        <f ca="1">_xlfn.IFNA(INDEX('2015'!$C$6:$V$55,MATCH(J$4,'2015'!$B$6:$B$55,0),MATCH($B37,'2015'!$C$1:$V$1,0)),0)</f>
        <v>#NAME?</v>
      </c>
      <c r="K37" s="108" t="e">
        <f ca="1">_xlfn.IFNA(INDEX('2015'!$C$6:$V$55,MATCH(K$4,'2015'!$B$6:$B$55,0),MATCH($B37,'2015'!$C$1:$V$1,0)),0)</f>
        <v>#NAME?</v>
      </c>
      <c r="L37" s="108" t="e">
        <f ca="1">_xlfn.IFNA(INDEX('2015'!$C$6:$V$55,MATCH(L$4,'2015'!$B$6:$B$55,0),MATCH($B37,'2015'!$C$1:$V$1,0)),0)</f>
        <v>#NAME?</v>
      </c>
      <c r="M37" s="108" t="e">
        <f ca="1">_xlfn.IFNA(INDEX('2015'!$C$6:$V$55,MATCH(M$4,'2015'!$B$6:$B$55,0),MATCH($B37,'2015'!$C$1:$V$1,0)),0)</f>
        <v>#NAME?</v>
      </c>
      <c r="N37" s="108" t="e">
        <f ca="1">_xlfn.IFNA(INDEX('2015'!$C$6:$V$55,MATCH(N$4,'2015'!$B$6:$B$55,0),MATCH($B37,'2015'!$C$1:$V$1,0)),0)</f>
        <v>#NAME?</v>
      </c>
      <c r="O37" s="108" t="e">
        <f ca="1">_xlfn.IFNA(INDEX('2015'!$C$6:$V$55,MATCH(O$4,'2015'!$B$6:$B$55,0),MATCH($B37,'2015'!$C$1:$V$1,0)),0)</f>
        <v>#NAME?</v>
      </c>
      <c r="P37" s="108" t="e">
        <f ca="1">SUM(C37:O37)</f>
        <v>#NAME?</v>
      </c>
    </row>
    <row r="41" spans="2:16" ht="12.75" customHeight="1">
      <c r="B41" s="105">
        <v>2019</v>
      </c>
      <c r="C41" s="25"/>
      <c r="D41" s="25"/>
      <c r="E41" s="25"/>
      <c r="F41" s="25"/>
      <c r="G41" s="25"/>
      <c r="H41" s="25"/>
      <c r="I41" s="25"/>
      <c r="J41" s="25"/>
      <c r="K41" s="25"/>
      <c r="L41" s="25"/>
      <c r="M41" s="25"/>
      <c r="N41" s="25"/>
    </row>
    <row r="42" spans="2:16" ht="12.75" customHeight="1">
      <c r="B42" s="109"/>
      <c r="C42" s="110" t="s">
        <v>389</v>
      </c>
      <c r="D42" s="110" t="s">
        <v>371</v>
      </c>
      <c r="E42" s="110" t="s">
        <v>372</v>
      </c>
      <c r="F42" s="110" t="s">
        <v>373</v>
      </c>
      <c r="G42" s="110" t="s">
        <v>374</v>
      </c>
      <c r="H42" s="110" t="s">
        <v>267</v>
      </c>
      <c r="I42" s="110" t="s">
        <v>375</v>
      </c>
      <c r="J42" s="110" t="s">
        <v>376</v>
      </c>
      <c r="K42" s="110" t="s">
        <v>377</v>
      </c>
      <c r="L42" s="110" t="s">
        <v>378</v>
      </c>
      <c r="M42" s="110" t="s">
        <v>379</v>
      </c>
      <c r="N42" s="110" t="s">
        <v>222</v>
      </c>
      <c r="O42" s="110" t="s">
        <v>380</v>
      </c>
      <c r="P42" s="110" t="s">
        <v>148</v>
      </c>
    </row>
    <row r="43" spans="2:16" ht="12.75" customHeight="1">
      <c r="B43" s="119" t="s">
        <v>55</v>
      </c>
      <c r="C43" s="108" t="e">
        <f ca="1">_xlfn.IFNA(INDEX('2019'!$C$6:$U$55,MATCH(C$4,'2019'!$B$6:$B$55,0),MATCH($B43,'2019'!$C$1:$U$1,0)),0)</f>
        <v>#NAME?</v>
      </c>
      <c r="D43" s="108" t="e">
        <f ca="1">_xlfn.IFNA(INDEX('2019'!$C$6:$U$55,MATCH(D$4,'2019'!$B$6:$B$55,0),MATCH($B43,'2019'!$C$1:$U$1,0)),0)</f>
        <v>#NAME?</v>
      </c>
      <c r="E43" s="108" t="e">
        <f ca="1">_xlfn.IFNA(INDEX('2019'!$C$6:$U$55,MATCH(E$4,'2019'!$B$6:$B$55,0),MATCH($B43,'2019'!$C$1:$U$1,0)),0)</f>
        <v>#NAME?</v>
      </c>
      <c r="F43" s="108" t="e">
        <f ca="1">_xlfn.IFNA(INDEX('2019'!$C$6:$U$55,MATCH(F$4,'2019'!$B$6:$B$55,0),MATCH($B43,'2019'!$C$1:$U$1,0)),0)</f>
        <v>#NAME?</v>
      </c>
      <c r="G43" s="108" t="e">
        <f ca="1">_xlfn.IFNA(INDEX('2019'!$C$6:$U$55,MATCH(G$4,'2019'!$B$6:$B$55,0),MATCH($B43,'2019'!$C$1:$U$1,0)),0)</f>
        <v>#NAME?</v>
      </c>
      <c r="H43" s="108" t="e">
        <f ca="1">_xlfn.IFNA(INDEX('2019'!$C$6:$U$55,MATCH(H$4,'2019'!$B$6:$B$55,0),MATCH($B43,'2019'!$C$1:$U$1,0)),0)</f>
        <v>#NAME?</v>
      </c>
      <c r="I43" s="108" t="e">
        <f ca="1">_xlfn.IFNA(INDEX('2019'!$C$6:$U$55,MATCH(I$4,'2019'!$B$6:$B$55,0),MATCH($B43,'2019'!$C$1:$U$1,0)),0)</f>
        <v>#NAME?</v>
      </c>
      <c r="J43" s="108" t="e">
        <f ca="1">_xlfn.IFNA(INDEX('2019'!$C$6:$U$55,MATCH(J$4,'2019'!$B$6:$B$55,0),MATCH($B43,'2019'!$C$1:$U$1,0)),0)</f>
        <v>#NAME?</v>
      </c>
      <c r="K43" s="108" t="e">
        <f ca="1">_xlfn.IFNA(INDEX('2019'!$C$6:$U$55,MATCH(K$4,'2019'!$B$6:$B$55,0),MATCH($B43,'2019'!$C$1:$U$1,0)),0)</f>
        <v>#NAME?</v>
      </c>
      <c r="L43" s="108" t="e">
        <f ca="1">_xlfn.IFNA(INDEX('2019'!$C$6:$U$55,MATCH(L$4,'2019'!$B$6:$B$55,0),MATCH($B43,'2019'!$C$1:$U$1,0)),0)</f>
        <v>#NAME?</v>
      </c>
      <c r="M43" s="108" t="e">
        <f ca="1">_xlfn.IFNA(INDEX('2019'!$C$6:$U$55,MATCH(M$4,'2019'!$B$6:$B$55,0),MATCH($B43,'2019'!$C$1:$U$1,0)),0)</f>
        <v>#NAME?</v>
      </c>
      <c r="N43" s="108" t="e">
        <f ca="1">_xlfn.IFNA(INDEX('2019'!$C$6:$U$55,MATCH(N$4,'2019'!$B$6:$B$55,0),MATCH($B43,'2019'!$C$1:$U$1,0)),0)</f>
        <v>#NAME?</v>
      </c>
      <c r="O43" s="108" t="e">
        <f ca="1">_xlfn.IFNA(INDEX('2019'!$C$6:$U$55,MATCH(O$4,'2019'!$B$6:$B$55,0),MATCH($B43,'2019'!$C$1:$U$1,0)),0)</f>
        <v>#NAME?</v>
      </c>
      <c r="P43" s="108" t="e">
        <f ca="1">SUM(C43:O43)</f>
        <v>#NAME?</v>
      </c>
    </row>
    <row r="44" spans="2:16" ht="12.75" customHeight="1">
      <c r="B44" s="119" t="s">
        <v>54</v>
      </c>
      <c r="C44" s="108" t="e">
        <f ca="1">_xlfn.IFNA(INDEX('2019'!$C$6:$U$55,MATCH(C$4,'2019'!$B$6:$B$55,0),MATCH($B44,'2019'!$C$1:$U$1,0)),0)</f>
        <v>#NAME?</v>
      </c>
      <c r="D44" s="108" t="e">
        <f ca="1">_xlfn.IFNA(INDEX('2019'!$C$6:$U$55,MATCH(D$4,'2019'!$B$6:$B$55,0),MATCH($B44,'2019'!$C$1:$U$1,0)),0)</f>
        <v>#NAME?</v>
      </c>
      <c r="E44" s="108" t="e">
        <f ca="1">_xlfn.IFNA(INDEX('2019'!$C$6:$U$55,MATCH(E$4,'2019'!$B$6:$B$55,0),MATCH($B44,'2019'!$C$1:$U$1,0)),0)</f>
        <v>#NAME?</v>
      </c>
      <c r="F44" s="108" t="e">
        <f ca="1">_xlfn.IFNA(INDEX('2019'!$C$6:$U$55,MATCH(F$4,'2019'!$B$6:$B$55,0),MATCH($B44,'2019'!$C$1:$U$1,0)),0)</f>
        <v>#NAME?</v>
      </c>
      <c r="G44" s="108" t="e">
        <f ca="1">_xlfn.IFNA(INDEX('2019'!$C$6:$U$55,MATCH(G$4,'2019'!$B$6:$B$55,0),MATCH($B44,'2019'!$C$1:$U$1,0)),0)</f>
        <v>#NAME?</v>
      </c>
      <c r="H44" s="108" t="e">
        <f ca="1">_xlfn.IFNA(INDEX('2019'!$C$6:$U$55,MATCH(H$4,'2019'!$B$6:$B$55,0),MATCH($B44,'2019'!$C$1:$U$1,0)),0)</f>
        <v>#NAME?</v>
      </c>
      <c r="I44" s="108" t="e">
        <f ca="1">_xlfn.IFNA(INDEX('2019'!$C$6:$U$55,MATCH(I$4,'2019'!$B$6:$B$55,0),MATCH($B44,'2019'!$C$1:$U$1,0)),0)</f>
        <v>#NAME?</v>
      </c>
      <c r="J44" s="108" t="e">
        <f ca="1">_xlfn.IFNA(INDEX('2019'!$C$6:$U$55,MATCH(J$4,'2019'!$B$6:$B$55,0),MATCH($B44,'2019'!$C$1:$U$1,0)),0)</f>
        <v>#NAME?</v>
      </c>
      <c r="K44" s="108" t="e">
        <f ca="1">_xlfn.IFNA(INDEX('2019'!$C$6:$U$55,MATCH(K$4,'2019'!$B$6:$B$55,0),MATCH($B44,'2019'!$C$1:$U$1,0)),0)</f>
        <v>#NAME?</v>
      </c>
      <c r="L44" s="108" t="e">
        <f ca="1">_xlfn.IFNA(INDEX('2019'!$C$6:$U$55,MATCH(L$4,'2019'!$B$6:$B$55,0),MATCH($B44,'2019'!$C$1:$U$1,0)),0)</f>
        <v>#NAME?</v>
      </c>
      <c r="M44" s="108" t="e">
        <f ca="1">_xlfn.IFNA(INDEX('2019'!$C$6:$U$55,MATCH(M$4,'2019'!$B$6:$B$55,0),MATCH($B44,'2019'!$C$1:$U$1,0)),0)</f>
        <v>#NAME?</v>
      </c>
      <c r="N44" s="108" t="e">
        <f ca="1">_xlfn.IFNA(INDEX('2019'!$C$6:$U$55,MATCH(N$4,'2019'!$B$6:$B$55,0),MATCH($B44,'2019'!$C$1:$U$1,0)),0)</f>
        <v>#NAME?</v>
      </c>
      <c r="O44" s="108" t="e">
        <f ca="1">_xlfn.IFNA(INDEX('2019'!$C$6:$U$55,MATCH(O$4,'2019'!$B$6:$B$55,0),MATCH($B44,'2019'!$C$1:$U$1,0)),0)</f>
        <v>#NAME?</v>
      </c>
      <c r="P44" s="108" t="e">
        <f t="shared" ref="P44:P54" ca="1" si="4">SUM(C44:O44)</f>
        <v>#NAME?</v>
      </c>
    </row>
    <row r="45" spans="2:16" ht="12.75" customHeight="1">
      <c r="B45" s="119" t="s">
        <v>68</v>
      </c>
      <c r="C45" s="108" t="e">
        <f ca="1">_xlfn.IFNA(INDEX('2019'!$C$6:$U$55,MATCH(C$4,'2019'!$B$6:$B$55,0),MATCH($B45,'2019'!$C$1:$U$1,0)),0)</f>
        <v>#NAME?</v>
      </c>
      <c r="D45" s="108" t="e">
        <f ca="1">_xlfn.IFNA(INDEX('2019'!$C$6:$U$55,MATCH(D$4,'2019'!$B$6:$B$55,0),MATCH($B45,'2019'!$C$1:$U$1,0)),0)</f>
        <v>#NAME?</v>
      </c>
      <c r="E45" s="108" t="e">
        <f ca="1">_xlfn.IFNA(INDEX('2019'!$C$6:$U$55,MATCH(E$4,'2019'!$B$6:$B$55,0),MATCH($B45,'2019'!$C$1:$U$1,0)),0)</f>
        <v>#NAME?</v>
      </c>
      <c r="F45" s="108" t="e">
        <f ca="1">_xlfn.IFNA(INDEX('2019'!$C$6:$U$55,MATCH(F$4,'2019'!$B$6:$B$55,0),MATCH($B45,'2019'!$C$1:$U$1,0)),0)</f>
        <v>#NAME?</v>
      </c>
      <c r="G45" s="108" t="e">
        <f ca="1">_xlfn.IFNA(INDEX('2019'!$C$6:$U$55,MATCH(G$4,'2019'!$B$6:$B$55,0),MATCH($B45,'2019'!$C$1:$U$1,0)),0)</f>
        <v>#NAME?</v>
      </c>
      <c r="H45" s="108" t="e">
        <f ca="1">_xlfn.IFNA(INDEX('2019'!$C$6:$U$55,MATCH(H$4,'2019'!$B$6:$B$55,0),MATCH($B45,'2019'!$C$1:$U$1,0)),0)</f>
        <v>#NAME?</v>
      </c>
      <c r="I45" s="108" t="e">
        <f ca="1">_xlfn.IFNA(INDEX('2019'!$C$6:$U$55,MATCH(I$4,'2019'!$B$6:$B$55,0),MATCH($B45,'2019'!$C$1:$U$1,0)),0)</f>
        <v>#NAME?</v>
      </c>
      <c r="J45" s="108" t="e">
        <f ca="1">_xlfn.IFNA(INDEX('2019'!$C$6:$U$55,MATCH(J$4,'2019'!$B$6:$B$55,0),MATCH($B45,'2019'!$C$1:$U$1,0)),0)</f>
        <v>#NAME?</v>
      </c>
      <c r="K45" s="108" t="e">
        <f ca="1">_xlfn.IFNA(INDEX('2019'!$C$6:$U$55,MATCH(K$4,'2019'!$B$6:$B$55,0),MATCH($B45,'2019'!$C$1:$U$1,0)),0)</f>
        <v>#NAME?</v>
      </c>
      <c r="L45" s="108" t="e">
        <f ca="1">_xlfn.IFNA(INDEX('2019'!$C$6:$U$55,MATCH(L$4,'2019'!$B$6:$B$55,0),MATCH($B45,'2019'!$C$1:$U$1,0)),0)</f>
        <v>#NAME?</v>
      </c>
      <c r="M45" s="108" t="e">
        <f ca="1">_xlfn.IFNA(INDEX('2019'!$C$6:$U$55,MATCH(M$4,'2019'!$B$6:$B$55,0),MATCH($B45,'2019'!$C$1:$U$1,0)),0)</f>
        <v>#NAME?</v>
      </c>
      <c r="N45" s="108" t="e">
        <f ca="1">_xlfn.IFNA(INDEX('2019'!$C$6:$U$55,MATCH(N$4,'2019'!$B$6:$B$55,0),MATCH($B45,'2019'!$C$1:$U$1,0)),0)</f>
        <v>#NAME?</v>
      </c>
      <c r="O45" s="108" t="e">
        <f ca="1">_xlfn.IFNA(INDEX('2019'!$C$6:$U$55,MATCH(O$4,'2019'!$B$6:$B$55,0),MATCH($B45,'2019'!$C$1:$U$1,0)),0)</f>
        <v>#NAME?</v>
      </c>
      <c r="P45" s="108" t="e">
        <f t="shared" ca="1" si="4"/>
        <v>#NAME?</v>
      </c>
    </row>
    <row r="46" spans="2:16" ht="12.75" customHeight="1">
      <c r="B46" s="119" t="s">
        <v>79</v>
      </c>
      <c r="C46" s="108" t="e">
        <f ca="1">_xlfn.IFNA(INDEX('2019'!$C$6:$U$55,MATCH(C$4,'2019'!$B$6:$B$55,0),MATCH($B46,'2019'!$C$1:$U$1,0)),0)</f>
        <v>#NAME?</v>
      </c>
      <c r="D46" s="108" t="e">
        <f ca="1">_xlfn.IFNA(INDEX('2019'!$C$6:$U$55,MATCH(D$4,'2019'!$B$6:$B$55,0),MATCH($B46,'2019'!$C$1:$U$1,0)),0)</f>
        <v>#NAME?</v>
      </c>
      <c r="E46" s="108" t="e">
        <f ca="1">_xlfn.IFNA(INDEX('2019'!$C$6:$U$55,MATCH(E$4,'2019'!$B$6:$B$55,0),MATCH($B46,'2019'!$C$1:$U$1,0)),0)</f>
        <v>#NAME?</v>
      </c>
      <c r="F46" s="108" t="e">
        <f ca="1">_xlfn.IFNA(INDEX('2019'!$C$6:$U$55,MATCH(F$4,'2019'!$B$6:$B$55,0),MATCH($B46,'2019'!$C$1:$U$1,0)),0)</f>
        <v>#NAME?</v>
      </c>
      <c r="G46" s="108" t="e">
        <f ca="1">_xlfn.IFNA(INDEX('2019'!$C$6:$U$55,MATCH(G$4,'2019'!$B$6:$B$55,0),MATCH($B46,'2019'!$C$1:$U$1,0)),0)</f>
        <v>#NAME?</v>
      </c>
      <c r="H46" s="108" t="e">
        <f ca="1">_xlfn.IFNA(INDEX('2019'!$C$6:$U$55,MATCH(H$4,'2019'!$B$6:$B$55,0),MATCH($B46,'2019'!$C$1:$U$1,0)),0)</f>
        <v>#NAME?</v>
      </c>
      <c r="I46" s="108" t="e">
        <f ca="1">_xlfn.IFNA(INDEX('2019'!$C$6:$U$55,MATCH(I$4,'2019'!$B$6:$B$55,0),MATCH($B46,'2019'!$C$1:$U$1,0)),0)</f>
        <v>#NAME?</v>
      </c>
      <c r="J46" s="108" t="e">
        <f ca="1">_xlfn.IFNA(INDEX('2019'!$C$6:$U$55,MATCH(J$4,'2019'!$B$6:$B$55,0),MATCH($B46,'2019'!$C$1:$U$1,0)),0)</f>
        <v>#NAME?</v>
      </c>
      <c r="K46" s="108" t="e">
        <f ca="1">_xlfn.IFNA(INDEX('2019'!$C$6:$U$55,MATCH(K$4,'2019'!$B$6:$B$55,0),MATCH($B46,'2019'!$C$1:$U$1,0)),0)</f>
        <v>#NAME?</v>
      </c>
      <c r="L46" s="108" t="e">
        <f ca="1">_xlfn.IFNA(INDEX('2019'!$C$6:$U$55,MATCH(L$4,'2019'!$B$6:$B$55,0),MATCH($B46,'2019'!$C$1:$U$1,0)),0)</f>
        <v>#NAME?</v>
      </c>
      <c r="M46" s="108" t="e">
        <f ca="1">_xlfn.IFNA(INDEX('2019'!$C$6:$U$55,MATCH(M$4,'2019'!$B$6:$B$55,0),MATCH($B46,'2019'!$C$1:$U$1,0)),0)</f>
        <v>#NAME?</v>
      </c>
      <c r="N46" s="108" t="e">
        <f ca="1">_xlfn.IFNA(INDEX('2019'!$C$6:$U$55,MATCH(N$4,'2019'!$B$6:$B$55,0),MATCH($B46,'2019'!$C$1:$U$1,0)),0)</f>
        <v>#NAME?</v>
      </c>
      <c r="O46" s="108" t="e">
        <f ca="1">_xlfn.IFNA(INDEX('2019'!$C$6:$U$55,MATCH(O$4,'2019'!$B$6:$B$55,0),MATCH($B46,'2019'!$C$1:$U$1,0)),0)</f>
        <v>#NAME?</v>
      </c>
      <c r="P46" s="108" t="e">
        <f t="shared" ca="1" si="4"/>
        <v>#NAME?</v>
      </c>
    </row>
    <row r="47" spans="2:16" ht="12.75" customHeight="1">
      <c r="B47" s="119" t="s">
        <v>53</v>
      </c>
      <c r="C47" s="108" t="e">
        <f ca="1">_xlfn.IFNA(INDEX('2019'!$C$6:$U$55,MATCH(C$4,'2019'!$B$6:$B$55,0),MATCH($B47,'2019'!$C$1:$U$1,0)),0)</f>
        <v>#NAME?</v>
      </c>
      <c r="D47" s="108" t="e">
        <f ca="1">_xlfn.IFNA(INDEX('2019'!$C$6:$U$55,MATCH(D$4,'2019'!$B$6:$B$55,0),MATCH($B47,'2019'!$C$1:$U$1,0)),0)</f>
        <v>#NAME?</v>
      </c>
      <c r="E47" s="108" t="e">
        <f ca="1">_xlfn.IFNA(INDEX('2019'!$C$6:$U$55,MATCH(E$4,'2019'!$B$6:$B$55,0),MATCH($B47,'2019'!$C$1:$U$1,0)),0)</f>
        <v>#NAME?</v>
      </c>
      <c r="F47" s="108" t="e">
        <f ca="1">_xlfn.IFNA(INDEX('2019'!$C$6:$U$55,MATCH(F$4,'2019'!$B$6:$B$55,0),MATCH($B47,'2019'!$C$1:$U$1,0)),0)</f>
        <v>#NAME?</v>
      </c>
      <c r="G47" s="108" t="e">
        <f ca="1">_xlfn.IFNA(INDEX('2019'!$C$6:$U$55,MATCH(G$4,'2019'!$B$6:$B$55,0),MATCH($B47,'2019'!$C$1:$U$1,0)),0)</f>
        <v>#NAME?</v>
      </c>
      <c r="H47" s="108" t="e">
        <f ca="1">_xlfn.IFNA(INDEX('2019'!$C$6:$U$55,MATCH(H$4,'2019'!$B$6:$B$55,0),MATCH($B47,'2019'!$C$1:$U$1,0)),0)</f>
        <v>#NAME?</v>
      </c>
      <c r="I47" s="108" t="e">
        <f ca="1">_xlfn.IFNA(INDEX('2019'!$C$6:$U$55,MATCH(I$4,'2019'!$B$6:$B$55,0),MATCH($B47,'2019'!$C$1:$U$1,0)),0)</f>
        <v>#NAME?</v>
      </c>
      <c r="J47" s="108" t="e">
        <f ca="1">_xlfn.IFNA(INDEX('2019'!$C$6:$U$55,MATCH(J$4,'2019'!$B$6:$B$55,0),MATCH($B47,'2019'!$C$1:$U$1,0)),0)</f>
        <v>#NAME?</v>
      </c>
      <c r="K47" s="108" t="e">
        <f ca="1">_xlfn.IFNA(INDEX('2019'!$C$6:$U$55,MATCH(K$4,'2019'!$B$6:$B$55,0),MATCH($B47,'2019'!$C$1:$U$1,0)),0)</f>
        <v>#NAME?</v>
      </c>
      <c r="L47" s="108" t="e">
        <f ca="1">_xlfn.IFNA(INDEX('2019'!$C$6:$U$55,MATCH(L$4,'2019'!$B$6:$B$55,0),MATCH($B47,'2019'!$C$1:$U$1,0)),0)</f>
        <v>#NAME?</v>
      </c>
      <c r="M47" s="108" t="e">
        <f ca="1">_xlfn.IFNA(INDEX('2019'!$C$6:$U$55,MATCH(M$4,'2019'!$B$6:$B$55,0),MATCH($B47,'2019'!$C$1:$U$1,0)),0)</f>
        <v>#NAME?</v>
      </c>
      <c r="N47" s="108" t="e">
        <f ca="1">_xlfn.IFNA(INDEX('2019'!$C$6:$U$55,MATCH(N$4,'2019'!$B$6:$B$55,0),MATCH($B47,'2019'!$C$1:$U$1,0)),0)</f>
        <v>#NAME?</v>
      </c>
      <c r="O47" s="108" t="e">
        <f ca="1">_xlfn.IFNA(INDEX('2019'!$C$6:$U$55,MATCH(O$4,'2019'!$B$6:$B$55,0),MATCH($B47,'2019'!$C$1:$U$1,0)),0)</f>
        <v>#NAME?</v>
      </c>
      <c r="P47" s="108" t="e">
        <f t="shared" ca="1" si="4"/>
        <v>#NAME?</v>
      </c>
    </row>
    <row r="48" spans="2:16" ht="12.75" customHeight="1">
      <c r="B48" s="119" t="s">
        <v>51</v>
      </c>
      <c r="C48" s="108" t="e">
        <f ca="1">_xlfn.IFNA(INDEX('2019'!$C$6:$U$55,MATCH(C$4,'2019'!$B$6:$B$55,0),MATCH($B48,'2019'!$C$1:$U$1,0)),0)</f>
        <v>#NAME?</v>
      </c>
      <c r="D48" s="108" t="e">
        <f ca="1">_xlfn.IFNA(INDEX('2019'!$C$6:$U$55,MATCH(D$4,'2019'!$B$6:$B$55,0),MATCH($B48,'2019'!$C$1:$U$1,0)),0)</f>
        <v>#NAME?</v>
      </c>
      <c r="E48" s="108" t="e">
        <f ca="1">_xlfn.IFNA(INDEX('2019'!$C$6:$U$55,MATCH(E$4,'2019'!$B$6:$B$55,0),MATCH($B48,'2019'!$C$1:$U$1,0)),0)</f>
        <v>#NAME?</v>
      </c>
      <c r="F48" s="108" t="e">
        <f ca="1">_xlfn.IFNA(INDEX('2019'!$C$6:$U$55,MATCH(F$4,'2019'!$B$6:$B$55,0),MATCH($B48,'2019'!$C$1:$U$1,0)),0)</f>
        <v>#NAME?</v>
      </c>
      <c r="G48" s="108" t="e">
        <f ca="1">_xlfn.IFNA(INDEX('2019'!$C$6:$U$55,MATCH(G$4,'2019'!$B$6:$B$55,0),MATCH($B48,'2019'!$C$1:$U$1,0)),0)</f>
        <v>#NAME?</v>
      </c>
      <c r="H48" s="108" t="e">
        <f ca="1">_xlfn.IFNA(INDEX('2019'!$C$6:$U$55,MATCH(H$4,'2019'!$B$6:$B$55,0),MATCH($B48,'2019'!$C$1:$U$1,0)),0)</f>
        <v>#NAME?</v>
      </c>
      <c r="I48" s="108" t="e">
        <f ca="1">_xlfn.IFNA(INDEX('2019'!$C$6:$U$55,MATCH(I$4,'2019'!$B$6:$B$55,0),MATCH($B48,'2019'!$C$1:$U$1,0)),0)</f>
        <v>#NAME?</v>
      </c>
      <c r="J48" s="108" t="e">
        <f ca="1">_xlfn.IFNA(INDEX('2019'!$C$6:$U$55,MATCH(J$4,'2019'!$B$6:$B$55,0),MATCH($B48,'2019'!$C$1:$U$1,0)),0)</f>
        <v>#NAME?</v>
      </c>
      <c r="K48" s="108" t="e">
        <f ca="1">_xlfn.IFNA(INDEX('2019'!$C$6:$U$55,MATCH(K$4,'2019'!$B$6:$B$55,0),MATCH($B48,'2019'!$C$1:$U$1,0)),0)</f>
        <v>#NAME?</v>
      </c>
      <c r="L48" s="108" t="e">
        <f ca="1">_xlfn.IFNA(INDEX('2019'!$C$6:$U$55,MATCH(L$4,'2019'!$B$6:$B$55,0),MATCH($B48,'2019'!$C$1:$U$1,0)),0)</f>
        <v>#NAME?</v>
      </c>
      <c r="M48" s="108" t="e">
        <f ca="1">_xlfn.IFNA(INDEX('2019'!$C$6:$U$55,MATCH(M$4,'2019'!$B$6:$B$55,0),MATCH($B48,'2019'!$C$1:$U$1,0)),0)</f>
        <v>#NAME?</v>
      </c>
      <c r="N48" s="108" t="e">
        <f ca="1">_xlfn.IFNA(INDEX('2019'!$C$6:$U$55,MATCH(N$4,'2019'!$B$6:$B$55,0),MATCH($B48,'2019'!$C$1:$U$1,0)),0)</f>
        <v>#NAME?</v>
      </c>
      <c r="O48" s="108" t="e">
        <f ca="1">_xlfn.IFNA(INDEX('2019'!$C$6:$U$55,MATCH(O$4,'2019'!$B$6:$B$55,0),MATCH($B48,'2019'!$C$1:$U$1,0)),0)</f>
        <v>#NAME?</v>
      </c>
      <c r="P48" s="108" t="e">
        <f t="shared" ca="1" si="4"/>
        <v>#NAME?</v>
      </c>
    </row>
    <row r="49" spans="2:19" ht="12.75" customHeight="1">
      <c r="B49" s="119" t="s">
        <v>77</v>
      </c>
      <c r="C49" s="108" t="e">
        <f ca="1">_xlfn.IFNA(INDEX('2019'!$C$6:$U$55,MATCH(C$4,'2019'!$B$6:$B$55,0),MATCH($B49,'2019'!$C$1:$U$1,0)),0)</f>
        <v>#NAME?</v>
      </c>
      <c r="D49" s="108" t="e">
        <f ca="1">_xlfn.IFNA(INDEX('2019'!$C$6:$U$55,MATCH(D$4,'2019'!$B$6:$B$55,0),MATCH($B49,'2019'!$C$1:$U$1,0)),0)</f>
        <v>#NAME?</v>
      </c>
      <c r="E49" s="108" t="e">
        <f ca="1">_xlfn.IFNA(INDEX('2019'!$C$6:$U$55,MATCH(E$4,'2019'!$B$6:$B$55,0),MATCH($B49,'2019'!$C$1:$U$1,0)),0)</f>
        <v>#NAME?</v>
      </c>
      <c r="F49" s="108" t="e">
        <f ca="1">_xlfn.IFNA(INDEX('2019'!$C$6:$U$55,MATCH(F$4,'2019'!$B$6:$B$55,0),MATCH($B49,'2019'!$C$1:$U$1,0)),0)</f>
        <v>#NAME?</v>
      </c>
      <c r="G49" s="108" t="e">
        <f ca="1">_xlfn.IFNA(INDEX('2019'!$C$6:$U$55,MATCH(G$4,'2019'!$B$6:$B$55,0),MATCH($B49,'2019'!$C$1:$U$1,0)),0)</f>
        <v>#NAME?</v>
      </c>
      <c r="H49" s="108" t="e">
        <f ca="1">_xlfn.IFNA(INDEX('2019'!$C$6:$U$55,MATCH(H$4,'2019'!$B$6:$B$55,0),MATCH($B49,'2019'!$C$1:$U$1,0)),0)</f>
        <v>#NAME?</v>
      </c>
      <c r="I49" s="108" t="e">
        <f ca="1">_xlfn.IFNA(INDEX('2019'!$C$6:$U$55,MATCH(I$4,'2019'!$B$6:$B$55,0),MATCH($B49,'2019'!$C$1:$U$1,0)),0)</f>
        <v>#NAME?</v>
      </c>
      <c r="J49" s="108" t="e">
        <f ca="1">_xlfn.IFNA(INDEX('2019'!$C$6:$U$55,MATCH(J$4,'2019'!$B$6:$B$55,0),MATCH($B49,'2019'!$C$1:$U$1,0)),0)</f>
        <v>#NAME?</v>
      </c>
      <c r="K49" s="108" t="e">
        <f ca="1">_xlfn.IFNA(INDEX('2019'!$C$6:$U$55,MATCH(K$4,'2019'!$B$6:$B$55,0),MATCH($B49,'2019'!$C$1:$U$1,0)),0)</f>
        <v>#NAME?</v>
      </c>
      <c r="L49" s="108" t="e">
        <f ca="1">_xlfn.IFNA(INDEX('2019'!$C$6:$U$55,MATCH(L$4,'2019'!$B$6:$B$55,0),MATCH($B49,'2019'!$C$1:$U$1,0)),0)</f>
        <v>#NAME?</v>
      </c>
      <c r="M49" s="108" t="e">
        <f ca="1">_xlfn.IFNA(INDEX('2019'!$C$6:$U$55,MATCH(M$4,'2019'!$B$6:$B$55,0),MATCH($B49,'2019'!$C$1:$U$1,0)),0)</f>
        <v>#NAME?</v>
      </c>
      <c r="N49" s="108" t="e">
        <f ca="1">_xlfn.IFNA(INDEX('2019'!$C$6:$U$55,MATCH(N$4,'2019'!$B$6:$B$55,0),MATCH($B49,'2019'!$C$1:$U$1,0)),0)</f>
        <v>#NAME?</v>
      </c>
      <c r="O49" s="108" t="e">
        <f ca="1">_xlfn.IFNA(INDEX('2019'!$C$6:$U$55,MATCH(O$4,'2019'!$B$6:$B$55,0),MATCH($B49,'2019'!$C$1:$U$1,0)),0)</f>
        <v>#NAME?</v>
      </c>
      <c r="P49" s="108" t="e">
        <f t="shared" ca="1" si="4"/>
        <v>#NAME?</v>
      </c>
    </row>
    <row r="50" spans="2:19" ht="12.75" customHeight="1">
      <c r="B50" s="119" t="s">
        <v>78</v>
      </c>
      <c r="C50" s="108" t="e">
        <f ca="1">_xlfn.IFNA(INDEX('2019'!$C$6:$U$55,MATCH(C$4,'2019'!$B$6:$B$55,0),MATCH($B50,'2019'!$C$1:$U$1,0)),0)</f>
        <v>#NAME?</v>
      </c>
      <c r="D50" s="108" t="e">
        <f ca="1">_xlfn.IFNA(INDEX('2019'!$C$6:$U$55,MATCH(D$4,'2019'!$B$6:$B$55,0),MATCH($B50,'2019'!$C$1:$U$1,0)),0)</f>
        <v>#NAME?</v>
      </c>
      <c r="E50" s="108" t="e">
        <f ca="1">_xlfn.IFNA(INDEX('2019'!$C$6:$U$55,MATCH(E$4,'2019'!$B$6:$B$55,0),MATCH($B50,'2019'!$C$1:$U$1,0)),0)</f>
        <v>#NAME?</v>
      </c>
      <c r="F50" s="108" t="e">
        <f ca="1">_xlfn.IFNA(INDEX('2019'!$C$6:$U$55,MATCH(F$4,'2019'!$B$6:$B$55,0),MATCH($B50,'2019'!$C$1:$U$1,0)),0)</f>
        <v>#NAME?</v>
      </c>
      <c r="G50" s="108" t="e">
        <f ca="1">_xlfn.IFNA(INDEX('2019'!$C$6:$U$55,MATCH(G$4,'2019'!$B$6:$B$55,0),MATCH($B50,'2019'!$C$1:$U$1,0)),0)</f>
        <v>#NAME?</v>
      </c>
      <c r="H50" s="108" t="e">
        <f ca="1">_xlfn.IFNA(INDEX('2019'!$C$6:$U$55,MATCH(H$4,'2019'!$B$6:$B$55,0),MATCH($B50,'2019'!$C$1:$U$1,0)),0)</f>
        <v>#NAME?</v>
      </c>
      <c r="I50" s="108" t="e">
        <f ca="1">_xlfn.IFNA(INDEX('2019'!$C$6:$U$55,MATCH(I$4,'2019'!$B$6:$B$55,0),MATCH($B50,'2019'!$C$1:$U$1,0)),0)</f>
        <v>#NAME?</v>
      </c>
      <c r="J50" s="108" t="e">
        <f ca="1">_xlfn.IFNA(INDEX('2019'!$C$6:$U$55,MATCH(J$4,'2019'!$B$6:$B$55,0),MATCH($B50,'2019'!$C$1:$U$1,0)),0)</f>
        <v>#NAME?</v>
      </c>
      <c r="K50" s="108" t="e">
        <f ca="1">_xlfn.IFNA(INDEX('2019'!$C$6:$U$55,MATCH(K$4,'2019'!$B$6:$B$55,0),MATCH($B50,'2019'!$C$1:$U$1,0)),0)</f>
        <v>#NAME?</v>
      </c>
      <c r="L50" s="108" t="e">
        <f ca="1">_xlfn.IFNA(INDEX('2019'!$C$6:$U$55,MATCH(L$4,'2019'!$B$6:$B$55,0),MATCH($B50,'2019'!$C$1:$U$1,0)),0)</f>
        <v>#NAME?</v>
      </c>
      <c r="M50" s="108" t="e">
        <f ca="1">_xlfn.IFNA(INDEX('2019'!$C$6:$U$55,MATCH(M$4,'2019'!$B$6:$B$55,0),MATCH($B50,'2019'!$C$1:$U$1,0)),0)</f>
        <v>#NAME?</v>
      </c>
      <c r="N50" s="108" t="e">
        <f ca="1">_xlfn.IFNA(INDEX('2019'!$C$6:$U$55,MATCH(N$4,'2019'!$B$6:$B$55,0),MATCH($B50,'2019'!$C$1:$U$1,0)),0)</f>
        <v>#NAME?</v>
      </c>
      <c r="O50" s="108" t="e">
        <f ca="1">_xlfn.IFNA(INDEX('2019'!$C$6:$U$55,MATCH(O$4,'2019'!$B$6:$B$55,0),MATCH($B50,'2019'!$C$1:$U$1,0)),0)</f>
        <v>#NAME?</v>
      </c>
      <c r="P50" s="108" t="e">
        <f t="shared" ca="1" si="4"/>
        <v>#NAME?</v>
      </c>
      <c r="R50" s="118">
        <v>0.5</v>
      </c>
      <c r="S50" s="118" t="s">
        <v>403</v>
      </c>
    </row>
    <row r="51" spans="2:19" ht="12.75" customHeight="1">
      <c r="B51" s="119" t="s">
        <v>80</v>
      </c>
      <c r="C51" s="108" t="e">
        <f ca="1">_xlfn.IFNA(INDEX('2019'!$C$6:$U$55,MATCH(C$4,'2019'!$B$6:$B$55,0),MATCH($B51,'2019'!$C$1:$U$1,0)),0)</f>
        <v>#NAME?</v>
      </c>
      <c r="D51" s="108" t="e">
        <f ca="1">_xlfn.IFNA(INDEX('2019'!$C$6:$U$55,MATCH(D$4,'2019'!$B$6:$B$55,0),MATCH($B51,'2019'!$C$1:$U$1,0)),0)</f>
        <v>#NAME?</v>
      </c>
      <c r="E51" s="108" t="e">
        <f ca="1">_xlfn.IFNA(INDEX('2019'!$C$6:$U$55,MATCH(E$4,'2019'!$B$6:$B$55,0),MATCH($B51,'2019'!$C$1:$U$1,0)),0)</f>
        <v>#NAME?</v>
      </c>
      <c r="F51" s="108" t="e">
        <f ca="1">_xlfn.IFNA(INDEX('2019'!$C$6:$U$55,MATCH(F$4,'2019'!$B$6:$B$55,0),MATCH($B51,'2019'!$C$1:$U$1,0)),0)</f>
        <v>#NAME?</v>
      </c>
      <c r="G51" s="108" t="e">
        <f ca="1">_xlfn.IFNA(INDEX('2019'!$C$6:$U$55,MATCH(G$4,'2019'!$B$6:$B$55,0),MATCH($B51,'2019'!$C$1:$U$1,0)),0)</f>
        <v>#NAME?</v>
      </c>
      <c r="H51" s="108" t="e">
        <f ca="1">_xlfn.IFNA(INDEX('2019'!$C$6:$U$55,MATCH(H$4,'2019'!$B$6:$B$55,0),MATCH($B51,'2019'!$C$1:$U$1,0)),0)</f>
        <v>#NAME?</v>
      </c>
      <c r="I51" s="108" t="e">
        <f ca="1">_xlfn.IFNA(INDEX('2019'!$C$6:$U$55,MATCH(I$4,'2019'!$B$6:$B$55,0),MATCH($B51,'2019'!$C$1:$U$1,0)),0)</f>
        <v>#NAME?</v>
      </c>
      <c r="J51" s="108" t="e">
        <f ca="1">_xlfn.IFNA(INDEX('2019'!$C$6:$U$55,MATCH(J$4,'2019'!$B$6:$B$55,0),MATCH($B51,'2019'!$C$1:$U$1,0)),0)</f>
        <v>#NAME?</v>
      </c>
      <c r="K51" s="108" t="e">
        <f ca="1">_xlfn.IFNA(INDEX('2019'!$C$6:$U$55,MATCH(K$4,'2019'!$B$6:$B$55,0),MATCH($B51,'2019'!$C$1:$U$1,0)),0)</f>
        <v>#NAME?</v>
      </c>
      <c r="L51" s="108" t="e">
        <f ca="1">_xlfn.IFNA(INDEX('2019'!$C$6:$U$55,MATCH(L$4,'2019'!$B$6:$B$55,0),MATCH($B51,'2019'!$C$1:$U$1,0)),0)</f>
        <v>#NAME?</v>
      </c>
      <c r="M51" s="108" t="e">
        <f ca="1">_xlfn.IFNA(INDEX('2019'!$C$6:$U$55,MATCH(M$4,'2019'!$B$6:$B$55,0),MATCH($B51,'2019'!$C$1:$U$1,0)),0)</f>
        <v>#NAME?</v>
      </c>
      <c r="N51" s="108" t="e">
        <f ca="1">_xlfn.IFNA(INDEX('2019'!$C$6:$U$55,MATCH(N$4,'2019'!$B$6:$B$55,0),MATCH($B51,'2019'!$C$1:$U$1,0)),0)</f>
        <v>#NAME?</v>
      </c>
      <c r="O51" s="108" t="e">
        <f ca="1">_xlfn.IFNA(INDEX('2019'!$C$6:$U$55,MATCH(O$4,'2019'!$B$6:$B$55,0),MATCH($B51,'2019'!$C$1:$U$1,0)),0)</f>
        <v>#NAME?</v>
      </c>
      <c r="P51" s="108" t="e">
        <f t="shared" ca="1" si="4"/>
        <v>#NAME?</v>
      </c>
      <c r="R51" s="118">
        <f>1-R50</f>
        <v>0.5</v>
      </c>
      <c r="S51" s="118" t="s">
        <v>403</v>
      </c>
    </row>
    <row r="52" spans="2:19" ht="12.75" customHeight="1">
      <c r="B52" s="119" t="s">
        <v>50</v>
      </c>
      <c r="C52" s="108" t="e">
        <f ca="1">_xlfn.IFNA(INDEX('2019'!$C$6:$U$55,MATCH(C$4,'2019'!$B$6:$B$55,0),MATCH($B52,'2019'!$C$1:$U$1,0)),0)</f>
        <v>#NAME?</v>
      </c>
      <c r="D52" s="108" t="e">
        <f ca="1">_xlfn.IFNA(INDEX('2019'!$C$6:$U$55,MATCH(D$4,'2019'!$B$6:$B$55,0),MATCH($B52,'2019'!$C$1:$U$1,0)),0)</f>
        <v>#NAME?</v>
      </c>
      <c r="E52" s="108" t="e">
        <f ca="1">_xlfn.IFNA(INDEX('2019'!$C$6:$U$55,MATCH(E$4,'2019'!$B$6:$B$55,0),MATCH($B52,'2019'!$C$1:$U$1,0)),0)</f>
        <v>#NAME?</v>
      </c>
      <c r="F52" s="108" t="e">
        <f ca="1">_xlfn.IFNA(INDEX('2019'!$C$6:$U$55,MATCH(F$4,'2019'!$B$6:$B$55,0),MATCH($B52,'2019'!$C$1:$U$1,0)),0)</f>
        <v>#NAME?</v>
      </c>
      <c r="G52" s="108" t="e">
        <f ca="1">_xlfn.IFNA(INDEX('2019'!$C$6:$U$55,MATCH(G$4,'2019'!$B$6:$B$55,0),MATCH($B52,'2019'!$C$1:$U$1,0)),0)</f>
        <v>#NAME?</v>
      </c>
      <c r="H52" s="108" t="e">
        <f ca="1">_xlfn.IFNA(INDEX('2019'!$C$6:$U$55,MATCH(H$4,'2019'!$B$6:$B$55,0),MATCH($B52,'2019'!$C$1:$U$1,0)),0)</f>
        <v>#NAME?</v>
      </c>
      <c r="I52" s="108" t="e">
        <f ca="1">_xlfn.IFNA(INDEX('2019'!$C$6:$U$55,MATCH(I$4,'2019'!$B$6:$B$55,0),MATCH($B52,'2019'!$C$1:$U$1,0)),0)</f>
        <v>#NAME?</v>
      </c>
      <c r="J52" s="108" t="e">
        <f ca="1">_xlfn.IFNA(INDEX('2019'!$C$6:$U$55,MATCH(J$4,'2019'!$B$6:$B$55,0),MATCH($B52,'2019'!$C$1:$U$1,0)),0)</f>
        <v>#NAME?</v>
      </c>
      <c r="K52" s="108" t="e">
        <f ca="1">_xlfn.IFNA(INDEX('2019'!$C$6:$U$55,MATCH(K$4,'2019'!$B$6:$B$55,0),MATCH($B52,'2019'!$C$1:$U$1,0)),0)</f>
        <v>#NAME?</v>
      </c>
      <c r="L52" s="108" t="e">
        <f ca="1">_xlfn.IFNA(INDEX('2019'!$C$6:$U$55,MATCH(L$4,'2019'!$B$6:$B$55,0),MATCH($B52,'2019'!$C$1:$U$1,0)),0)</f>
        <v>#NAME?</v>
      </c>
      <c r="M52" s="108" t="e">
        <f ca="1">_xlfn.IFNA(INDEX('2019'!$C$6:$U$55,MATCH(M$4,'2019'!$B$6:$B$55,0),MATCH($B52,'2019'!$C$1:$U$1,0)),0)</f>
        <v>#NAME?</v>
      </c>
      <c r="N52" s="108" t="e">
        <f ca="1">_xlfn.IFNA(INDEX('2019'!$C$6:$U$55,MATCH(N$4,'2019'!$B$6:$B$55,0),MATCH($B52,'2019'!$C$1:$U$1,0)),0)</f>
        <v>#NAME?</v>
      </c>
      <c r="O52" s="108" t="e">
        <f ca="1">_xlfn.IFNA(INDEX('2019'!$C$6:$U$55,MATCH(O$4,'2019'!$B$6:$B$55,0),MATCH($B52,'2019'!$C$1:$U$1,0)),0)</f>
        <v>#NAME?</v>
      </c>
      <c r="P52" s="108" t="e">
        <f t="shared" ca="1" si="4"/>
        <v>#NAME?</v>
      </c>
    </row>
    <row r="53" spans="2:19" ht="12.75" customHeight="1">
      <c r="B53" s="120" t="s">
        <v>52</v>
      </c>
      <c r="C53" s="108">
        <v>0</v>
      </c>
      <c r="D53" s="108" t="e">
        <f ca="1">_xlfn.IFNA(INDEX('2019'!$C$6:$U$55,MATCH(D$4,'2019'!$B$6:$B$55,0),MATCH($B53,'2019'!$C$1:$U$1,0)),0)</f>
        <v>#NAME?</v>
      </c>
      <c r="E53" s="108">
        <v>0</v>
      </c>
      <c r="F53" s="108">
        <v>0</v>
      </c>
      <c r="G53" s="108">
        <v>0</v>
      </c>
      <c r="H53" s="108">
        <v>0</v>
      </c>
      <c r="I53" s="108">
        <v>0</v>
      </c>
      <c r="J53" s="108">
        <v>0</v>
      </c>
      <c r="K53" s="108">
        <v>0</v>
      </c>
      <c r="L53" s="108">
        <v>0</v>
      </c>
      <c r="M53" s="108">
        <v>0</v>
      </c>
      <c r="N53" s="108">
        <v>0</v>
      </c>
      <c r="O53" s="108">
        <v>0</v>
      </c>
      <c r="P53" s="108" t="e">
        <f t="shared" ca="1" si="4"/>
        <v>#NAME?</v>
      </c>
    </row>
    <row r="54" spans="2:19" ht="12.75" customHeight="1">
      <c r="B54" s="119" t="s">
        <v>333</v>
      </c>
      <c r="C54" s="108" t="e">
        <f ca="1">_xlfn.IFNA(INDEX('2019'!$C$6:$U$55,MATCH(C$4,'2019'!$B$6:$B$55,0),MATCH($B54,'2019'!$C$1:$U$1,0)),0)</f>
        <v>#NAME?</v>
      </c>
      <c r="D54" s="108">
        <v>0</v>
      </c>
      <c r="E54" s="108">
        <v>0</v>
      </c>
      <c r="F54" s="108">
        <v>0</v>
      </c>
      <c r="G54" s="108">
        <v>0</v>
      </c>
      <c r="H54" s="108">
        <v>0</v>
      </c>
      <c r="I54" s="108">
        <v>0</v>
      </c>
      <c r="J54" s="108" t="e">
        <f ca="1">_xlfn.IFNA(INDEX('2019'!$C$6:$U$55,MATCH(J$4,'2019'!$B$6:$B$55,0),MATCH($B54,'2019'!$C$1:$U$1,0)),0)</f>
        <v>#NAME?</v>
      </c>
      <c r="K54" s="108">
        <v>0</v>
      </c>
      <c r="L54" s="108">
        <v>0</v>
      </c>
      <c r="M54" s="108">
        <v>0</v>
      </c>
      <c r="N54" s="108" t="e">
        <f ca="1">_xlfn.IFNA(INDEX('2019'!$C$6:$U$55,MATCH(N$4,'2019'!$B$6:$B$55,0),MATCH($B54,'2019'!$C$1:$U$1,0)),0)</f>
        <v>#NAME?</v>
      </c>
      <c r="O54" s="108">
        <v>0</v>
      </c>
      <c r="P54" s="108" t="e">
        <f t="shared" ca="1" si="4"/>
        <v>#NAME?</v>
      </c>
    </row>
    <row r="55" spans="2:19" ht="12.75" customHeight="1">
      <c r="B55" s="108" t="s">
        <v>402</v>
      </c>
      <c r="C55" s="108" t="e">
        <f ca="1">SUM(C43:C53)</f>
        <v>#NAME?</v>
      </c>
      <c r="D55" s="108" t="e">
        <f t="shared" ref="D55:O55" ca="1" si="5">SUM(D43:D53)</f>
        <v>#NAME?</v>
      </c>
      <c r="E55" s="108" t="e">
        <f t="shared" ca="1" si="5"/>
        <v>#NAME?</v>
      </c>
      <c r="F55" s="108" t="e">
        <f t="shared" ca="1" si="5"/>
        <v>#NAME?</v>
      </c>
      <c r="G55" s="108" t="e">
        <f t="shared" ca="1" si="5"/>
        <v>#NAME?</v>
      </c>
      <c r="H55" s="108" t="e">
        <f t="shared" ca="1" si="5"/>
        <v>#NAME?</v>
      </c>
      <c r="I55" s="108" t="e">
        <f t="shared" ca="1" si="5"/>
        <v>#NAME?</v>
      </c>
      <c r="J55" s="108" t="e">
        <f t="shared" ca="1" si="5"/>
        <v>#NAME?</v>
      </c>
      <c r="K55" s="108" t="e">
        <f t="shared" ca="1" si="5"/>
        <v>#NAME?</v>
      </c>
      <c r="L55" s="108" t="e">
        <f t="shared" ca="1" si="5"/>
        <v>#NAME?</v>
      </c>
      <c r="M55" s="108" t="e">
        <f t="shared" ca="1" si="5"/>
        <v>#NAME?</v>
      </c>
      <c r="N55" s="108" t="e">
        <f t="shared" ca="1" si="5"/>
        <v>#NAME?</v>
      </c>
      <c r="O55" s="108" t="e">
        <f t="shared" ca="1" si="5"/>
        <v>#NAME?</v>
      </c>
      <c r="P55" s="108" t="e">
        <f ca="1">SUM(C55:O55)</f>
        <v>#NAME?</v>
      </c>
    </row>
    <row r="56" spans="2:19" ht="12.75" customHeight="1">
      <c r="B56" s="108" t="s">
        <v>57</v>
      </c>
      <c r="C56" s="108" t="e">
        <f ca="1">_xlfn.IFNA(INDEX('2019'!$C$6:$V$55,MATCH(C$4,'2019'!$B$6:$B$55,0),MATCH($B56,'2019'!$C$1:$V$1,0)),0)</f>
        <v>#NAME?</v>
      </c>
      <c r="D56" s="108" t="e">
        <f ca="1">_xlfn.IFNA(INDEX('2019'!$C$6:$V$55,MATCH(D$4,'2019'!$B$6:$B$55,0),MATCH($B56,'2019'!$C$1:$V$1,0)),0)</f>
        <v>#NAME?</v>
      </c>
      <c r="E56" s="108" t="e">
        <f ca="1">_xlfn.IFNA(INDEX('2019'!$C$6:$V$55,MATCH(E$4,'2019'!$B$6:$B$55,0),MATCH($B56,'2019'!$C$1:$V$1,0)),0)</f>
        <v>#NAME?</v>
      </c>
      <c r="F56" s="108" t="e">
        <f ca="1">_xlfn.IFNA(INDEX('2019'!$C$6:$V$55,MATCH(F$4,'2019'!$B$6:$B$55,0),MATCH($B56,'2019'!$C$1:$V$1,0)),0)</f>
        <v>#NAME?</v>
      </c>
      <c r="G56" s="108" t="e">
        <f ca="1">_xlfn.IFNA(INDEX('2019'!$C$6:$V$55,MATCH(G$4,'2019'!$B$6:$B$55,0),MATCH($B56,'2019'!$C$1:$V$1,0)),0)</f>
        <v>#NAME?</v>
      </c>
      <c r="H56" s="108" t="e">
        <f ca="1">_xlfn.IFNA(INDEX('2019'!$C$6:$V$55,MATCH(H$4,'2019'!$B$6:$B$55,0),MATCH($B56,'2019'!$C$1:$V$1,0)),0)</f>
        <v>#NAME?</v>
      </c>
      <c r="I56" s="108" t="e">
        <f ca="1">_xlfn.IFNA(INDEX('2019'!$C$6:$V$55,MATCH(I$4,'2019'!$B$6:$B$55,0),MATCH($B56,'2019'!$C$1:$V$1,0)),0)</f>
        <v>#NAME?</v>
      </c>
      <c r="J56" s="108" t="e">
        <f ca="1">_xlfn.IFNA(INDEX('2019'!$C$6:$V$55,MATCH(J$4,'2019'!$B$6:$B$55,0),MATCH($B56,'2019'!$C$1:$V$1,0)),0)</f>
        <v>#NAME?</v>
      </c>
      <c r="K56" s="108" t="e">
        <f ca="1">_xlfn.IFNA(INDEX('2019'!$C$6:$V$55,MATCH(K$4,'2019'!$B$6:$B$55,0),MATCH($B56,'2019'!$C$1:$V$1,0)),0)</f>
        <v>#NAME?</v>
      </c>
      <c r="L56" s="108" t="e">
        <f ca="1">_xlfn.IFNA(INDEX('2019'!$C$6:$V$55,MATCH(L$4,'2019'!$B$6:$B$55,0),MATCH($B56,'2019'!$C$1:$V$1,0)),0)</f>
        <v>#NAME?</v>
      </c>
      <c r="M56" s="108" t="e">
        <f ca="1">_xlfn.IFNA(INDEX('2019'!$C$6:$V$55,MATCH(M$4,'2019'!$B$6:$B$55,0),MATCH($B56,'2019'!$C$1:$V$1,0)),0)</f>
        <v>#NAME?</v>
      </c>
      <c r="N56" s="108" t="e">
        <f ca="1">_xlfn.IFNA(INDEX('2019'!$C$6:$V$55,MATCH(N$4,'2019'!$B$6:$B$55,0),MATCH($B56,'2019'!$C$1:$V$1,0)),0)</f>
        <v>#NAME?</v>
      </c>
      <c r="O56" s="108" t="e">
        <f ca="1">_xlfn.IFNA(INDEX('2019'!$C$6:$V$55,MATCH(O$4,'2019'!$B$6:$B$55,0),MATCH($B56,'2019'!$C$1:$V$1,0)),0)</f>
        <v>#NAME?</v>
      </c>
      <c r="P56" s="108" t="e">
        <f ca="1">SUM(C56:O56)</f>
        <v>#NAME?</v>
      </c>
    </row>
  </sheetData>
  <hyperlinks>
    <hyperlink ref="H1" r:id="rId1"/>
  </hyperlink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2:AN42"/>
  <sheetViews>
    <sheetView zoomScale="130" zoomScaleNormal="130" workbookViewId="0">
      <selection activeCell="D11" sqref="D11"/>
    </sheetView>
  </sheetViews>
  <sheetFormatPr defaultColWidth="8.88671875" defaultRowHeight="14.4"/>
  <cols>
    <col min="1" max="1" width="8.88671875" style="360"/>
    <col min="2" max="2" width="19.109375" style="360" customWidth="1"/>
    <col min="3" max="4" width="8.109375" style="360" bestFit="1" customWidth="1"/>
    <col min="5" max="16384" width="8.88671875" style="360"/>
  </cols>
  <sheetData>
    <row r="2" spans="1:40">
      <c r="A2" s="360" t="s">
        <v>307</v>
      </c>
      <c r="B2" s="540" t="str">
        <f t="shared" ref="B2:AM2" si="0">B9</f>
        <v xml:space="preserve">Agriculture, forestry and fishing </v>
      </c>
      <c r="C2" s="540" t="str">
        <f t="shared" si="0"/>
        <v xml:space="preserve">Agriculture, forestry and fishing </v>
      </c>
      <c r="D2" s="540" t="str">
        <f t="shared" si="0"/>
        <v xml:space="preserve">Agriculture, forestry and fishing </v>
      </c>
      <c r="E2" s="540" t="str">
        <f t="shared" si="0"/>
        <v>02 Chemical and petrochemical</v>
      </c>
      <c r="F2" s="540" t="str">
        <f t="shared" si="0"/>
        <v>02 Chemical and petrochemical</v>
      </c>
      <c r="G2" s="540" t="str">
        <f t="shared" si="0"/>
        <v>02 Chemical and petrochemical</v>
      </c>
      <c r="H2" s="540" t="str">
        <f t="shared" si="0"/>
        <v>03 Non-ferrous metal</v>
      </c>
      <c r="I2" s="540" t="str">
        <f t="shared" si="0"/>
        <v>03 Non-ferrous metal</v>
      </c>
      <c r="J2" s="540" t="str">
        <f t="shared" si="0"/>
        <v>03 Non-ferrous metal</v>
      </c>
      <c r="K2" s="540" t="str">
        <f t="shared" si="0"/>
        <v>04 Non-metallic minerals</v>
      </c>
      <c r="L2" s="540" t="str">
        <f t="shared" si="0"/>
        <v>04 Non-metallic minerals</v>
      </c>
      <c r="M2" s="540" t="str">
        <f t="shared" si="0"/>
        <v>04 Non-metallic minerals</v>
      </c>
      <c r="N2" s="540" t="str">
        <f t="shared" si="0"/>
        <v>05 Transport equipment</v>
      </c>
      <c r="O2" s="540" t="str">
        <f t="shared" si="0"/>
        <v>05 Transport equipment</v>
      </c>
      <c r="P2" s="540" t="str">
        <f t="shared" si="0"/>
        <v>05 Transport equipment</v>
      </c>
      <c r="Q2" s="540" t="str">
        <f t="shared" si="0"/>
        <v>06 Machinery</v>
      </c>
      <c r="R2" s="540" t="str">
        <f t="shared" si="0"/>
        <v>06 Machinery</v>
      </c>
      <c r="S2" s="540" t="str">
        <f t="shared" si="0"/>
        <v>06 Machinery</v>
      </c>
      <c r="T2" s="540" t="str">
        <f t="shared" si="0"/>
        <v>07 Mining and quarrying</v>
      </c>
      <c r="U2" s="540" t="str">
        <f t="shared" si="0"/>
        <v>07 Mining and quarrying</v>
      </c>
      <c r="V2" s="540" t="str">
        <f t="shared" si="0"/>
        <v>07 Mining and quarrying</v>
      </c>
      <c r="W2" s="540" t="str">
        <f t="shared" si="0"/>
        <v>08 Food and tobacco</v>
      </c>
      <c r="X2" s="540" t="str">
        <f t="shared" si="0"/>
        <v>08 Food and tobacco</v>
      </c>
      <c r="Y2" s="540" t="str">
        <f t="shared" si="0"/>
        <v>08 Food and tobacco</v>
      </c>
      <c r="Z2" s="540" t="str">
        <f t="shared" si="0"/>
        <v>09 Paper, pulp and printing</v>
      </c>
      <c r="AA2" s="540" t="str">
        <f t="shared" si="0"/>
        <v>09 Paper, pulp and printing</v>
      </c>
      <c r="AB2" s="540" t="str">
        <f t="shared" si="0"/>
        <v>09 Paper, pulp and printing</v>
      </c>
      <c r="AC2" s="540" t="str">
        <f t="shared" si="0"/>
        <v>010 Wood and wood products</v>
      </c>
      <c r="AD2" s="540" t="str">
        <f t="shared" si="0"/>
        <v>010 Wood and wood products</v>
      </c>
      <c r="AE2" s="540" t="str">
        <f t="shared" si="0"/>
        <v>010 Wood and wood products</v>
      </c>
      <c r="AF2" s="540" t="str">
        <f t="shared" si="0"/>
        <v>011 Textile and leather</v>
      </c>
      <c r="AG2" s="540" t="str">
        <f t="shared" si="0"/>
        <v>011 Textile and leather</v>
      </c>
      <c r="AH2" s="540" t="str">
        <f t="shared" si="0"/>
        <v>011 Textile and leather</v>
      </c>
      <c r="AI2" s="540" t="str">
        <f t="shared" si="0"/>
        <v>012 Construction</v>
      </c>
      <c r="AJ2" s="540" t="str">
        <f t="shared" si="0"/>
        <v>012 Construction</v>
      </c>
      <c r="AK2" s="540" t="str">
        <f t="shared" si="0"/>
        <v>012 Construction</v>
      </c>
      <c r="AL2" s="540" t="str">
        <f t="shared" si="0"/>
        <v>013 Non-specified</v>
      </c>
      <c r="AM2" s="540" t="str">
        <f t="shared" si="0"/>
        <v>013 Non-specified</v>
      </c>
      <c r="AN2" s="540" t="str">
        <f>AN9</f>
        <v>013 Non-specified</v>
      </c>
    </row>
    <row r="3" spans="1:40">
      <c r="B3" s="372">
        <v>2010</v>
      </c>
      <c r="C3" s="372">
        <v>2015</v>
      </c>
      <c r="D3" s="372">
        <v>2019</v>
      </c>
      <c r="E3" s="372">
        <v>2010</v>
      </c>
      <c r="F3" s="372">
        <v>2015</v>
      </c>
      <c r="G3" s="372">
        <v>2019</v>
      </c>
      <c r="H3" s="372">
        <v>2010</v>
      </c>
      <c r="I3" s="372">
        <v>2015</v>
      </c>
      <c r="J3" s="372">
        <v>2019</v>
      </c>
      <c r="K3" s="372">
        <v>2010</v>
      </c>
      <c r="L3" s="372">
        <v>2015</v>
      </c>
      <c r="M3" s="372">
        <v>2019</v>
      </c>
      <c r="N3" s="372">
        <v>2010</v>
      </c>
      <c r="O3" s="372">
        <v>2015</v>
      </c>
      <c r="P3" s="372">
        <v>2019</v>
      </c>
      <c r="Q3" s="372">
        <v>2010</v>
      </c>
      <c r="R3" s="372">
        <v>2015</v>
      </c>
      <c r="S3" s="372">
        <v>2019</v>
      </c>
      <c r="T3" s="372">
        <v>2010</v>
      </c>
      <c r="U3" s="372">
        <v>2015</v>
      </c>
      <c r="V3" s="372">
        <v>2019</v>
      </c>
      <c r="W3" s="372">
        <v>2010</v>
      </c>
      <c r="X3" s="372">
        <v>2015</v>
      </c>
      <c r="Y3" s="372">
        <v>2019</v>
      </c>
      <c r="Z3" s="372">
        <v>2010</v>
      </c>
      <c r="AA3" s="372">
        <v>2015</v>
      </c>
      <c r="AB3" s="372">
        <v>2019</v>
      </c>
      <c r="AC3" s="372">
        <v>2010</v>
      </c>
      <c r="AD3" s="372">
        <v>2015</v>
      </c>
      <c r="AE3" s="372">
        <v>2019</v>
      </c>
      <c r="AF3" s="372">
        <v>2010</v>
      </c>
      <c r="AG3" s="372">
        <v>2015</v>
      </c>
      <c r="AH3" s="372">
        <v>2019</v>
      </c>
      <c r="AI3" s="372">
        <v>2010</v>
      </c>
      <c r="AJ3" s="372">
        <v>2015</v>
      </c>
      <c r="AK3" s="372">
        <v>2019</v>
      </c>
      <c r="AL3" s="372">
        <v>2010</v>
      </c>
      <c r="AM3" s="372">
        <v>2015</v>
      </c>
      <c r="AN3" s="372">
        <v>2019</v>
      </c>
    </row>
    <row r="4" spans="1:40">
      <c r="A4" s="360" t="s">
        <v>320</v>
      </c>
      <c r="B4" s="372">
        <v>0.9</v>
      </c>
      <c r="C4" s="372">
        <v>0.9</v>
      </c>
      <c r="D4" s="372">
        <v>0.9</v>
      </c>
      <c r="E4" s="372">
        <v>0.9</v>
      </c>
      <c r="F4" s="372">
        <v>0.9</v>
      </c>
      <c r="G4" s="372">
        <v>0.9</v>
      </c>
      <c r="H4" s="372">
        <v>0.9</v>
      </c>
      <c r="I4" s="372">
        <v>0.9</v>
      </c>
      <c r="J4" s="372">
        <v>0.9</v>
      </c>
      <c r="K4" s="372">
        <v>0.9</v>
      </c>
      <c r="L4" s="372">
        <v>0.9</v>
      </c>
      <c r="M4" s="372">
        <v>0.9</v>
      </c>
      <c r="N4" s="372">
        <v>0.9</v>
      </c>
      <c r="O4" s="372">
        <v>0.9</v>
      </c>
      <c r="P4" s="372">
        <v>0.9</v>
      </c>
      <c r="Q4" s="372">
        <v>0.9</v>
      </c>
      <c r="R4" s="372">
        <v>0.9</v>
      </c>
      <c r="S4" s="372">
        <v>0.9</v>
      </c>
      <c r="T4" s="372">
        <v>0.9</v>
      </c>
      <c r="U4" s="372">
        <v>0.9</v>
      </c>
      <c r="V4" s="372">
        <v>0.9</v>
      </c>
      <c r="W4" s="372">
        <v>0.9</v>
      </c>
      <c r="X4" s="372">
        <v>0.9</v>
      </c>
      <c r="Y4" s="372">
        <v>0.9</v>
      </c>
      <c r="Z4" s="372">
        <v>0.9</v>
      </c>
      <c r="AA4" s="372">
        <v>0.9</v>
      </c>
      <c r="AB4" s="372">
        <v>0.9</v>
      </c>
      <c r="AC4" s="372">
        <v>0.9</v>
      </c>
      <c r="AD4" s="372">
        <v>0.9</v>
      </c>
      <c r="AE4" s="372">
        <v>0.9</v>
      </c>
      <c r="AF4" s="372">
        <v>0.9</v>
      </c>
      <c r="AG4" s="372">
        <v>0.9</v>
      </c>
      <c r="AH4" s="372">
        <v>0.9</v>
      </c>
      <c r="AI4" s="372">
        <v>0.9</v>
      </c>
      <c r="AJ4" s="372">
        <v>0.9</v>
      </c>
      <c r="AK4" s="372">
        <v>0.9</v>
      </c>
      <c r="AL4" s="372">
        <v>0.9</v>
      </c>
      <c r="AM4" s="372">
        <v>0.9</v>
      </c>
      <c r="AN4" s="372">
        <v>0.9</v>
      </c>
    </row>
    <row r="5" spans="1:40">
      <c r="A5" s="388" t="s">
        <v>321</v>
      </c>
      <c r="B5" s="372">
        <v>0.05</v>
      </c>
      <c r="C5" s="372">
        <v>0.05</v>
      </c>
      <c r="D5" s="372">
        <v>0.05</v>
      </c>
      <c r="E5" s="372">
        <v>0.05</v>
      </c>
      <c r="F5" s="372">
        <v>0.05</v>
      </c>
      <c r="G5" s="372">
        <v>0.05</v>
      </c>
      <c r="H5" s="372">
        <v>0.05</v>
      </c>
      <c r="I5" s="372">
        <v>0.05</v>
      </c>
      <c r="J5" s="372">
        <v>0.05</v>
      </c>
      <c r="K5" s="372">
        <v>0.05</v>
      </c>
      <c r="L5" s="372">
        <v>0.05</v>
      </c>
      <c r="M5" s="372">
        <v>0.05</v>
      </c>
      <c r="N5" s="372">
        <v>0.05</v>
      </c>
      <c r="O5" s="372">
        <v>0.05</v>
      </c>
      <c r="P5" s="372">
        <v>0.05</v>
      </c>
      <c r="Q5" s="372">
        <v>0.05</v>
      </c>
      <c r="R5" s="372">
        <v>0.05</v>
      </c>
      <c r="S5" s="372">
        <v>0.05</v>
      </c>
      <c r="T5" s="372">
        <v>0.05</v>
      </c>
      <c r="U5" s="372">
        <v>0.05</v>
      </c>
      <c r="V5" s="372">
        <v>0.05</v>
      </c>
      <c r="W5" s="372">
        <v>0.05</v>
      </c>
      <c r="X5" s="372">
        <v>0.05</v>
      </c>
      <c r="Y5" s="372">
        <v>0.05</v>
      </c>
      <c r="Z5" s="372">
        <v>0.05</v>
      </c>
      <c r="AA5" s="372">
        <v>0.05</v>
      </c>
      <c r="AB5" s="372">
        <v>0.05</v>
      </c>
      <c r="AC5" s="372">
        <v>0.05</v>
      </c>
      <c r="AD5" s="372">
        <v>0.05</v>
      </c>
      <c r="AE5" s="372">
        <v>0.05</v>
      </c>
      <c r="AF5" s="372">
        <v>0.05</v>
      </c>
      <c r="AG5" s="372">
        <v>0.05</v>
      </c>
      <c r="AH5" s="372">
        <v>0.05</v>
      </c>
      <c r="AI5" s="372">
        <v>0.05</v>
      </c>
      <c r="AJ5" s="372">
        <v>0.05</v>
      </c>
      <c r="AK5" s="372">
        <v>0.05</v>
      </c>
      <c r="AL5" s="372">
        <v>0.05</v>
      </c>
      <c r="AM5" s="372">
        <v>0.05</v>
      </c>
      <c r="AN5" s="372">
        <v>0.05</v>
      </c>
    </row>
    <row r="6" spans="1:40">
      <c r="A6" s="527" t="s">
        <v>421</v>
      </c>
      <c r="B6" s="372">
        <v>0.05</v>
      </c>
      <c r="C6" s="372">
        <v>0.05</v>
      </c>
      <c r="D6" s="372">
        <v>0.05</v>
      </c>
      <c r="E6" s="372">
        <v>0.05</v>
      </c>
      <c r="F6" s="372">
        <v>0.05</v>
      </c>
      <c r="G6" s="372">
        <v>0.05</v>
      </c>
      <c r="H6" s="372">
        <v>0.05</v>
      </c>
      <c r="I6" s="372">
        <v>0.05</v>
      </c>
      <c r="J6" s="372">
        <v>0.05</v>
      </c>
      <c r="K6" s="372">
        <v>0.05</v>
      </c>
      <c r="L6" s="372">
        <v>0.05</v>
      </c>
      <c r="M6" s="372">
        <v>0.05</v>
      </c>
      <c r="N6" s="372">
        <v>0.05</v>
      </c>
      <c r="O6" s="372">
        <v>0.05</v>
      </c>
      <c r="P6" s="372">
        <v>0.05</v>
      </c>
      <c r="Q6" s="372">
        <v>0.05</v>
      </c>
      <c r="R6" s="372">
        <v>0.05</v>
      </c>
      <c r="S6" s="372">
        <v>0.05</v>
      </c>
      <c r="T6" s="372">
        <v>0.05</v>
      </c>
      <c r="U6" s="372">
        <v>0.05</v>
      </c>
      <c r="V6" s="372">
        <v>0.05</v>
      </c>
      <c r="W6" s="372">
        <v>0.05</v>
      </c>
      <c r="X6" s="372">
        <v>0.05</v>
      </c>
      <c r="Y6" s="372">
        <v>0.05</v>
      </c>
      <c r="Z6" s="372">
        <v>0.05</v>
      </c>
      <c r="AA6" s="372">
        <v>0.05</v>
      </c>
      <c r="AB6" s="372">
        <v>0.05</v>
      </c>
      <c r="AC6" s="372">
        <v>0.05</v>
      </c>
      <c r="AD6" s="372">
        <v>0.05</v>
      </c>
      <c r="AE6" s="372">
        <v>0.05</v>
      </c>
      <c r="AF6" s="372">
        <v>0.05</v>
      </c>
      <c r="AG6" s="372">
        <v>0.05</v>
      </c>
      <c r="AH6" s="372">
        <v>0.05</v>
      </c>
      <c r="AI6" s="372">
        <v>0.05</v>
      </c>
      <c r="AJ6" s="372">
        <v>0.05</v>
      </c>
      <c r="AK6" s="372">
        <v>0.05</v>
      </c>
      <c r="AL6" s="372">
        <v>0.05</v>
      </c>
      <c r="AM6" s="372">
        <v>0.05</v>
      </c>
      <c r="AN6" s="372">
        <v>0.05</v>
      </c>
    </row>
    <row r="9" spans="1:40">
      <c r="B9" s="423" t="s">
        <v>389</v>
      </c>
      <c r="C9" s="360" t="str">
        <f>B9</f>
        <v xml:space="preserve">Agriculture, forestry and fishing </v>
      </c>
      <c r="D9" s="360" t="str">
        <f>C9</f>
        <v xml:space="preserve">Agriculture, forestry and fishing </v>
      </c>
      <c r="E9" s="360" t="s">
        <v>434</v>
      </c>
      <c r="F9" s="360" t="str">
        <f>E9</f>
        <v>02 Chemical and petrochemical</v>
      </c>
      <c r="G9" s="360" t="str">
        <f>F9</f>
        <v>02 Chemical and petrochemical</v>
      </c>
      <c r="H9" s="360" t="s">
        <v>435</v>
      </c>
      <c r="I9" s="360" t="str">
        <f>H9</f>
        <v>03 Non-ferrous metal</v>
      </c>
      <c r="J9" s="360" t="str">
        <f>I9</f>
        <v>03 Non-ferrous metal</v>
      </c>
      <c r="K9" s="360" t="s">
        <v>436</v>
      </c>
      <c r="L9" s="360" t="str">
        <f>K9</f>
        <v>04 Non-metallic minerals</v>
      </c>
      <c r="M9" s="360" t="str">
        <f>L9</f>
        <v>04 Non-metallic minerals</v>
      </c>
      <c r="N9" s="360" t="s">
        <v>437</v>
      </c>
      <c r="O9" s="360" t="str">
        <f>N9</f>
        <v>05 Transport equipment</v>
      </c>
      <c r="P9" s="360" t="str">
        <f>O9</f>
        <v>05 Transport equipment</v>
      </c>
      <c r="Q9" s="360" t="s">
        <v>438</v>
      </c>
      <c r="R9" s="360" t="str">
        <f>Q9</f>
        <v>06 Machinery</v>
      </c>
      <c r="S9" s="360" t="str">
        <f>R9</f>
        <v>06 Machinery</v>
      </c>
      <c r="T9" s="360" t="s">
        <v>439</v>
      </c>
      <c r="U9" s="360" t="str">
        <f>T9</f>
        <v>07 Mining and quarrying</v>
      </c>
      <c r="V9" s="360" t="str">
        <f>U9</f>
        <v>07 Mining and quarrying</v>
      </c>
      <c r="W9" s="360" t="s">
        <v>440</v>
      </c>
      <c r="X9" s="360" t="str">
        <f>W9</f>
        <v>08 Food and tobacco</v>
      </c>
      <c r="Y9" s="360" t="str">
        <f>X9</f>
        <v>08 Food and tobacco</v>
      </c>
      <c r="Z9" s="360" t="s">
        <v>441</v>
      </c>
      <c r="AA9" s="360" t="str">
        <f>Z9</f>
        <v>09 Paper, pulp and printing</v>
      </c>
      <c r="AB9" s="360" t="str">
        <f>AA9</f>
        <v>09 Paper, pulp and printing</v>
      </c>
      <c r="AC9" s="360" t="s">
        <v>442</v>
      </c>
      <c r="AD9" s="360" t="str">
        <f>AC9</f>
        <v>010 Wood and wood products</v>
      </c>
      <c r="AE9" s="360" t="str">
        <f>AD9</f>
        <v>010 Wood and wood products</v>
      </c>
      <c r="AF9" s="360" t="s">
        <v>443</v>
      </c>
      <c r="AG9" s="360" t="str">
        <f>AF9</f>
        <v>011 Textile and leather</v>
      </c>
      <c r="AH9" s="360" t="str">
        <f>AG9</f>
        <v>011 Textile and leather</v>
      </c>
      <c r="AI9" s="360" t="s">
        <v>444</v>
      </c>
      <c r="AJ9" s="360" t="str">
        <f>AI9</f>
        <v>012 Construction</v>
      </c>
      <c r="AK9" s="360" t="str">
        <f>AJ9</f>
        <v>012 Construction</v>
      </c>
      <c r="AL9" s="360" t="s">
        <v>445</v>
      </c>
      <c r="AM9" s="360" t="str">
        <f>AL9</f>
        <v>013 Non-specified</v>
      </c>
      <c r="AN9" s="360" t="str">
        <f>AM9</f>
        <v>013 Non-specified</v>
      </c>
    </row>
    <row r="14" spans="1:40" s="389" customFormat="1"/>
    <row r="15" spans="1:40" ht="15" customHeight="1">
      <c r="C15" s="592" t="s">
        <v>274</v>
      </c>
      <c r="D15" s="592"/>
      <c r="E15" s="592" t="s">
        <v>275</v>
      </c>
      <c r="F15" s="592"/>
      <c r="G15" s="361"/>
      <c r="H15" s="592" t="s">
        <v>276</v>
      </c>
      <c r="I15" s="592"/>
      <c r="J15" s="592"/>
      <c r="L15" s="592" t="s">
        <v>277</v>
      </c>
      <c r="M15" s="592"/>
      <c r="N15" s="592"/>
      <c r="P15" s="592" t="s">
        <v>278</v>
      </c>
      <c r="Q15" s="592"/>
      <c r="R15" s="592"/>
    </row>
    <row r="16" spans="1:40">
      <c r="A16" s="362"/>
      <c r="C16" s="363">
        <v>2010</v>
      </c>
      <c r="D16" s="363">
        <v>2012</v>
      </c>
      <c r="E16" s="363">
        <v>2010</v>
      </c>
      <c r="F16" s="363">
        <v>2012</v>
      </c>
      <c r="H16" s="363">
        <v>2010</v>
      </c>
      <c r="I16" s="363">
        <v>2012</v>
      </c>
      <c r="J16" s="363">
        <v>2014</v>
      </c>
      <c r="L16" s="363">
        <v>2010</v>
      </c>
      <c r="M16" s="363">
        <v>2012</v>
      </c>
      <c r="N16" s="363">
        <v>2014</v>
      </c>
      <c r="P16" s="363">
        <v>2010</v>
      </c>
      <c r="Q16" s="363">
        <v>2012</v>
      </c>
      <c r="R16" s="363">
        <v>2014</v>
      </c>
    </row>
    <row r="17" spans="1:18">
      <c r="A17" s="594" t="s">
        <v>279</v>
      </c>
      <c r="B17" s="364" t="s">
        <v>280</v>
      </c>
      <c r="C17" s="365">
        <v>738348</v>
      </c>
      <c r="D17" s="365">
        <v>732580</v>
      </c>
      <c r="E17" s="366">
        <v>4079</v>
      </c>
      <c r="F17" s="366">
        <v>3054</v>
      </c>
      <c r="H17" s="365">
        <v>271662</v>
      </c>
      <c r="I17" s="365">
        <v>278352</v>
      </c>
      <c r="J17" s="365">
        <v>284962</v>
      </c>
      <c r="L17" s="365">
        <v>3111</v>
      </c>
      <c r="M17" s="365">
        <v>3304</v>
      </c>
      <c r="N17" s="365">
        <v>3453</v>
      </c>
      <c r="P17" s="365">
        <v>38952</v>
      </c>
      <c r="Q17" s="365">
        <v>41807</v>
      </c>
      <c r="R17" s="365">
        <v>42323</v>
      </c>
    </row>
    <row r="18" spans="1:18">
      <c r="A18" s="594"/>
      <c r="B18" s="364" t="s">
        <v>281</v>
      </c>
      <c r="C18" s="593">
        <v>778396</v>
      </c>
      <c r="D18" s="365"/>
      <c r="E18" s="366">
        <v>31</v>
      </c>
      <c r="F18" s="366">
        <v>57</v>
      </c>
      <c r="H18" s="365">
        <v>536499</v>
      </c>
      <c r="I18" s="365">
        <v>556254</v>
      </c>
      <c r="J18" s="365">
        <v>575757</v>
      </c>
      <c r="L18" s="365">
        <v>5542</v>
      </c>
      <c r="M18" s="365">
        <v>6020</v>
      </c>
      <c r="N18" s="365">
        <v>6390</v>
      </c>
      <c r="P18" s="365">
        <v>41663</v>
      </c>
      <c r="Q18" s="365">
        <v>40509</v>
      </c>
      <c r="R18" s="365">
        <v>49616</v>
      </c>
    </row>
    <row r="19" spans="1:18">
      <c r="A19" s="594"/>
      <c r="B19" s="364" t="s">
        <v>282</v>
      </c>
      <c r="C19" s="593"/>
      <c r="D19" s="365">
        <v>772252</v>
      </c>
      <c r="E19" s="366">
        <v>23</v>
      </c>
      <c r="F19" s="367" t="s">
        <v>283</v>
      </c>
      <c r="H19" s="365">
        <v>586860</v>
      </c>
      <c r="I19" s="365">
        <v>613285</v>
      </c>
      <c r="J19" s="365">
        <v>634463</v>
      </c>
      <c r="L19" s="365">
        <v>4618</v>
      </c>
      <c r="M19" s="365">
        <v>5089</v>
      </c>
      <c r="N19" s="365">
        <v>5484</v>
      </c>
      <c r="P19" s="365">
        <v>30357</v>
      </c>
      <c r="Q19" s="365">
        <v>32379</v>
      </c>
      <c r="R19" s="365">
        <v>35806</v>
      </c>
    </row>
    <row r="20" spans="1:18">
      <c r="A20" s="594"/>
      <c r="B20" s="364" t="s">
        <v>284</v>
      </c>
      <c r="C20" s="365">
        <v>1053545</v>
      </c>
      <c r="D20" s="365">
        <v>1043902</v>
      </c>
      <c r="E20" s="366">
        <v>0</v>
      </c>
      <c r="F20" s="366">
        <v>0</v>
      </c>
      <c r="H20" s="365">
        <v>190709</v>
      </c>
      <c r="I20" s="365">
        <v>192791</v>
      </c>
      <c r="J20" s="365">
        <v>194433</v>
      </c>
      <c r="L20" s="365">
        <v>2104</v>
      </c>
      <c r="M20" s="365">
        <v>2187</v>
      </c>
      <c r="N20" s="365">
        <v>2276</v>
      </c>
      <c r="P20" s="365">
        <v>17113</v>
      </c>
      <c r="Q20" s="365">
        <v>19302</v>
      </c>
      <c r="R20" s="365">
        <v>19846</v>
      </c>
    </row>
    <row r="21" spans="1:18">
      <c r="A21" s="594"/>
      <c r="B21" s="364" t="s">
        <v>285</v>
      </c>
      <c r="C21" s="365">
        <v>1021771</v>
      </c>
      <c r="D21" s="365">
        <v>1003506</v>
      </c>
      <c r="E21" s="366">
        <v>0</v>
      </c>
      <c r="F21" s="366">
        <v>0</v>
      </c>
      <c r="H21" s="365">
        <v>185216</v>
      </c>
      <c r="I21" s="365">
        <v>187147</v>
      </c>
      <c r="J21" s="365">
        <v>187820</v>
      </c>
      <c r="L21" s="365">
        <v>2509</v>
      </c>
      <c r="M21" s="365">
        <v>2640</v>
      </c>
      <c r="N21" s="365">
        <v>2703</v>
      </c>
      <c r="P21" s="365">
        <v>15262</v>
      </c>
      <c r="Q21" s="365">
        <v>16320</v>
      </c>
      <c r="R21" s="365">
        <v>17732</v>
      </c>
    </row>
    <row r="22" spans="1:18">
      <c r="A22" s="594"/>
      <c r="B22" s="364" t="s">
        <v>286</v>
      </c>
      <c r="C22" s="365">
        <v>514576</v>
      </c>
      <c r="D22" s="365">
        <v>508558</v>
      </c>
      <c r="E22" s="366">
        <v>18</v>
      </c>
      <c r="F22" s="367" t="s">
        <v>283</v>
      </c>
      <c r="H22" s="365">
        <v>257673</v>
      </c>
      <c r="I22" s="365">
        <v>265164</v>
      </c>
      <c r="J22" s="365">
        <v>272228</v>
      </c>
      <c r="L22" s="365">
        <v>3522</v>
      </c>
      <c r="M22" s="365">
        <v>3824</v>
      </c>
      <c r="N22" s="365">
        <v>4020</v>
      </c>
      <c r="P22" s="365">
        <v>43314</v>
      </c>
      <c r="Q22" s="365">
        <v>45687</v>
      </c>
      <c r="R22" s="365">
        <v>47588</v>
      </c>
    </row>
    <row r="23" spans="1:18">
      <c r="A23" s="594"/>
      <c r="B23" s="364" t="s">
        <v>287</v>
      </c>
      <c r="C23" s="365">
        <v>410473</v>
      </c>
      <c r="D23" s="365">
        <v>409095</v>
      </c>
      <c r="E23" s="366">
        <v>904</v>
      </c>
      <c r="F23" s="366">
        <v>816</v>
      </c>
      <c r="H23" s="365">
        <v>231286</v>
      </c>
      <c r="I23" s="365">
        <v>236424</v>
      </c>
      <c r="J23" s="365">
        <v>240860</v>
      </c>
      <c r="L23" s="365">
        <v>2687</v>
      </c>
      <c r="M23" s="365">
        <v>2801</v>
      </c>
      <c r="N23" s="365">
        <v>2926</v>
      </c>
      <c r="P23" s="365">
        <v>52676</v>
      </c>
      <c r="Q23" s="365">
        <v>59615</v>
      </c>
      <c r="R23" s="365">
        <v>59933</v>
      </c>
    </row>
    <row r="24" spans="1:18">
      <c r="A24" s="594"/>
      <c r="B24" s="364" t="s">
        <v>288</v>
      </c>
      <c r="C24" s="365">
        <v>250134</v>
      </c>
      <c r="D24" s="365">
        <v>243718</v>
      </c>
      <c r="E24" s="366">
        <v>440</v>
      </c>
      <c r="F24" s="366">
        <v>678</v>
      </c>
      <c r="H24" s="365">
        <v>168231</v>
      </c>
      <c r="I24" s="365">
        <v>170023</v>
      </c>
      <c r="J24" s="365">
        <v>171469</v>
      </c>
      <c r="L24" s="365">
        <v>2040</v>
      </c>
      <c r="M24" s="365">
        <v>2185</v>
      </c>
      <c r="N24" s="365">
        <v>2264</v>
      </c>
      <c r="P24" s="365">
        <v>34478</v>
      </c>
      <c r="Q24" s="365">
        <v>33228</v>
      </c>
      <c r="R24" s="365">
        <v>34083</v>
      </c>
    </row>
    <row r="25" spans="1:18">
      <c r="A25" s="594"/>
      <c r="B25" s="364" t="s">
        <v>289</v>
      </c>
      <c r="C25" s="365">
        <v>110799</v>
      </c>
      <c r="D25" s="365">
        <v>110102</v>
      </c>
      <c r="E25" s="366">
        <v>2277</v>
      </c>
      <c r="F25" s="366">
        <v>2214</v>
      </c>
      <c r="H25" s="365">
        <v>108499</v>
      </c>
      <c r="I25" s="365">
        <v>111495</v>
      </c>
      <c r="J25" s="365">
        <v>113747</v>
      </c>
      <c r="L25" s="365">
        <v>1353</v>
      </c>
      <c r="M25" s="365">
        <v>1458</v>
      </c>
      <c r="N25" s="365">
        <v>1555</v>
      </c>
      <c r="P25" s="365">
        <v>10935</v>
      </c>
      <c r="Q25" s="365">
        <v>9834</v>
      </c>
      <c r="R25" s="365">
        <v>10135</v>
      </c>
    </row>
    <row r="26" spans="1:18">
      <c r="A26" s="594"/>
      <c r="B26" s="364" t="s">
        <v>290</v>
      </c>
      <c r="C26" s="365">
        <v>188389</v>
      </c>
      <c r="D26" s="365">
        <v>182735</v>
      </c>
      <c r="E26" s="366">
        <v>20418</v>
      </c>
      <c r="F26" s="366">
        <v>15820</v>
      </c>
      <c r="H26" s="365">
        <v>170377</v>
      </c>
      <c r="I26" s="365">
        <v>174324</v>
      </c>
      <c r="J26" s="365">
        <v>178478</v>
      </c>
      <c r="L26" s="365">
        <v>2216</v>
      </c>
      <c r="M26" s="365">
        <v>2373</v>
      </c>
      <c r="N26" s="365">
        <v>2514</v>
      </c>
      <c r="P26" s="365">
        <v>59790</v>
      </c>
      <c r="Q26" s="365">
        <v>57516</v>
      </c>
      <c r="R26" s="365">
        <v>71780</v>
      </c>
    </row>
    <row r="27" spans="1:18">
      <c r="A27" s="594"/>
      <c r="B27" s="364" t="s">
        <v>291</v>
      </c>
      <c r="C27" s="377">
        <v>999097</v>
      </c>
      <c r="D27" s="365">
        <v>998029</v>
      </c>
      <c r="E27" s="366">
        <v>143625</v>
      </c>
      <c r="F27" s="366">
        <v>76213</v>
      </c>
      <c r="H27" s="365">
        <v>427947</v>
      </c>
      <c r="I27" s="365">
        <v>443115</v>
      </c>
      <c r="J27" s="365">
        <v>459625</v>
      </c>
      <c r="L27" s="365">
        <v>3884</v>
      </c>
      <c r="M27" s="365">
        <v>4190</v>
      </c>
      <c r="N27" s="365">
        <v>4335</v>
      </c>
      <c r="P27" s="365">
        <v>66017</v>
      </c>
      <c r="Q27" s="365">
        <v>80256</v>
      </c>
      <c r="R27" s="365">
        <v>85009</v>
      </c>
    </row>
    <row r="28" spans="1:18">
      <c r="A28" s="594"/>
      <c r="B28" s="368" t="s">
        <v>293</v>
      </c>
      <c r="C28" s="365">
        <v>414683</v>
      </c>
      <c r="D28" s="365">
        <v>404670</v>
      </c>
      <c r="E28" s="366">
        <v>667166</v>
      </c>
      <c r="F28" s="366">
        <v>487093</v>
      </c>
      <c r="H28" s="365">
        <v>477175</v>
      </c>
      <c r="I28" s="365">
        <v>490570</v>
      </c>
      <c r="J28" s="365">
        <v>505246</v>
      </c>
      <c r="L28" s="365">
        <v>4647</v>
      </c>
      <c r="M28" s="365">
        <v>4911</v>
      </c>
      <c r="N28" s="365">
        <v>5122</v>
      </c>
      <c r="P28" s="365">
        <v>102341</v>
      </c>
      <c r="Q28" s="365">
        <v>128552</v>
      </c>
      <c r="R28" s="365">
        <v>130514</v>
      </c>
    </row>
    <row r="29" spans="1:18">
      <c r="A29" s="595"/>
      <c r="B29" s="368" t="s">
        <v>294</v>
      </c>
      <c r="C29" s="365">
        <v>447064</v>
      </c>
      <c r="D29" s="365">
        <v>429848</v>
      </c>
      <c r="E29" s="366">
        <v>175494</v>
      </c>
      <c r="F29" s="366">
        <v>144199</v>
      </c>
      <c r="H29" s="365">
        <v>107080</v>
      </c>
      <c r="I29" s="365">
        <v>108201</v>
      </c>
      <c r="J29" s="365">
        <v>108965</v>
      </c>
      <c r="L29" s="365">
        <v>1402</v>
      </c>
      <c r="M29" s="365">
        <v>1476</v>
      </c>
      <c r="N29" s="365">
        <v>1496</v>
      </c>
      <c r="P29" s="365">
        <v>25361</v>
      </c>
      <c r="Q29" s="365">
        <v>26324</v>
      </c>
      <c r="R29" s="365">
        <v>27010</v>
      </c>
    </row>
    <row r="30" spans="1:18">
      <c r="A30" s="596" t="s">
        <v>292</v>
      </c>
      <c r="B30" s="373" t="s">
        <v>295</v>
      </c>
      <c r="C30" s="374">
        <v>567702</v>
      </c>
      <c r="D30" s="374">
        <v>548806</v>
      </c>
      <c r="E30" s="375">
        <v>686310</v>
      </c>
      <c r="F30" s="375">
        <v>518127</v>
      </c>
      <c r="G30" s="376"/>
      <c r="H30" s="374">
        <v>251262</v>
      </c>
      <c r="I30" s="374">
        <v>256628</v>
      </c>
      <c r="J30" s="374">
        <v>261530</v>
      </c>
      <c r="K30" s="376"/>
      <c r="L30" s="374">
        <v>2706</v>
      </c>
      <c r="M30" s="374">
        <v>2900</v>
      </c>
      <c r="N30" s="374">
        <v>2943</v>
      </c>
      <c r="O30" s="376"/>
      <c r="P30" s="374">
        <v>72807</v>
      </c>
      <c r="Q30" s="374">
        <v>75575</v>
      </c>
      <c r="R30" s="374">
        <v>83382</v>
      </c>
    </row>
    <row r="31" spans="1:18">
      <c r="A31" s="594"/>
      <c r="B31" s="368" t="s">
        <v>296</v>
      </c>
      <c r="C31" s="365">
        <v>745976</v>
      </c>
      <c r="D31" s="365">
        <v>740006</v>
      </c>
      <c r="E31" s="366">
        <v>52761</v>
      </c>
      <c r="F31" s="366">
        <v>45585</v>
      </c>
      <c r="H31" s="365">
        <v>290547</v>
      </c>
      <c r="I31" s="365">
        <v>297950</v>
      </c>
      <c r="J31" s="365">
        <v>306197</v>
      </c>
      <c r="L31" s="365">
        <v>2568</v>
      </c>
      <c r="M31" s="365">
        <v>2783</v>
      </c>
      <c r="N31" s="365">
        <v>2905</v>
      </c>
      <c r="P31" s="365">
        <v>31925</v>
      </c>
      <c r="Q31" s="365">
        <v>32766</v>
      </c>
      <c r="R31" s="365">
        <v>43622</v>
      </c>
    </row>
    <row r="32" spans="1:18">
      <c r="A32" s="594"/>
      <c r="B32" s="368" t="s">
        <v>297</v>
      </c>
      <c r="C32" s="365">
        <v>871595</v>
      </c>
      <c r="D32" s="365">
        <v>864380</v>
      </c>
      <c r="E32" s="366">
        <v>36847</v>
      </c>
      <c r="F32" s="366">
        <v>31775</v>
      </c>
      <c r="H32" s="365">
        <v>131555</v>
      </c>
      <c r="I32" s="365">
        <v>133390</v>
      </c>
      <c r="J32" s="365">
        <v>135142</v>
      </c>
      <c r="L32" s="365">
        <v>1137</v>
      </c>
      <c r="M32" s="365">
        <v>1234</v>
      </c>
      <c r="N32" s="365">
        <v>1304</v>
      </c>
      <c r="P32" s="365">
        <v>13661</v>
      </c>
      <c r="Q32" s="365">
        <v>16946</v>
      </c>
      <c r="R32" s="365">
        <v>16540</v>
      </c>
    </row>
    <row r="33" spans="1:18">
      <c r="A33" s="594"/>
      <c r="B33" s="368" t="s">
        <v>298</v>
      </c>
      <c r="C33" s="365">
        <v>570093</v>
      </c>
      <c r="D33" s="365">
        <v>560277</v>
      </c>
      <c r="E33" s="366">
        <v>529812</v>
      </c>
      <c r="F33" s="366">
        <v>464732</v>
      </c>
      <c r="H33" s="365">
        <v>236271</v>
      </c>
      <c r="I33" s="365">
        <v>238320</v>
      </c>
      <c r="J33" s="365">
        <v>240877</v>
      </c>
      <c r="L33" s="365">
        <v>2025</v>
      </c>
      <c r="M33" s="365">
        <v>2147</v>
      </c>
      <c r="N33" s="365">
        <v>2236</v>
      </c>
      <c r="P33" s="365">
        <v>31063</v>
      </c>
      <c r="Q33" s="365">
        <v>34651</v>
      </c>
      <c r="R33" s="365">
        <v>37387</v>
      </c>
    </row>
    <row r="34" spans="1:18">
      <c r="A34" s="594"/>
      <c r="B34" s="368" t="s">
        <v>299</v>
      </c>
      <c r="C34" s="365">
        <v>253492</v>
      </c>
      <c r="D34" s="365">
        <v>244042</v>
      </c>
      <c r="E34" s="366">
        <v>186155</v>
      </c>
      <c r="F34" s="366">
        <v>179912</v>
      </c>
      <c r="H34" s="365">
        <v>156494</v>
      </c>
      <c r="I34" s="365">
        <v>158650</v>
      </c>
      <c r="J34" s="365">
        <v>162050</v>
      </c>
      <c r="L34" s="365">
        <v>1420</v>
      </c>
      <c r="M34" s="365">
        <v>1466</v>
      </c>
      <c r="N34" s="365">
        <v>1539</v>
      </c>
      <c r="P34" s="365">
        <v>8541</v>
      </c>
      <c r="Q34" s="365">
        <v>10298</v>
      </c>
      <c r="R34" s="365">
        <v>11724</v>
      </c>
    </row>
    <row r="35" spans="1:18">
      <c r="A35" s="594"/>
      <c r="B35" s="368" t="s">
        <v>300</v>
      </c>
      <c r="C35" s="365">
        <v>93965</v>
      </c>
      <c r="D35" s="365">
        <v>95420</v>
      </c>
      <c r="E35" s="366">
        <v>169648</v>
      </c>
      <c r="F35" s="366">
        <v>166197</v>
      </c>
      <c r="H35" s="365">
        <v>72856</v>
      </c>
      <c r="I35" s="365">
        <v>73787</v>
      </c>
      <c r="J35" s="365">
        <v>75207</v>
      </c>
      <c r="L35" s="365">
        <v>631</v>
      </c>
      <c r="M35" s="365">
        <v>658</v>
      </c>
      <c r="N35" s="365">
        <v>675</v>
      </c>
      <c r="P35" s="365">
        <v>4515</v>
      </c>
      <c r="Q35" s="365">
        <v>6722</v>
      </c>
      <c r="R35" s="365">
        <v>7169</v>
      </c>
    </row>
    <row r="36" spans="1:18">
      <c r="C36" s="369"/>
      <c r="D36" s="370"/>
    </row>
    <row r="37" spans="1:18">
      <c r="A37" s="590" t="s">
        <v>301</v>
      </c>
      <c r="B37" s="360" t="s">
        <v>302</v>
      </c>
      <c r="C37" s="360">
        <f>SUM(C17:C29)/SUM(C17:C35)</f>
        <v>0.69064878528604601</v>
      </c>
      <c r="D37" s="360">
        <f t="shared" ref="D37:F37" si="1">SUM(D17:D29)/SUM(D17:D35)</f>
        <v>0.69137142756627978</v>
      </c>
      <c r="E37" s="360">
        <f t="shared" si="1"/>
        <v>0.37910013721932073</v>
      </c>
      <c r="F37" s="360">
        <f t="shared" si="1"/>
        <v>0.34175219708004601</v>
      </c>
      <c r="H37" s="360">
        <f>SUM(H17:H29)/SUM(H17:H35)</f>
        <v>0.76555406643490731</v>
      </c>
      <c r="I37" s="360">
        <f t="shared" ref="I37:J37" si="2">SUM(I17:I29)/SUM(I17:I35)</f>
        <v>0.76759823260534266</v>
      </c>
      <c r="J37" s="360">
        <f t="shared" si="2"/>
        <v>0.76884124973380596</v>
      </c>
      <c r="L37" s="360">
        <f>SUM(L17:L29)/SUM(L17:L35)</f>
        <v>0.79077051993136749</v>
      </c>
      <c r="M37" s="360">
        <f t="shared" ref="M37:N37" si="3">SUM(M17:M29)/SUM(M17:M35)</f>
        <v>0.79144763822092978</v>
      </c>
      <c r="N37" s="360">
        <f t="shared" si="3"/>
        <v>0.79333808336302103</v>
      </c>
      <c r="P37" s="360">
        <f>SUM(P17:P29)/SUM(P17:P35)</f>
        <v>0.76809542632329253</v>
      </c>
      <c r="Q37" s="360">
        <f t="shared" ref="Q37:R37" si="4">SUM(Q17:Q29)/SUM(Q17:Q35)</f>
        <v>0.76967201058979262</v>
      </c>
      <c r="R37" s="360">
        <f t="shared" si="4"/>
        <v>0.75959547593295951</v>
      </c>
    </row>
    <row r="38" spans="1:18">
      <c r="A38" s="590"/>
      <c r="B38" s="360" t="s">
        <v>303</v>
      </c>
      <c r="C38" s="360">
        <f>SUM(C30:C35)/SUM(C17:C35)</f>
        <v>0.30935121471395394</v>
      </c>
      <c r="D38" s="360">
        <f t="shared" ref="D38:F38" si="5">SUM(D30:D35)/SUM(D17:D35)</f>
        <v>0.30862857243372016</v>
      </c>
      <c r="E38" s="360">
        <f t="shared" si="5"/>
        <v>0.62089986278067932</v>
      </c>
      <c r="F38" s="360">
        <f t="shared" si="5"/>
        <v>0.65824780291995399</v>
      </c>
      <c r="H38" s="360">
        <f>SUM(H30:H35)/SUM(H17:H35)</f>
        <v>0.23444593356509275</v>
      </c>
      <c r="I38" s="360">
        <f t="shared" ref="I38:J38" si="6">SUM(I30:I35)/SUM(I17:I35)</f>
        <v>0.23240176739465729</v>
      </c>
      <c r="J38" s="360">
        <f t="shared" si="6"/>
        <v>0.23115875026619398</v>
      </c>
      <c r="L38" s="360">
        <f>SUM(L30:L35)/SUM(L17:L35)</f>
        <v>0.20922948006863254</v>
      </c>
      <c r="M38" s="360">
        <f t="shared" ref="M38:N38" si="7">SUM(M30:M35)/SUM(M17:M35)</f>
        <v>0.20855236177907019</v>
      </c>
      <c r="N38" s="360">
        <f t="shared" si="7"/>
        <v>0.20666191663697897</v>
      </c>
      <c r="P38" s="360">
        <f>SUM(P30:P35)/SUM(P17:P35)</f>
        <v>0.2319045736767075</v>
      </c>
      <c r="Q38" s="360">
        <f t="shared" ref="Q38:R38" si="8">SUM(Q30:Q35)/SUM(Q17:Q35)</f>
        <v>0.23032798941020738</v>
      </c>
      <c r="R38" s="360">
        <f t="shared" si="8"/>
        <v>0.24040452406704049</v>
      </c>
    </row>
    <row r="39" spans="1:18">
      <c r="A39" s="371"/>
    </row>
    <row r="40" spans="1:18">
      <c r="A40" s="371"/>
      <c r="C40" s="360">
        <v>2010</v>
      </c>
      <c r="D40" s="360">
        <v>2012</v>
      </c>
    </row>
    <row r="41" spans="1:18">
      <c r="A41" s="591" t="s">
        <v>304</v>
      </c>
      <c r="B41" s="360" t="s">
        <v>305</v>
      </c>
      <c r="C41" s="360">
        <v>14.391</v>
      </c>
      <c r="D41" s="360">
        <v>13.577999999999999</v>
      </c>
    </row>
    <row r="42" spans="1:18">
      <c r="A42" s="591"/>
      <c r="B42" s="360" t="s">
        <v>306</v>
      </c>
      <c r="C42" s="360">
        <v>20.29</v>
      </c>
      <c r="D42" s="360">
        <v>21.97</v>
      </c>
    </row>
  </sheetData>
  <mergeCells count="10">
    <mergeCell ref="A37:A38"/>
    <mergeCell ref="A41:A42"/>
    <mergeCell ref="P15:R15"/>
    <mergeCell ref="C18:C19"/>
    <mergeCell ref="A17:A29"/>
    <mergeCell ref="A30:A35"/>
    <mergeCell ref="C15:D15"/>
    <mergeCell ref="E15:F15"/>
    <mergeCell ref="H15:J15"/>
    <mergeCell ref="L15:N15"/>
  </mergeCells>
  <pageMargins left="0.7" right="0.7" top="0.75" bottom="0.75" header="0.3" footer="0.3"/>
  <pageSetup orientation="portrait" horizontalDpi="1200" verticalDpi="12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V55"/>
  <sheetViews>
    <sheetView showGridLines="0" zoomScale="85" zoomScaleNormal="85" workbookViewId="0">
      <pane xSplit="3" ySplit="5" topLeftCell="D21" activePane="bottomRight" state="frozen"/>
      <selection pane="topRight" activeCell="D1" sqref="D1"/>
      <selection pane="bottomLeft" activeCell="A6" sqref="A6"/>
      <selection pane="bottomRight" activeCell="B51" sqref="B51"/>
    </sheetView>
  </sheetViews>
  <sheetFormatPr defaultColWidth="9.109375" defaultRowHeight="13.8"/>
  <cols>
    <col min="1" max="1" width="5.6640625" style="403" customWidth="1"/>
    <col min="2" max="2" width="35.6640625" style="403" customWidth="1"/>
    <col min="3" max="21" width="11.6640625" style="403" customWidth="1"/>
    <col min="22" max="22" width="14.33203125" style="403" customWidth="1"/>
    <col min="23" max="257" width="9.109375" style="403"/>
    <col min="258" max="258" width="5.6640625" style="403" customWidth="1"/>
    <col min="259" max="259" width="35.6640625" style="403" customWidth="1"/>
    <col min="260" max="277" width="11.6640625" style="403" customWidth="1"/>
    <col min="278" max="513" width="9.109375" style="403"/>
    <col min="514" max="514" width="5.6640625" style="403" customWidth="1"/>
    <col min="515" max="515" width="35.6640625" style="403" customWidth="1"/>
    <col min="516" max="533" width="11.6640625" style="403" customWidth="1"/>
    <col min="534" max="769" width="9.109375" style="403"/>
    <col min="770" max="770" width="5.6640625" style="403" customWidth="1"/>
    <col min="771" max="771" width="35.6640625" style="403" customWidth="1"/>
    <col min="772" max="789" width="11.6640625" style="403" customWidth="1"/>
    <col min="790" max="1025" width="9.109375" style="403"/>
    <col min="1026" max="1026" width="5.6640625" style="403" customWidth="1"/>
    <col min="1027" max="1027" width="35.6640625" style="403" customWidth="1"/>
    <col min="1028" max="1045" width="11.6640625" style="403" customWidth="1"/>
    <col min="1046" max="1281" width="9.109375" style="403"/>
    <col min="1282" max="1282" width="5.6640625" style="403" customWidth="1"/>
    <col min="1283" max="1283" width="35.6640625" style="403" customWidth="1"/>
    <col min="1284" max="1301" width="11.6640625" style="403" customWidth="1"/>
    <col min="1302" max="1537" width="9.109375" style="403"/>
    <col min="1538" max="1538" width="5.6640625" style="403" customWidth="1"/>
    <col min="1539" max="1539" width="35.6640625" style="403" customWidth="1"/>
    <col min="1540" max="1557" width="11.6640625" style="403" customWidth="1"/>
    <col min="1558" max="1793" width="9.109375" style="403"/>
    <col min="1794" max="1794" width="5.6640625" style="403" customWidth="1"/>
    <col min="1795" max="1795" width="35.6640625" style="403" customWidth="1"/>
    <col min="1796" max="1813" width="11.6640625" style="403" customWidth="1"/>
    <col min="1814" max="2049" width="9.109375" style="403"/>
    <col min="2050" max="2050" width="5.6640625" style="403" customWidth="1"/>
    <col min="2051" max="2051" width="35.6640625" style="403" customWidth="1"/>
    <col min="2052" max="2069" width="11.6640625" style="403" customWidth="1"/>
    <col min="2070" max="2305" width="9.109375" style="403"/>
    <col min="2306" max="2306" width="5.6640625" style="403" customWidth="1"/>
    <col min="2307" max="2307" width="35.6640625" style="403" customWidth="1"/>
    <col min="2308" max="2325" width="11.6640625" style="403" customWidth="1"/>
    <col min="2326" max="2561" width="9.109375" style="403"/>
    <col min="2562" max="2562" width="5.6640625" style="403" customWidth="1"/>
    <col min="2563" max="2563" width="35.6640625" style="403" customWidth="1"/>
    <col min="2564" max="2581" width="11.6640625" style="403" customWidth="1"/>
    <col min="2582" max="2817" width="9.109375" style="403"/>
    <col min="2818" max="2818" width="5.6640625" style="403" customWidth="1"/>
    <col min="2819" max="2819" width="35.6640625" style="403" customWidth="1"/>
    <col min="2820" max="2837" width="11.6640625" style="403" customWidth="1"/>
    <col min="2838" max="3073" width="9.109375" style="403"/>
    <col min="3074" max="3074" width="5.6640625" style="403" customWidth="1"/>
    <col min="3075" max="3075" width="35.6640625" style="403" customWidth="1"/>
    <col min="3076" max="3093" width="11.6640625" style="403" customWidth="1"/>
    <col min="3094" max="3329" width="9.109375" style="403"/>
    <col min="3330" max="3330" width="5.6640625" style="403" customWidth="1"/>
    <col min="3331" max="3331" width="35.6640625" style="403" customWidth="1"/>
    <col min="3332" max="3349" width="11.6640625" style="403" customWidth="1"/>
    <col min="3350" max="3585" width="9.109375" style="403"/>
    <col min="3586" max="3586" width="5.6640625" style="403" customWidth="1"/>
    <col min="3587" max="3587" width="35.6640625" style="403" customWidth="1"/>
    <col min="3588" max="3605" width="11.6640625" style="403" customWidth="1"/>
    <col min="3606" max="3841" width="9.109375" style="403"/>
    <col min="3842" max="3842" width="5.6640625" style="403" customWidth="1"/>
    <col min="3843" max="3843" width="35.6640625" style="403" customWidth="1"/>
    <col min="3844" max="3861" width="11.6640625" style="403" customWidth="1"/>
    <col min="3862" max="4097" width="9.109375" style="403"/>
    <col min="4098" max="4098" width="5.6640625" style="403" customWidth="1"/>
    <col min="4099" max="4099" width="35.6640625" style="403" customWidth="1"/>
    <col min="4100" max="4117" width="11.6640625" style="403" customWidth="1"/>
    <col min="4118" max="4353" width="9.109375" style="403"/>
    <col min="4354" max="4354" width="5.6640625" style="403" customWidth="1"/>
    <col min="4355" max="4355" width="35.6640625" style="403" customWidth="1"/>
    <col min="4356" max="4373" width="11.6640625" style="403" customWidth="1"/>
    <col min="4374" max="4609" width="9.109375" style="403"/>
    <col min="4610" max="4610" width="5.6640625" style="403" customWidth="1"/>
    <col min="4611" max="4611" width="35.6640625" style="403" customWidth="1"/>
    <col min="4612" max="4629" width="11.6640625" style="403" customWidth="1"/>
    <col min="4630" max="4865" width="9.109375" style="403"/>
    <col min="4866" max="4866" width="5.6640625" style="403" customWidth="1"/>
    <col min="4867" max="4867" width="35.6640625" style="403" customWidth="1"/>
    <col min="4868" max="4885" width="11.6640625" style="403" customWidth="1"/>
    <col min="4886" max="5121" width="9.109375" style="403"/>
    <col min="5122" max="5122" width="5.6640625" style="403" customWidth="1"/>
    <col min="5123" max="5123" width="35.6640625" style="403" customWidth="1"/>
    <col min="5124" max="5141" width="11.6640625" style="403" customWidth="1"/>
    <col min="5142" max="5377" width="9.109375" style="403"/>
    <col min="5378" max="5378" width="5.6640625" style="403" customWidth="1"/>
    <col min="5379" max="5379" width="35.6640625" style="403" customWidth="1"/>
    <col min="5380" max="5397" width="11.6640625" style="403" customWidth="1"/>
    <col min="5398" max="5633" width="9.109375" style="403"/>
    <col min="5634" max="5634" width="5.6640625" style="403" customWidth="1"/>
    <col min="5635" max="5635" width="35.6640625" style="403" customWidth="1"/>
    <col min="5636" max="5653" width="11.6640625" style="403" customWidth="1"/>
    <col min="5654" max="5889" width="9.109375" style="403"/>
    <col min="5890" max="5890" width="5.6640625" style="403" customWidth="1"/>
    <col min="5891" max="5891" width="35.6640625" style="403" customWidth="1"/>
    <col min="5892" max="5909" width="11.6640625" style="403" customWidth="1"/>
    <col min="5910" max="6145" width="9.109375" style="403"/>
    <col min="6146" max="6146" width="5.6640625" style="403" customWidth="1"/>
    <col min="6147" max="6147" width="35.6640625" style="403" customWidth="1"/>
    <col min="6148" max="6165" width="11.6640625" style="403" customWidth="1"/>
    <col min="6166" max="6401" width="9.109375" style="403"/>
    <col min="6402" max="6402" width="5.6640625" style="403" customWidth="1"/>
    <col min="6403" max="6403" width="35.6640625" style="403" customWidth="1"/>
    <col min="6404" max="6421" width="11.6640625" style="403" customWidth="1"/>
    <col min="6422" max="6657" width="9.109375" style="403"/>
    <col min="6658" max="6658" width="5.6640625" style="403" customWidth="1"/>
    <col min="6659" max="6659" width="35.6640625" style="403" customWidth="1"/>
    <col min="6660" max="6677" width="11.6640625" style="403" customWidth="1"/>
    <col min="6678" max="6913" width="9.109375" style="403"/>
    <col min="6914" max="6914" width="5.6640625" style="403" customWidth="1"/>
    <col min="6915" max="6915" width="35.6640625" style="403" customWidth="1"/>
    <col min="6916" max="6933" width="11.6640625" style="403" customWidth="1"/>
    <col min="6934" max="7169" width="9.109375" style="403"/>
    <col min="7170" max="7170" width="5.6640625" style="403" customWidth="1"/>
    <col min="7171" max="7171" width="35.6640625" style="403" customWidth="1"/>
    <col min="7172" max="7189" width="11.6640625" style="403" customWidth="1"/>
    <col min="7190" max="7425" width="9.109375" style="403"/>
    <col min="7426" max="7426" width="5.6640625" style="403" customWidth="1"/>
    <col min="7427" max="7427" width="35.6640625" style="403" customWidth="1"/>
    <col min="7428" max="7445" width="11.6640625" style="403" customWidth="1"/>
    <col min="7446" max="7681" width="9.109375" style="403"/>
    <col min="7682" max="7682" width="5.6640625" style="403" customWidth="1"/>
    <col min="7683" max="7683" width="35.6640625" style="403" customWidth="1"/>
    <col min="7684" max="7701" width="11.6640625" style="403" customWidth="1"/>
    <col min="7702" max="7937" width="9.109375" style="403"/>
    <col min="7938" max="7938" width="5.6640625" style="403" customWidth="1"/>
    <col min="7939" max="7939" width="35.6640625" style="403" customWidth="1"/>
    <col min="7940" max="7957" width="11.6640625" style="403" customWidth="1"/>
    <col min="7958" max="8193" width="9.109375" style="403"/>
    <col min="8194" max="8194" width="5.6640625" style="403" customWidth="1"/>
    <col min="8195" max="8195" width="35.6640625" style="403" customWidth="1"/>
    <col min="8196" max="8213" width="11.6640625" style="403" customWidth="1"/>
    <col min="8214" max="8449" width="9.109375" style="403"/>
    <col min="8450" max="8450" width="5.6640625" style="403" customWidth="1"/>
    <col min="8451" max="8451" width="35.6640625" style="403" customWidth="1"/>
    <col min="8452" max="8469" width="11.6640625" style="403" customWidth="1"/>
    <col min="8470" max="8705" width="9.109375" style="403"/>
    <col min="8706" max="8706" width="5.6640625" style="403" customWidth="1"/>
    <col min="8707" max="8707" width="35.6640625" style="403" customWidth="1"/>
    <col min="8708" max="8725" width="11.6640625" style="403" customWidth="1"/>
    <col min="8726" max="8961" width="9.109375" style="403"/>
    <col min="8962" max="8962" width="5.6640625" style="403" customWidth="1"/>
    <col min="8963" max="8963" width="35.6640625" style="403" customWidth="1"/>
    <col min="8964" max="8981" width="11.6640625" style="403" customWidth="1"/>
    <col min="8982" max="9217" width="9.109375" style="403"/>
    <col min="9218" max="9218" width="5.6640625" style="403" customWidth="1"/>
    <col min="9219" max="9219" width="35.6640625" style="403" customWidth="1"/>
    <col min="9220" max="9237" width="11.6640625" style="403" customWidth="1"/>
    <col min="9238" max="9473" width="9.109375" style="403"/>
    <col min="9474" max="9474" width="5.6640625" style="403" customWidth="1"/>
    <col min="9475" max="9475" width="35.6640625" style="403" customWidth="1"/>
    <col min="9476" max="9493" width="11.6640625" style="403" customWidth="1"/>
    <col min="9494" max="9729" width="9.109375" style="403"/>
    <col min="9730" max="9730" width="5.6640625" style="403" customWidth="1"/>
    <col min="9731" max="9731" width="35.6640625" style="403" customWidth="1"/>
    <col min="9732" max="9749" width="11.6640625" style="403" customWidth="1"/>
    <col min="9750" max="9985" width="9.109375" style="403"/>
    <col min="9986" max="9986" width="5.6640625" style="403" customWidth="1"/>
    <col min="9987" max="9987" width="35.6640625" style="403" customWidth="1"/>
    <col min="9988" max="10005" width="11.6640625" style="403" customWidth="1"/>
    <col min="10006" max="10241" width="9.109375" style="403"/>
    <col min="10242" max="10242" width="5.6640625" style="403" customWidth="1"/>
    <col min="10243" max="10243" width="35.6640625" style="403" customWidth="1"/>
    <col min="10244" max="10261" width="11.6640625" style="403" customWidth="1"/>
    <col min="10262" max="10497" width="9.109375" style="403"/>
    <col min="10498" max="10498" width="5.6640625" style="403" customWidth="1"/>
    <col min="10499" max="10499" width="35.6640625" style="403" customWidth="1"/>
    <col min="10500" max="10517" width="11.6640625" style="403" customWidth="1"/>
    <col min="10518" max="10753" width="9.109375" style="403"/>
    <col min="10754" max="10754" width="5.6640625" style="403" customWidth="1"/>
    <col min="10755" max="10755" width="35.6640625" style="403" customWidth="1"/>
    <col min="10756" max="10773" width="11.6640625" style="403" customWidth="1"/>
    <col min="10774" max="11009" width="9.109375" style="403"/>
    <col min="11010" max="11010" width="5.6640625" style="403" customWidth="1"/>
    <col min="11011" max="11011" width="35.6640625" style="403" customWidth="1"/>
    <col min="11012" max="11029" width="11.6640625" style="403" customWidth="1"/>
    <col min="11030" max="11265" width="9.109375" style="403"/>
    <col min="11266" max="11266" width="5.6640625" style="403" customWidth="1"/>
    <col min="11267" max="11267" width="35.6640625" style="403" customWidth="1"/>
    <col min="11268" max="11285" width="11.6640625" style="403" customWidth="1"/>
    <col min="11286" max="11521" width="9.109375" style="403"/>
    <col min="11522" max="11522" width="5.6640625" style="403" customWidth="1"/>
    <col min="11523" max="11523" width="35.6640625" style="403" customWidth="1"/>
    <col min="11524" max="11541" width="11.6640625" style="403" customWidth="1"/>
    <col min="11542" max="11777" width="9.109375" style="403"/>
    <col min="11778" max="11778" width="5.6640625" style="403" customWidth="1"/>
    <col min="11779" max="11779" width="35.6640625" style="403" customWidth="1"/>
    <col min="11780" max="11797" width="11.6640625" style="403" customWidth="1"/>
    <col min="11798" max="12033" width="9.109375" style="403"/>
    <col min="12034" max="12034" width="5.6640625" style="403" customWidth="1"/>
    <col min="12035" max="12035" width="35.6640625" style="403" customWidth="1"/>
    <col min="12036" max="12053" width="11.6640625" style="403" customWidth="1"/>
    <col min="12054" max="12289" width="9.109375" style="403"/>
    <col min="12290" max="12290" width="5.6640625" style="403" customWidth="1"/>
    <col min="12291" max="12291" width="35.6640625" style="403" customWidth="1"/>
    <col min="12292" max="12309" width="11.6640625" style="403" customWidth="1"/>
    <col min="12310" max="12545" width="9.109375" style="403"/>
    <col min="12546" max="12546" width="5.6640625" style="403" customWidth="1"/>
    <col min="12547" max="12547" width="35.6640625" style="403" customWidth="1"/>
    <col min="12548" max="12565" width="11.6640625" style="403" customWidth="1"/>
    <col min="12566" max="12801" width="9.109375" style="403"/>
    <col min="12802" max="12802" width="5.6640625" style="403" customWidth="1"/>
    <col min="12803" max="12803" width="35.6640625" style="403" customWidth="1"/>
    <col min="12804" max="12821" width="11.6640625" style="403" customWidth="1"/>
    <col min="12822" max="13057" width="9.109375" style="403"/>
    <col min="13058" max="13058" width="5.6640625" style="403" customWidth="1"/>
    <col min="13059" max="13059" width="35.6640625" style="403" customWidth="1"/>
    <col min="13060" max="13077" width="11.6640625" style="403" customWidth="1"/>
    <col min="13078" max="13313" width="9.109375" style="403"/>
    <col min="13314" max="13314" width="5.6640625" style="403" customWidth="1"/>
    <col min="13315" max="13315" width="35.6640625" style="403" customWidth="1"/>
    <col min="13316" max="13333" width="11.6640625" style="403" customWidth="1"/>
    <col min="13334" max="13569" width="9.109375" style="403"/>
    <col min="13570" max="13570" width="5.6640625" style="403" customWidth="1"/>
    <col min="13571" max="13571" width="35.6640625" style="403" customWidth="1"/>
    <col min="13572" max="13589" width="11.6640625" style="403" customWidth="1"/>
    <col min="13590" max="13825" width="9.109375" style="403"/>
    <col min="13826" max="13826" width="5.6640625" style="403" customWidth="1"/>
    <col min="13827" max="13827" width="35.6640625" style="403" customWidth="1"/>
    <col min="13828" max="13845" width="11.6640625" style="403" customWidth="1"/>
    <col min="13846" max="14081" width="9.109375" style="403"/>
    <col min="14082" max="14082" width="5.6640625" style="403" customWidth="1"/>
    <col min="14083" max="14083" width="35.6640625" style="403" customWidth="1"/>
    <col min="14084" max="14101" width="11.6640625" style="403" customWidth="1"/>
    <col min="14102" max="14337" width="9.109375" style="403"/>
    <col min="14338" max="14338" width="5.6640625" style="403" customWidth="1"/>
    <col min="14339" max="14339" width="35.6640625" style="403" customWidth="1"/>
    <col min="14340" max="14357" width="11.6640625" style="403" customWidth="1"/>
    <col min="14358" max="14593" width="9.109375" style="403"/>
    <col min="14594" max="14594" width="5.6640625" style="403" customWidth="1"/>
    <col min="14595" max="14595" width="35.6640625" style="403" customWidth="1"/>
    <col min="14596" max="14613" width="11.6640625" style="403" customWidth="1"/>
    <col min="14614" max="14849" width="9.109375" style="403"/>
    <col min="14850" max="14850" width="5.6640625" style="403" customWidth="1"/>
    <col min="14851" max="14851" width="35.6640625" style="403" customWidth="1"/>
    <col min="14852" max="14869" width="11.6640625" style="403" customWidth="1"/>
    <col min="14870" max="15105" width="9.109375" style="403"/>
    <col min="15106" max="15106" width="5.6640625" style="403" customWidth="1"/>
    <col min="15107" max="15107" width="35.6640625" style="403" customWidth="1"/>
    <col min="15108" max="15125" width="11.6640625" style="403" customWidth="1"/>
    <col min="15126" max="15361" width="9.109375" style="403"/>
    <col min="15362" max="15362" width="5.6640625" style="403" customWidth="1"/>
    <col min="15363" max="15363" width="35.6640625" style="403" customWidth="1"/>
    <col min="15364" max="15381" width="11.6640625" style="403" customWidth="1"/>
    <col min="15382" max="15617" width="9.109375" style="403"/>
    <col min="15618" max="15618" width="5.6640625" style="403" customWidth="1"/>
    <col min="15619" max="15619" width="35.6640625" style="403" customWidth="1"/>
    <col min="15620" max="15637" width="11.6640625" style="403" customWidth="1"/>
    <col min="15638" max="15873" width="9.109375" style="403"/>
    <col min="15874" max="15874" width="5.6640625" style="403" customWidth="1"/>
    <col min="15875" max="15875" width="35.6640625" style="403" customWidth="1"/>
    <col min="15876" max="15893" width="11.6640625" style="403" customWidth="1"/>
    <col min="15894" max="16129" width="9.109375" style="403"/>
    <col min="16130" max="16130" width="5.6640625" style="403" customWidth="1"/>
    <col min="16131" max="16131" width="35.6640625" style="403" customWidth="1"/>
    <col min="16132" max="16149" width="11.6640625" style="403" customWidth="1"/>
    <col min="16150" max="16384" width="9.109375" style="403"/>
  </cols>
  <sheetData>
    <row r="1" spans="1:22" ht="14.4">
      <c r="A1" s="403" t="s">
        <v>346</v>
      </c>
      <c r="C1" s="403" t="s">
        <v>346</v>
      </c>
      <c r="D1" s="403" t="s">
        <v>55</v>
      </c>
      <c r="E1" s="403" t="s">
        <v>346</v>
      </c>
      <c r="F1" s="403" t="s">
        <v>346</v>
      </c>
      <c r="G1" s="403" t="s">
        <v>346</v>
      </c>
      <c r="H1" s="403" t="s">
        <v>346</v>
      </c>
      <c r="I1" s="403" t="s">
        <v>53</v>
      </c>
      <c r="J1" s="403" t="s">
        <v>79</v>
      </c>
      <c r="K1" s="403" t="s">
        <v>346</v>
      </c>
      <c r="L1" s="403" t="s">
        <v>346</v>
      </c>
      <c r="M1" s="403" t="s">
        <v>68</v>
      </c>
      <c r="N1" s="403" t="s">
        <v>54</v>
      </c>
      <c r="O1" s="403" t="s">
        <v>346</v>
      </c>
      <c r="P1" s="403" t="s">
        <v>346</v>
      </c>
      <c r="Q1" s="403" t="s">
        <v>51</v>
      </c>
      <c r="R1" s="119" t="s">
        <v>333</v>
      </c>
      <c r="S1" s="403" t="s">
        <v>52</v>
      </c>
      <c r="T1" s="403" t="s">
        <v>50</v>
      </c>
      <c r="U1" s="403" t="s">
        <v>482</v>
      </c>
      <c r="V1" s="403" t="s">
        <v>57</v>
      </c>
    </row>
    <row r="2" spans="1:22">
      <c r="B2" s="601" t="s">
        <v>325</v>
      </c>
      <c r="C2" s="601"/>
      <c r="D2" s="601"/>
      <c r="E2" s="601"/>
      <c r="F2" s="601"/>
      <c r="G2" s="601"/>
      <c r="H2" s="601"/>
      <c r="I2" s="601"/>
      <c r="J2" s="601"/>
      <c r="K2" s="601"/>
      <c r="L2" s="601"/>
      <c r="M2" s="601"/>
      <c r="N2" s="601"/>
      <c r="O2" s="601"/>
      <c r="P2" s="601"/>
      <c r="Q2" s="601"/>
      <c r="R2" s="601"/>
      <c r="S2" s="601"/>
      <c r="T2" s="601"/>
      <c r="U2" s="601"/>
    </row>
    <row r="3" spans="1:22" ht="14.4" thickBot="1">
      <c r="B3" s="602" t="s">
        <v>326</v>
      </c>
      <c r="C3" s="602"/>
      <c r="D3" s="602"/>
      <c r="E3" s="602"/>
      <c r="F3" s="602"/>
      <c r="G3" s="602"/>
      <c r="H3" s="602"/>
      <c r="I3" s="602"/>
      <c r="J3" s="602"/>
      <c r="K3" s="602"/>
      <c r="L3" s="602"/>
      <c r="M3" s="602"/>
      <c r="N3" s="602"/>
      <c r="O3" s="602"/>
      <c r="P3" s="602"/>
      <c r="Q3" s="602"/>
      <c r="R3" s="602"/>
      <c r="S3" s="602"/>
      <c r="T3" s="602"/>
      <c r="U3" s="602"/>
    </row>
    <row r="4" spans="1:22" s="404" customFormat="1" ht="19.5" customHeight="1">
      <c r="B4" s="603"/>
      <c r="C4" s="599" t="s">
        <v>327</v>
      </c>
      <c r="D4" s="580"/>
      <c r="E4" s="605" t="s">
        <v>328</v>
      </c>
      <c r="F4" s="599" t="s">
        <v>329</v>
      </c>
      <c r="G4" s="599" t="s">
        <v>330</v>
      </c>
      <c r="H4" s="607" t="s">
        <v>331</v>
      </c>
      <c r="I4" s="607"/>
      <c r="J4" s="607"/>
      <c r="K4" s="607"/>
      <c r="L4" s="607"/>
      <c r="M4" s="607"/>
      <c r="N4" s="607"/>
      <c r="O4" s="607"/>
      <c r="P4" s="607"/>
      <c r="Q4" s="599" t="s">
        <v>332</v>
      </c>
      <c r="R4" s="608" t="s">
        <v>333</v>
      </c>
      <c r="S4" s="599" t="s">
        <v>334</v>
      </c>
      <c r="T4" s="599" t="s">
        <v>335</v>
      </c>
      <c r="U4" s="597" t="s">
        <v>482</v>
      </c>
      <c r="V4" s="597" t="s">
        <v>57</v>
      </c>
    </row>
    <row r="5" spans="1:22" s="404" customFormat="1" ht="49.5" customHeight="1" thickBot="1">
      <c r="B5" s="604"/>
      <c r="C5" s="600"/>
      <c r="D5" s="581" t="s">
        <v>478</v>
      </c>
      <c r="E5" s="606"/>
      <c r="F5" s="600"/>
      <c r="G5" s="600"/>
      <c r="H5" s="405" t="s">
        <v>336</v>
      </c>
      <c r="I5" s="405" t="s">
        <v>337</v>
      </c>
      <c r="J5" s="405" t="s">
        <v>338</v>
      </c>
      <c r="K5" s="405" t="s">
        <v>339</v>
      </c>
      <c r="L5" s="405" t="s">
        <v>340</v>
      </c>
      <c r="M5" s="405" t="s">
        <v>341</v>
      </c>
      <c r="N5" s="405" t="s">
        <v>342</v>
      </c>
      <c r="O5" s="405" t="s">
        <v>343</v>
      </c>
      <c r="P5" s="405" t="s">
        <v>344</v>
      </c>
      <c r="Q5" s="600"/>
      <c r="R5" s="609"/>
      <c r="S5" s="600"/>
      <c r="T5" s="600"/>
      <c r="U5" s="598"/>
      <c r="V5" s="598"/>
    </row>
    <row r="6" spans="1:22">
      <c r="B6" s="406" t="s">
        <v>345</v>
      </c>
      <c r="C6" s="407">
        <v>2858233.9</v>
      </c>
      <c r="D6" s="407"/>
      <c r="E6" s="407">
        <v>2190821.4</v>
      </c>
      <c r="F6" s="407" t="s">
        <v>346</v>
      </c>
      <c r="G6" s="407" t="s">
        <v>346</v>
      </c>
      <c r="H6" s="407"/>
      <c r="I6" s="407"/>
      <c r="J6" s="407"/>
      <c r="K6" s="407"/>
      <c r="L6" s="407"/>
      <c r="M6" s="407"/>
      <c r="N6" s="407"/>
      <c r="O6" s="407"/>
      <c r="P6" s="407"/>
      <c r="Q6" s="407">
        <v>651235.69999999995</v>
      </c>
      <c r="R6" s="407">
        <v>16176.8</v>
      </c>
      <c r="S6" s="407" t="s">
        <v>346</v>
      </c>
      <c r="T6" s="407" t="s">
        <v>346</v>
      </c>
      <c r="U6" s="408" t="s">
        <v>346</v>
      </c>
      <c r="V6" s="451">
        <f>SUM(H6:U6)+D6</f>
        <v>667412.5</v>
      </c>
    </row>
    <row r="7" spans="1:22">
      <c r="B7" s="409" t="s">
        <v>347</v>
      </c>
      <c r="C7" s="410">
        <v>1822.8</v>
      </c>
      <c r="D7" s="582"/>
      <c r="E7" s="410" t="s">
        <v>346</v>
      </c>
      <c r="F7" s="410" t="s">
        <v>346</v>
      </c>
      <c r="G7" s="410">
        <v>1124.3</v>
      </c>
      <c r="H7" s="410" t="s">
        <v>346</v>
      </c>
      <c r="I7" s="410">
        <v>4.7</v>
      </c>
      <c r="J7" s="410">
        <v>17.3</v>
      </c>
      <c r="K7" s="410" t="s">
        <v>346</v>
      </c>
      <c r="L7" s="410">
        <v>21.5</v>
      </c>
      <c r="M7" s="410">
        <v>4.3</v>
      </c>
      <c r="N7" s="410" t="s">
        <v>346</v>
      </c>
      <c r="O7" s="410" t="s">
        <v>346</v>
      </c>
      <c r="P7" s="410">
        <v>1076.5</v>
      </c>
      <c r="Q7" s="410" t="s">
        <v>346</v>
      </c>
      <c r="R7" s="410" t="s">
        <v>346</v>
      </c>
      <c r="S7" s="410" t="s">
        <v>346</v>
      </c>
      <c r="T7" s="410">
        <v>359.3</v>
      </c>
      <c r="U7" s="411">
        <v>339.2</v>
      </c>
      <c r="V7" s="451">
        <f t="shared" ref="V7:V55" si="0">SUM(H7:U7)+D7</f>
        <v>1822.8</v>
      </c>
    </row>
    <row r="8" spans="1:22">
      <c r="B8" s="409" t="s">
        <v>348</v>
      </c>
      <c r="C8" s="410">
        <v>-2275745.2999999998</v>
      </c>
      <c r="D8" s="582"/>
      <c r="E8" s="410">
        <v>-1918023.4</v>
      </c>
      <c r="F8" s="410" t="s">
        <v>346</v>
      </c>
      <c r="G8" s="410">
        <v>-114385.3</v>
      </c>
      <c r="H8" s="410" t="s">
        <v>346</v>
      </c>
      <c r="I8" s="410">
        <v>-7393.6</v>
      </c>
      <c r="J8" s="410">
        <v>-8501.2000000000007</v>
      </c>
      <c r="K8" s="410">
        <v>-4947.7</v>
      </c>
      <c r="L8" s="410" t="s">
        <v>346</v>
      </c>
      <c r="M8" s="410">
        <v>-66944.3</v>
      </c>
      <c r="N8" s="410">
        <v>-7829.1</v>
      </c>
      <c r="O8" s="410">
        <v>-573.29999999999995</v>
      </c>
      <c r="P8" s="410">
        <v>-18196.099999999999</v>
      </c>
      <c r="Q8" s="410">
        <v>-241672</v>
      </c>
      <c r="R8" s="410" t="s">
        <v>346</v>
      </c>
      <c r="S8" s="410" t="s">
        <v>346</v>
      </c>
      <c r="T8" s="410">
        <v>-1664.6</v>
      </c>
      <c r="U8" s="411" t="s">
        <v>346</v>
      </c>
      <c r="V8" s="451">
        <f t="shared" si="0"/>
        <v>-357721.9</v>
      </c>
    </row>
    <row r="9" spans="1:22">
      <c r="B9" s="412" t="s">
        <v>349</v>
      </c>
      <c r="C9" s="410">
        <v>-20059.5</v>
      </c>
      <c r="D9" s="582"/>
      <c r="E9" s="410" t="s">
        <v>346</v>
      </c>
      <c r="F9" s="410" t="s">
        <v>346</v>
      </c>
      <c r="G9" s="410">
        <v>-20059.5</v>
      </c>
      <c r="H9" s="410" t="s">
        <v>346</v>
      </c>
      <c r="I9" s="410" t="s">
        <v>346</v>
      </c>
      <c r="J9" s="410" t="s">
        <v>346</v>
      </c>
      <c r="K9" s="410">
        <v>-16928.5</v>
      </c>
      <c r="L9" s="410" t="s">
        <v>346</v>
      </c>
      <c r="M9" s="410">
        <v>-3131</v>
      </c>
      <c r="N9" s="410" t="s">
        <v>346</v>
      </c>
      <c r="O9" s="410" t="s">
        <v>346</v>
      </c>
      <c r="P9" s="410" t="s">
        <v>346</v>
      </c>
      <c r="Q9" s="410" t="s">
        <v>346</v>
      </c>
      <c r="R9" s="410" t="s">
        <v>346</v>
      </c>
      <c r="S9" s="410" t="s">
        <v>346</v>
      </c>
      <c r="T9" s="410" t="s">
        <v>346</v>
      </c>
      <c r="U9" s="411" t="s">
        <v>346</v>
      </c>
      <c r="V9" s="451">
        <f t="shared" si="0"/>
        <v>-20059.5</v>
      </c>
    </row>
    <row r="10" spans="1:22">
      <c r="B10" s="413" t="s">
        <v>350</v>
      </c>
      <c r="C10" s="410">
        <v>-3131</v>
      </c>
      <c r="D10" s="582"/>
      <c r="E10" s="410" t="s">
        <v>346</v>
      </c>
      <c r="F10" s="410" t="s">
        <v>346</v>
      </c>
      <c r="G10" s="410">
        <v>-3131</v>
      </c>
      <c r="H10" s="410" t="s">
        <v>346</v>
      </c>
      <c r="I10" s="410" t="s">
        <v>346</v>
      </c>
      <c r="J10" s="410" t="s">
        <v>346</v>
      </c>
      <c r="K10" s="410" t="s">
        <v>346</v>
      </c>
      <c r="L10" s="410" t="s">
        <v>346</v>
      </c>
      <c r="M10" s="410">
        <v>-3131</v>
      </c>
      <c r="N10" s="410" t="s">
        <v>346</v>
      </c>
      <c r="O10" s="410" t="s">
        <v>346</v>
      </c>
      <c r="P10" s="410" t="s">
        <v>346</v>
      </c>
      <c r="Q10" s="410" t="s">
        <v>346</v>
      </c>
      <c r="R10" s="410" t="s">
        <v>346</v>
      </c>
      <c r="S10" s="410" t="s">
        <v>346</v>
      </c>
      <c r="T10" s="410" t="s">
        <v>346</v>
      </c>
      <c r="U10" s="411" t="s">
        <v>346</v>
      </c>
      <c r="V10" s="451">
        <f t="shared" si="0"/>
        <v>-3131</v>
      </c>
    </row>
    <row r="11" spans="1:22">
      <c r="B11" s="413" t="s">
        <v>351</v>
      </c>
      <c r="C11" s="410">
        <v>-16928.5</v>
      </c>
      <c r="D11" s="582"/>
      <c r="E11" s="410" t="s">
        <v>346</v>
      </c>
      <c r="F11" s="410" t="s">
        <v>346</v>
      </c>
      <c r="G11" s="410">
        <v>-16928.5</v>
      </c>
      <c r="H11" s="410" t="s">
        <v>346</v>
      </c>
      <c r="I11" s="410" t="s">
        <v>346</v>
      </c>
      <c r="J11" s="410" t="s">
        <v>346</v>
      </c>
      <c r="K11" s="410">
        <v>-16928.5</v>
      </c>
      <c r="L11" s="410" t="s">
        <v>346</v>
      </c>
      <c r="M11" s="410" t="s">
        <v>346</v>
      </c>
      <c r="N11" s="410" t="s">
        <v>346</v>
      </c>
      <c r="O11" s="410" t="s">
        <v>346</v>
      </c>
      <c r="P11" s="410" t="s">
        <v>346</v>
      </c>
      <c r="Q11" s="410" t="s">
        <v>346</v>
      </c>
      <c r="R11" s="410" t="s">
        <v>346</v>
      </c>
      <c r="S11" s="410" t="s">
        <v>346</v>
      </c>
      <c r="T11" s="410" t="s">
        <v>346</v>
      </c>
      <c r="U11" s="411" t="s">
        <v>346</v>
      </c>
      <c r="V11" s="451">
        <f t="shared" si="0"/>
        <v>-16928.5</v>
      </c>
    </row>
    <row r="12" spans="1:22">
      <c r="B12" s="414" t="s">
        <v>352</v>
      </c>
      <c r="C12" s="410">
        <v>-38043.699999999997</v>
      </c>
      <c r="D12" s="582"/>
      <c r="E12" s="410">
        <v>1590.2</v>
      </c>
      <c r="F12" s="410" t="s">
        <v>346</v>
      </c>
      <c r="G12" s="410">
        <v>4202</v>
      </c>
      <c r="H12" s="410" t="s">
        <v>346</v>
      </c>
      <c r="I12" s="410">
        <v>227.6</v>
      </c>
      <c r="J12" s="410">
        <v>151.19999999999999</v>
      </c>
      <c r="K12" s="410">
        <v>86.3</v>
      </c>
      <c r="L12" s="410">
        <v>47.4</v>
      </c>
      <c r="M12" s="410">
        <v>934.2</v>
      </c>
      <c r="N12" s="410">
        <v>1397.6</v>
      </c>
      <c r="O12" s="410">
        <v>-348</v>
      </c>
      <c r="P12" s="410">
        <v>1705.7</v>
      </c>
      <c r="Q12" s="410">
        <v>-43876.1</v>
      </c>
      <c r="R12" s="410">
        <v>4.2</v>
      </c>
      <c r="S12" s="410" t="s">
        <v>346</v>
      </c>
      <c r="T12" s="410" t="s">
        <v>346</v>
      </c>
      <c r="U12" s="411">
        <v>36</v>
      </c>
      <c r="V12" s="451">
        <f t="shared" si="0"/>
        <v>-39633.9</v>
      </c>
    </row>
    <row r="13" spans="1:22">
      <c r="B13" s="415" t="s">
        <v>353</v>
      </c>
      <c r="C13" s="416">
        <v>526208.19999999995</v>
      </c>
      <c r="D13" s="583"/>
      <c r="E13" s="416">
        <v>274388.2</v>
      </c>
      <c r="F13" s="410" t="s">
        <v>346</v>
      </c>
      <c r="G13" s="416">
        <v>-129118.5</v>
      </c>
      <c r="H13" s="410" t="s">
        <v>346</v>
      </c>
      <c r="I13" s="410">
        <v>-7161.3</v>
      </c>
      <c r="J13" s="410">
        <v>-8332.7000000000007</v>
      </c>
      <c r="K13" s="410">
        <v>-21789.9</v>
      </c>
      <c r="L13" s="410">
        <v>68.900000000000006</v>
      </c>
      <c r="M13" s="410">
        <v>-69136.800000000003</v>
      </c>
      <c r="N13" s="410">
        <v>-6431.5</v>
      </c>
      <c r="O13" s="410">
        <v>-921.3</v>
      </c>
      <c r="P13" s="410">
        <v>-15413.9</v>
      </c>
      <c r="Q13" s="416">
        <v>365687.6</v>
      </c>
      <c r="R13" s="416">
        <v>16181</v>
      </c>
      <c r="S13" s="410" t="s">
        <v>346</v>
      </c>
      <c r="T13" s="416">
        <v>-1305.3</v>
      </c>
      <c r="U13" s="417">
        <v>375.2</v>
      </c>
      <c r="V13" s="451">
        <f t="shared" si="0"/>
        <v>251820</v>
      </c>
    </row>
    <row r="14" spans="1:22">
      <c r="B14" s="418" t="s">
        <v>354</v>
      </c>
      <c r="C14" s="416">
        <v>11153</v>
      </c>
      <c r="D14" s="583"/>
      <c r="E14" s="416">
        <v>6459.9</v>
      </c>
      <c r="F14" s="410" t="s">
        <v>346</v>
      </c>
      <c r="G14" s="416">
        <v>3054.2</v>
      </c>
      <c r="H14" s="410" t="s">
        <v>346</v>
      </c>
      <c r="I14" s="410">
        <v>170.7</v>
      </c>
      <c r="J14" s="410">
        <v>1110.0999999999999</v>
      </c>
      <c r="K14" s="410" t="s">
        <v>346</v>
      </c>
      <c r="L14" s="410" t="s">
        <v>346</v>
      </c>
      <c r="M14" s="410">
        <v>1309.5999999999999</v>
      </c>
      <c r="N14" s="410">
        <v>89.2</v>
      </c>
      <c r="O14" s="410">
        <v>266.10000000000002</v>
      </c>
      <c r="P14" s="410">
        <v>108.5</v>
      </c>
      <c r="Q14" s="416">
        <v>1191.4000000000001</v>
      </c>
      <c r="R14" s="410" t="s">
        <v>346</v>
      </c>
      <c r="S14" s="410" t="s">
        <v>346</v>
      </c>
      <c r="T14" s="416">
        <v>447.5</v>
      </c>
      <c r="U14" s="411" t="s">
        <v>346</v>
      </c>
      <c r="V14" s="451">
        <f t="shared" si="0"/>
        <v>4693.0999999999995</v>
      </c>
    </row>
    <row r="15" spans="1:22">
      <c r="B15" s="418" t="s">
        <v>355</v>
      </c>
      <c r="C15" s="410" t="s">
        <v>346</v>
      </c>
      <c r="D15" s="582"/>
      <c r="E15" s="410" t="s">
        <v>346</v>
      </c>
      <c r="F15" s="416">
        <v>5728.5</v>
      </c>
      <c r="G15" s="416">
        <v>-5728.5</v>
      </c>
      <c r="H15" s="410" t="s">
        <v>346</v>
      </c>
      <c r="I15" s="410" t="s">
        <v>346</v>
      </c>
      <c r="J15" s="410" t="s">
        <v>346</v>
      </c>
      <c r="K15" s="410" t="s">
        <v>346</v>
      </c>
      <c r="L15" s="410" t="s">
        <v>346</v>
      </c>
      <c r="M15" s="410" t="s">
        <v>346</v>
      </c>
      <c r="N15" s="410" t="s">
        <v>346</v>
      </c>
      <c r="O15" s="410" t="s">
        <v>346</v>
      </c>
      <c r="P15" s="410">
        <v>-5728.5</v>
      </c>
      <c r="Q15" s="410" t="s">
        <v>346</v>
      </c>
      <c r="R15" s="410" t="s">
        <v>346</v>
      </c>
      <c r="S15" s="410" t="s">
        <v>346</v>
      </c>
      <c r="T15" s="410" t="s">
        <v>346</v>
      </c>
      <c r="U15" s="411" t="s">
        <v>346</v>
      </c>
      <c r="V15" s="451">
        <f t="shared" si="0"/>
        <v>-5728.5</v>
      </c>
    </row>
    <row r="16" spans="1:22">
      <c r="B16" s="418" t="s">
        <v>356</v>
      </c>
      <c r="C16" s="416">
        <v>-112884.5</v>
      </c>
      <c r="D16" s="583"/>
      <c r="E16" s="416">
        <v>-265872.7</v>
      </c>
      <c r="F16" s="416">
        <v>-5728.5</v>
      </c>
      <c r="G16" s="416">
        <v>265564.3</v>
      </c>
      <c r="H16" s="410">
        <v>11151</v>
      </c>
      <c r="I16" s="410">
        <v>11391.5</v>
      </c>
      <c r="J16" s="410">
        <v>53948.7</v>
      </c>
      <c r="K16" s="410">
        <v>25921.7</v>
      </c>
      <c r="L16" s="410" t="s">
        <v>346</v>
      </c>
      <c r="M16" s="410">
        <v>106008.8</v>
      </c>
      <c r="N16" s="410">
        <v>9596.2000000000007</v>
      </c>
      <c r="O16" s="410">
        <v>9888.9</v>
      </c>
      <c r="P16" s="410">
        <v>37657.5</v>
      </c>
      <c r="Q16" s="416">
        <v>-165512.9</v>
      </c>
      <c r="R16" s="416">
        <v>-12408.5</v>
      </c>
      <c r="S16" s="416">
        <v>3788.8</v>
      </c>
      <c r="T16" s="416">
        <v>67354.2</v>
      </c>
      <c r="U16" s="417">
        <v>-69.2</v>
      </c>
      <c r="V16" s="451">
        <f t="shared" si="0"/>
        <v>158716.70000000004</v>
      </c>
    </row>
    <row r="17" spans="2:22">
      <c r="B17" s="413" t="s">
        <v>357</v>
      </c>
      <c r="C17" s="410">
        <v>-59982.8</v>
      </c>
      <c r="D17" s="582"/>
      <c r="E17" s="410" t="s">
        <v>346</v>
      </c>
      <c r="F17" s="410" t="s">
        <v>346</v>
      </c>
      <c r="G17" s="410">
        <v>-136.5</v>
      </c>
      <c r="H17" s="410" t="s">
        <v>346</v>
      </c>
      <c r="I17" s="410" t="s">
        <v>346</v>
      </c>
      <c r="J17" s="410" t="s">
        <v>346</v>
      </c>
      <c r="K17" s="410" t="s">
        <v>346</v>
      </c>
      <c r="L17" s="410" t="s">
        <v>346</v>
      </c>
      <c r="M17" s="410">
        <v>-136.5</v>
      </c>
      <c r="N17" s="410" t="s">
        <v>346</v>
      </c>
      <c r="O17" s="410" t="s">
        <v>346</v>
      </c>
      <c r="P17" s="410" t="s">
        <v>346</v>
      </c>
      <c r="Q17" s="410">
        <v>-93861.2</v>
      </c>
      <c r="R17" s="410">
        <v>-12408.5</v>
      </c>
      <c r="S17" s="410" t="s">
        <v>346</v>
      </c>
      <c r="T17" s="410">
        <v>46423.4</v>
      </c>
      <c r="U17" s="411" t="s">
        <v>346</v>
      </c>
      <c r="V17" s="451">
        <f t="shared" si="0"/>
        <v>-59982.799999999996</v>
      </c>
    </row>
    <row r="18" spans="2:22">
      <c r="B18" s="413" t="s">
        <v>358</v>
      </c>
      <c r="C18" s="410">
        <v>-45894.1</v>
      </c>
      <c r="D18" s="582"/>
      <c r="E18" s="410" t="s">
        <v>346</v>
      </c>
      <c r="F18" s="410" t="s">
        <v>346</v>
      </c>
      <c r="G18" s="410">
        <v>-102</v>
      </c>
      <c r="H18" s="410" t="s">
        <v>346</v>
      </c>
      <c r="I18" s="410" t="s">
        <v>346</v>
      </c>
      <c r="J18" s="410" t="s">
        <v>346</v>
      </c>
      <c r="K18" s="410" t="s">
        <v>346</v>
      </c>
      <c r="L18" s="410" t="s">
        <v>346</v>
      </c>
      <c r="M18" s="410" t="s">
        <v>346</v>
      </c>
      <c r="N18" s="410">
        <v>-102</v>
      </c>
      <c r="O18" s="410" t="s">
        <v>346</v>
      </c>
      <c r="P18" s="410" t="s">
        <v>346</v>
      </c>
      <c r="Q18" s="410">
        <v>-68034.7</v>
      </c>
      <c r="R18" s="410" t="s">
        <v>346</v>
      </c>
      <c r="S18" s="410">
        <v>1311.8</v>
      </c>
      <c r="T18" s="410">
        <v>20930.8</v>
      </c>
      <c r="U18" s="411" t="s">
        <v>346</v>
      </c>
      <c r="V18" s="451">
        <f t="shared" si="0"/>
        <v>-45894.099999999991</v>
      </c>
    </row>
    <row r="19" spans="2:22">
      <c r="B19" s="413" t="s">
        <v>359</v>
      </c>
      <c r="C19" s="410">
        <v>-818.6</v>
      </c>
      <c r="D19" s="582"/>
      <c r="E19" s="410" t="s">
        <v>346</v>
      </c>
      <c r="F19" s="410" t="s">
        <v>346</v>
      </c>
      <c r="G19" s="410">
        <v>-131.69999999999999</v>
      </c>
      <c r="H19" s="410" t="s">
        <v>346</v>
      </c>
      <c r="I19" s="410" t="s">
        <v>346</v>
      </c>
      <c r="J19" s="410" t="s">
        <v>346</v>
      </c>
      <c r="K19" s="410" t="s">
        <v>346</v>
      </c>
      <c r="L19" s="410" t="s">
        <v>346</v>
      </c>
      <c r="M19" s="410" t="s">
        <v>346</v>
      </c>
      <c r="N19" s="410">
        <v>-131.69999999999999</v>
      </c>
      <c r="O19" s="410" t="s">
        <v>346</v>
      </c>
      <c r="P19" s="410" t="s">
        <v>346</v>
      </c>
      <c r="Q19" s="410">
        <v>-3163.9</v>
      </c>
      <c r="R19" s="410" t="s">
        <v>346</v>
      </c>
      <c r="S19" s="410">
        <v>2477</v>
      </c>
      <c r="T19" s="410" t="s">
        <v>346</v>
      </c>
      <c r="U19" s="411" t="s">
        <v>346</v>
      </c>
      <c r="V19" s="451">
        <f t="shared" si="0"/>
        <v>-818.59999999999991</v>
      </c>
    </row>
    <row r="20" spans="2:22">
      <c r="B20" s="413" t="s">
        <v>360</v>
      </c>
      <c r="C20" s="410">
        <v>2218.8000000000002</v>
      </c>
      <c r="D20" s="582"/>
      <c r="E20" s="410" t="s">
        <v>346</v>
      </c>
      <c r="F20" s="410" t="s">
        <v>346</v>
      </c>
      <c r="G20" s="410">
        <v>2671.9</v>
      </c>
      <c r="H20" s="410" t="s">
        <v>346</v>
      </c>
      <c r="I20" s="410">
        <v>1242.5</v>
      </c>
      <c r="J20" s="410" t="s">
        <v>346</v>
      </c>
      <c r="K20" s="410" t="s">
        <v>346</v>
      </c>
      <c r="L20" s="410" t="s">
        <v>346</v>
      </c>
      <c r="M20" s="410" t="s">
        <v>346</v>
      </c>
      <c r="N20" s="410" t="s">
        <v>346</v>
      </c>
      <c r="O20" s="410" t="s">
        <v>346</v>
      </c>
      <c r="P20" s="410">
        <v>1429.4</v>
      </c>
      <c r="Q20" s="410">
        <v>-453.1</v>
      </c>
      <c r="R20" s="410" t="s">
        <v>346</v>
      </c>
      <c r="S20" s="410" t="s">
        <v>346</v>
      </c>
      <c r="T20" s="410" t="s">
        <v>346</v>
      </c>
      <c r="U20" s="411" t="s">
        <v>346</v>
      </c>
      <c r="V20" s="451">
        <f t="shared" si="0"/>
        <v>2218.8000000000002</v>
      </c>
    </row>
    <row r="21" spans="2:22">
      <c r="B21" s="413" t="s">
        <v>361</v>
      </c>
      <c r="C21" s="410">
        <v>-69.2</v>
      </c>
      <c r="D21" s="582"/>
      <c r="E21" s="410" t="s">
        <v>346</v>
      </c>
      <c r="F21" s="410" t="s">
        <v>346</v>
      </c>
      <c r="G21" s="410" t="s">
        <v>346</v>
      </c>
      <c r="H21" s="410" t="s">
        <v>346</v>
      </c>
      <c r="I21" s="410" t="s">
        <v>346</v>
      </c>
      <c r="J21" s="410" t="s">
        <v>346</v>
      </c>
      <c r="K21" s="410" t="s">
        <v>346</v>
      </c>
      <c r="L21" s="410" t="s">
        <v>346</v>
      </c>
      <c r="M21" s="410" t="s">
        <v>346</v>
      </c>
      <c r="N21" s="410" t="s">
        <v>346</v>
      </c>
      <c r="O21" s="410" t="s">
        <v>346</v>
      </c>
      <c r="P21" s="410" t="s">
        <v>346</v>
      </c>
      <c r="Q21" s="410" t="s">
        <v>346</v>
      </c>
      <c r="R21" s="410" t="s">
        <v>346</v>
      </c>
      <c r="S21" s="410" t="s">
        <v>346</v>
      </c>
      <c r="T21" s="410" t="s">
        <v>346</v>
      </c>
      <c r="U21" s="411">
        <v>-69.2</v>
      </c>
      <c r="V21" s="451">
        <f t="shared" si="0"/>
        <v>-69.2</v>
      </c>
    </row>
    <row r="22" spans="2:22">
      <c r="B22" s="419" t="s">
        <v>362</v>
      </c>
      <c r="C22" s="410">
        <v>-9210.2999999999993</v>
      </c>
      <c r="D22" s="582"/>
      <c r="E22" s="410">
        <v>-265872.7</v>
      </c>
      <c r="F22" s="410">
        <v>-5728.5</v>
      </c>
      <c r="G22" s="410">
        <v>262390.90000000002</v>
      </c>
      <c r="H22" s="410">
        <v>11151</v>
      </c>
      <c r="I22" s="410">
        <v>10149</v>
      </c>
      <c r="J22" s="410">
        <v>53948.7</v>
      </c>
      <c r="K22" s="410">
        <v>25921.7</v>
      </c>
      <c r="L22" s="410" t="s">
        <v>346</v>
      </c>
      <c r="M22" s="410">
        <v>106145.3</v>
      </c>
      <c r="N22" s="410">
        <v>9829.9</v>
      </c>
      <c r="O22" s="410">
        <v>9888.9</v>
      </c>
      <c r="P22" s="410">
        <v>35356.400000000001</v>
      </c>
      <c r="Q22" s="410" t="s">
        <v>346</v>
      </c>
      <c r="R22" s="410" t="s">
        <v>346</v>
      </c>
      <c r="S22" s="410" t="s">
        <v>346</v>
      </c>
      <c r="T22" s="410" t="s">
        <v>346</v>
      </c>
      <c r="U22" s="411" t="s">
        <v>346</v>
      </c>
      <c r="V22" s="451">
        <f t="shared" si="0"/>
        <v>262390.90000000002</v>
      </c>
    </row>
    <row r="23" spans="2:22">
      <c r="B23" s="419" t="s">
        <v>363</v>
      </c>
      <c r="C23" s="410">
        <v>871.7</v>
      </c>
      <c r="D23" s="582"/>
      <c r="E23" s="410" t="s">
        <v>346</v>
      </c>
      <c r="F23" s="410" t="s">
        <v>346</v>
      </c>
      <c r="G23" s="410">
        <v>871.7</v>
      </c>
      <c r="H23" s="410" t="s">
        <v>346</v>
      </c>
      <c r="I23" s="410" t="s">
        <v>346</v>
      </c>
      <c r="J23" s="410" t="s">
        <v>346</v>
      </c>
      <c r="K23" s="410" t="s">
        <v>346</v>
      </c>
      <c r="L23" s="410" t="s">
        <v>346</v>
      </c>
      <c r="M23" s="410" t="s">
        <v>346</v>
      </c>
      <c r="N23" s="410" t="s">
        <v>346</v>
      </c>
      <c r="O23" s="410" t="s">
        <v>346</v>
      </c>
      <c r="P23" s="410">
        <v>871.7</v>
      </c>
      <c r="Q23" s="410" t="s">
        <v>346</v>
      </c>
      <c r="R23" s="410" t="s">
        <v>346</v>
      </c>
      <c r="S23" s="410" t="s">
        <v>346</v>
      </c>
      <c r="T23" s="410" t="s">
        <v>346</v>
      </c>
      <c r="U23" s="411" t="s">
        <v>346</v>
      </c>
      <c r="V23" s="451">
        <f t="shared" si="0"/>
        <v>871.7</v>
      </c>
    </row>
    <row r="24" spans="2:22">
      <c r="B24" s="413" t="s">
        <v>364</v>
      </c>
      <c r="C24" s="410" t="s">
        <v>346</v>
      </c>
      <c r="D24" s="582"/>
      <c r="E24" s="410" t="s">
        <v>346</v>
      </c>
      <c r="F24" s="410" t="s">
        <v>346</v>
      </c>
      <c r="G24" s="410" t="s">
        <v>346</v>
      </c>
      <c r="H24" s="410" t="s">
        <v>346</v>
      </c>
      <c r="I24" s="410" t="s">
        <v>346</v>
      </c>
      <c r="J24" s="410" t="s">
        <v>346</v>
      </c>
      <c r="K24" s="410" t="s">
        <v>346</v>
      </c>
      <c r="L24" s="410" t="s">
        <v>346</v>
      </c>
      <c r="M24" s="410" t="s">
        <v>346</v>
      </c>
      <c r="N24" s="410" t="s">
        <v>346</v>
      </c>
      <c r="O24" s="410" t="s">
        <v>346</v>
      </c>
      <c r="P24" s="410" t="s">
        <v>346</v>
      </c>
      <c r="Q24" s="410" t="s">
        <v>346</v>
      </c>
      <c r="R24" s="410" t="s">
        <v>346</v>
      </c>
      <c r="S24" s="410" t="s">
        <v>346</v>
      </c>
      <c r="T24" s="410" t="s">
        <v>346</v>
      </c>
      <c r="U24" s="411" t="s">
        <v>346</v>
      </c>
      <c r="V24" s="451">
        <f t="shared" si="0"/>
        <v>0</v>
      </c>
    </row>
    <row r="25" spans="2:22">
      <c r="B25" s="420" t="s">
        <v>365</v>
      </c>
      <c r="C25" s="416">
        <v>38973.800000000003</v>
      </c>
      <c r="D25" s="583"/>
      <c r="E25" s="416">
        <v>168.1</v>
      </c>
      <c r="F25" s="410" t="s">
        <v>346</v>
      </c>
      <c r="G25" s="416">
        <v>17169.5</v>
      </c>
      <c r="H25" s="410">
        <v>11151</v>
      </c>
      <c r="I25" s="410" t="s">
        <v>346</v>
      </c>
      <c r="J25" s="410" t="s">
        <v>346</v>
      </c>
      <c r="K25" s="410" t="s">
        <v>346</v>
      </c>
      <c r="L25" s="410" t="s">
        <v>346</v>
      </c>
      <c r="M25" s="410">
        <v>85.3</v>
      </c>
      <c r="N25" s="410">
        <v>696.7</v>
      </c>
      <c r="O25" s="410" t="s">
        <v>346</v>
      </c>
      <c r="P25" s="410">
        <v>5236.5</v>
      </c>
      <c r="Q25" s="416">
        <v>12889.8</v>
      </c>
      <c r="R25" s="410" t="s">
        <v>346</v>
      </c>
      <c r="S25" s="416">
        <v>974.7</v>
      </c>
      <c r="T25" s="416">
        <v>7771.7</v>
      </c>
      <c r="U25" s="411" t="s">
        <v>346</v>
      </c>
      <c r="V25" s="451">
        <f t="shared" si="0"/>
        <v>38805.699999999997</v>
      </c>
    </row>
    <row r="26" spans="2:22">
      <c r="B26" s="420" t="s">
        <v>366</v>
      </c>
      <c r="C26" s="416">
        <v>59811.7</v>
      </c>
      <c r="D26" s="583"/>
      <c r="E26" s="416">
        <v>1887.5</v>
      </c>
      <c r="F26" s="410" t="s">
        <v>346</v>
      </c>
      <c r="G26" s="416"/>
      <c r="H26" s="410" t="s">
        <v>346</v>
      </c>
      <c r="I26" s="410" t="s">
        <v>346</v>
      </c>
      <c r="J26" s="410" t="s">
        <v>346</v>
      </c>
      <c r="K26" s="410" t="s">
        <v>346</v>
      </c>
      <c r="L26" s="410" t="s">
        <v>346</v>
      </c>
      <c r="M26" s="410" t="s">
        <v>346</v>
      </c>
      <c r="N26" s="410" t="s">
        <v>346</v>
      </c>
      <c r="O26" s="410" t="s">
        <v>346</v>
      </c>
      <c r="P26" s="410" t="s">
        <v>346</v>
      </c>
      <c r="Q26" s="416">
        <v>43630</v>
      </c>
      <c r="R26" s="410" t="s">
        <v>346</v>
      </c>
      <c r="S26" s="416">
        <v>505.8</v>
      </c>
      <c r="T26" s="416">
        <v>13788.4</v>
      </c>
      <c r="U26" s="411" t="s">
        <v>346</v>
      </c>
      <c r="V26" s="451">
        <f t="shared" si="0"/>
        <v>57924.200000000004</v>
      </c>
    </row>
    <row r="27" spans="2:22">
      <c r="B27" s="420" t="s">
        <v>367</v>
      </c>
      <c r="C27" s="416">
        <v>303385.2</v>
      </c>
      <c r="D27" s="583"/>
      <c r="E27" s="410" t="s">
        <v>346</v>
      </c>
      <c r="F27" s="410" t="s">
        <v>346</v>
      </c>
      <c r="G27" s="416">
        <v>110493.6</v>
      </c>
      <c r="H27" s="410"/>
      <c r="I27" s="410">
        <v>4059.5</v>
      </c>
      <c r="J27" s="410">
        <v>44505.9</v>
      </c>
      <c r="K27" s="410">
        <v>4131.8</v>
      </c>
      <c r="L27" s="410">
        <v>68.900000000000006</v>
      </c>
      <c r="M27" s="410">
        <v>35477.1</v>
      </c>
      <c r="N27" s="410">
        <v>2378.8000000000002</v>
      </c>
      <c r="O27" s="410">
        <v>8701.5</v>
      </c>
      <c r="P27" s="410">
        <v>11170.1</v>
      </c>
      <c r="Q27" s="416">
        <v>142463.5</v>
      </c>
      <c r="R27" s="416">
        <v>3772.5</v>
      </c>
      <c r="S27" s="416">
        <v>2308.3000000000002</v>
      </c>
      <c r="T27" s="416">
        <v>44041.3</v>
      </c>
      <c r="U27" s="417">
        <v>306</v>
      </c>
      <c r="V27" s="451">
        <f t="shared" si="0"/>
        <v>303385.2</v>
      </c>
    </row>
    <row r="28" spans="2:22">
      <c r="B28" s="420" t="s">
        <v>368</v>
      </c>
      <c r="C28" s="416">
        <v>280902.3</v>
      </c>
      <c r="D28" s="583"/>
      <c r="E28" s="410" t="s">
        <v>346</v>
      </c>
      <c r="F28" s="410" t="s">
        <v>346</v>
      </c>
      <c r="G28" s="416">
        <v>89661.8</v>
      </c>
      <c r="H28" s="410"/>
      <c r="I28" s="410">
        <v>3822.4</v>
      </c>
      <c r="J28" s="410">
        <v>44505.9</v>
      </c>
      <c r="K28" s="410">
        <v>3885.7</v>
      </c>
      <c r="L28" s="410">
        <v>68.900000000000006</v>
      </c>
      <c r="M28" s="410">
        <v>35477.1</v>
      </c>
      <c r="N28" s="410">
        <v>1869</v>
      </c>
      <c r="O28" s="410">
        <v>32.799999999999997</v>
      </c>
      <c r="P28" s="410"/>
      <c r="Q28" s="416">
        <v>140944.1</v>
      </c>
      <c r="R28" s="416">
        <v>3772.5</v>
      </c>
      <c r="S28" s="416">
        <v>2308.3000000000002</v>
      </c>
      <c r="T28" s="416">
        <v>44041.3</v>
      </c>
      <c r="U28" s="417">
        <v>174.1</v>
      </c>
      <c r="V28" s="451">
        <f t="shared" si="0"/>
        <v>280902.09999999998</v>
      </c>
    </row>
    <row r="29" spans="2:22">
      <c r="B29" s="421" t="s">
        <v>369</v>
      </c>
      <c r="C29" s="584">
        <v>2372614.094</v>
      </c>
      <c r="D29" s="585">
        <v>137677.60399999999</v>
      </c>
      <c r="E29" s="584">
        <v>0</v>
      </c>
      <c r="F29" s="584" t="s">
        <v>480</v>
      </c>
      <c r="G29" s="584">
        <v>168128.35399999999</v>
      </c>
      <c r="H29" s="584">
        <v>15620.864</v>
      </c>
      <c r="I29" s="584">
        <v>10955.378000000001</v>
      </c>
      <c r="J29" s="584">
        <v>0</v>
      </c>
      <c r="K29" s="584">
        <v>0</v>
      </c>
      <c r="L29" s="584">
        <v>0</v>
      </c>
      <c r="M29" s="584">
        <v>72878.604999999996</v>
      </c>
      <c r="N29" s="584">
        <v>59432.603999999999</v>
      </c>
      <c r="O29" s="584">
        <v>0</v>
      </c>
      <c r="P29" s="584">
        <f>G29-SUM(H29:O29)</f>
        <v>9240.9029999999912</v>
      </c>
      <c r="Q29" s="584">
        <v>843797.61600000004</v>
      </c>
      <c r="R29" s="586">
        <v>152304.52000000002</v>
      </c>
      <c r="S29" s="584">
        <v>146022</v>
      </c>
      <c r="T29" s="584">
        <v>822618</v>
      </c>
      <c r="U29" s="585">
        <v>102066</v>
      </c>
      <c r="V29" s="451">
        <f t="shared" si="0"/>
        <v>2372614.094</v>
      </c>
    </row>
    <row r="30" spans="2:22">
      <c r="B30" s="422" t="s">
        <v>370</v>
      </c>
      <c r="C30" s="585">
        <v>330774.06900000002</v>
      </c>
      <c r="D30" s="584">
        <v>29540.659</v>
      </c>
      <c r="E30" s="585">
        <v>0</v>
      </c>
      <c r="F30" s="585" t="s">
        <v>480</v>
      </c>
      <c r="G30" s="585">
        <v>4206.5839999999998</v>
      </c>
      <c r="H30" s="585">
        <v>0</v>
      </c>
      <c r="I30" s="585">
        <v>2623.7669999999998</v>
      </c>
      <c r="J30" s="585">
        <v>0</v>
      </c>
      <c r="K30" s="585">
        <v>0</v>
      </c>
      <c r="L30" s="585">
        <v>0</v>
      </c>
      <c r="M30" s="585">
        <v>1286.8499999999999</v>
      </c>
      <c r="N30" s="585">
        <v>201.74</v>
      </c>
      <c r="O30" s="585">
        <v>0</v>
      </c>
      <c r="P30" s="584">
        <f t="shared" ref="P30:P42" si="1">G30-SUM(H30:O30)</f>
        <v>94.226999999999862</v>
      </c>
      <c r="Q30" s="585">
        <v>99519.558000000005</v>
      </c>
      <c r="R30" s="586">
        <v>134.768</v>
      </c>
      <c r="S30" s="585">
        <v>1774</v>
      </c>
      <c r="T30" s="585">
        <v>97534.8</v>
      </c>
      <c r="U30" s="584">
        <v>98063.7</v>
      </c>
      <c r="V30" s="451">
        <f t="shared" si="0"/>
        <v>330774.06900000002</v>
      </c>
    </row>
    <row r="31" spans="2:22">
      <c r="B31" s="422" t="s">
        <v>371</v>
      </c>
      <c r="C31" s="584">
        <v>588419.799</v>
      </c>
      <c r="D31" s="585">
        <v>21580.32</v>
      </c>
      <c r="E31" s="584">
        <v>0</v>
      </c>
      <c r="F31" s="584" t="s">
        <v>480</v>
      </c>
      <c r="G31" s="584">
        <v>62032.112000000001</v>
      </c>
      <c r="H31" s="584">
        <v>13158.88</v>
      </c>
      <c r="I31" s="584">
        <v>0</v>
      </c>
      <c r="J31" s="584">
        <v>0</v>
      </c>
      <c r="K31" s="584">
        <v>0</v>
      </c>
      <c r="L31" s="584">
        <v>0</v>
      </c>
      <c r="M31" s="584">
        <v>2916.86</v>
      </c>
      <c r="N31" s="584">
        <v>45956.372000000003</v>
      </c>
      <c r="O31" s="584">
        <v>0</v>
      </c>
      <c r="P31" s="584">
        <f t="shared" si="1"/>
        <v>0</v>
      </c>
      <c r="Q31" s="584">
        <v>224126.00700000001</v>
      </c>
      <c r="R31" s="586">
        <v>13253.46</v>
      </c>
      <c r="S31" s="584">
        <v>75475</v>
      </c>
      <c r="T31" s="584">
        <v>188413.2</v>
      </c>
      <c r="U31" s="585">
        <v>3539.7</v>
      </c>
      <c r="V31" s="451">
        <f t="shared" si="0"/>
        <v>588419.799</v>
      </c>
    </row>
    <row r="32" spans="2:22">
      <c r="B32" s="422" t="s">
        <v>372</v>
      </c>
      <c r="C32" s="585">
        <v>89446.138000000006</v>
      </c>
      <c r="D32" s="584">
        <v>1043.671</v>
      </c>
      <c r="E32" s="585">
        <v>0</v>
      </c>
      <c r="F32" s="585" t="s">
        <v>480</v>
      </c>
      <c r="G32" s="585">
        <v>4189.7929999999997</v>
      </c>
      <c r="H32" s="585">
        <v>0</v>
      </c>
      <c r="I32" s="585">
        <v>184.124</v>
      </c>
      <c r="J32" s="585">
        <v>0</v>
      </c>
      <c r="K32" s="585">
        <v>0</v>
      </c>
      <c r="L32" s="585">
        <v>0</v>
      </c>
      <c r="M32" s="585">
        <v>1372.64</v>
      </c>
      <c r="N32" s="585">
        <v>968.35199999999998</v>
      </c>
      <c r="O32" s="585">
        <v>0</v>
      </c>
      <c r="P32" s="584">
        <f t="shared" si="1"/>
        <v>1664.6769999999997</v>
      </c>
      <c r="Q32" s="585">
        <v>32190.673999999999</v>
      </c>
      <c r="R32" s="586">
        <v>329</v>
      </c>
      <c r="S32" s="585">
        <v>2571</v>
      </c>
      <c r="T32" s="585">
        <v>49122</v>
      </c>
      <c r="U32" s="584">
        <v>0</v>
      </c>
      <c r="V32" s="451">
        <f t="shared" si="0"/>
        <v>89446.138000000006</v>
      </c>
    </row>
    <row r="33" spans="2:22">
      <c r="B33" s="422" t="s">
        <v>373</v>
      </c>
      <c r="C33" s="584">
        <v>272879.16200000001</v>
      </c>
      <c r="D33" s="585">
        <v>56552.896000000001</v>
      </c>
      <c r="E33" s="584">
        <v>0</v>
      </c>
      <c r="F33" s="584" t="s">
        <v>480</v>
      </c>
      <c r="G33" s="584">
        <v>28630.937999999998</v>
      </c>
      <c r="H33" s="584">
        <v>0</v>
      </c>
      <c r="I33" s="584">
        <v>1242.837</v>
      </c>
      <c r="J33" s="584">
        <v>0</v>
      </c>
      <c r="K33" s="584">
        <v>0</v>
      </c>
      <c r="L33" s="584">
        <v>0</v>
      </c>
      <c r="M33" s="584">
        <v>12396.655000000001</v>
      </c>
      <c r="N33" s="584">
        <v>7746.8159999999998</v>
      </c>
      <c r="O33" s="584">
        <v>0</v>
      </c>
      <c r="P33" s="584">
        <f t="shared" si="1"/>
        <v>7244.6299999999974</v>
      </c>
      <c r="Q33" s="584">
        <v>102503.992</v>
      </c>
      <c r="R33" s="586">
        <v>40433.835999999996</v>
      </c>
      <c r="S33" s="584">
        <v>608</v>
      </c>
      <c r="T33" s="584">
        <v>44042.400000000001</v>
      </c>
      <c r="U33" s="585">
        <v>107.1</v>
      </c>
      <c r="V33" s="451">
        <f t="shared" si="0"/>
        <v>272879.16200000001</v>
      </c>
    </row>
    <row r="34" spans="2:22">
      <c r="B34" s="422" t="s">
        <v>374</v>
      </c>
      <c r="C34" s="585">
        <v>123559.23299999999</v>
      </c>
      <c r="D34" s="584">
        <v>687.6</v>
      </c>
      <c r="E34" s="585">
        <v>0</v>
      </c>
      <c r="F34" s="585" t="s">
        <v>480</v>
      </c>
      <c r="G34" s="585">
        <v>4004.915</v>
      </c>
      <c r="H34" s="585">
        <v>0</v>
      </c>
      <c r="I34" s="585">
        <v>230.155</v>
      </c>
      <c r="J34" s="585">
        <v>0</v>
      </c>
      <c r="K34" s="585">
        <v>0</v>
      </c>
      <c r="L34" s="585">
        <v>0</v>
      </c>
      <c r="M34" s="585">
        <v>3774.76</v>
      </c>
      <c r="N34" s="585">
        <v>0</v>
      </c>
      <c r="O34" s="585">
        <v>0</v>
      </c>
      <c r="P34" s="584">
        <f t="shared" si="1"/>
        <v>0</v>
      </c>
      <c r="Q34" s="585">
        <v>38022.741999999998</v>
      </c>
      <c r="R34" s="586">
        <v>340.07600000000002</v>
      </c>
      <c r="S34" s="585">
        <v>15937</v>
      </c>
      <c r="T34" s="585">
        <v>64216.800000000003</v>
      </c>
      <c r="U34" s="584">
        <v>350.1</v>
      </c>
      <c r="V34" s="451">
        <f t="shared" si="0"/>
        <v>123559.23300000001</v>
      </c>
    </row>
    <row r="35" spans="2:22">
      <c r="B35" s="422" t="s">
        <v>267</v>
      </c>
      <c r="C35" s="584">
        <v>232432.842</v>
      </c>
      <c r="D35" s="585">
        <v>720.02099999999996</v>
      </c>
      <c r="E35" s="584">
        <v>0</v>
      </c>
      <c r="F35" s="584" t="s">
        <v>480</v>
      </c>
      <c r="G35" s="584">
        <v>23341.79</v>
      </c>
      <c r="H35" s="584">
        <v>0</v>
      </c>
      <c r="I35" s="584">
        <v>2439.643</v>
      </c>
      <c r="J35" s="584">
        <v>0</v>
      </c>
      <c r="K35" s="584">
        <v>0</v>
      </c>
      <c r="L35" s="584">
        <v>0</v>
      </c>
      <c r="M35" s="584">
        <v>20718.285</v>
      </c>
      <c r="N35" s="584">
        <v>121.044</v>
      </c>
      <c r="O35" s="584">
        <v>0</v>
      </c>
      <c r="P35" s="584">
        <f t="shared" si="1"/>
        <v>62.817999999999302</v>
      </c>
      <c r="Q35" s="584">
        <v>74901.570999999996</v>
      </c>
      <c r="R35" s="586">
        <v>1857.46</v>
      </c>
      <c r="S35" s="584">
        <v>13136</v>
      </c>
      <c r="T35" s="584">
        <v>118476</v>
      </c>
      <c r="U35" s="585">
        <v>0</v>
      </c>
      <c r="V35" s="451">
        <f t="shared" si="0"/>
        <v>232432.842</v>
      </c>
    </row>
    <row r="36" spans="2:22">
      <c r="B36" s="423" t="s">
        <v>375</v>
      </c>
      <c r="C36" s="585">
        <v>18503.191999999999</v>
      </c>
      <c r="D36" s="584">
        <v>2252.96</v>
      </c>
      <c r="E36" s="585">
        <v>0</v>
      </c>
      <c r="F36" s="585" t="s">
        <v>480</v>
      </c>
      <c r="G36" s="585">
        <v>1661.577</v>
      </c>
      <c r="H36" s="585">
        <v>0</v>
      </c>
      <c r="I36" s="585">
        <v>414.279</v>
      </c>
      <c r="J36" s="585">
        <v>0</v>
      </c>
      <c r="K36" s="585">
        <v>0</v>
      </c>
      <c r="L36" s="585">
        <v>0</v>
      </c>
      <c r="M36" s="585">
        <v>1072.375</v>
      </c>
      <c r="N36" s="585">
        <v>80.695999999999998</v>
      </c>
      <c r="O36" s="585">
        <v>0</v>
      </c>
      <c r="P36" s="584">
        <f t="shared" si="1"/>
        <v>94.227000000000089</v>
      </c>
      <c r="Q36" s="585">
        <v>6125.4709999999995</v>
      </c>
      <c r="R36" s="586">
        <v>638.38400000000001</v>
      </c>
      <c r="S36" s="585">
        <v>56</v>
      </c>
      <c r="T36" s="585">
        <v>7768.8</v>
      </c>
      <c r="U36" s="584">
        <v>0</v>
      </c>
      <c r="V36" s="451">
        <f t="shared" si="0"/>
        <v>18503.191999999999</v>
      </c>
    </row>
    <row r="37" spans="2:22">
      <c r="B37" s="423" t="s">
        <v>376</v>
      </c>
      <c r="C37" s="584">
        <v>201710.19500000001</v>
      </c>
      <c r="D37" s="585">
        <v>8542.4750000000004</v>
      </c>
      <c r="E37" s="584">
        <v>0</v>
      </c>
      <c r="F37" s="584" t="s">
        <v>480</v>
      </c>
      <c r="G37" s="584">
        <v>16688.75</v>
      </c>
      <c r="H37" s="584">
        <v>0</v>
      </c>
      <c r="I37" s="584">
        <v>1795.2090000000001</v>
      </c>
      <c r="J37" s="584">
        <v>0</v>
      </c>
      <c r="K37" s="584">
        <v>0</v>
      </c>
      <c r="L37" s="584">
        <v>0</v>
      </c>
      <c r="M37" s="584">
        <v>12997.184999999999</v>
      </c>
      <c r="N37" s="584">
        <v>1896.356</v>
      </c>
      <c r="O37" s="584">
        <v>0</v>
      </c>
      <c r="P37" s="584">
        <f t="shared" si="1"/>
        <v>0</v>
      </c>
      <c r="Q37" s="584">
        <v>105401.126</v>
      </c>
      <c r="R37" s="586">
        <v>2386.8440000000001</v>
      </c>
      <c r="S37" s="584">
        <v>5601</v>
      </c>
      <c r="T37" s="584">
        <v>63090</v>
      </c>
      <c r="U37" s="585">
        <v>0</v>
      </c>
      <c r="V37" s="451">
        <f t="shared" si="0"/>
        <v>201710.19500000001</v>
      </c>
    </row>
    <row r="38" spans="2:22">
      <c r="B38" s="423" t="s">
        <v>377</v>
      </c>
      <c r="C38" s="585">
        <v>262458.24099999998</v>
      </c>
      <c r="D38" s="584">
        <v>15931.112999999999</v>
      </c>
      <c r="E38" s="585">
        <v>0</v>
      </c>
      <c r="F38" s="585" t="s">
        <v>480</v>
      </c>
      <c r="G38" s="585">
        <v>4132.2299999999996</v>
      </c>
      <c r="H38" s="585">
        <v>0</v>
      </c>
      <c r="I38" s="585">
        <v>368.24799999999999</v>
      </c>
      <c r="J38" s="585">
        <v>0</v>
      </c>
      <c r="K38" s="585">
        <v>0</v>
      </c>
      <c r="L38" s="585">
        <v>0</v>
      </c>
      <c r="M38" s="585">
        <v>2916.86</v>
      </c>
      <c r="N38" s="585">
        <v>806.96</v>
      </c>
      <c r="O38" s="585">
        <v>0</v>
      </c>
      <c r="P38" s="584">
        <f t="shared" si="1"/>
        <v>40.161999999999352</v>
      </c>
      <c r="Q38" s="585">
        <v>94414.698000000004</v>
      </c>
      <c r="R38" s="586">
        <v>42786</v>
      </c>
      <c r="S38" s="585">
        <v>17725</v>
      </c>
      <c r="T38" s="585">
        <v>87469.2</v>
      </c>
      <c r="U38" s="584">
        <v>0</v>
      </c>
      <c r="V38" s="451">
        <f t="shared" si="0"/>
        <v>262458.24100000004</v>
      </c>
    </row>
    <row r="39" spans="2:22">
      <c r="B39" s="422" t="s">
        <v>378</v>
      </c>
      <c r="C39" s="584">
        <v>75463.909</v>
      </c>
      <c r="D39" s="585">
        <v>42.006</v>
      </c>
      <c r="E39" s="584">
        <v>0</v>
      </c>
      <c r="F39" s="584" t="s">
        <v>480</v>
      </c>
      <c r="G39" s="584">
        <v>2732.73</v>
      </c>
      <c r="H39" s="584">
        <v>0</v>
      </c>
      <c r="I39" s="584">
        <v>46.030999999999999</v>
      </c>
      <c r="J39" s="584">
        <v>0</v>
      </c>
      <c r="K39" s="584">
        <v>0</v>
      </c>
      <c r="L39" s="584">
        <v>0</v>
      </c>
      <c r="M39" s="584">
        <v>1758.6949999999999</v>
      </c>
      <c r="N39" s="584">
        <v>928.00400000000002</v>
      </c>
      <c r="O39" s="584">
        <v>0</v>
      </c>
      <c r="P39" s="584">
        <f t="shared" si="1"/>
        <v>0</v>
      </c>
      <c r="Q39" s="584">
        <v>6317.1729999999998</v>
      </c>
      <c r="R39" s="586">
        <v>45952</v>
      </c>
      <c r="S39" s="584">
        <v>4184</v>
      </c>
      <c r="T39" s="584">
        <v>16236</v>
      </c>
      <c r="U39" s="585">
        <v>0</v>
      </c>
      <c r="V39" s="451">
        <f t="shared" si="0"/>
        <v>75463.908999999985</v>
      </c>
    </row>
    <row r="40" spans="2:22">
      <c r="B40" s="423" t="s">
        <v>379</v>
      </c>
      <c r="C40" s="584">
        <v>24704.761999999999</v>
      </c>
      <c r="D40" s="585">
        <v>426.83199999999999</v>
      </c>
      <c r="E40" s="584">
        <v>0</v>
      </c>
      <c r="F40" s="584" t="s">
        <v>480</v>
      </c>
      <c r="G40" s="584">
        <v>1781.8030000000001</v>
      </c>
      <c r="H40" s="584">
        <v>0</v>
      </c>
      <c r="I40" s="584">
        <v>46.030999999999999</v>
      </c>
      <c r="J40" s="584">
        <v>0</v>
      </c>
      <c r="K40" s="584">
        <v>0</v>
      </c>
      <c r="L40" s="584">
        <v>0</v>
      </c>
      <c r="M40" s="584">
        <v>1372.64</v>
      </c>
      <c r="N40" s="584">
        <v>363.13200000000001</v>
      </c>
      <c r="O40" s="584">
        <v>0</v>
      </c>
      <c r="P40" s="584">
        <f t="shared" si="1"/>
        <v>0</v>
      </c>
      <c r="Q40" s="584">
        <v>10936.927</v>
      </c>
      <c r="R40" s="586">
        <v>103</v>
      </c>
      <c r="S40" s="584">
        <v>2521</v>
      </c>
      <c r="T40" s="584">
        <v>8935.2000000000007</v>
      </c>
      <c r="U40" s="585">
        <v>0</v>
      </c>
      <c r="V40" s="451">
        <f t="shared" si="0"/>
        <v>24704.761999999999</v>
      </c>
    </row>
    <row r="41" spans="2:22">
      <c r="B41" s="423" t="s">
        <v>222</v>
      </c>
      <c r="C41" s="585">
        <v>36138.853999999999</v>
      </c>
      <c r="D41" s="584">
        <v>0</v>
      </c>
      <c r="E41" s="585">
        <v>0</v>
      </c>
      <c r="F41" s="585" t="s">
        <v>480</v>
      </c>
      <c r="G41" s="585">
        <v>0</v>
      </c>
      <c r="H41" s="585">
        <v>0</v>
      </c>
      <c r="I41" s="585">
        <v>0</v>
      </c>
      <c r="J41" s="585">
        <v>0</v>
      </c>
      <c r="K41" s="585">
        <v>0</v>
      </c>
      <c r="L41" s="585">
        <v>0</v>
      </c>
      <c r="M41" s="585">
        <v>0</v>
      </c>
      <c r="N41" s="585">
        <v>0</v>
      </c>
      <c r="O41" s="585">
        <v>0</v>
      </c>
      <c r="P41" s="584">
        <f t="shared" si="1"/>
        <v>0</v>
      </c>
      <c r="Q41" s="585">
        <v>21828.853999999999</v>
      </c>
      <c r="R41" s="586">
        <v>0</v>
      </c>
      <c r="S41" s="585">
        <v>0</v>
      </c>
      <c r="T41" s="585">
        <v>14310</v>
      </c>
      <c r="U41" s="584">
        <v>0</v>
      </c>
      <c r="V41" s="451">
        <f t="shared" si="0"/>
        <v>36138.853999999999</v>
      </c>
    </row>
    <row r="42" spans="2:22">
      <c r="B42" s="422" t="s">
        <v>380</v>
      </c>
      <c r="C42" s="585">
        <v>116123.69500000001</v>
      </c>
      <c r="D42" s="584">
        <v>357.05099999999999</v>
      </c>
      <c r="E42" s="585">
        <v>0</v>
      </c>
      <c r="F42" s="585" t="s">
        <v>480</v>
      </c>
      <c r="G42" s="585">
        <v>14725.132</v>
      </c>
      <c r="H42" s="585">
        <v>2461.9839999999999</v>
      </c>
      <c r="I42" s="585">
        <v>1565.0540000000001</v>
      </c>
      <c r="J42" s="585">
        <v>0</v>
      </c>
      <c r="K42" s="585">
        <v>0</v>
      </c>
      <c r="L42" s="585">
        <v>0</v>
      </c>
      <c r="M42" s="585">
        <v>10294.799999999999</v>
      </c>
      <c r="N42" s="585">
        <v>363.13200000000001</v>
      </c>
      <c r="O42" s="585">
        <v>0</v>
      </c>
      <c r="P42" s="584">
        <f t="shared" si="1"/>
        <v>40.162000000000262</v>
      </c>
      <c r="Q42" s="585">
        <v>27508.82</v>
      </c>
      <c r="R42" s="586">
        <v>4089.692</v>
      </c>
      <c r="S42" s="585">
        <v>6434</v>
      </c>
      <c r="T42" s="585">
        <v>63003.6</v>
      </c>
      <c r="U42" s="584">
        <v>5.4</v>
      </c>
      <c r="V42" s="451">
        <f t="shared" si="0"/>
        <v>116123.69500000001</v>
      </c>
    </row>
    <row r="43" spans="2:22">
      <c r="B43" s="424" t="s">
        <v>381</v>
      </c>
      <c r="C43" s="416">
        <v>71350.899999999994</v>
      </c>
      <c r="D43" s="583"/>
      <c r="E43" s="410" t="s">
        <v>346</v>
      </c>
      <c r="F43" s="410" t="s">
        <v>346</v>
      </c>
      <c r="G43" s="416">
        <v>69214.7</v>
      </c>
      <c r="H43" s="410"/>
      <c r="I43" s="410">
        <v>901.1</v>
      </c>
      <c r="J43" s="410">
        <v>43978.9</v>
      </c>
      <c r="K43" s="410">
        <v>3881.4</v>
      </c>
      <c r="L43" s="410"/>
      <c r="M43" s="410">
        <v>20398.099999999999</v>
      </c>
      <c r="N43" s="410">
        <v>55.2</v>
      </c>
      <c r="O43" s="410"/>
      <c r="P43" s="410"/>
      <c r="Q43" s="416"/>
      <c r="R43" s="416">
        <v>2.1</v>
      </c>
      <c r="S43" s="410"/>
      <c r="T43" s="416">
        <v>1959.8</v>
      </c>
      <c r="U43" s="417">
        <v>174.3</v>
      </c>
      <c r="V43" s="451">
        <f t="shared" si="0"/>
        <v>71350.900000000009</v>
      </c>
    </row>
    <row r="44" spans="2:22">
      <c r="B44" s="423" t="s">
        <v>382</v>
      </c>
      <c r="C44" s="410">
        <v>64010.8</v>
      </c>
      <c r="D44" s="582"/>
      <c r="E44" s="410" t="s">
        <v>346</v>
      </c>
      <c r="F44" s="410" t="s">
        <v>346</v>
      </c>
      <c r="G44" s="410">
        <v>64010.8</v>
      </c>
      <c r="H44" s="410"/>
      <c r="I44" s="410">
        <v>896.4</v>
      </c>
      <c r="J44" s="410">
        <v>43978.9</v>
      </c>
      <c r="K44" s="410"/>
      <c r="L44" s="410"/>
      <c r="M44" s="410">
        <v>19135.5</v>
      </c>
      <c r="N44" s="410"/>
      <c r="O44" s="410"/>
      <c r="P44" s="410"/>
      <c r="Q44" s="410"/>
      <c r="R44" s="410"/>
      <c r="S44" s="410"/>
      <c r="T44" s="410"/>
      <c r="U44" s="411"/>
      <c r="V44" s="451">
        <f t="shared" si="0"/>
        <v>64010.8</v>
      </c>
    </row>
    <row r="45" spans="2:22">
      <c r="B45" s="422" t="s">
        <v>383</v>
      </c>
      <c r="C45" s="410">
        <v>1875.8</v>
      </c>
      <c r="D45" s="582"/>
      <c r="E45" s="410" t="s">
        <v>346</v>
      </c>
      <c r="F45" s="410" t="s">
        <v>346</v>
      </c>
      <c r="G45" s="410">
        <v>140.6</v>
      </c>
      <c r="H45" s="410"/>
      <c r="I45" s="410"/>
      <c r="J45" s="410"/>
      <c r="K45" s="410"/>
      <c r="L45" s="410"/>
      <c r="M45" s="410">
        <v>102.4</v>
      </c>
      <c r="N45" s="410">
        <v>38.200000000000003</v>
      </c>
      <c r="O45" s="410"/>
      <c r="P45" s="410"/>
      <c r="Q45" s="410"/>
      <c r="R45" s="410">
        <v>2.1</v>
      </c>
      <c r="S45" s="410"/>
      <c r="T45" s="410">
        <v>1558.8</v>
      </c>
      <c r="U45" s="411">
        <v>174.3</v>
      </c>
      <c r="V45" s="451">
        <f t="shared" si="0"/>
        <v>1875.8</v>
      </c>
    </row>
    <row r="46" spans="2:22">
      <c r="B46" s="423" t="s">
        <v>384</v>
      </c>
      <c r="C46" s="410">
        <v>3881.4</v>
      </c>
      <c r="D46" s="582"/>
      <c r="E46" s="410" t="s">
        <v>346</v>
      </c>
      <c r="F46" s="410" t="s">
        <v>346</v>
      </c>
      <c r="G46" s="410">
        <v>3881.4</v>
      </c>
      <c r="H46" s="410"/>
      <c r="I46" s="410"/>
      <c r="J46" s="410"/>
      <c r="K46" s="410">
        <v>3881.4</v>
      </c>
      <c r="L46" s="410"/>
      <c r="M46" s="410"/>
      <c r="N46" s="410"/>
      <c r="O46" s="410"/>
      <c r="P46" s="410"/>
      <c r="Q46" s="410"/>
      <c r="R46" s="410"/>
      <c r="S46" s="410"/>
      <c r="T46" s="410"/>
      <c r="U46" s="411"/>
      <c r="V46" s="451">
        <f t="shared" si="0"/>
        <v>3881.4</v>
      </c>
    </row>
    <row r="47" spans="2:22">
      <c r="B47" s="423" t="s">
        <v>385</v>
      </c>
      <c r="C47" s="410">
        <v>1177.2</v>
      </c>
      <c r="D47" s="582"/>
      <c r="E47" s="410" t="s">
        <v>346</v>
      </c>
      <c r="F47" s="410" t="s">
        <v>346</v>
      </c>
      <c r="G47" s="410">
        <v>1177.2</v>
      </c>
      <c r="H47" s="410"/>
      <c r="I47" s="410"/>
      <c r="J47" s="410"/>
      <c r="K47" s="410"/>
      <c r="L47" s="410"/>
      <c r="M47" s="410">
        <v>1160.2</v>
      </c>
      <c r="N47" s="410">
        <v>17</v>
      </c>
      <c r="O47" s="410"/>
      <c r="P47" s="410"/>
      <c r="Q47" s="410"/>
      <c r="R47" s="410"/>
      <c r="S47" s="410"/>
      <c r="T47" s="410"/>
      <c r="U47" s="411"/>
      <c r="V47" s="451">
        <f t="shared" si="0"/>
        <v>1177.2</v>
      </c>
    </row>
    <row r="48" spans="2:22">
      <c r="B48" s="423" t="s">
        <v>386</v>
      </c>
      <c r="C48" s="410">
        <v>405.7</v>
      </c>
      <c r="D48" s="582"/>
      <c r="E48" s="410" t="s">
        <v>346</v>
      </c>
      <c r="F48" s="410" t="s">
        <v>346</v>
      </c>
      <c r="G48" s="410">
        <v>4.7</v>
      </c>
      <c r="H48" s="410"/>
      <c r="I48" s="410">
        <v>4.7</v>
      </c>
      <c r="J48" s="410"/>
      <c r="K48" s="410"/>
      <c r="L48" s="410"/>
      <c r="M48" s="410"/>
      <c r="N48" s="410"/>
      <c r="O48" s="410"/>
      <c r="P48" s="410"/>
      <c r="Q48" s="410"/>
      <c r="R48" s="410"/>
      <c r="S48" s="410"/>
      <c r="T48" s="410">
        <v>401</v>
      </c>
      <c r="U48" s="411"/>
      <c r="V48" s="451">
        <f t="shared" si="0"/>
        <v>405.7</v>
      </c>
    </row>
    <row r="49" spans="2:22">
      <c r="B49" s="425" t="s">
        <v>387</v>
      </c>
      <c r="C49" s="410" t="s">
        <v>346</v>
      </c>
      <c r="D49" s="582"/>
      <c r="E49" s="410" t="s">
        <v>346</v>
      </c>
      <c r="F49" s="410" t="s">
        <v>346</v>
      </c>
      <c r="G49" s="410" t="s">
        <v>346</v>
      </c>
      <c r="H49" s="410"/>
      <c r="I49" s="410"/>
      <c r="J49" s="410"/>
      <c r="K49" s="410"/>
      <c r="L49" s="410"/>
      <c r="M49" s="410"/>
      <c r="N49" s="410"/>
      <c r="O49" s="410"/>
      <c r="P49" s="410"/>
      <c r="Q49" s="410"/>
      <c r="R49" s="410"/>
      <c r="S49" s="410"/>
      <c r="T49" s="410"/>
      <c r="U49" s="411"/>
      <c r="V49" s="451">
        <f t="shared" si="0"/>
        <v>0</v>
      </c>
    </row>
    <row r="50" spans="2:22">
      <c r="B50" s="424" t="s">
        <v>388</v>
      </c>
      <c r="C50" s="416">
        <v>176172.2</v>
      </c>
      <c r="D50" s="583"/>
      <c r="E50" s="410" t="s">
        <v>346</v>
      </c>
      <c r="F50" s="410" t="s">
        <v>346</v>
      </c>
      <c r="G50" s="416">
        <v>17222.8</v>
      </c>
      <c r="H50" s="410"/>
      <c r="I50" s="410">
        <v>2674.8</v>
      </c>
      <c r="J50" s="410">
        <v>527</v>
      </c>
      <c r="K50" s="410"/>
      <c r="L50" s="410">
        <v>64.599999999999994</v>
      </c>
      <c r="M50" s="410">
        <v>13807.7</v>
      </c>
      <c r="N50" s="410">
        <v>148.69999999999999</v>
      </c>
      <c r="O50" s="410"/>
      <c r="P50" s="410"/>
      <c r="Q50" s="416">
        <v>117125.4</v>
      </c>
      <c r="R50" s="416">
        <v>3768.3</v>
      </c>
      <c r="S50" s="416">
        <v>2301.6</v>
      </c>
      <c r="T50" s="416">
        <v>35754.1</v>
      </c>
      <c r="U50" s="417"/>
      <c r="V50" s="451">
        <f t="shared" si="0"/>
        <v>176172.2</v>
      </c>
    </row>
    <row r="51" spans="2:22">
      <c r="B51" s="422" t="s">
        <v>389</v>
      </c>
      <c r="C51" s="584">
        <v>53893.033000000003</v>
      </c>
      <c r="D51" s="585">
        <v>0</v>
      </c>
      <c r="E51" s="584">
        <v>0</v>
      </c>
      <c r="F51" s="584" t="s">
        <v>480</v>
      </c>
      <c r="G51" s="584">
        <v>0</v>
      </c>
      <c r="H51" s="584">
        <v>0</v>
      </c>
      <c r="I51" s="584">
        <v>0</v>
      </c>
      <c r="J51" s="584">
        <v>0</v>
      </c>
      <c r="K51" s="584">
        <v>0</v>
      </c>
      <c r="L51" s="584">
        <v>0</v>
      </c>
      <c r="M51" s="584">
        <v>0</v>
      </c>
      <c r="N51" s="584">
        <v>0</v>
      </c>
      <c r="O51" s="584">
        <v>0</v>
      </c>
      <c r="P51" s="584">
        <f t="shared" ref="P51" si="2">G51-SUM(H51:O51)</f>
        <v>0</v>
      </c>
      <c r="Q51" s="584">
        <v>13816.061</v>
      </c>
      <c r="R51" s="586">
        <v>18923.371999999999</v>
      </c>
      <c r="S51" s="584">
        <v>0</v>
      </c>
      <c r="T51" s="584">
        <v>21153.599999999999</v>
      </c>
      <c r="U51" s="585">
        <v>0</v>
      </c>
      <c r="V51" s="451">
        <f t="shared" si="0"/>
        <v>53893.032999999996</v>
      </c>
    </row>
    <row r="52" spans="2:22">
      <c r="B52" s="423" t="s">
        <v>390</v>
      </c>
      <c r="C52" s="410">
        <v>18409.8</v>
      </c>
      <c r="D52" s="582"/>
      <c r="E52" s="410" t="s">
        <v>346</v>
      </c>
      <c r="F52" s="410" t="s">
        <v>346</v>
      </c>
      <c r="G52" s="410">
        <v>357.1</v>
      </c>
      <c r="H52" s="410"/>
      <c r="I52" s="410">
        <v>118.6</v>
      </c>
      <c r="J52" s="410"/>
      <c r="K52" s="410"/>
      <c r="L52" s="410"/>
      <c r="M52" s="410">
        <v>136.5</v>
      </c>
      <c r="N52" s="410">
        <v>102</v>
      </c>
      <c r="O52" s="410"/>
      <c r="P52" s="410"/>
      <c r="Q52" s="410">
        <v>3816.2</v>
      </c>
      <c r="R52" s="410">
        <v>668.3</v>
      </c>
      <c r="S52" s="410">
        <v>930.4</v>
      </c>
      <c r="T52" s="410">
        <v>12637.8</v>
      </c>
      <c r="U52" s="411"/>
      <c r="V52" s="451">
        <f t="shared" si="0"/>
        <v>18409.8</v>
      </c>
    </row>
    <row r="53" spans="2:22">
      <c r="B53" s="423" t="s">
        <v>391</v>
      </c>
      <c r="C53" s="410">
        <v>140738.5</v>
      </c>
      <c r="D53" s="582"/>
      <c r="E53" s="410" t="s">
        <v>346</v>
      </c>
      <c r="F53" s="410" t="s">
        <v>346</v>
      </c>
      <c r="G53" s="410">
        <v>3192</v>
      </c>
      <c r="H53" s="410"/>
      <c r="I53" s="410">
        <v>2546.6999999999998</v>
      </c>
      <c r="J53" s="410">
        <v>51.8</v>
      </c>
      <c r="K53" s="410"/>
      <c r="L53" s="410">
        <v>64.599999999999994</v>
      </c>
      <c r="M53" s="410">
        <v>528.9</v>
      </c>
      <c r="N53" s="410"/>
      <c r="O53" s="410"/>
      <c r="P53" s="410"/>
      <c r="Q53" s="410">
        <v>112410.8</v>
      </c>
      <c r="R53" s="410">
        <v>3045.4</v>
      </c>
      <c r="S53" s="410">
        <v>1371.2</v>
      </c>
      <c r="T53" s="410">
        <v>20719.099999999999</v>
      </c>
      <c r="U53" s="411"/>
      <c r="V53" s="451">
        <f t="shared" si="0"/>
        <v>140738.5</v>
      </c>
    </row>
    <row r="54" spans="2:22">
      <c r="B54" s="423" t="s">
        <v>392</v>
      </c>
      <c r="C54" s="410" t="s">
        <v>346</v>
      </c>
      <c r="D54" s="582"/>
      <c r="E54" s="410" t="s">
        <v>346</v>
      </c>
      <c r="F54" s="410" t="s">
        <v>346</v>
      </c>
      <c r="G54" s="410" t="s">
        <v>346</v>
      </c>
      <c r="H54" s="410"/>
      <c r="I54" s="410"/>
      <c r="J54" s="410"/>
      <c r="K54" s="410"/>
      <c r="L54" s="410"/>
      <c r="M54" s="410"/>
      <c r="N54" s="410"/>
      <c r="O54" s="410"/>
      <c r="P54" s="410"/>
      <c r="Q54" s="410"/>
      <c r="R54" s="410"/>
      <c r="S54" s="410"/>
      <c r="T54" s="410"/>
      <c r="U54" s="411"/>
      <c r="V54" s="451">
        <f t="shared" si="0"/>
        <v>0</v>
      </c>
    </row>
    <row r="55" spans="2:22" ht="14.4" thickBot="1">
      <c r="B55" s="426" t="s">
        <v>393</v>
      </c>
      <c r="C55" s="427">
        <v>22482.9</v>
      </c>
      <c r="D55" s="427"/>
      <c r="E55" s="428" t="s">
        <v>346</v>
      </c>
      <c r="F55" s="428" t="s">
        <v>346</v>
      </c>
      <c r="G55" s="427">
        <v>20831.8</v>
      </c>
      <c r="H55" s="428"/>
      <c r="I55" s="428">
        <v>237.1</v>
      </c>
      <c r="J55" s="428"/>
      <c r="K55" s="428">
        <v>246.1</v>
      </c>
      <c r="L55" s="428"/>
      <c r="M55" s="428"/>
      <c r="N55" s="428">
        <v>509.8</v>
      </c>
      <c r="O55" s="428">
        <v>8668.7000000000007</v>
      </c>
      <c r="P55" s="428">
        <v>11170.1</v>
      </c>
      <c r="Q55" s="427">
        <v>1519.4</v>
      </c>
      <c r="R55" s="428"/>
      <c r="S55" s="428"/>
      <c r="T55" s="428"/>
      <c r="U55" s="429">
        <v>131.69999999999999</v>
      </c>
      <c r="V55" s="451">
        <f t="shared" si="0"/>
        <v>22482.900000000005</v>
      </c>
    </row>
  </sheetData>
  <mergeCells count="14">
    <mergeCell ref="V4:V5"/>
    <mergeCell ref="S4:S5"/>
    <mergeCell ref="T4:T5"/>
    <mergeCell ref="U4:U5"/>
    <mergeCell ref="B2:U2"/>
    <mergeCell ref="B3:U3"/>
    <mergeCell ref="B4:B5"/>
    <mergeCell ref="C4:C5"/>
    <mergeCell ref="E4:E5"/>
    <mergeCell ref="F4:F5"/>
    <mergeCell ref="G4:G5"/>
    <mergeCell ref="H4:P4"/>
    <mergeCell ref="Q4:Q5"/>
    <mergeCell ref="R4:R5"/>
  </mergeCells>
  <pageMargins left="0.7" right="0.7" top="0.75" bottom="0.75" header="0.3" footer="0.3"/>
  <pageSetup orientation="portrait"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B1:V55"/>
  <sheetViews>
    <sheetView showGridLines="0" workbookViewId="0">
      <pane xSplit="3" ySplit="5" topLeftCell="O6" activePane="bottomRight" state="frozen"/>
      <selection pane="topRight" activeCell="D1" sqref="D1"/>
      <selection pane="bottomLeft" activeCell="A6" sqref="A6"/>
      <selection pane="bottomRight" activeCell="V6" sqref="V6"/>
    </sheetView>
  </sheetViews>
  <sheetFormatPr defaultColWidth="9.109375" defaultRowHeight="13.8"/>
  <cols>
    <col min="1" max="1" width="5.6640625" style="430" customWidth="1"/>
    <col min="2" max="2" width="31.5546875" style="430" bestFit="1" customWidth="1"/>
    <col min="3" max="4" width="11.6640625" style="430" customWidth="1"/>
    <col min="5" max="5" width="12" style="430" customWidth="1"/>
    <col min="6" max="21" width="11.6640625" style="430" customWidth="1"/>
    <col min="22" max="22" width="13.5546875" style="403" customWidth="1"/>
    <col min="23" max="257" width="9.109375" style="430"/>
    <col min="258" max="258" width="5.6640625" style="430" customWidth="1"/>
    <col min="259" max="259" width="31.5546875" style="430" bestFit="1" customWidth="1"/>
    <col min="260" max="260" width="11.6640625" style="430" customWidth="1"/>
    <col min="261" max="261" width="12" style="430" customWidth="1"/>
    <col min="262" max="277" width="11.6640625" style="430" customWidth="1"/>
    <col min="278" max="513" width="9.109375" style="430"/>
    <col min="514" max="514" width="5.6640625" style="430" customWidth="1"/>
    <col min="515" max="515" width="31.5546875" style="430" bestFit="1" customWidth="1"/>
    <col min="516" max="516" width="11.6640625" style="430" customWidth="1"/>
    <col min="517" max="517" width="12" style="430" customWidth="1"/>
    <col min="518" max="533" width="11.6640625" style="430" customWidth="1"/>
    <col min="534" max="769" width="9.109375" style="430"/>
    <col min="770" max="770" width="5.6640625" style="430" customWidth="1"/>
    <col min="771" max="771" width="31.5546875" style="430" bestFit="1" customWidth="1"/>
    <col min="772" max="772" width="11.6640625" style="430" customWidth="1"/>
    <col min="773" max="773" width="12" style="430" customWidth="1"/>
    <col min="774" max="789" width="11.6640625" style="430" customWidth="1"/>
    <col min="790" max="1025" width="9.109375" style="430"/>
    <col min="1026" max="1026" width="5.6640625" style="430" customWidth="1"/>
    <col min="1027" max="1027" width="31.5546875" style="430" bestFit="1" customWidth="1"/>
    <col min="1028" max="1028" width="11.6640625" style="430" customWidth="1"/>
    <col min="1029" max="1029" width="12" style="430" customWidth="1"/>
    <col min="1030" max="1045" width="11.6640625" style="430" customWidth="1"/>
    <col min="1046" max="1281" width="9.109375" style="430"/>
    <col min="1282" max="1282" width="5.6640625" style="430" customWidth="1"/>
    <col min="1283" max="1283" width="31.5546875" style="430" bestFit="1" customWidth="1"/>
    <col min="1284" max="1284" width="11.6640625" style="430" customWidth="1"/>
    <col min="1285" max="1285" width="12" style="430" customWidth="1"/>
    <col min="1286" max="1301" width="11.6640625" style="430" customWidth="1"/>
    <col min="1302" max="1537" width="9.109375" style="430"/>
    <col min="1538" max="1538" width="5.6640625" style="430" customWidth="1"/>
    <col min="1539" max="1539" width="31.5546875" style="430" bestFit="1" customWidth="1"/>
    <col min="1540" max="1540" width="11.6640625" style="430" customWidth="1"/>
    <col min="1541" max="1541" width="12" style="430" customWidth="1"/>
    <col min="1542" max="1557" width="11.6640625" style="430" customWidth="1"/>
    <col min="1558" max="1793" width="9.109375" style="430"/>
    <col min="1794" max="1794" width="5.6640625" style="430" customWidth="1"/>
    <col min="1795" max="1795" width="31.5546875" style="430" bestFit="1" customWidth="1"/>
    <col min="1796" max="1796" width="11.6640625" style="430" customWidth="1"/>
    <col min="1797" max="1797" width="12" style="430" customWidth="1"/>
    <col min="1798" max="1813" width="11.6640625" style="430" customWidth="1"/>
    <col min="1814" max="2049" width="9.109375" style="430"/>
    <col min="2050" max="2050" width="5.6640625" style="430" customWidth="1"/>
    <col min="2051" max="2051" width="31.5546875" style="430" bestFit="1" customWidth="1"/>
    <col min="2052" max="2052" width="11.6640625" style="430" customWidth="1"/>
    <col min="2053" max="2053" width="12" style="430" customWidth="1"/>
    <col min="2054" max="2069" width="11.6640625" style="430" customWidth="1"/>
    <col min="2070" max="2305" width="9.109375" style="430"/>
    <col min="2306" max="2306" width="5.6640625" style="430" customWidth="1"/>
    <col min="2307" max="2307" width="31.5546875" style="430" bestFit="1" customWidth="1"/>
    <col min="2308" max="2308" width="11.6640625" style="430" customWidth="1"/>
    <col min="2309" max="2309" width="12" style="430" customWidth="1"/>
    <col min="2310" max="2325" width="11.6640625" style="430" customWidth="1"/>
    <col min="2326" max="2561" width="9.109375" style="430"/>
    <col min="2562" max="2562" width="5.6640625" style="430" customWidth="1"/>
    <col min="2563" max="2563" width="31.5546875" style="430" bestFit="1" customWidth="1"/>
    <col min="2564" max="2564" width="11.6640625" style="430" customWidth="1"/>
    <col min="2565" max="2565" width="12" style="430" customWidth="1"/>
    <col min="2566" max="2581" width="11.6640625" style="430" customWidth="1"/>
    <col min="2582" max="2817" width="9.109375" style="430"/>
    <col min="2818" max="2818" width="5.6640625" style="430" customWidth="1"/>
    <col min="2819" max="2819" width="31.5546875" style="430" bestFit="1" customWidth="1"/>
    <col min="2820" max="2820" width="11.6640625" style="430" customWidth="1"/>
    <col min="2821" max="2821" width="12" style="430" customWidth="1"/>
    <col min="2822" max="2837" width="11.6640625" style="430" customWidth="1"/>
    <col min="2838" max="3073" width="9.109375" style="430"/>
    <col min="3074" max="3074" width="5.6640625" style="430" customWidth="1"/>
    <col min="3075" max="3075" width="31.5546875" style="430" bestFit="1" customWidth="1"/>
    <col min="3076" max="3076" width="11.6640625" style="430" customWidth="1"/>
    <col min="3077" max="3077" width="12" style="430" customWidth="1"/>
    <col min="3078" max="3093" width="11.6640625" style="430" customWidth="1"/>
    <col min="3094" max="3329" width="9.109375" style="430"/>
    <col min="3330" max="3330" width="5.6640625" style="430" customWidth="1"/>
    <col min="3331" max="3331" width="31.5546875" style="430" bestFit="1" customWidth="1"/>
    <col min="3332" max="3332" width="11.6640625" style="430" customWidth="1"/>
    <col min="3333" max="3333" width="12" style="430" customWidth="1"/>
    <col min="3334" max="3349" width="11.6640625" style="430" customWidth="1"/>
    <col min="3350" max="3585" width="9.109375" style="430"/>
    <col min="3586" max="3586" width="5.6640625" style="430" customWidth="1"/>
    <col min="3587" max="3587" width="31.5546875" style="430" bestFit="1" customWidth="1"/>
    <col min="3588" max="3588" width="11.6640625" style="430" customWidth="1"/>
    <col min="3589" max="3589" width="12" style="430" customWidth="1"/>
    <col min="3590" max="3605" width="11.6640625" style="430" customWidth="1"/>
    <col min="3606" max="3841" width="9.109375" style="430"/>
    <col min="3842" max="3842" width="5.6640625" style="430" customWidth="1"/>
    <col min="3843" max="3843" width="31.5546875" style="430" bestFit="1" customWidth="1"/>
    <col min="3844" max="3844" width="11.6640625" style="430" customWidth="1"/>
    <col min="3845" max="3845" width="12" style="430" customWidth="1"/>
    <col min="3846" max="3861" width="11.6640625" style="430" customWidth="1"/>
    <col min="3862" max="4097" width="9.109375" style="430"/>
    <col min="4098" max="4098" width="5.6640625" style="430" customWidth="1"/>
    <col min="4099" max="4099" width="31.5546875" style="430" bestFit="1" customWidth="1"/>
    <col min="4100" max="4100" width="11.6640625" style="430" customWidth="1"/>
    <col min="4101" max="4101" width="12" style="430" customWidth="1"/>
    <col min="4102" max="4117" width="11.6640625" style="430" customWidth="1"/>
    <col min="4118" max="4353" width="9.109375" style="430"/>
    <col min="4354" max="4354" width="5.6640625" style="430" customWidth="1"/>
    <col min="4355" max="4355" width="31.5546875" style="430" bestFit="1" customWidth="1"/>
    <col min="4356" max="4356" width="11.6640625" style="430" customWidth="1"/>
    <col min="4357" max="4357" width="12" style="430" customWidth="1"/>
    <col min="4358" max="4373" width="11.6640625" style="430" customWidth="1"/>
    <col min="4374" max="4609" width="9.109375" style="430"/>
    <col min="4610" max="4610" width="5.6640625" style="430" customWidth="1"/>
    <col min="4611" max="4611" width="31.5546875" style="430" bestFit="1" customWidth="1"/>
    <col min="4612" max="4612" width="11.6640625" style="430" customWidth="1"/>
    <col min="4613" max="4613" width="12" style="430" customWidth="1"/>
    <col min="4614" max="4629" width="11.6640625" style="430" customWidth="1"/>
    <col min="4630" max="4865" width="9.109375" style="430"/>
    <col min="4866" max="4866" width="5.6640625" style="430" customWidth="1"/>
    <col min="4867" max="4867" width="31.5546875" style="430" bestFit="1" customWidth="1"/>
    <col min="4868" max="4868" width="11.6640625" style="430" customWidth="1"/>
    <col min="4869" max="4869" width="12" style="430" customWidth="1"/>
    <col min="4870" max="4885" width="11.6640625" style="430" customWidth="1"/>
    <col min="4886" max="5121" width="9.109375" style="430"/>
    <col min="5122" max="5122" width="5.6640625" style="430" customWidth="1"/>
    <col min="5123" max="5123" width="31.5546875" style="430" bestFit="1" customWidth="1"/>
    <col min="5124" max="5124" width="11.6640625" style="430" customWidth="1"/>
    <col min="5125" max="5125" width="12" style="430" customWidth="1"/>
    <col min="5126" max="5141" width="11.6640625" style="430" customWidth="1"/>
    <col min="5142" max="5377" width="9.109375" style="430"/>
    <col min="5378" max="5378" width="5.6640625" style="430" customWidth="1"/>
    <col min="5379" max="5379" width="31.5546875" style="430" bestFit="1" customWidth="1"/>
    <col min="5380" max="5380" width="11.6640625" style="430" customWidth="1"/>
    <col min="5381" max="5381" width="12" style="430" customWidth="1"/>
    <col min="5382" max="5397" width="11.6640625" style="430" customWidth="1"/>
    <col min="5398" max="5633" width="9.109375" style="430"/>
    <col min="5634" max="5634" width="5.6640625" style="430" customWidth="1"/>
    <col min="5635" max="5635" width="31.5546875" style="430" bestFit="1" customWidth="1"/>
    <col min="5636" max="5636" width="11.6640625" style="430" customWidth="1"/>
    <col min="5637" max="5637" width="12" style="430" customWidth="1"/>
    <col min="5638" max="5653" width="11.6640625" style="430" customWidth="1"/>
    <col min="5654" max="5889" width="9.109375" style="430"/>
    <col min="5890" max="5890" width="5.6640625" style="430" customWidth="1"/>
    <col min="5891" max="5891" width="31.5546875" style="430" bestFit="1" customWidth="1"/>
    <col min="5892" max="5892" width="11.6640625" style="430" customWidth="1"/>
    <col min="5893" max="5893" width="12" style="430" customWidth="1"/>
    <col min="5894" max="5909" width="11.6640625" style="430" customWidth="1"/>
    <col min="5910" max="6145" width="9.109375" style="430"/>
    <col min="6146" max="6146" width="5.6640625" style="430" customWidth="1"/>
    <col min="6147" max="6147" width="31.5546875" style="430" bestFit="1" customWidth="1"/>
    <col min="6148" max="6148" width="11.6640625" style="430" customWidth="1"/>
    <col min="6149" max="6149" width="12" style="430" customWidth="1"/>
    <col min="6150" max="6165" width="11.6640625" style="430" customWidth="1"/>
    <col min="6166" max="6401" width="9.109375" style="430"/>
    <col min="6402" max="6402" width="5.6640625" style="430" customWidth="1"/>
    <col min="6403" max="6403" width="31.5546875" style="430" bestFit="1" customWidth="1"/>
    <col min="6404" max="6404" width="11.6640625" style="430" customWidth="1"/>
    <col min="6405" max="6405" width="12" style="430" customWidth="1"/>
    <col min="6406" max="6421" width="11.6640625" style="430" customWidth="1"/>
    <col min="6422" max="6657" width="9.109375" style="430"/>
    <col min="6658" max="6658" width="5.6640625" style="430" customWidth="1"/>
    <col min="6659" max="6659" width="31.5546875" style="430" bestFit="1" customWidth="1"/>
    <col min="6660" max="6660" width="11.6640625" style="430" customWidth="1"/>
    <col min="6661" max="6661" width="12" style="430" customWidth="1"/>
    <col min="6662" max="6677" width="11.6640625" style="430" customWidth="1"/>
    <col min="6678" max="6913" width="9.109375" style="430"/>
    <col min="6914" max="6914" width="5.6640625" style="430" customWidth="1"/>
    <col min="6915" max="6915" width="31.5546875" style="430" bestFit="1" customWidth="1"/>
    <col min="6916" max="6916" width="11.6640625" style="430" customWidth="1"/>
    <col min="6917" max="6917" width="12" style="430" customWidth="1"/>
    <col min="6918" max="6933" width="11.6640625" style="430" customWidth="1"/>
    <col min="6934" max="7169" width="9.109375" style="430"/>
    <col min="7170" max="7170" width="5.6640625" style="430" customWidth="1"/>
    <col min="7171" max="7171" width="31.5546875" style="430" bestFit="1" customWidth="1"/>
    <col min="7172" max="7172" width="11.6640625" style="430" customWidth="1"/>
    <col min="7173" max="7173" width="12" style="430" customWidth="1"/>
    <col min="7174" max="7189" width="11.6640625" style="430" customWidth="1"/>
    <col min="7190" max="7425" width="9.109375" style="430"/>
    <col min="7426" max="7426" width="5.6640625" style="430" customWidth="1"/>
    <col min="7427" max="7427" width="31.5546875" style="430" bestFit="1" customWidth="1"/>
    <col min="7428" max="7428" width="11.6640625" style="430" customWidth="1"/>
    <col min="7429" max="7429" width="12" style="430" customWidth="1"/>
    <col min="7430" max="7445" width="11.6640625" style="430" customWidth="1"/>
    <col min="7446" max="7681" width="9.109375" style="430"/>
    <col min="7682" max="7682" width="5.6640625" style="430" customWidth="1"/>
    <col min="7683" max="7683" width="31.5546875" style="430" bestFit="1" customWidth="1"/>
    <col min="7684" max="7684" width="11.6640625" style="430" customWidth="1"/>
    <col min="7685" max="7685" width="12" style="430" customWidth="1"/>
    <col min="7686" max="7701" width="11.6640625" style="430" customWidth="1"/>
    <col min="7702" max="7937" width="9.109375" style="430"/>
    <col min="7938" max="7938" width="5.6640625" style="430" customWidth="1"/>
    <col min="7939" max="7939" width="31.5546875" style="430" bestFit="1" customWidth="1"/>
    <col min="7940" max="7940" width="11.6640625" style="430" customWidth="1"/>
    <col min="7941" max="7941" width="12" style="430" customWidth="1"/>
    <col min="7942" max="7957" width="11.6640625" style="430" customWidth="1"/>
    <col min="7958" max="8193" width="9.109375" style="430"/>
    <col min="8194" max="8194" width="5.6640625" style="430" customWidth="1"/>
    <col min="8195" max="8195" width="31.5546875" style="430" bestFit="1" customWidth="1"/>
    <col min="8196" max="8196" width="11.6640625" style="430" customWidth="1"/>
    <col min="8197" max="8197" width="12" style="430" customWidth="1"/>
    <col min="8198" max="8213" width="11.6640625" style="430" customWidth="1"/>
    <col min="8214" max="8449" width="9.109375" style="430"/>
    <col min="8450" max="8450" width="5.6640625" style="430" customWidth="1"/>
    <col min="8451" max="8451" width="31.5546875" style="430" bestFit="1" customWidth="1"/>
    <col min="8452" max="8452" width="11.6640625" style="430" customWidth="1"/>
    <col min="8453" max="8453" width="12" style="430" customWidth="1"/>
    <col min="8454" max="8469" width="11.6640625" style="430" customWidth="1"/>
    <col min="8470" max="8705" width="9.109375" style="430"/>
    <col min="8706" max="8706" width="5.6640625" style="430" customWidth="1"/>
    <col min="8707" max="8707" width="31.5546875" style="430" bestFit="1" customWidth="1"/>
    <col min="8708" max="8708" width="11.6640625" style="430" customWidth="1"/>
    <col min="8709" max="8709" width="12" style="430" customWidth="1"/>
    <col min="8710" max="8725" width="11.6640625" style="430" customWidth="1"/>
    <col min="8726" max="8961" width="9.109375" style="430"/>
    <col min="8962" max="8962" width="5.6640625" style="430" customWidth="1"/>
    <col min="8963" max="8963" width="31.5546875" style="430" bestFit="1" customWidth="1"/>
    <col min="8964" max="8964" width="11.6640625" style="430" customWidth="1"/>
    <col min="8965" max="8965" width="12" style="430" customWidth="1"/>
    <col min="8966" max="8981" width="11.6640625" style="430" customWidth="1"/>
    <col min="8982" max="9217" width="9.109375" style="430"/>
    <col min="9218" max="9218" width="5.6640625" style="430" customWidth="1"/>
    <col min="9219" max="9219" width="31.5546875" style="430" bestFit="1" customWidth="1"/>
    <col min="9220" max="9220" width="11.6640625" style="430" customWidth="1"/>
    <col min="9221" max="9221" width="12" style="430" customWidth="1"/>
    <col min="9222" max="9237" width="11.6640625" style="430" customWidth="1"/>
    <col min="9238" max="9473" width="9.109375" style="430"/>
    <col min="9474" max="9474" width="5.6640625" style="430" customWidth="1"/>
    <col min="9475" max="9475" width="31.5546875" style="430" bestFit="1" customWidth="1"/>
    <col min="9476" max="9476" width="11.6640625" style="430" customWidth="1"/>
    <col min="9477" max="9477" width="12" style="430" customWidth="1"/>
    <col min="9478" max="9493" width="11.6640625" style="430" customWidth="1"/>
    <col min="9494" max="9729" width="9.109375" style="430"/>
    <col min="9730" max="9730" width="5.6640625" style="430" customWidth="1"/>
    <col min="9731" max="9731" width="31.5546875" style="430" bestFit="1" customWidth="1"/>
    <col min="9732" max="9732" width="11.6640625" style="430" customWidth="1"/>
    <col min="9733" max="9733" width="12" style="430" customWidth="1"/>
    <col min="9734" max="9749" width="11.6640625" style="430" customWidth="1"/>
    <col min="9750" max="9985" width="9.109375" style="430"/>
    <col min="9986" max="9986" width="5.6640625" style="430" customWidth="1"/>
    <col min="9987" max="9987" width="31.5546875" style="430" bestFit="1" customWidth="1"/>
    <col min="9988" max="9988" width="11.6640625" style="430" customWidth="1"/>
    <col min="9989" max="9989" width="12" style="430" customWidth="1"/>
    <col min="9990" max="10005" width="11.6640625" style="430" customWidth="1"/>
    <col min="10006" max="10241" width="9.109375" style="430"/>
    <col min="10242" max="10242" width="5.6640625" style="430" customWidth="1"/>
    <col min="10243" max="10243" width="31.5546875" style="430" bestFit="1" customWidth="1"/>
    <col min="10244" max="10244" width="11.6640625" style="430" customWidth="1"/>
    <col min="10245" max="10245" width="12" style="430" customWidth="1"/>
    <col min="10246" max="10261" width="11.6640625" style="430" customWidth="1"/>
    <col min="10262" max="10497" width="9.109375" style="430"/>
    <col min="10498" max="10498" width="5.6640625" style="430" customWidth="1"/>
    <col min="10499" max="10499" width="31.5546875" style="430" bestFit="1" customWidth="1"/>
    <col min="10500" max="10500" width="11.6640625" style="430" customWidth="1"/>
    <col min="10501" max="10501" width="12" style="430" customWidth="1"/>
    <col min="10502" max="10517" width="11.6640625" style="430" customWidth="1"/>
    <col min="10518" max="10753" width="9.109375" style="430"/>
    <col min="10754" max="10754" width="5.6640625" style="430" customWidth="1"/>
    <col min="10755" max="10755" width="31.5546875" style="430" bestFit="1" customWidth="1"/>
    <col min="10756" max="10756" width="11.6640625" style="430" customWidth="1"/>
    <col min="10757" max="10757" width="12" style="430" customWidth="1"/>
    <col min="10758" max="10773" width="11.6640625" style="430" customWidth="1"/>
    <col min="10774" max="11009" width="9.109375" style="430"/>
    <col min="11010" max="11010" width="5.6640625" style="430" customWidth="1"/>
    <col min="11011" max="11011" width="31.5546875" style="430" bestFit="1" customWidth="1"/>
    <col min="11012" max="11012" width="11.6640625" style="430" customWidth="1"/>
    <col min="11013" max="11013" width="12" style="430" customWidth="1"/>
    <col min="11014" max="11029" width="11.6640625" style="430" customWidth="1"/>
    <col min="11030" max="11265" width="9.109375" style="430"/>
    <col min="11266" max="11266" width="5.6640625" style="430" customWidth="1"/>
    <col min="11267" max="11267" width="31.5546875" style="430" bestFit="1" customWidth="1"/>
    <col min="11268" max="11268" width="11.6640625" style="430" customWidth="1"/>
    <col min="11269" max="11269" width="12" style="430" customWidth="1"/>
    <col min="11270" max="11285" width="11.6640625" style="430" customWidth="1"/>
    <col min="11286" max="11521" width="9.109375" style="430"/>
    <col min="11522" max="11522" width="5.6640625" style="430" customWidth="1"/>
    <col min="11523" max="11523" width="31.5546875" style="430" bestFit="1" customWidth="1"/>
    <col min="11524" max="11524" width="11.6640625" style="430" customWidth="1"/>
    <col min="11525" max="11525" width="12" style="430" customWidth="1"/>
    <col min="11526" max="11541" width="11.6640625" style="430" customWidth="1"/>
    <col min="11542" max="11777" width="9.109375" style="430"/>
    <col min="11778" max="11778" width="5.6640625" style="430" customWidth="1"/>
    <col min="11779" max="11779" width="31.5546875" style="430" bestFit="1" customWidth="1"/>
    <col min="11780" max="11780" width="11.6640625" style="430" customWidth="1"/>
    <col min="11781" max="11781" width="12" style="430" customWidth="1"/>
    <col min="11782" max="11797" width="11.6640625" style="430" customWidth="1"/>
    <col min="11798" max="12033" width="9.109375" style="430"/>
    <col min="12034" max="12034" width="5.6640625" style="430" customWidth="1"/>
    <col min="12035" max="12035" width="31.5546875" style="430" bestFit="1" customWidth="1"/>
    <col min="12036" max="12036" width="11.6640625" style="430" customWidth="1"/>
    <col min="12037" max="12037" width="12" style="430" customWidth="1"/>
    <col min="12038" max="12053" width="11.6640625" style="430" customWidth="1"/>
    <col min="12054" max="12289" width="9.109375" style="430"/>
    <col min="12290" max="12290" width="5.6640625" style="430" customWidth="1"/>
    <col min="12291" max="12291" width="31.5546875" style="430" bestFit="1" customWidth="1"/>
    <col min="12292" max="12292" width="11.6640625" style="430" customWidth="1"/>
    <col min="12293" max="12293" width="12" style="430" customWidth="1"/>
    <col min="12294" max="12309" width="11.6640625" style="430" customWidth="1"/>
    <col min="12310" max="12545" width="9.109375" style="430"/>
    <col min="12546" max="12546" width="5.6640625" style="430" customWidth="1"/>
    <col min="12547" max="12547" width="31.5546875" style="430" bestFit="1" customWidth="1"/>
    <col min="12548" max="12548" width="11.6640625" style="430" customWidth="1"/>
    <col min="12549" max="12549" width="12" style="430" customWidth="1"/>
    <col min="12550" max="12565" width="11.6640625" style="430" customWidth="1"/>
    <col min="12566" max="12801" width="9.109375" style="430"/>
    <col min="12802" max="12802" width="5.6640625" style="430" customWidth="1"/>
    <col min="12803" max="12803" width="31.5546875" style="430" bestFit="1" customWidth="1"/>
    <col min="12804" max="12804" width="11.6640625" style="430" customWidth="1"/>
    <col min="12805" max="12805" width="12" style="430" customWidth="1"/>
    <col min="12806" max="12821" width="11.6640625" style="430" customWidth="1"/>
    <col min="12822" max="13057" width="9.109375" style="430"/>
    <col min="13058" max="13058" width="5.6640625" style="430" customWidth="1"/>
    <col min="13059" max="13059" width="31.5546875" style="430" bestFit="1" customWidth="1"/>
    <col min="13060" max="13060" width="11.6640625" style="430" customWidth="1"/>
    <col min="13061" max="13061" width="12" style="430" customWidth="1"/>
    <col min="13062" max="13077" width="11.6640625" style="430" customWidth="1"/>
    <col min="13078" max="13313" width="9.109375" style="430"/>
    <col min="13314" max="13314" width="5.6640625" style="430" customWidth="1"/>
    <col min="13315" max="13315" width="31.5546875" style="430" bestFit="1" customWidth="1"/>
    <col min="13316" max="13316" width="11.6640625" style="430" customWidth="1"/>
    <col min="13317" max="13317" width="12" style="430" customWidth="1"/>
    <col min="13318" max="13333" width="11.6640625" style="430" customWidth="1"/>
    <col min="13334" max="13569" width="9.109375" style="430"/>
    <col min="13570" max="13570" width="5.6640625" style="430" customWidth="1"/>
    <col min="13571" max="13571" width="31.5546875" style="430" bestFit="1" customWidth="1"/>
    <col min="13572" max="13572" width="11.6640625" style="430" customWidth="1"/>
    <col min="13573" max="13573" width="12" style="430" customWidth="1"/>
    <col min="13574" max="13589" width="11.6640625" style="430" customWidth="1"/>
    <col min="13590" max="13825" width="9.109375" style="430"/>
    <col min="13826" max="13826" width="5.6640625" style="430" customWidth="1"/>
    <col min="13827" max="13827" width="31.5546875" style="430" bestFit="1" customWidth="1"/>
    <col min="13828" max="13828" width="11.6640625" style="430" customWidth="1"/>
    <col min="13829" max="13829" width="12" style="430" customWidth="1"/>
    <col min="13830" max="13845" width="11.6640625" style="430" customWidth="1"/>
    <col min="13846" max="14081" width="9.109375" style="430"/>
    <col min="14082" max="14082" width="5.6640625" style="430" customWidth="1"/>
    <col min="14083" max="14083" width="31.5546875" style="430" bestFit="1" customWidth="1"/>
    <col min="14084" max="14084" width="11.6640625" style="430" customWidth="1"/>
    <col min="14085" max="14085" width="12" style="430" customWidth="1"/>
    <col min="14086" max="14101" width="11.6640625" style="430" customWidth="1"/>
    <col min="14102" max="14337" width="9.109375" style="430"/>
    <col min="14338" max="14338" width="5.6640625" style="430" customWidth="1"/>
    <col min="14339" max="14339" width="31.5546875" style="430" bestFit="1" customWidth="1"/>
    <col min="14340" max="14340" width="11.6640625" style="430" customWidth="1"/>
    <col min="14341" max="14341" width="12" style="430" customWidth="1"/>
    <col min="14342" max="14357" width="11.6640625" style="430" customWidth="1"/>
    <col min="14358" max="14593" width="9.109375" style="430"/>
    <col min="14594" max="14594" width="5.6640625" style="430" customWidth="1"/>
    <col min="14595" max="14595" width="31.5546875" style="430" bestFit="1" customWidth="1"/>
    <col min="14596" max="14596" width="11.6640625" style="430" customWidth="1"/>
    <col min="14597" max="14597" width="12" style="430" customWidth="1"/>
    <col min="14598" max="14613" width="11.6640625" style="430" customWidth="1"/>
    <col min="14614" max="14849" width="9.109375" style="430"/>
    <col min="14850" max="14850" width="5.6640625" style="430" customWidth="1"/>
    <col min="14851" max="14851" width="31.5546875" style="430" bestFit="1" customWidth="1"/>
    <col min="14852" max="14852" width="11.6640625" style="430" customWidth="1"/>
    <col min="14853" max="14853" width="12" style="430" customWidth="1"/>
    <col min="14854" max="14869" width="11.6640625" style="430" customWidth="1"/>
    <col min="14870" max="15105" width="9.109375" style="430"/>
    <col min="15106" max="15106" width="5.6640625" style="430" customWidth="1"/>
    <col min="15107" max="15107" width="31.5546875" style="430" bestFit="1" customWidth="1"/>
    <col min="15108" max="15108" width="11.6640625" style="430" customWidth="1"/>
    <col min="15109" max="15109" width="12" style="430" customWidth="1"/>
    <col min="15110" max="15125" width="11.6640625" style="430" customWidth="1"/>
    <col min="15126" max="15361" width="9.109375" style="430"/>
    <col min="15362" max="15362" width="5.6640625" style="430" customWidth="1"/>
    <col min="15363" max="15363" width="31.5546875" style="430" bestFit="1" customWidth="1"/>
    <col min="15364" max="15364" width="11.6640625" style="430" customWidth="1"/>
    <col min="15365" max="15365" width="12" style="430" customWidth="1"/>
    <col min="15366" max="15381" width="11.6640625" style="430" customWidth="1"/>
    <col min="15382" max="15617" width="9.109375" style="430"/>
    <col min="15618" max="15618" width="5.6640625" style="430" customWidth="1"/>
    <col min="15619" max="15619" width="31.5546875" style="430" bestFit="1" customWidth="1"/>
    <col min="15620" max="15620" width="11.6640625" style="430" customWidth="1"/>
    <col min="15621" max="15621" width="12" style="430" customWidth="1"/>
    <col min="15622" max="15637" width="11.6640625" style="430" customWidth="1"/>
    <col min="15638" max="15873" width="9.109375" style="430"/>
    <col min="15874" max="15874" width="5.6640625" style="430" customWidth="1"/>
    <col min="15875" max="15875" width="31.5546875" style="430" bestFit="1" customWidth="1"/>
    <col min="15876" max="15876" width="11.6640625" style="430" customWidth="1"/>
    <col min="15877" max="15877" width="12" style="430" customWidth="1"/>
    <col min="15878" max="15893" width="11.6640625" style="430" customWidth="1"/>
    <col min="15894" max="16129" width="9.109375" style="430"/>
    <col min="16130" max="16130" width="5.6640625" style="430" customWidth="1"/>
    <col min="16131" max="16131" width="31.5546875" style="430" bestFit="1" customWidth="1"/>
    <col min="16132" max="16132" width="11.6640625" style="430" customWidth="1"/>
    <col min="16133" max="16133" width="12" style="430" customWidth="1"/>
    <col min="16134" max="16149" width="11.6640625" style="430" customWidth="1"/>
    <col min="16150" max="16384" width="9.109375" style="430"/>
  </cols>
  <sheetData>
    <row r="1" spans="2:22" s="403" customFormat="1" ht="14.4">
      <c r="D1" s="403" t="s">
        <v>55</v>
      </c>
      <c r="I1" s="403" t="s">
        <v>53</v>
      </c>
      <c r="J1" s="403" t="s">
        <v>79</v>
      </c>
      <c r="M1" s="403" t="s">
        <v>68</v>
      </c>
      <c r="N1" s="403" t="s">
        <v>54</v>
      </c>
      <c r="Q1" s="403" t="s">
        <v>51</v>
      </c>
      <c r="R1" s="119" t="s">
        <v>333</v>
      </c>
      <c r="S1" s="403" t="s">
        <v>52</v>
      </c>
      <c r="T1" s="403" t="s">
        <v>50</v>
      </c>
      <c r="U1" s="403" t="s">
        <v>481</v>
      </c>
      <c r="V1" s="403" t="s">
        <v>57</v>
      </c>
    </row>
    <row r="2" spans="2:22">
      <c r="B2" s="601" t="s">
        <v>394</v>
      </c>
      <c r="C2" s="601"/>
      <c r="D2" s="601"/>
      <c r="E2" s="601"/>
      <c r="F2" s="601"/>
      <c r="G2" s="601"/>
      <c r="H2" s="601"/>
      <c r="I2" s="601"/>
      <c r="J2" s="601"/>
      <c r="K2" s="601"/>
      <c r="L2" s="601"/>
      <c r="M2" s="601"/>
      <c r="N2" s="601"/>
      <c r="O2" s="601"/>
      <c r="P2" s="601"/>
      <c r="Q2" s="601"/>
      <c r="R2" s="601"/>
      <c r="S2" s="601"/>
      <c r="T2" s="601"/>
      <c r="U2" s="601"/>
    </row>
    <row r="3" spans="2:22" ht="14.4" thickBot="1">
      <c r="B3" s="602" t="s">
        <v>326</v>
      </c>
      <c r="C3" s="602"/>
      <c r="D3" s="602"/>
      <c r="E3" s="602"/>
      <c r="F3" s="602"/>
      <c r="G3" s="602"/>
      <c r="H3" s="602"/>
      <c r="I3" s="602"/>
      <c r="J3" s="602"/>
      <c r="K3" s="602"/>
      <c r="L3" s="602"/>
      <c r="M3" s="602"/>
      <c r="N3" s="602"/>
      <c r="O3" s="602"/>
      <c r="P3" s="602"/>
      <c r="Q3" s="602"/>
      <c r="R3" s="602"/>
      <c r="S3" s="602"/>
      <c r="T3" s="602"/>
      <c r="U3" s="602"/>
    </row>
    <row r="4" spans="2:22" s="431" customFormat="1" ht="18.75" customHeight="1">
      <c r="B4" s="614"/>
      <c r="C4" s="612" t="s">
        <v>327</v>
      </c>
      <c r="D4" s="566"/>
      <c r="E4" s="612" t="s">
        <v>328</v>
      </c>
      <c r="F4" s="612" t="s">
        <v>329</v>
      </c>
      <c r="G4" s="612" t="s">
        <v>330</v>
      </c>
      <c r="H4" s="616" t="s">
        <v>331</v>
      </c>
      <c r="I4" s="617"/>
      <c r="J4" s="617"/>
      <c r="K4" s="617"/>
      <c r="L4" s="617"/>
      <c r="M4" s="617"/>
      <c r="N4" s="617"/>
      <c r="O4" s="617"/>
      <c r="P4" s="618"/>
      <c r="Q4" s="612" t="s">
        <v>332</v>
      </c>
      <c r="R4" s="612" t="s">
        <v>333</v>
      </c>
      <c r="S4" s="612" t="s">
        <v>334</v>
      </c>
      <c r="T4" s="612" t="s">
        <v>335</v>
      </c>
      <c r="U4" s="610" t="s">
        <v>481</v>
      </c>
      <c r="V4" s="610" t="s">
        <v>57</v>
      </c>
    </row>
    <row r="5" spans="2:22" s="434" customFormat="1" ht="50.25" customHeight="1" thickBot="1">
      <c r="B5" s="615"/>
      <c r="C5" s="613"/>
      <c r="D5" s="567" t="s">
        <v>478</v>
      </c>
      <c r="E5" s="613"/>
      <c r="F5" s="613"/>
      <c r="G5" s="613"/>
      <c r="H5" s="432" t="s">
        <v>336</v>
      </c>
      <c r="I5" s="432" t="s">
        <v>337</v>
      </c>
      <c r="J5" s="432" t="s">
        <v>338</v>
      </c>
      <c r="K5" s="432" t="s">
        <v>339</v>
      </c>
      <c r="L5" s="432" t="s">
        <v>340</v>
      </c>
      <c r="M5" s="432" t="s">
        <v>395</v>
      </c>
      <c r="N5" s="433" t="s">
        <v>396</v>
      </c>
      <c r="O5" s="432" t="s">
        <v>343</v>
      </c>
      <c r="P5" s="432" t="s">
        <v>344</v>
      </c>
      <c r="Q5" s="613"/>
      <c r="R5" s="613"/>
      <c r="S5" s="613"/>
      <c r="T5" s="613"/>
      <c r="U5" s="611"/>
      <c r="V5" s="611"/>
    </row>
    <row r="6" spans="2:22">
      <c r="B6" s="406" t="s">
        <v>345</v>
      </c>
      <c r="C6" s="435">
        <v>2557914.5</v>
      </c>
      <c r="D6" s="435"/>
      <c r="E6" s="435">
        <v>1793930</v>
      </c>
      <c r="F6" s="435" t="s">
        <v>346</v>
      </c>
      <c r="G6" s="435" t="s">
        <v>346</v>
      </c>
      <c r="H6" s="435" t="s">
        <v>346</v>
      </c>
      <c r="I6" s="435" t="s">
        <v>346</v>
      </c>
      <c r="J6" s="435" t="s">
        <v>346</v>
      </c>
      <c r="K6" s="435" t="s">
        <v>346</v>
      </c>
      <c r="L6" s="435" t="s">
        <v>346</v>
      </c>
      <c r="M6" s="435" t="s">
        <v>346</v>
      </c>
      <c r="N6" s="435" t="s">
        <v>346</v>
      </c>
      <c r="O6" s="435" t="s">
        <v>346</v>
      </c>
      <c r="P6" s="435" t="s">
        <v>346</v>
      </c>
      <c r="Q6" s="435">
        <v>751362.1</v>
      </c>
      <c r="R6" s="435">
        <v>12622.4</v>
      </c>
      <c r="S6" s="435" t="s">
        <v>346</v>
      </c>
      <c r="T6" s="435" t="s">
        <v>346</v>
      </c>
      <c r="U6" s="436" t="s">
        <v>346</v>
      </c>
      <c r="V6" s="451">
        <f>SUM(H6:U6)+D6</f>
        <v>763984.5</v>
      </c>
    </row>
    <row r="7" spans="2:22">
      <c r="B7" s="409" t="s">
        <v>347</v>
      </c>
      <c r="C7" s="437">
        <v>12895.3</v>
      </c>
      <c r="D7" s="574"/>
      <c r="E7" s="437" t="s">
        <v>346</v>
      </c>
      <c r="F7" s="437" t="s">
        <v>346</v>
      </c>
      <c r="G7" s="437">
        <v>11847.4</v>
      </c>
      <c r="H7" s="437" t="s">
        <v>346</v>
      </c>
      <c r="I7" s="437" t="s">
        <v>346</v>
      </c>
      <c r="J7" s="437">
        <v>1978.4</v>
      </c>
      <c r="K7" s="437" t="s">
        <v>346</v>
      </c>
      <c r="L7" s="437">
        <v>624.29999999999995</v>
      </c>
      <c r="M7" s="437">
        <v>528.9</v>
      </c>
      <c r="N7" s="437">
        <v>5734.8</v>
      </c>
      <c r="O7" s="437" t="s">
        <v>346</v>
      </c>
      <c r="P7" s="437">
        <v>2981</v>
      </c>
      <c r="Q7" s="437" t="s">
        <v>346</v>
      </c>
      <c r="R7" s="437" t="s">
        <v>346</v>
      </c>
      <c r="S7" s="437" t="s">
        <v>346</v>
      </c>
      <c r="T7" s="437">
        <v>387</v>
      </c>
      <c r="U7" s="438">
        <v>660.9</v>
      </c>
      <c r="V7" s="451">
        <f t="shared" ref="V7:V55" si="0">SUM(H7:U7)+D7</f>
        <v>12895.3</v>
      </c>
    </row>
    <row r="8" spans="2:22">
      <c r="B8" s="409" t="s">
        <v>348</v>
      </c>
      <c r="C8" s="437">
        <v>-1928627.4</v>
      </c>
      <c r="D8" s="574"/>
      <c r="E8" s="437">
        <v>-1513026</v>
      </c>
      <c r="F8" s="437" t="s">
        <v>346</v>
      </c>
      <c r="G8" s="437">
        <v>-96495.9</v>
      </c>
      <c r="H8" s="437" t="s">
        <v>346</v>
      </c>
      <c r="I8" s="437">
        <v>-735.1</v>
      </c>
      <c r="J8" s="437">
        <v>-203</v>
      </c>
      <c r="K8" s="437">
        <v>-10210.700000000001</v>
      </c>
      <c r="L8" s="437" t="s">
        <v>346</v>
      </c>
      <c r="M8" s="437">
        <v>-70595.7</v>
      </c>
      <c r="N8" s="437">
        <v>-4817.2</v>
      </c>
      <c r="O8" s="437" t="s">
        <v>346</v>
      </c>
      <c r="P8" s="437">
        <v>-9934.2000000000007</v>
      </c>
      <c r="Q8" s="437">
        <v>-318151.5</v>
      </c>
      <c r="R8" s="437" t="s">
        <v>346</v>
      </c>
      <c r="S8" s="437" t="s">
        <v>346</v>
      </c>
      <c r="T8" s="437">
        <v>-954</v>
      </c>
      <c r="U8" s="438" t="s">
        <v>346</v>
      </c>
      <c r="V8" s="451">
        <f t="shared" si="0"/>
        <v>-415601.4</v>
      </c>
    </row>
    <row r="9" spans="2:22">
      <c r="B9" s="412" t="s">
        <v>349</v>
      </c>
      <c r="C9" s="437">
        <v>-13573.9</v>
      </c>
      <c r="D9" s="574"/>
      <c r="E9" s="437" t="s">
        <v>346</v>
      </c>
      <c r="F9" s="437" t="s">
        <v>346</v>
      </c>
      <c r="G9" s="437">
        <v>-13573.9</v>
      </c>
      <c r="H9" s="437" t="s">
        <v>346</v>
      </c>
      <c r="I9" s="437" t="s">
        <v>346</v>
      </c>
      <c r="J9" s="437" t="s">
        <v>346</v>
      </c>
      <c r="K9" s="437">
        <v>-11441.1</v>
      </c>
      <c r="L9" s="437" t="s">
        <v>346</v>
      </c>
      <c r="M9" s="437">
        <v>-2132.8000000000002</v>
      </c>
      <c r="N9" s="437" t="s">
        <v>346</v>
      </c>
      <c r="O9" s="437" t="s">
        <v>346</v>
      </c>
      <c r="P9" s="437" t="s">
        <v>346</v>
      </c>
      <c r="Q9" s="437" t="s">
        <v>346</v>
      </c>
      <c r="R9" s="437" t="s">
        <v>346</v>
      </c>
      <c r="S9" s="437" t="s">
        <v>346</v>
      </c>
      <c r="T9" s="437" t="s">
        <v>346</v>
      </c>
      <c r="U9" s="438" t="s">
        <v>346</v>
      </c>
      <c r="V9" s="451">
        <f t="shared" si="0"/>
        <v>-13573.900000000001</v>
      </c>
    </row>
    <row r="10" spans="2:22">
      <c r="B10" s="413" t="s">
        <v>350</v>
      </c>
      <c r="C10" s="437">
        <v>-2132.8000000000002</v>
      </c>
      <c r="D10" s="574"/>
      <c r="E10" s="437" t="s">
        <v>346</v>
      </c>
      <c r="F10" s="437" t="s">
        <v>346</v>
      </c>
      <c r="G10" s="437">
        <v>-2132.8000000000002</v>
      </c>
      <c r="H10" s="437" t="s">
        <v>346</v>
      </c>
      <c r="I10" s="437" t="s">
        <v>346</v>
      </c>
      <c r="J10" s="437" t="s">
        <v>346</v>
      </c>
      <c r="K10" s="437" t="s">
        <v>346</v>
      </c>
      <c r="L10" s="437" t="s">
        <v>346</v>
      </c>
      <c r="M10" s="437">
        <v>-2132.8000000000002</v>
      </c>
      <c r="N10" s="437" t="s">
        <v>346</v>
      </c>
      <c r="O10" s="437" t="s">
        <v>346</v>
      </c>
      <c r="P10" s="437" t="s">
        <v>346</v>
      </c>
      <c r="Q10" s="437" t="s">
        <v>346</v>
      </c>
      <c r="R10" s="437" t="s">
        <v>346</v>
      </c>
      <c r="S10" s="437" t="s">
        <v>346</v>
      </c>
      <c r="T10" s="437" t="s">
        <v>346</v>
      </c>
      <c r="U10" s="438" t="s">
        <v>346</v>
      </c>
      <c r="V10" s="451">
        <f t="shared" si="0"/>
        <v>-2132.8000000000002</v>
      </c>
    </row>
    <row r="11" spans="2:22">
      <c r="B11" s="413" t="s">
        <v>351</v>
      </c>
      <c r="C11" s="437">
        <v>-11441.1</v>
      </c>
      <c r="D11" s="574"/>
      <c r="E11" s="437" t="s">
        <v>346</v>
      </c>
      <c r="F11" s="437" t="s">
        <v>346</v>
      </c>
      <c r="G11" s="437">
        <v>-11441.1</v>
      </c>
      <c r="H11" s="437" t="s">
        <v>346</v>
      </c>
      <c r="I11" s="437" t="s">
        <v>346</v>
      </c>
      <c r="J11" s="437" t="s">
        <v>346</v>
      </c>
      <c r="K11" s="437">
        <v>-11441.1</v>
      </c>
      <c r="L11" s="437" t="s">
        <v>346</v>
      </c>
      <c r="M11" s="437" t="s">
        <v>346</v>
      </c>
      <c r="N11" s="437" t="s">
        <v>346</v>
      </c>
      <c r="O11" s="437" t="s">
        <v>346</v>
      </c>
      <c r="P11" s="437" t="s">
        <v>346</v>
      </c>
      <c r="Q11" s="437" t="s">
        <v>346</v>
      </c>
      <c r="R11" s="437" t="s">
        <v>346</v>
      </c>
      <c r="S11" s="437" t="s">
        <v>346</v>
      </c>
      <c r="T11" s="437" t="s">
        <v>346</v>
      </c>
      <c r="U11" s="438" t="s">
        <v>346</v>
      </c>
      <c r="V11" s="451">
        <f t="shared" si="0"/>
        <v>-11441.1</v>
      </c>
    </row>
    <row r="12" spans="2:22">
      <c r="B12" s="414" t="s">
        <v>352</v>
      </c>
      <c r="C12" s="437">
        <v>23320.1</v>
      </c>
      <c r="D12" s="574"/>
      <c r="E12" s="437">
        <v>2572.6999999999998</v>
      </c>
      <c r="F12" s="437" t="s">
        <v>346</v>
      </c>
      <c r="G12" s="437">
        <v>7955.7</v>
      </c>
      <c r="H12" s="437" t="s">
        <v>346</v>
      </c>
      <c r="I12" s="437">
        <v>-170.7</v>
      </c>
      <c r="J12" s="437">
        <v>2168.5</v>
      </c>
      <c r="K12" s="437">
        <v>354</v>
      </c>
      <c r="L12" s="437">
        <v>-43</v>
      </c>
      <c r="M12" s="437">
        <v>2218.1</v>
      </c>
      <c r="N12" s="437">
        <v>2663.5</v>
      </c>
      <c r="O12" s="437">
        <v>122.8</v>
      </c>
      <c r="P12" s="437">
        <v>642.5</v>
      </c>
      <c r="Q12" s="437">
        <v>12651.5</v>
      </c>
      <c r="R12" s="437">
        <v>37.799999999999997</v>
      </c>
      <c r="S12" s="437" t="s">
        <v>346</v>
      </c>
      <c r="T12" s="437" t="s">
        <v>346</v>
      </c>
      <c r="U12" s="438">
        <v>102.4</v>
      </c>
      <c r="V12" s="451">
        <f t="shared" si="0"/>
        <v>20747.400000000001</v>
      </c>
    </row>
    <row r="13" spans="2:22">
      <c r="B13" s="415" t="s">
        <v>353</v>
      </c>
      <c r="C13" s="439">
        <v>651928.6</v>
      </c>
      <c r="D13" s="575"/>
      <c r="E13" s="439">
        <v>283476.7</v>
      </c>
      <c r="F13" s="437" t="s">
        <v>346</v>
      </c>
      <c r="G13" s="439">
        <v>-90266.7</v>
      </c>
      <c r="H13" s="437" t="s">
        <v>346</v>
      </c>
      <c r="I13" s="437">
        <v>-905.8</v>
      </c>
      <c r="J13" s="437">
        <v>3943.9</v>
      </c>
      <c r="K13" s="437">
        <v>-21297.8</v>
      </c>
      <c r="L13" s="437">
        <v>581.29999999999995</v>
      </c>
      <c r="M13" s="437">
        <v>-69981.5</v>
      </c>
      <c r="N13" s="437">
        <v>3581.1</v>
      </c>
      <c r="O13" s="437">
        <v>122.8</v>
      </c>
      <c r="P13" s="437">
        <v>-6310.7</v>
      </c>
      <c r="Q13" s="439">
        <v>445862.1</v>
      </c>
      <c r="R13" s="439">
        <v>12660.2</v>
      </c>
      <c r="S13" s="437" t="s">
        <v>346</v>
      </c>
      <c r="T13" s="439">
        <v>-567</v>
      </c>
      <c r="U13" s="440">
        <v>763.3</v>
      </c>
      <c r="V13" s="451">
        <f t="shared" si="0"/>
        <v>368451.9</v>
      </c>
    </row>
    <row r="14" spans="2:22">
      <c r="B14" s="418" t="s">
        <v>354</v>
      </c>
      <c r="C14" s="439">
        <v>6271</v>
      </c>
      <c r="D14" s="575"/>
      <c r="E14" s="439">
        <v>1585.9</v>
      </c>
      <c r="F14" s="437" t="s">
        <v>346</v>
      </c>
      <c r="G14" s="439">
        <v>2512.8000000000002</v>
      </c>
      <c r="H14" s="437" t="s">
        <v>346</v>
      </c>
      <c r="I14" s="437">
        <v>33.4</v>
      </c>
      <c r="J14" s="437">
        <v>846.7</v>
      </c>
      <c r="K14" s="437" t="s">
        <v>346</v>
      </c>
      <c r="L14" s="437">
        <v>86.1</v>
      </c>
      <c r="M14" s="437">
        <v>1032.2</v>
      </c>
      <c r="N14" s="437">
        <v>72.400000000000006</v>
      </c>
      <c r="O14" s="437">
        <v>429.9</v>
      </c>
      <c r="P14" s="437">
        <v>12.1</v>
      </c>
      <c r="Q14" s="439">
        <v>1785.3</v>
      </c>
      <c r="R14" s="437" t="s">
        <v>346</v>
      </c>
      <c r="S14" s="437" t="s">
        <v>346</v>
      </c>
      <c r="T14" s="439">
        <v>387</v>
      </c>
      <c r="U14" s="438" t="s">
        <v>346</v>
      </c>
      <c r="V14" s="451">
        <f t="shared" si="0"/>
        <v>4685.1000000000004</v>
      </c>
    </row>
    <row r="15" spans="2:22">
      <c r="B15" s="418" t="s">
        <v>355</v>
      </c>
      <c r="C15" s="437" t="s">
        <v>346</v>
      </c>
      <c r="D15" s="574"/>
      <c r="E15" s="437" t="s">
        <v>346</v>
      </c>
      <c r="F15" s="437" t="s">
        <v>346</v>
      </c>
      <c r="G15" s="437" t="s">
        <v>346</v>
      </c>
      <c r="H15" s="437" t="s">
        <v>346</v>
      </c>
      <c r="I15" s="437" t="s">
        <v>346</v>
      </c>
      <c r="J15" s="437" t="s">
        <v>346</v>
      </c>
      <c r="K15" s="437" t="s">
        <v>346</v>
      </c>
      <c r="L15" s="437" t="s">
        <v>346</v>
      </c>
      <c r="M15" s="437" t="s">
        <v>346</v>
      </c>
      <c r="N15" s="437" t="s">
        <v>346</v>
      </c>
      <c r="O15" s="437" t="s">
        <v>346</v>
      </c>
      <c r="P15" s="437" t="s">
        <v>346</v>
      </c>
      <c r="Q15" s="437" t="s">
        <v>346</v>
      </c>
      <c r="R15" s="437" t="s">
        <v>346</v>
      </c>
      <c r="S15" s="437" t="s">
        <v>346</v>
      </c>
      <c r="T15" s="437" t="s">
        <v>346</v>
      </c>
      <c r="U15" s="438" t="s">
        <v>346</v>
      </c>
      <c r="V15" s="451">
        <f t="shared" si="0"/>
        <v>0</v>
      </c>
    </row>
    <row r="16" spans="2:22">
      <c r="B16" s="418" t="s">
        <v>356</v>
      </c>
      <c r="C16" s="439">
        <v>-159995.5</v>
      </c>
      <c r="D16" s="575"/>
      <c r="E16" s="439">
        <v>-279456</v>
      </c>
      <c r="F16" s="437" t="s">
        <v>346</v>
      </c>
      <c r="G16" s="439">
        <v>253727.1</v>
      </c>
      <c r="H16" s="437">
        <v>9170.6</v>
      </c>
      <c r="I16" s="437">
        <v>8171.4</v>
      </c>
      <c r="J16" s="437">
        <v>52868.800000000003</v>
      </c>
      <c r="K16" s="437">
        <v>29725.3</v>
      </c>
      <c r="L16" s="437" t="s">
        <v>346</v>
      </c>
      <c r="M16" s="437">
        <v>116800.7</v>
      </c>
      <c r="N16" s="437">
        <v>-2756.9</v>
      </c>
      <c r="O16" s="437">
        <v>7034.9</v>
      </c>
      <c r="P16" s="437">
        <v>32712.3</v>
      </c>
      <c r="Q16" s="439">
        <v>-220267.1</v>
      </c>
      <c r="R16" s="439">
        <v>-9378.7999999999993</v>
      </c>
      <c r="S16" s="439">
        <v>6501.1</v>
      </c>
      <c r="T16" s="439">
        <v>88878.2</v>
      </c>
      <c r="U16" s="438" t="s">
        <v>346</v>
      </c>
      <c r="V16" s="451">
        <f t="shared" si="0"/>
        <v>119460.49999999997</v>
      </c>
    </row>
    <row r="17" spans="2:22">
      <c r="B17" s="413" t="s">
        <v>357</v>
      </c>
      <c r="C17" s="437">
        <v>-90683.7</v>
      </c>
      <c r="D17" s="574"/>
      <c r="E17" s="437" t="s">
        <v>346</v>
      </c>
      <c r="F17" s="437" t="s">
        <v>346</v>
      </c>
      <c r="G17" s="437">
        <v>-2396.6</v>
      </c>
      <c r="H17" s="437" t="s">
        <v>346</v>
      </c>
      <c r="I17" s="437" t="s">
        <v>346</v>
      </c>
      <c r="J17" s="437" t="s">
        <v>346</v>
      </c>
      <c r="K17" s="437" t="s">
        <v>346</v>
      </c>
      <c r="L17" s="437" t="s">
        <v>346</v>
      </c>
      <c r="M17" s="437">
        <v>-174.9</v>
      </c>
      <c r="N17" s="437">
        <v>-2221.6999999999998</v>
      </c>
      <c r="O17" s="437" t="s">
        <v>346</v>
      </c>
      <c r="P17" s="437" t="s">
        <v>346</v>
      </c>
      <c r="Q17" s="437">
        <v>-139135.6</v>
      </c>
      <c r="R17" s="437">
        <v>-8964.7999999999993</v>
      </c>
      <c r="S17" s="437" t="s">
        <v>346</v>
      </c>
      <c r="T17" s="437">
        <v>59813.3</v>
      </c>
      <c r="U17" s="438" t="s">
        <v>346</v>
      </c>
      <c r="V17" s="451">
        <f t="shared" si="0"/>
        <v>-90683.7</v>
      </c>
    </row>
    <row r="18" spans="2:22">
      <c r="B18" s="413" t="s">
        <v>358</v>
      </c>
      <c r="C18" s="437">
        <v>-57810.3</v>
      </c>
      <c r="D18" s="574"/>
      <c r="E18" s="437" t="s">
        <v>346</v>
      </c>
      <c r="F18" s="437" t="s">
        <v>346</v>
      </c>
      <c r="G18" s="437">
        <v>-14315.8</v>
      </c>
      <c r="H18" s="437" t="s">
        <v>346</v>
      </c>
      <c r="I18" s="437" t="s">
        <v>346</v>
      </c>
      <c r="J18" s="437" t="s">
        <v>346</v>
      </c>
      <c r="K18" s="437" t="s">
        <v>346</v>
      </c>
      <c r="L18" s="437" t="s">
        <v>346</v>
      </c>
      <c r="M18" s="437">
        <v>-17</v>
      </c>
      <c r="N18" s="437">
        <v>-14298.8</v>
      </c>
      <c r="O18" s="437" t="s">
        <v>346</v>
      </c>
      <c r="P18" s="437" t="s">
        <v>346</v>
      </c>
      <c r="Q18" s="437">
        <v>-73635.899999999994</v>
      </c>
      <c r="R18" s="437" t="s">
        <v>346</v>
      </c>
      <c r="S18" s="437">
        <v>1076.5</v>
      </c>
      <c r="T18" s="437">
        <v>29064.9</v>
      </c>
      <c r="U18" s="438" t="s">
        <v>346</v>
      </c>
      <c r="V18" s="451">
        <f t="shared" si="0"/>
        <v>-57810.299999999996</v>
      </c>
    </row>
    <row r="19" spans="2:22">
      <c r="B19" s="413" t="s">
        <v>359</v>
      </c>
      <c r="C19" s="437">
        <v>-1814.6</v>
      </c>
      <c r="D19" s="574"/>
      <c r="E19" s="437" t="s">
        <v>346</v>
      </c>
      <c r="F19" s="437" t="s">
        <v>346</v>
      </c>
      <c r="G19" s="437">
        <v>-17</v>
      </c>
      <c r="H19" s="437" t="s">
        <v>346</v>
      </c>
      <c r="I19" s="437" t="s">
        <v>346</v>
      </c>
      <c r="J19" s="437" t="s">
        <v>346</v>
      </c>
      <c r="K19" s="437" t="s">
        <v>346</v>
      </c>
      <c r="L19" s="437" t="s">
        <v>346</v>
      </c>
      <c r="M19" s="437">
        <v>-4.3</v>
      </c>
      <c r="N19" s="437">
        <v>-12.7</v>
      </c>
      <c r="O19" s="437" t="s">
        <v>346</v>
      </c>
      <c r="P19" s="437" t="s">
        <v>346</v>
      </c>
      <c r="Q19" s="437">
        <v>-7222.2</v>
      </c>
      <c r="R19" s="437" t="s">
        <v>346</v>
      </c>
      <c r="S19" s="437">
        <v>5424.6</v>
      </c>
      <c r="T19" s="437" t="s">
        <v>346</v>
      </c>
      <c r="U19" s="438" t="s">
        <v>346</v>
      </c>
      <c r="V19" s="451">
        <f t="shared" si="0"/>
        <v>-1814.5999999999995</v>
      </c>
    </row>
    <row r="20" spans="2:22">
      <c r="B20" s="413" t="s">
        <v>360</v>
      </c>
      <c r="C20" s="437">
        <v>1524.6</v>
      </c>
      <c r="D20" s="574"/>
      <c r="E20" s="437" t="s">
        <v>346</v>
      </c>
      <c r="F20" s="437" t="s">
        <v>346</v>
      </c>
      <c r="G20" s="437">
        <v>1798</v>
      </c>
      <c r="H20" s="437" t="s">
        <v>346</v>
      </c>
      <c r="I20" s="437">
        <v>711.4</v>
      </c>
      <c r="J20" s="437" t="s">
        <v>346</v>
      </c>
      <c r="K20" s="437" t="s">
        <v>346</v>
      </c>
      <c r="L20" s="437" t="s">
        <v>346</v>
      </c>
      <c r="M20" s="437" t="s">
        <v>346</v>
      </c>
      <c r="N20" s="437" t="s">
        <v>346</v>
      </c>
      <c r="O20" s="437" t="s">
        <v>346</v>
      </c>
      <c r="P20" s="437">
        <v>1086.5999999999999</v>
      </c>
      <c r="Q20" s="437">
        <v>-273.39999999999998</v>
      </c>
      <c r="R20" s="437" t="s">
        <v>346</v>
      </c>
      <c r="S20" s="437" t="s">
        <v>346</v>
      </c>
      <c r="T20" s="437" t="s">
        <v>346</v>
      </c>
      <c r="U20" s="438" t="s">
        <v>346</v>
      </c>
      <c r="V20" s="451">
        <f t="shared" si="0"/>
        <v>1524.6</v>
      </c>
    </row>
    <row r="21" spans="2:22">
      <c r="B21" s="413" t="s">
        <v>361</v>
      </c>
      <c r="C21" s="437" t="s">
        <v>346</v>
      </c>
      <c r="D21" s="574"/>
      <c r="E21" s="437" t="s">
        <v>346</v>
      </c>
      <c r="F21" s="437" t="s">
        <v>346</v>
      </c>
      <c r="G21" s="437" t="s">
        <v>346</v>
      </c>
      <c r="H21" s="437" t="s">
        <v>346</v>
      </c>
      <c r="I21" s="437" t="s">
        <v>346</v>
      </c>
      <c r="J21" s="437" t="s">
        <v>346</v>
      </c>
      <c r="K21" s="437" t="s">
        <v>346</v>
      </c>
      <c r="L21" s="437" t="s">
        <v>346</v>
      </c>
      <c r="M21" s="437" t="s">
        <v>346</v>
      </c>
      <c r="N21" s="437" t="s">
        <v>346</v>
      </c>
      <c r="O21" s="437" t="s">
        <v>346</v>
      </c>
      <c r="P21" s="437" t="s">
        <v>346</v>
      </c>
      <c r="Q21" s="437" t="s">
        <v>346</v>
      </c>
      <c r="R21" s="437" t="s">
        <v>346</v>
      </c>
      <c r="S21" s="437" t="s">
        <v>346</v>
      </c>
      <c r="T21" s="437" t="s">
        <v>346</v>
      </c>
      <c r="U21" s="438" t="s">
        <v>346</v>
      </c>
      <c r="V21" s="451">
        <f t="shared" si="0"/>
        <v>0</v>
      </c>
    </row>
    <row r="22" spans="2:22">
      <c r="B22" s="419" t="s">
        <v>362</v>
      </c>
      <c r="C22" s="437">
        <v>-11785.7</v>
      </c>
      <c r="D22" s="574"/>
      <c r="E22" s="437">
        <v>-279456</v>
      </c>
      <c r="F22" s="437" t="s">
        <v>346</v>
      </c>
      <c r="G22" s="437">
        <v>267670.3</v>
      </c>
      <c r="H22" s="437">
        <v>9170.6</v>
      </c>
      <c r="I22" s="437">
        <v>7460</v>
      </c>
      <c r="J22" s="437">
        <v>52868.800000000003</v>
      </c>
      <c r="K22" s="437">
        <v>29725.3</v>
      </c>
      <c r="L22" s="437" t="s">
        <v>346</v>
      </c>
      <c r="M22" s="437">
        <v>116996.9</v>
      </c>
      <c r="N22" s="437">
        <v>13776.3</v>
      </c>
      <c r="O22" s="437">
        <v>7034.9</v>
      </c>
      <c r="P22" s="437">
        <v>30637.5</v>
      </c>
      <c r="Q22" s="437" t="s">
        <v>346</v>
      </c>
      <c r="R22" s="437" t="s">
        <v>346</v>
      </c>
      <c r="S22" s="437" t="s">
        <v>346</v>
      </c>
      <c r="T22" s="437" t="s">
        <v>346</v>
      </c>
      <c r="U22" s="438" t="s">
        <v>346</v>
      </c>
      <c r="V22" s="451">
        <f t="shared" si="0"/>
        <v>267670.29999999993</v>
      </c>
    </row>
    <row r="23" spans="2:22">
      <c r="B23" s="419" t="s">
        <v>363</v>
      </c>
      <c r="C23" s="437">
        <v>988.2</v>
      </c>
      <c r="D23" s="574"/>
      <c r="E23" s="437" t="s">
        <v>346</v>
      </c>
      <c r="F23" s="437" t="s">
        <v>346</v>
      </c>
      <c r="G23" s="437">
        <v>988.2</v>
      </c>
      <c r="H23" s="437" t="s">
        <v>346</v>
      </c>
      <c r="I23" s="437" t="s">
        <v>346</v>
      </c>
      <c r="J23" s="437" t="s">
        <v>346</v>
      </c>
      <c r="K23" s="437" t="s">
        <v>346</v>
      </c>
      <c r="L23" s="437" t="s">
        <v>346</v>
      </c>
      <c r="M23" s="437" t="s">
        <v>346</v>
      </c>
      <c r="N23" s="437" t="s">
        <v>346</v>
      </c>
      <c r="O23" s="437" t="s">
        <v>346</v>
      </c>
      <c r="P23" s="437">
        <v>988.2</v>
      </c>
      <c r="Q23" s="437" t="s">
        <v>346</v>
      </c>
      <c r="R23" s="437" t="s">
        <v>346</v>
      </c>
      <c r="S23" s="437" t="s">
        <v>346</v>
      </c>
      <c r="T23" s="437" t="s">
        <v>346</v>
      </c>
      <c r="U23" s="438" t="s">
        <v>346</v>
      </c>
      <c r="V23" s="451">
        <f t="shared" si="0"/>
        <v>988.2</v>
      </c>
    </row>
    <row r="24" spans="2:22">
      <c r="B24" s="413" t="s">
        <v>364</v>
      </c>
      <c r="C24" s="437">
        <v>-414</v>
      </c>
      <c r="D24" s="574"/>
      <c r="E24" s="437" t="s">
        <v>346</v>
      </c>
      <c r="F24" s="437" t="s">
        <v>346</v>
      </c>
      <c r="G24" s="437" t="s">
        <v>346</v>
      </c>
      <c r="H24" s="437" t="s">
        <v>346</v>
      </c>
      <c r="I24" s="437" t="s">
        <v>346</v>
      </c>
      <c r="J24" s="437" t="s">
        <v>346</v>
      </c>
      <c r="K24" s="437" t="s">
        <v>346</v>
      </c>
      <c r="L24" s="437" t="s">
        <v>346</v>
      </c>
      <c r="M24" s="437" t="s">
        <v>346</v>
      </c>
      <c r="N24" s="437" t="s">
        <v>346</v>
      </c>
      <c r="O24" s="437" t="s">
        <v>346</v>
      </c>
      <c r="P24" s="437" t="s">
        <v>346</v>
      </c>
      <c r="Q24" s="437" t="s">
        <v>346</v>
      </c>
      <c r="R24" s="437">
        <v>-414</v>
      </c>
      <c r="S24" s="437" t="s">
        <v>346</v>
      </c>
      <c r="T24" s="437" t="s">
        <v>346</v>
      </c>
      <c r="U24" s="438" t="s">
        <v>346</v>
      </c>
      <c r="V24" s="451">
        <f t="shared" si="0"/>
        <v>-414</v>
      </c>
    </row>
    <row r="25" spans="2:22">
      <c r="B25" s="420" t="s">
        <v>365</v>
      </c>
      <c r="C25" s="439">
        <v>48858</v>
      </c>
      <c r="D25" s="575"/>
      <c r="E25" s="439">
        <v>491.3</v>
      </c>
      <c r="F25" s="437" t="s">
        <v>346</v>
      </c>
      <c r="G25" s="439">
        <v>13938.9</v>
      </c>
      <c r="H25" s="437">
        <v>9170.6</v>
      </c>
      <c r="I25" s="437" t="s">
        <v>346</v>
      </c>
      <c r="J25" s="437" t="s">
        <v>346</v>
      </c>
      <c r="K25" s="437" t="s">
        <v>346</v>
      </c>
      <c r="L25" s="437" t="s">
        <v>346</v>
      </c>
      <c r="M25" s="437" t="s">
        <v>346</v>
      </c>
      <c r="N25" s="437" t="s">
        <v>346</v>
      </c>
      <c r="O25" s="437" t="s">
        <v>346</v>
      </c>
      <c r="P25" s="437">
        <v>4768.3</v>
      </c>
      <c r="Q25" s="439">
        <v>19647.2</v>
      </c>
      <c r="R25" s="437" t="s">
        <v>346</v>
      </c>
      <c r="S25" s="439">
        <v>612.1</v>
      </c>
      <c r="T25" s="439">
        <v>14168.5</v>
      </c>
      <c r="U25" s="438" t="s">
        <v>346</v>
      </c>
      <c r="V25" s="451">
        <f t="shared" si="0"/>
        <v>48366.700000000004</v>
      </c>
    </row>
    <row r="26" spans="2:22">
      <c r="B26" s="420" t="s">
        <v>366</v>
      </c>
      <c r="C26" s="439">
        <v>55461.8</v>
      </c>
      <c r="D26" s="575"/>
      <c r="E26" s="439">
        <v>1943.5</v>
      </c>
      <c r="F26" s="437" t="s">
        <v>346</v>
      </c>
      <c r="G26" s="437" t="s">
        <v>346</v>
      </c>
      <c r="H26" s="437" t="s">
        <v>346</v>
      </c>
      <c r="I26" s="437" t="s">
        <v>346</v>
      </c>
      <c r="J26" s="437" t="s">
        <v>346</v>
      </c>
      <c r="K26" s="437" t="s">
        <v>346</v>
      </c>
      <c r="L26" s="437" t="s">
        <v>346</v>
      </c>
      <c r="M26" s="437" t="s">
        <v>346</v>
      </c>
      <c r="N26" s="437" t="s">
        <v>346</v>
      </c>
      <c r="O26" s="437" t="s">
        <v>346</v>
      </c>
      <c r="P26" s="437" t="s">
        <v>346</v>
      </c>
      <c r="Q26" s="439">
        <v>42458.2</v>
      </c>
      <c r="R26" s="437" t="s">
        <v>346</v>
      </c>
      <c r="S26" s="439">
        <v>733.1</v>
      </c>
      <c r="T26" s="439">
        <v>10327</v>
      </c>
      <c r="U26" s="438" t="s">
        <v>346</v>
      </c>
      <c r="V26" s="451">
        <f t="shared" si="0"/>
        <v>53518.299999999996</v>
      </c>
    </row>
    <row r="27" spans="2:22">
      <c r="B27" s="420" t="s">
        <v>367</v>
      </c>
      <c r="C27" s="439">
        <v>381342.3</v>
      </c>
      <c r="D27" s="575"/>
      <c r="E27" s="437" t="s">
        <v>346</v>
      </c>
      <c r="F27" s="437" t="s">
        <v>346</v>
      </c>
      <c r="G27" s="439">
        <v>147008.70000000001</v>
      </c>
      <c r="H27" s="437"/>
      <c r="I27" s="437">
        <v>7232.2</v>
      </c>
      <c r="J27" s="437">
        <v>55966</v>
      </c>
      <c r="K27" s="437">
        <v>8427.5</v>
      </c>
      <c r="L27" s="437">
        <v>495.2</v>
      </c>
      <c r="M27" s="437">
        <v>45787</v>
      </c>
      <c r="N27" s="437">
        <v>751.8</v>
      </c>
      <c r="O27" s="437">
        <v>6727.8</v>
      </c>
      <c r="P27" s="437">
        <v>21621.200000000001</v>
      </c>
      <c r="Q27" s="439">
        <v>161704.29999999999</v>
      </c>
      <c r="R27" s="439">
        <v>3281.4</v>
      </c>
      <c r="S27" s="439">
        <v>5155.8999999999996</v>
      </c>
      <c r="T27" s="439">
        <v>63428.7</v>
      </c>
      <c r="U27" s="440">
        <v>763.3</v>
      </c>
      <c r="V27" s="451">
        <f t="shared" si="0"/>
        <v>381342.30000000005</v>
      </c>
    </row>
    <row r="28" spans="2:22">
      <c r="B28" s="420" t="s">
        <v>368</v>
      </c>
      <c r="C28" s="439">
        <v>344985</v>
      </c>
      <c r="D28" s="575"/>
      <c r="E28" s="437" t="s">
        <v>346</v>
      </c>
      <c r="F28" s="437" t="s">
        <v>346</v>
      </c>
      <c r="G28" s="439">
        <v>112682.9</v>
      </c>
      <c r="H28" s="437"/>
      <c r="I28" s="437">
        <v>2119.8000000000002</v>
      </c>
      <c r="J28" s="437">
        <v>55966</v>
      </c>
      <c r="K28" s="437">
        <v>8151.2</v>
      </c>
      <c r="L28" s="437">
        <v>68.900000000000006</v>
      </c>
      <c r="M28" s="437">
        <v>45710.2</v>
      </c>
      <c r="N28" s="437">
        <v>666.8</v>
      </c>
      <c r="O28" s="437"/>
      <c r="P28" s="437"/>
      <c r="Q28" s="439">
        <v>160306</v>
      </c>
      <c r="R28" s="439">
        <v>3281.4</v>
      </c>
      <c r="S28" s="439">
        <v>5155.8999999999996</v>
      </c>
      <c r="T28" s="439">
        <v>63428.7</v>
      </c>
      <c r="U28" s="440">
        <v>130.1</v>
      </c>
      <c r="V28" s="451">
        <f t="shared" si="0"/>
        <v>344985.00000000006</v>
      </c>
    </row>
    <row r="29" spans="2:22">
      <c r="B29" s="421" t="s">
        <v>369</v>
      </c>
      <c r="C29" s="576">
        <v>2347437.8429999999</v>
      </c>
      <c r="D29" s="577">
        <v>165986.215</v>
      </c>
      <c r="E29" s="576">
        <v>0</v>
      </c>
      <c r="F29" s="576" t="s">
        <v>480</v>
      </c>
      <c r="G29" s="576">
        <v>124772.26700000001</v>
      </c>
      <c r="H29" s="576">
        <v>17354.07</v>
      </c>
      <c r="I29" s="576">
        <v>3810.7440000000001</v>
      </c>
      <c r="J29" s="576">
        <v>0</v>
      </c>
      <c r="K29" s="576">
        <v>0</v>
      </c>
      <c r="L29" s="576">
        <v>0</v>
      </c>
      <c r="M29" s="576">
        <v>31425.475999999999</v>
      </c>
      <c r="N29" s="576">
        <v>59921.184999999998</v>
      </c>
      <c r="O29" s="576">
        <v>0</v>
      </c>
      <c r="P29" s="576">
        <f>G29-SUM(H29:O29)</f>
        <v>12260.792000000016</v>
      </c>
      <c r="Q29" s="576">
        <v>803822.4</v>
      </c>
      <c r="R29" s="576">
        <v>152576.361</v>
      </c>
      <c r="S29" s="576">
        <v>173430</v>
      </c>
      <c r="T29" s="576">
        <v>823770</v>
      </c>
      <c r="U29" s="578">
        <v>103080.6</v>
      </c>
      <c r="V29" s="451">
        <f t="shared" si="0"/>
        <v>2347437.8429999999</v>
      </c>
    </row>
    <row r="30" spans="2:22">
      <c r="B30" s="422" t="s">
        <v>370</v>
      </c>
      <c r="C30" s="577">
        <v>323693.26799999998</v>
      </c>
      <c r="D30" s="576">
        <v>38292.796000000002</v>
      </c>
      <c r="E30" s="577">
        <v>0</v>
      </c>
      <c r="F30" s="577" t="s">
        <v>480</v>
      </c>
      <c r="G30" s="577">
        <v>3491.672</v>
      </c>
      <c r="H30" s="577">
        <v>0</v>
      </c>
      <c r="I30" s="577">
        <v>45.366</v>
      </c>
      <c r="J30" s="577">
        <v>0</v>
      </c>
      <c r="K30" s="577">
        <v>0</v>
      </c>
      <c r="L30" s="577">
        <v>0</v>
      </c>
      <c r="M30" s="577">
        <v>3382.306</v>
      </c>
      <c r="N30" s="577">
        <v>0</v>
      </c>
      <c r="O30" s="577">
        <v>0</v>
      </c>
      <c r="P30" s="576">
        <f t="shared" ref="P30:P42" si="1">G30-SUM(H30:O30)</f>
        <v>64</v>
      </c>
      <c r="Q30" s="577">
        <v>88242.3</v>
      </c>
      <c r="R30" s="577">
        <v>64</v>
      </c>
      <c r="S30" s="577">
        <v>1520</v>
      </c>
      <c r="T30" s="577">
        <v>93826.8</v>
      </c>
      <c r="U30" s="579">
        <v>98255.7</v>
      </c>
      <c r="V30" s="451">
        <f t="shared" si="0"/>
        <v>323693.26800000004</v>
      </c>
    </row>
    <row r="31" spans="2:22">
      <c r="B31" s="422" t="s">
        <v>371</v>
      </c>
      <c r="C31" s="576">
        <v>617383.64199999999</v>
      </c>
      <c r="D31" s="577">
        <v>41000.930999999997</v>
      </c>
      <c r="E31" s="576">
        <v>0</v>
      </c>
      <c r="F31" s="576" t="s">
        <v>480</v>
      </c>
      <c r="G31" s="576">
        <v>68586.876999999993</v>
      </c>
      <c r="H31" s="576">
        <v>13671.620999999999</v>
      </c>
      <c r="I31" s="576">
        <v>0</v>
      </c>
      <c r="J31" s="576">
        <v>0</v>
      </c>
      <c r="K31" s="576">
        <v>0</v>
      </c>
      <c r="L31" s="576">
        <v>0</v>
      </c>
      <c r="M31" s="576">
        <v>813.46600000000001</v>
      </c>
      <c r="N31" s="576">
        <v>53525.79</v>
      </c>
      <c r="O31" s="576">
        <v>0</v>
      </c>
      <c r="P31" s="576">
        <f t="shared" si="1"/>
        <v>575.99999999998545</v>
      </c>
      <c r="Q31" s="576">
        <v>204782.4</v>
      </c>
      <c r="R31" s="576">
        <v>10831.034</v>
      </c>
      <c r="S31" s="576">
        <v>97183</v>
      </c>
      <c r="T31" s="576">
        <v>192474</v>
      </c>
      <c r="U31" s="578">
        <v>2525.4</v>
      </c>
      <c r="V31" s="451">
        <f t="shared" si="0"/>
        <v>617383.64199999999</v>
      </c>
    </row>
    <row r="32" spans="2:22">
      <c r="B32" s="422" t="s">
        <v>372</v>
      </c>
      <c r="C32" s="577">
        <v>96839.25</v>
      </c>
      <c r="D32" s="576">
        <v>1343.058</v>
      </c>
      <c r="E32" s="577">
        <v>0</v>
      </c>
      <c r="F32" s="577" t="s">
        <v>480</v>
      </c>
      <c r="G32" s="577">
        <v>3138.9920000000002</v>
      </c>
      <c r="H32" s="577">
        <v>0</v>
      </c>
      <c r="I32" s="577">
        <v>90.731999999999999</v>
      </c>
      <c r="J32" s="577">
        <v>0</v>
      </c>
      <c r="K32" s="577">
        <v>0</v>
      </c>
      <c r="L32" s="577">
        <v>0</v>
      </c>
      <c r="M32" s="577">
        <v>642.21</v>
      </c>
      <c r="N32" s="577">
        <v>1222.05</v>
      </c>
      <c r="O32" s="577">
        <v>0</v>
      </c>
      <c r="P32" s="576">
        <f t="shared" si="1"/>
        <v>1184.0000000000002</v>
      </c>
      <c r="Q32" s="577">
        <v>33843.599999999999</v>
      </c>
      <c r="R32" s="577">
        <v>269</v>
      </c>
      <c r="S32" s="577">
        <v>1109</v>
      </c>
      <c r="T32" s="577">
        <v>57135.6</v>
      </c>
      <c r="U32" s="579">
        <v>0</v>
      </c>
      <c r="V32" s="451">
        <f t="shared" si="0"/>
        <v>96839.25</v>
      </c>
    </row>
    <row r="33" spans="2:22">
      <c r="B33" s="422" t="s">
        <v>373</v>
      </c>
      <c r="C33" s="576">
        <v>274429.65700000001</v>
      </c>
      <c r="D33" s="577">
        <v>57791.9</v>
      </c>
      <c r="E33" s="576">
        <v>0</v>
      </c>
      <c r="F33" s="576" t="s">
        <v>480</v>
      </c>
      <c r="G33" s="576">
        <v>17193.571</v>
      </c>
      <c r="H33" s="576">
        <v>0</v>
      </c>
      <c r="I33" s="576">
        <v>453.66</v>
      </c>
      <c r="J33" s="576">
        <v>0</v>
      </c>
      <c r="K33" s="576">
        <v>0</v>
      </c>
      <c r="L33" s="576">
        <v>0</v>
      </c>
      <c r="M33" s="576">
        <v>3339.4920000000002</v>
      </c>
      <c r="N33" s="576">
        <v>3462.4749999999999</v>
      </c>
      <c r="O33" s="576">
        <v>0</v>
      </c>
      <c r="P33" s="576">
        <f t="shared" si="1"/>
        <v>9937.9439999999995</v>
      </c>
      <c r="Q33" s="576">
        <v>104013</v>
      </c>
      <c r="R33" s="576">
        <v>50390.585999999996</v>
      </c>
      <c r="S33" s="576">
        <v>775</v>
      </c>
      <c r="T33" s="576">
        <v>44265.599999999999</v>
      </c>
      <c r="U33" s="578">
        <v>0</v>
      </c>
      <c r="V33" s="451">
        <f t="shared" si="0"/>
        <v>274429.65700000001</v>
      </c>
    </row>
    <row r="34" spans="2:22">
      <c r="B34" s="422" t="s">
        <v>374</v>
      </c>
      <c r="C34" s="577">
        <v>120490.32</v>
      </c>
      <c r="D34" s="576">
        <v>126.816</v>
      </c>
      <c r="E34" s="577">
        <v>0</v>
      </c>
      <c r="F34" s="577" t="s">
        <v>480</v>
      </c>
      <c r="G34" s="577">
        <v>1839.742</v>
      </c>
      <c r="H34" s="577">
        <v>0</v>
      </c>
      <c r="I34" s="577">
        <v>136.09800000000001</v>
      </c>
      <c r="J34" s="577">
        <v>0</v>
      </c>
      <c r="K34" s="577">
        <v>0</v>
      </c>
      <c r="L34" s="577">
        <v>0</v>
      </c>
      <c r="M34" s="577">
        <v>1626.932</v>
      </c>
      <c r="N34" s="577">
        <v>0</v>
      </c>
      <c r="O34" s="577">
        <v>0</v>
      </c>
      <c r="P34" s="576">
        <f t="shared" si="1"/>
        <v>76.711999999999989</v>
      </c>
      <c r="Q34" s="577">
        <v>36487.800000000003</v>
      </c>
      <c r="R34" s="577">
        <v>277.86200000000002</v>
      </c>
      <c r="S34" s="577">
        <v>13440</v>
      </c>
      <c r="T34" s="577">
        <v>66654</v>
      </c>
      <c r="U34" s="579">
        <v>1664.1</v>
      </c>
      <c r="V34" s="451">
        <f t="shared" si="0"/>
        <v>120490.32000000002</v>
      </c>
    </row>
    <row r="35" spans="2:22">
      <c r="B35" s="422" t="s">
        <v>267</v>
      </c>
      <c r="C35" s="576">
        <v>214809.09700000001</v>
      </c>
      <c r="D35" s="577">
        <v>336.67700000000002</v>
      </c>
      <c r="E35" s="576">
        <v>0</v>
      </c>
      <c r="F35" s="576" t="s">
        <v>480</v>
      </c>
      <c r="G35" s="576">
        <v>9877.6270000000004</v>
      </c>
      <c r="H35" s="576">
        <v>0</v>
      </c>
      <c r="I35" s="576">
        <v>1497.078</v>
      </c>
      <c r="J35" s="576">
        <v>0</v>
      </c>
      <c r="K35" s="576">
        <v>0</v>
      </c>
      <c r="L35" s="576">
        <v>0</v>
      </c>
      <c r="M35" s="576">
        <v>8263.1020000000008</v>
      </c>
      <c r="N35" s="576">
        <v>40.734999999999999</v>
      </c>
      <c r="O35" s="576">
        <v>0</v>
      </c>
      <c r="P35" s="576">
        <f t="shared" si="1"/>
        <v>76.711999999999534</v>
      </c>
      <c r="Q35" s="576">
        <v>71144.100000000006</v>
      </c>
      <c r="R35" s="576">
        <v>2592.2930000000001</v>
      </c>
      <c r="S35" s="576">
        <v>9929</v>
      </c>
      <c r="T35" s="576">
        <v>120315.6</v>
      </c>
      <c r="U35" s="578">
        <v>613.79999999999995</v>
      </c>
      <c r="V35" s="451">
        <f t="shared" si="0"/>
        <v>214809.09700000001</v>
      </c>
    </row>
    <row r="36" spans="2:22">
      <c r="B36" s="423" t="s">
        <v>375</v>
      </c>
      <c r="C36" s="577">
        <v>15335.648999999999</v>
      </c>
      <c r="D36" s="576">
        <v>2557.4859999999999</v>
      </c>
      <c r="E36" s="577">
        <v>0</v>
      </c>
      <c r="F36" s="577" t="s">
        <v>480</v>
      </c>
      <c r="G36" s="577">
        <v>1230.8630000000001</v>
      </c>
      <c r="H36" s="577">
        <v>0</v>
      </c>
      <c r="I36" s="577">
        <v>317.56200000000001</v>
      </c>
      <c r="J36" s="577">
        <v>0</v>
      </c>
      <c r="K36" s="577">
        <v>0</v>
      </c>
      <c r="L36" s="577">
        <v>0</v>
      </c>
      <c r="M36" s="577">
        <v>642.21</v>
      </c>
      <c r="N36" s="577">
        <v>40.734999999999999</v>
      </c>
      <c r="O36" s="577">
        <v>0</v>
      </c>
      <c r="P36" s="576">
        <f t="shared" si="1"/>
        <v>230.35599999999999</v>
      </c>
      <c r="Q36" s="577">
        <v>4308.3</v>
      </c>
      <c r="R36" s="577">
        <v>859</v>
      </c>
      <c r="S36" s="577">
        <v>116</v>
      </c>
      <c r="T36" s="577">
        <v>6264</v>
      </c>
      <c r="U36" s="579">
        <v>0</v>
      </c>
      <c r="V36" s="451">
        <f t="shared" si="0"/>
        <v>15335.649000000001</v>
      </c>
    </row>
    <row r="37" spans="2:22">
      <c r="B37" s="423" t="s">
        <v>376</v>
      </c>
      <c r="C37" s="576">
        <v>204843.899</v>
      </c>
      <c r="D37" s="577">
        <v>8783.3140000000003</v>
      </c>
      <c r="E37" s="576">
        <v>0</v>
      </c>
      <c r="F37" s="576" t="s">
        <v>480</v>
      </c>
      <c r="G37" s="576">
        <v>7750.8540000000003</v>
      </c>
      <c r="H37" s="576">
        <v>0</v>
      </c>
      <c r="I37" s="576">
        <v>226.83</v>
      </c>
      <c r="J37" s="576">
        <v>0</v>
      </c>
      <c r="K37" s="576">
        <v>0</v>
      </c>
      <c r="L37" s="576">
        <v>0</v>
      </c>
      <c r="M37" s="576">
        <v>6464.9139999999998</v>
      </c>
      <c r="N37" s="576">
        <v>1059.1099999999999</v>
      </c>
      <c r="O37" s="576">
        <v>0</v>
      </c>
      <c r="P37" s="576">
        <f t="shared" si="1"/>
        <v>0</v>
      </c>
      <c r="Q37" s="576">
        <v>110628.9</v>
      </c>
      <c r="R37" s="576">
        <v>2357.431</v>
      </c>
      <c r="S37" s="576">
        <v>9825</v>
      </c>
      <c r="T37" s="576">
        <v>65498.400000000001</v>
      </c>
      <c r="U37" s="578">
        <v>0</v>
      </c>
      <c r="V37" s="451">
        <f t="shared" si="0"/>
        <v>204843.899</v>
      </c>
    </row>
    <row r="38" spans="2:22">
      <c r="B38" s="423" t="s">
        <v>377</v>
      </c>
      <c r="C38" s="577">
        <v>237953.03599999999</v>
      </c>
      <c r="D38" s="576">
        <v>15391.97</v>
      </c>
      <c r="E38" s="577">
        <v>0</v>
      </c>
      <c r="F38" s="577" t="s">
        <v>480</v>
      </c>
      <c r="G38" s="577">
        <v>2155.8110000000001</v>
      </c>
      <c r="H38" s="577">
        <v>0</v>
      </c>
      <c r="I38" s="577">
        <v>680.49</v>
      </c>
      <c r="J38" s="577">
        <v>0</v>
      </c>
      <c r="K38" s="577">
        <v>0</v>
      </c>
      <c r="L38" s="577">
        <v>0</v>
      </c>
      <c r="M38" s="577">
        <v>1070.3499999999999</v>
      </c>
      <c r="N38" s="577">
        <v>366.61500000000001</v>
      </c>
      <c r="O38" s="577">
        <v>0</v>
      </c>
      <c r="P38" s="576">
        <f t="shared" si="1"/>
        <v>38.356000000000222</v>
      </c>
      <c r="Q38" s="577">
        <v>86829.3</v>
      </c>
      <c r="R38" s="577">
        <v>29066.154999999999</v>
      </c>
      <c r="S38" s="577">
        <v>27747</v>
      </c>
      <c r="T38" s="577">
        <v>76762.8</v>
      </c>
      <c r="U38" s="579">
        <v>0</v>
      </c>
      <c r="V38" s="451">
        <f t="shared" si="0"/>
        <v>237953.03599999999</v>
      </c>
    </row>
    <row r="39" spans="2:22">
      <c r="B39" s="422" t="s">
        <v>378</v>
      </c>
      <c r="C39" s="576">
        <v>74996.255000000005</v>
      </c>
      <c r="D39" s="577">
        <v>0</v>
      </c>
      <c r="E39" s="576">
        <v>0</v>
      </c>
      <c r="F39" s="576" t="s">
        <v>480</v>
      </c>
      <c r="G39" s="576">
        <v>557.05499999999995</v>
      </c>
      <c r="H39" s="576">
        <v>0</v>
      </c>
      <c r="I39" s="576">
        <v>45.366</v>
      </c>
      <c r="J39" s="576">
        <v>0</v>
      </c>
      <c r="K39" s="576">
        <v>0</v>
      </c>
      <c r="L39" s="576">
        <v>0</v>
      </c>
      <c r="M39" s="576">
        <v>470.95400000000001</v>
      </c>
      <c r="N39" s="576">
        <v>40.734999999999999</v>
      </c>
      <c r="O39" s="576">
        <v>0</v>
      </c>
      <c r="P39" s="576">
        <f t="shared" si="1"/>
        <v>0</v>
      </c>
      <c r="Q39" s="576">
        <v>5130</v>
      </c>
      <c r="R39" s="576">
        <v>50300</v>
      </c>
      <c r="S39" s="576">
        <v>2838</v>
      </c>
      <c r="T39" s="576">
        <v>16171.2</v>
      </c>
      <c r="U39" s="578">
        <v>0</v>
      </c>
      <c r="V39" s="451">
        <f t="shared" si="0"/>
        <v>74996.255000000005</v>
      </c>
    </row>
    <row r="40" spans="2:22">
      <c r="B40" s="423" t="s">
        <v>379</v>
      </c>
      <c r="C40" s="576">
        <v>21569.934000000001</v>
      </c>
      <c r="D40" s="577">
        <v>253.63200000000001</v>
      </c>
      <c r="E40" s="576">
        <v>0</v>
      </c>
      <c r="F40" s="576" t="s">
        <v>480</v>
      </c>
      <c r="G40" s="576">
        <v>940.30200000000002</v>
      </c>
      <c r="H40" s="576">
        <v>0</v>
      </c>
      <c r="I40" s="576">
        <v>45.366</v>
      </c>
      <c r="J40" s="576">
        <v>0</v>
      </c>
      <c r="K40" s="576">
        <v>0</v>
      </c>
      <c r="L40" s="576">
        <v>0</v>
      </c>
      <c r="M40" s="576">
        <v>813.46600000000001</v>
      </c>
      <c r="N40" s="576">
        <v>81.47</v>
      </c>
      <c r="O40" s="576">
        <v>0</v>
      </c>
      <c r="P40" s="576">
        <f t="shared" si="1"/>
        <v>0</v>
      </c>
      <c r="Q40" s="576">
        <v>9849.6</v>
      </c>
      <c r="R40" s="576">
        <v>96</v>
      </c>
      <c r="S40" s="576">
        <v>2298</v>
      </c>
      <c r="T40" s="576">
        <v>8132.4</v>
      </c>
      <c r="U40" s="578">
        <v>0</v>
      </c>
      <c r="V40" s="451">
        <f t="shared" si="0"/>
        <v>21569.934000000001</v>
      </c>
    </row>
    <row r="41" spans="2:22">
      <c r="B41" s="423" t="s">
        <v>222</v>
      </c>
      <c r="C41" s="577">
        <v>35077.5</v>
      </c>
      <c r="D41" s="576">
        <v>0</v>
      </c>
      <c r="E41" s="577">
        <v>0</v>
      </c>
      <c r="F41" s="577" t="s">
        <v>480</v>
      </c>
      <c r="G41" s="577">
        <v>0</v>
      </c>
      <c r="H41" s="577">
        <v>0</v>
      </c>
      <c r="I41" s="577">
        <v>0</v>
      </c>
      <c r="J41" s="577">
        <v>0</v>
      </c>
      <c r="K41" s="577">
        <v>0</v>
      </c>
      <c r="L41" s="577">
        <v>0</v>
      </c>
      <c r="M41" s="577">
        <v>0</v>
      </c>
      <c r="N41" s="577">
        <v>0</v>
      </c>
      <c r="O41" s="577">
        <v>0</v>
      </c>
      <c r="P41" s="576">
        <f t="shared" si="1"/>
        <v>0</v>
      </c>
      <c r="Q41" s="577">
        <v>20875.5</v>
      </c>
      <c r="R41" s="577">
        <v>0</v>
      </c>
      <c r="S41" s="577">
        <v>0</v>
      </c>
      <c r="T41" s="577">
        <v>14202</v>
      </c>
      <c r="U41" s="579">
        <v>0</v>
      </c>
      <c r="V41" s="451">
        <f t="shared" si="0"/>
        <v>35077.5</v>
      </c>
    </row>
    <row r="42" spans="2:22">
      <c r="B42" s="422" t="s">
        <v>380</v>
      </c>
      <c r="C42" s="577">
        <v>110016.336</v>
      </c>
      <c r="D42" s="576">
        <v>107.63500000000001</v>
      </c>
      <c r="E42" s="577">
        <v>0</v>
      </c>
      <c r="F42" s="577" t="s">
        <v>480</v>
      </c>
      <c r="G42" s="577">
        <v>8008.9009999999998</v>
      </c>
      <c r="H42" s="577">
        <v>3682.4490000000001</v>
      </c>
      <c r="I42" s="577">
        <v>272.19600000000003</v>
      </c>
      <c r="J42" s="577">
        <v>0</v>
      </c>
      <c r="K42" s="577">
        <v>0</v>
      </c>
      <c r="L42" s="577">
        <v>0</v>
      </c>
      <c r="M42" s="577">
        <v>3896.0740000000001</v>
      </c>
      <c r="N42" s="577">
        <v>81.47</v>
      </c>
      <c r="O42" s="577">
        <v>0</v>
      </c>
      <c r="P42" s="576">
        <f t="shared" si="1"/>
        <v>76.711999999999534</v>
      </c>
      <c r="Q42" s="577">
        <v>27687.599999999999</v>
      </c>
      <c r="R42" s="577">
        <v>5473</v>
      </c>
      <c r="S42" s="577">
        <v>6650</v>
      </c>
      <c r="T42" s="577">
        <v>62067.6</v>
      </c>
      <c r="U42" s="579">
        <v>21.6</v>
      </c>
      <c r="V42" s="451">
        <f t="shared" si="0"/>
        <v>110016.336</v>
      </c>
    </row>
    <row r="43" spans="2:22">
      <c r="B43" s="424" t="s">
        <v>381</v>
      </c>
      <c r="C43" s="439">
        <v>96866</v>
      </c>
      <c r="D43" s="575"/>
      <c r="E43" s="437" t="s">
        <v>346</v>
      </c>
      <c r="F43" s="437" t="s">
        <v>346</v>
      </c>
      <c r="G43" s="439">
        <v>94826.5</v>
      </c>
      <c r="H43" s="437"/>
      <c r="I43" s="437">
        <v>1005.4</v>
      </c>
      <c r="J43" s="437">
        <v>55503.8</v>
      </c>
      <c r="K43" s="437">
        <v>8151.2</v>
      </c>
      <c r="L43" s="437"/>
      <c r="M43" s="437">
        <v>30106.6</v>
      </c>
      <c r="N43" s="437">
        <v>59.5</v>
      </c>
      <c r="O43" s="437"/>
      <c r="P43" s="437"/>
      <c r="Q43" s="439">
        <v>171.8</v>
      </c>
      <c r="R43" s="439">
        <v>8.4</v>
      </c>
      <c r="S43" s="437"/>
      <c r="T43" s="439">
        <v>1734.8</v>
      </c>
      <c r="U43" s="440">
        <v>124.5</v>
      </c>
      <c r="V43" s="451">
        <f t="shared" si="0"/>
        <v>96866</v>
      </c>
    </row>
    <row r="44" spans="2:22">
      <c r="B44" s="423" t="s">
        <v>382</v>
      </c>
      <c r="C44" s="437">
        <v>85428.3</v>
      </c>
      <c r="D44" s="574"/>
      <c r="E44" s="437" t="s">
        <v>346</v>
      </c>
      <c r="F44" s="437" t="s">
        <v>346</v>
      </c>
      <c r="G44" s="437">
        <v>85276</v>
      </c>
      <c r="H44" s="437"/>
      <c r="I44" s="437">
        <v>1000.7</v>
      </c>
      <c r="J44" s="437">
        <v>55503.8</v>
      </c>
      <c r="K44" s="437"/>
      <c r="L44" s="437"/>
      <c r="M44" s="437">
        <v>28771.5</v>
      </c>
      <c r="N44" s="437"/>
      <c r="O44" s="437"/>
      <c r="P44" s="437"/>
      <c r="Q44" s="437">
        <v>152.30000000000001</v>
      </c>
      <c r="R44" s="437"/>
      <c r="S44" s="437"/>
      <c r="T44" s="437"/>
      <c r="U44" s="438"/>
      <c r="V44" s="451">
        <f t="shared" si="0"/>
        <v>85428.3</v>
      </c>
    </row>
    <row r="45" spans="2:22">
      <c r="B45" s="422" t="s">
        <v>383</v>
      </c>
      <c r="C45" s="437">
        <v>1831.7</v>
      </c>
      <c r="D45" s="574"/>
      <c r="E45" s="437" t="s">
        <v>346</v>
      </c>
      <c r="F45" s="437" t="s">
        <v>346</v>
      </c>
      <c r="G45" s="437">
        <v>277.2</v>
      </c>
      <c r="H45" s="437"/>
      <c r="I45" s="437"/>
      <c r="J45" s="437"/>
      <c r="K45" s="437"/>
      <c r="L45" s="437"/>
      <c r="M45" s="437">
        <v>264.5</v>
      </c>
      <c r="N45" s="437">
        <v>12.7</v>
      </c>
      <c r="O45" s="437"/>
      <c r="P45" s="437"/>
      <c r="Q45" s="437"/>
      <c r="R45" s="437">
        <v>8.4</v>
      </c>
      <c r="S45" s="437"/>
      <c r="T45" s="437">
        <v>1421.6</v>
      </c>
      <c r="U45" s="438">
        <v>124.5</v>
      </c>
      <c r="V45" s="451">
        <f t="shared" si="0"/>
        <v>1831.6999999999998</v>
      </c>
    </row>
    <row r="46" spans="2:22">
      <c r="B46" s="423" t="s">
        <v>384</v>
      </c>
      <c r="C46" s="437">
        <v>8159.7</v>
      </c>
      <c r="D46" s="574"/>
      <c r="E46" s="437" t="s">
        <v>346</v>
      </c>
      <c r="F46" s="437" t="s">
        <v>346</v>
      </c>
      <c r="G46" s="437">
        <v>8159.7</v>
      </c>
      <c r="H46" s="437"/>
      <c r="I46" s="437"/>
      <c r="J46" s="437"/>
      <c r="K46" s="437">
        <v>8151.2</v>
      </c>
      <c r="L46" s="437"/>
      <c r="M46" s="437">
        <v>8.5</v>
      </c>
      <c r="N46" s="437"/>
      <c r="O46" s="437"/>
      <c r="P46" s="437"/>
      <c r="Q46" s="437"/>
      <c r="R46" s="437"/>
      <c r="S46" s="437"/>
      <c r="T46" s="437"/>
      <c r="U46" s="438"/>
      <c r="V46" s="451">
        <f t="shared" si="0"/>
        <v>8159.7</v>
      </c>
    </row>
    <row r="47" spans="2:22">
      <c r="B47" s="423" t="s">
        <v>385</v>
      </c>
      <c r="C47" s="437">
        <v>1108.9000000000001</v>
      </c>
      <c r="D47" s="574"/>
      <c r="E47" s="437" t="s">
        <v>346</v>
      </c>
      <c r="F47" s="437" t="s">
        <v>346</v>
      </c>
      <c r="G47" s="437">
        <v>1108.9000000000001</v>
      </c>
      <c r="H47" s="437"/>
      <c r="I47" s="437"/>
      <c r="J47" s="437"/>
      <c r="K47" s="437"/>
      <c r="L47" s="437"/>
      <c r="M47" s="437">
        <v>1062.0999999999999</v>
      </c>
      <c r="N47" s="437">
        <v>46.8</v>
      </c>
      <c r="O47" s="437"/>
      <c r="P47" s="437"/>
      <c r="Q47" s="437"/>
      <c r="R47" s="437"/>
      <c r="S47" s="437"/>
      <c r="T47" s="437"/>
      <c r="U47" s="438"/>
      <c r="V47" s="451">
        <f t="shared" si="0"/>
        <v>1108.8999999999999</v>
      </c>
    </row>
    <row r="48" spans="2:22">
      <c r="B48" s="441" t="s">
        <v>397</v>
      </c>
      <c r="C48" s="437">
        <v>337.4</v>
      </c>
      <c r="D48" s="574"/>
      <c r="E48" s="437" t="s">
        <v>346</v>
      </c>
      <c r="F48" s="437" t="s">
        <v>346</v>
      </c>
      <c r="G48" s="437">
        <v>4.7</v>
      </c>
      <c r="H48" s="437"/>
      <c r="I48" s="437">
        <v>4.7</v>
      </c>
      <c r="J48" s="437"/>
      <c r="K48" s="437"/>
      <c r="L48" s="437"/>
      <c r="M48" s="437"/>
      <c r="N48" s="437"/>
      <c r="O48" s="437"/>
      <c r="P48" s="437"/>
      <c r="Q48" s="437">
        <v>19.5</v>
      </c>
      <c r="R48" s="437"/>
      <c r="S48" s="437"/>
      <c r="T48" s="437">
        <v>313.2</v>
      </c>
      <c r="U48" s="438"/>
      <c r="V48" s="451">
        <f t="shared" si="0"/>
        <v>337.4</v>
      </c>
    </row>
    <row r="49" spans="2:22" ht="27.6">
      <c r="B49" s="425" t="s">
        <v>387</v>
      </c>
      <c r="C49" s="437" t="s">
        <v>346</v>
      </c>
      <c r="D49" s="574"/>
      <c r="E49" s="437" t="s">
        <v>346</v>
      </c>
      <c r="F49" s="437" t="s">
        <v>346</v>
      </c>
      <c r="G49" s="437" t="s">
        <v>346</v>
      </c>
      <c r="H49" s="437"/>
      <c r="I49" s="437"/>
      <c r="J49" s="437"/>
      <c r="K49" s="437"/>
      <c r="L49" s="437"/>
      <c r="M49" s="437"/>
      <c r="N49" s="437"/>
      <c r="O49" s="437"/>
      <c r="P49" s="437"/>
      <c r="Q49" s="437"/>
      <c r="R49" s="437"/>
      <c r="S49" s="437"/>
      <c r="T49" s="437"/>
      <c r="U49" s="438"/>
      <c r="V49" s="451">
        <f t="shared" si="0"/>
        <v>0</v>
      </c>
    </row>
    <row r="50" spans="2:22">
      <c r="B50" s="424" t="s">
        <v>388</v>
      </c>
      <c r="C50" s="439">
        <v>191954.5</v>
      </c>
      <c r="D50" s="575"/>
      <c r="E50" s="437" t="s">
        <v>346</v>
      </c>
      <c r="F50" s="437" t="s">
        <v>346</v>
      </c>
      <c r="G50" s="439">
        <v>15028.6</v>
      </c>
      <c r="H50" s="437"/>
      <c r="I50" s="437">
        <v>967.4</v>
      </c>
      <c r="J50" s="437">
        <v>462.2</v>
      </c>
      <c r="K50" s="437"/>
      <c r="L50" s="437">
        <v>64.599999999999994</v>
      </c>
      <c r="M50" s="437">
        <v>13466.5</v>
      </c>
      <c r="N50" s="437">
        <v>67.900000000000006</v>
      </c>
      <c r="O50" s="437"/>
      <c r="P50" s="437"/>
      <c r="Q50" s="439">
        <v>118203.3</v>
      </c>
      <c r="R50" s="439">
        <v>3254</v>
      </c>
      <c r="S50" s="439">
        <v>5155.8999999999996</v>
      </c>
      <c r="T50" s="439">
        <v>50307.1</v>
      </c>
      <c r="U50" s="440">
        <v>5.6</v>
      </c>
      <c r="V50" s="451">
        <f t="shared" si="0"/>
        <v>191954.5</v>
      </c>
    </row>
    <row r="51" spans="2:22">
      <c r="B51" s="422" t="s">
        <v>389</v>
      </c>
      <c r="C51" s="576">
        <v>60755.800999999999</v>
      </c>
      <c r="D51" s="577">
        <v>0</v>
      </c>
      <c r="E51" s="576">
        <v>0</v>
      </c>
      <c r="F51" s="576" t="s">
        <v>480</v>
      </c>
      <c r="G51" s="576">
        <v>0</v>
      </c>
      <c r="H51" s="576">
        <v>0</v>
      </c>
      <c r="I51" s="576">
        <v>0</v>
      </c>
      <c r="J51" s="576">
        <v>0</v>
      </c>
      <c r="K51" s="576">
        <v>0</v>
      </c>
      <c r="L51" s="576">
        <v>0</v>
      </c>
      <c r="M51" s="576">
        <v>0</v>
      </c>
      <c r="N51" s="576">
        <v>0</v>
      </c>
      <c r="O51" s="576">
        <v>0</v>
      </c>
      <c r="P51" s="576">
        <f t="shared" ref="P51" si="2">G51-SUM(H51:O51)</f>
        <v>0</v>
      </c>
      <c r="Q51" s="576">
        <v>13296.6</v>
      </c>
      <c r="R51" s="576">
        <v>27518.800999999999</v>
      </c>
      <c r="S51" s="576">
        <v>0</v>
      </c>
      <c r="T51" s="576">
        <v>19940.400000000001</v>
      </c>
      <c r="U51" s="578">
        <v>0</v>
      </c>
      <c r="V51" s="451">
        <f t="shared" si="0"/>
        <v>60755.800999999999</v>
      </c>
    </row>
    <row r="52" spans="2:22">
      <c r="B52" s="423" t="s">
        <v>390</v>
      </c>
      <c r="C52" s="437">
        <v>29320.1</v>
      </c>
      <c r="D52" s="574"/>
      <c r="E52" s="437" t="s">
        <v>346</v>
      </c>
      <c r="F52" s="437" t="s">
        <v>346</v>
      </c>
      <c r="G52" s="437">
        <v>432.6</v>
      </c>
      <c r="H52" s="437"/>
      <c r="I52" s="437">
        <v>99.6</v>
      </c>
      <c r="J52" s="437"/>
      <c r="K52" s="437"/>
      <c r="L52" s="437">
        <v>51.7</v>
      </c>
      <c r="M52" s="437">
        <v>226.1</v>
      </c>
      <c r="N52" s="437">
        <v>55.2</v>
      </c>
      <c r="O52" s="437"/>
      <c r="P52" s="437"/>
      <c r="Q52" s="437">
        <v>8593.2000000000007</v>
      </c>
      <c r="R52" s="437">
        <v>921</v>
      </c>
      <c r="S52" s="437">
        <v>891</v>
      </c>
      <c r="T52" s="437">
        <v>18479.5</v>
      </c>
      <c r="U52" s="438">
        <v>2.8</v>
      </c>
      <c r="V52" s="451">
        <f t="shared" si="0"/>
        <v>29320.100000000002</v>
      </c>
    </row>
    <row r="53" spans="2:22">
      <c r="B53" s="423" t="s">
        <v>391</v>
      </c>
      <c r="C53" s="437">
        <v>143830.79999999999</v>
      </c>
      <c r="D53" s="574"/>
      <c r="E53" s="437" t="s">
        <v>346</v>
      </c>
      <c r="F53" s="437" t="s">
        <v>346</v>
      </c>
      <c r="G53" s="437">
        <v>1298.5</v>
      </c>
      <c r="H53" s="437"/>
      <c r="I53" s="437">
        <v>863.1</v>
      </c>
      <c r="J53" s="437">
        <v>17.3</v>
      </c>
      <c r="K53" s="437"/>
      <c r="L53" s="437">
        <v>12.9</v>
      </c>
      <c r="M53" s="437">
        <v>405.2</v>
      </c>
      <c r="N53" s="437"/>
      <c r="O53" s="437"/>
      <c r="P53" s="437"/>
      <c r="Q53" s="437">
        <v>107442.3</v>
      </c>
      <c r="R53" s="437">
        <v>2248.6999999999998</v>
      </c>
      <c r="S53" s="437">
        <v>4264.8999999999996</v>
      </c>
      <c r="T53" s="437">
        <v>28576.400000000001</v>
      </c>
      <c r="U53" s="438"/>
      <c r="V53" s="451">
        <f t="shared" si="0"/>
        <v>143830.79999999999</v>
      </c>
    </row>
    <row r="54" spans="2:22">
      <c r="B54" s="423" t="s">
        <v>392</v>
      </c>
      <c r="C54" s="437" t="s">
        <v>346</v>
      </c>
      <c r="D54" s="574"/>
      <c r="E54" s="437" t="s">
        <v>346</v>
      </c>
      <c r="F54" s="437" t="s">
        <v>346</v>
      </c>
      <c r="G54" s="437" t="s">
        <v>346</v>
      </c>
      <c r="H54" s="437"/>
      <c r="I54" s="437"/>
      <c r="J54" s="437"/>
      <c r="K54" s="437"/>
      <c r="L54" s="437"/>
      <c r="M54" s="437"/>
      <c r="N54" s="437"/>
      <c r="O54" s="437"/>
      <c r="P54" s="437"/>
      <c r="Q54" s="437"/>
      <c r="R54" s="437"/>
      <c r="S54" s="437"/>
      <c r="T54" s="437"/>
      <c r="U54" s="438"/>
      <c r="V54" s="451">
        <f t="shared" si="0"/>
        <v>0</v>
      </c>
    </row>
    <row r="55" spans="2:22" ht="14.4" thickBot="1">
      <c r="B55" s="426" t="s">
        <v>393</v>
      </c>
      <c r="C55" s="442">
        <v>36357.300000000003</v>
      </c>
      <c r="D55" s="442"/>
      <c r="E55" s="443" t="s">
        <v>346</v>
      </c>
      <c r="F55" s="443" t="s">
        <v>346</v>
      </c>
      <c r="G55" s="442">
        <v>34325.800000000003</v>
      </c>
      <c r="H55" s="443"/>
      <c r="I55" s="443">
        <v>5112.3999999999996</v>
      </c>
      <c r="J55" s="443"/>
      <c r="K55" s="443">
        <v>276.3</v>
      </c>
      <c r="L55" s="443">
        <v>426.3</v>
      </c>
      <c r="M55" s="443">
        <v>76.8</v>
      </c>
      <c r="N55" s="443">
        <v>85</v>
      </c>
      <c r="O55" s="443">
        <v>6727.8</v>
      </c>
      <c r="P55" s="443">
        <v>21621.200000000001</v>
      </c>
      <c r="Q55" s="442">
        <v>1398.3</v>
      </c>
      <c r="R55" s="443"/>
      <c r="S55" s="443"/>
      <c r="T55" s="443"/>
      <c r="U55" s="444">
        <v>633.20000000000005</v>
      </c>
      <c r="V55" s="451">
        <f t="shared" si="0"/>
        <v>36357.300000000003</v>
      </c>
    </row>
  </sheetData>
  <mergeCells count="14">
    <mergeCell ref="V4:V5"/>
    <mergeCell ref="S4:S5"/>
    <mergeCell ref="T4:T5"/>
    <mergeCell ref="U4:U5"/>
    <mergeCell ref="B2:U2"/>
    <mergeCell ref="B3:U3"/>
    <mergeCell ref="B4:B5"/>
    <mergeCell ref="C4:C5"/>
    <mergeCell ref="E4:E5"/>
    <mergeCell ref="F4:F5"/>
    <mergeCell ref="G4:G5"/>
    <mergeCell ref="H4:P4"/>
    <mergeCell ref="Q4:Q5"/>
    <mergeCell ref="R4:R5"/>
  </mergeCells>
  <pageMargins left="0.7" right="0.7" top="0.75" bottom="0.75" header="0.3" footer="0.3"/>
  <pageSetup orientation="portrait" r:id="rId1"/>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dimension ref="A1:Y56"/>
  <sheetViews>
    <sheetView showGridLines="0" zoomScaleNormal="100" workbookViewId="0">
      <pane xSplit="3" ySplit="6" topLeftCell="V34" activePane="bottomRight" state="frozen"/>
      <selection pane="topRight" activeCell="D1" sqref="D1"/>
      <selection pane="bottomLeft" activeCell="A7" sqref="A7"/>
      <selection pane="bottomRight" activeCell="AA7" sqref="AA7"/>
    </sheetView>
  </sheetViews>
  <sheetFormatPr defaultColWidth="9.109375" defaultRowHeight="13.8"/>
  <cols>
    <col min="1" max="1" width="8.6640625" style="430" bestFit="1" customWidth="1"/>
    <col min="2" max="2" width="31.5546875" style="430" bestFit="1" customWidth="1"/>
    <col min="3" max="21" width="11.6640625" style="430" customWidth="1"/>
    <col min="22" max="22" width="12.6640625" style="403" customWidth="1"/>
    <col min="23" max="257" width="9.109375" style="430"/>
    <col min="258" max="258" width="8.6640625" style="430" bestFit="1" customWidth="1"/>
    <col min="259" max="259" width="31.5546875" style="430" bestFit="1" customWidth="1"/>
    <col min="260" max="277" width="11.6640625" style="430" customWidth="1"/>
    <col min="278" max="513" width="9.109375" style="430"/>
    <col min="514" max="514" width="8.6640625" style="430" bestFit="1" customWidth="1"/>
    <col min="515" max="515" width="31.5546875" style="430" bestFit="1" customWidth="1"/>
    <col min="516" max="533" width="11.6640625" style="430" customWidth="1"/>
    <col min="534" max="769" width="9.109375" style="430"/>
    <col min="770" max="770" width="8.6640625" style="430" bestFit="1" customWidth="1"/>
    <col min="771" max="771" width="31.5546875" style="430" bestFit="1" customWidth="1"/>
    <col min="772" max="789" width="11.6640625" style="430" customWidth="1"/>
    <col min="790" max="1025" width="9.109375" style="430"/>
    <col min="1026" max="1026" width="8.6640625" style="430" bestFit="1" customWidth="1"/>
    <col min="1027" max="1027" width="31.5546875" style="430" bestFit="1" customWidth="1"/>
    <col min="1028" max="1045" width="11.6640625" style="430" customWidth="1"/>
    <col min="1046" max="1281" width="9.109375" style="430"/>
    <col min="1282" max="1282" width="8.6640625" style="430" bestFit="1" customWidth="1"/>
    <col min="1283" max="1283" width="31.5546875" style="430" bestFit="1" customWidth="1"/>
    <col min="1284" max="1301" width="11.6640625" style="430" customWidth="1"/>
    <col min="1302" max="1537" width="9.109375" style="430"/>
    <col min="1538" max="1538" width="8.6640625" style="430" bestFit="1" customWidth="1"/>
    <col min="1539" max="1539" width="31.5546875" style="430" bestFit="1" customWidth="1"/>
    <col min="1540" max="1557" width="11.6640625" style="430" customWidth="1"/>
    <col min="1558" max="1793" width="9.109375" style="430"/>
    <col min="1794" max="1794" width="8.6640625" style="430" bestFit="1" customWidth="1"/>
    <col min="1795" max="1795" width="31.5546875" style="430" bestFit="1" customWidth="1"/>
    <col min="1796" max="1813" width="11.6640625" style="430" customWidth="1"/>
    <col min="1814" max="2049" width="9.109375" style="430"/>
    <col min="2050" max="2050" width="8.6640625" style="430" bestFit="1" customWidth="1"/>
    <col min="2051" max="2051" width="31.5546875" style="430" bestFit="1" customWidth="1"/>
    <col min="2052" max="2069" width="11.6640625" style="430" customWidth="1"/>
    <col min="2070" max="2305" width="9.109375" style="430"/>
    <col min="2306" max="2306" width="8.6640625" style="430" bestFit="1" customWidth="1"/>
    <col min="2307" max="2307" width="31.5546875" style="430" bestFit="1" customWidth="1"/>
    <col min="2308" max="2325" width="11.6640625" style="430" customWidth="1"/>
    <col min="2326" max="2561" width="9.109375" style="430"/>
    <col min="2562" max="2562" width="8.6640625" style="430" bestFit="1" customWidth="1"/>
    <col min="2563" max="2563" width="31.5546875" style="430" bestFit="1" customWidth="1"/>
    <col min="2564" max="2581" width="11.6640625" style="430" customWidth="1"/>
    <col min="2582" max="2817" width="9.109375" style="430"/>
    <col min="2818" max="2818" width="8.6640625" style="430" bestFit="1" customWidth="1"/>
    <col min="2819" max="2819" width="31.5546875" style="430" bestFit="1" customWidth="1"/>
    <col min="2820" max="2837" width="11.6640625" style="430" customWidth="1"/>
    <col min="2838" max="3073" width="9.109375" style="430"/>
    <col min="3074" max="3074" width="8.6640625" style="430" bestFit="1" customWidth="1"/>
    <col min="3075" max="3075" width="31.5546875" style="430" bestFit="1" customWidth="1"/>
    <col min="3076" max="3093" width="11.6640625" style="430" customWidth="1"/>
    <col min="3094" max="3329" width="9.109375" style="430"/>
    <col min="3330" max="3330" width="8.6640625" style="430" bestFit="1" customWidth="1"/>
    <col min="3331" max="3331" width="31.5546875" style="430" bestFit="1" customWidth="1"/>
    <col min="3332" max="3349" width="11.6640625" style="430" customWidth="1"/>
    <col min="3350" max="3585" width="9.109375" style="430"/>
    <col min="3586" max="3586" width="8.6640625" style="430" bestFit="1" customWidth="1"/>
    <col min="3587" max="3587" width="31.5546875" style="430" bestFit="1" customWidth="1"/>
    <col min="3588" max="3605" width="11.6640625" style="430" customWidth="1"/>
    <col min="3606" max="3841" width="9.109375" style="430"/>
    <col min="3842" max="3842" width="8.6640625" style="430" bestFit="1" customWidth="1"/>
    <col min="3843" max="3843" width="31.5546875" style="430" bestFit="1" customWidth="1"/>
    <col min="3844" max="3861" width="11.6640625" style="430" customWidth="1"/>
    <col min="3862" max="4097" width="9.109375" style="430"/>
    <col min="4098" max="4098" width="8.6640625" style="430" bestFit="1" customWidth="1"/>
    <col min="4099" max="4099" width="31.5546875" style="430" bestFit="1" customWidth="1"/>
    <col min="4100" max="4117" width="11.6640625" style="430" customWidth="1"/>
    <col min="4118" max="4353" width="9.109375" style="430"/>
    <col min="4354" max="4354" width="8.6640625" style="430" bestFit="1" customWidth="1"/>
    <col min="4355" max="4355" width="31.5546875" style="430" bestFit="1" customWidth="1"/>
    <col min="4356" max="4373" width="11.6640625" style="430" customWidth="1"/>
    <col min="4374" max="4609" width="9.109375" style="430"/>
    <col min="4610" max="4610" width="8.6640625" style="430" bestFit="1" customWidth="1"/>
    <col min="4611" max="4611" width="31.5546875" style="430" bestFit="1" customWidth="1"/>
    <col min="4612" max="4629" width="11.6640625" style="430" customWidth="1"/>
    <col min="4630" max="4865" width="9.109375" style="430"/>
    <col min="4866" max="4866" width="8.6640625" style="430" bestFit="1" customWidth="1"/>
    <col min="4867" max="4867" width="31.5546875" style="430" bestFit="1" customWidth="1"/>
    <col min="4868" max="4885" width="11.6640625" style="430" customWidth="1"/>
    <col min="4886" max="5121" width="9.109375" style="430"/>
    <col min="5122" max="5122" width="8.6640625" style="430" bestFit="1" customWidth="1"/>
    <col min="5123" max="5123" width="31.5546875" style="430" bestFit="1" customWidth="1"/>
    <col min="5124" max="5141" width="11.6640625" style="430" customWidth="1"/>
    <col min="5142" max="5377" width="9.109375" style="430"/>
    <col min="5378" max="5378" width="8.6640625" style="430" bestFit="1" customWidth="1"/>
    <col min="5379" max="5379" width="31.5546875" style="430" bestFit="1" customWidth="1"/>
    <col min="5380" max="5397" width="11.6640625" style="430" customWidth="1"/>
    <col min="5398" max="5633" width="9.109375" style="430"/>
    <col min="5634" max="5634" width="8.6640625" style="430" bestFit="1" customWidth="1"/>
    <col min="5635" max="5635" width="31.5546875" style="430" bestFit="1" customWidth="1"/>
    <col min="5636" max="5653" width="11.6640625" style="430" customWidth="1"/>
    <col min="5654" max="5889" width="9.109375" style="430"/>
    <col min="5890" max="5890" width="8.6640625" style="430" bestFit="1" customWidth="1"/>
    <col min="5891" max="5891" width="31.5546875" style="430" bestFit="1" customWidth="1"/>
    <col min="5892" max="5909" width="11.6640625" style="430" customWidth="1"/>
    <col min="5910" max="6145" width="9.109375" style="430"/>
    <col min="6146" max="6146" width="8.6640625" style="430" bestFit="1" customWidth="1"/>
    <col min="6147" max="6147" width="31.5546875" style="430" bestFit="1" customWidth="1"/>
    <col min="6148" max="6165" width="11.6640625" style="430" customWidth="1"/>
    <col min="6166" max="6401" width="9.109375" style="430"/>
    <col min="6402" max="6402" width="8.6640625" style="430" bestFit="1" customWidth="1"/>
    <col min="6403" max="6403" width="31.5546875" style="430" bestFit="1" customWidth="1"/>
    <col min="6404" max="6421" width="11.6640625" style="430" customWidth="1"/>
    <col min="6422" max="6657" width="9.109375" style="430"/>
    <col min="6658" max="6658" width="8.6640625" style="430" bestFit="1" customWidth="1"/>
    <col min="6659" max="6659" width="31.5546875" style="430" bestFit="1" customWidth="1"/>
    <col min="6660" max="6677" width="11.6640625" style="430" customWidth="1"/>
    <col min="6678" max="6913" width="9.109375" style="430"/>
    <col min="6914" max="6914" width="8.6640625" style="430" bestFit="1" customWidth="1"/>
    <col min="6915" max="6915" width="31.5546875" style="430" bestFit="1" customWidth="1"/>
    <col min="6916" max="6933" width="11.6640625" style="430" customWidth="1"/>
    <col min="6934" max="7169" width="9.109375" style="430"/>
    <col min="7170" max="7170" width="8.6640625" style="430" bestFit="1" customWidth="1"/>
    <col min="7171" max="7171" width="31.5546875" style="430" bestFit="1" customWidth="1"/>
    <col min="7172" max="7189" width="11.6640625" style="430" customWidth="1"/>
    <col min="7190" max="7425" width="9.109375" style="430"/>
    <col min="7426" max="7426" width="8.6640625" style="430" bestFit="1" customWidth="1"/>
    <col min="7427" max="7427" width="31.5546875" style="430" bestFit="1" customWidth="1"/>
    <col min="7428" max="7445" width="11.6640625" style="430" customWidth="1"/>
    <col min="7446" max="7681" width="9.109375" style="430"/>
    <col min="7682" max="7682" width="8.6640625" style="430" bestFit="1" customWidth="1"/>
    <col min="7683" max="7683" width="31.5546875" style="430" bestFit="1" customWidth="1"/>
    <col min="7684" max="7701" width="11.6640625" style="430" customWidth="1"/>
    <col min="7702" max="7937" width="9.109375" style="430"/>
    <col min="7938" max="7938" width="8.6640625" style="430" bestFit="1" customWidth="1"/>
    <col min="7939" max="7939" width="31.5546875" style="430" bestFit="1" customWidth="1"/>
    <col min="7940" max="7957" width="11.6640625" style="430" customWidth="1"/>
    <col min="7958" max="8193" width="9.109375" style="430"/>
    <col min="8194" max="8194" width="8.6640625" style="430" bestFit="1" customWidth="1"/>
    <col min="8195" max="8195" width="31.5546875" style="430" bestFit="1" customWidth="1"/>
    <col min="8196" max="8213" width="11.6640625" style="430" customWidth="1"/>
    <col min="8214" max="8449" width="9.109375" style="430"/>
    <col min="8450" max="8450" width="8.6640625" style="430" bestFit="1" customWidth="1"/>
    <col min="8451" max="8451" width="31.5546875" style="430" bestFit="1" customWidth="1"/>
    <col min="8452" max="8469" width="11.6640625" style="430" customWidth="1"/>
    <col min="8470" max="8705" width="9.109375" style="430"/>
    <col min="8706" max="8706" width="8.6640625" style="430" bestFit="1" customWidth="1"/>
    <col min="8707" max="8707" width="31.5546875" style="430" bestFit="1" customWidth="1"/>
    <col min="8708" max="8725" width="11.6640625" style="430" customWidth="1"/>
    <col min="8726" max="8961" width="9.109375" style="430"/>
    <col min="8962" max="8962" width="8.6640625" style="430" bestFit="1" customWidth="1"/>
    <col min="8963" max="8963" width="31.5546875" style="430" bestFit="1" customWidth="1"/>
    <col min="8964" max="8981" width="11.6640625" style="430" customWidth="1"/>
    <col min="8982" max="9217" width="9.109375" style="430"/>
    <col min="9218" max="9218" width="8.6640625" style="430" bestFit="1" customWidth="1"/>
    <col min="9219" max="9219" width="31.5546875" style="430" bestFit="1" customWidth="1"/>
    <col min="9220" max="9237" width="11.6640625" style="430" customWidth="1"/>
    <col min="9238" max="9473" width="9.109375" style="430"/>
    <col min="9474" max="9474" width="8.6640625" style="430" bestFit="1" customWidth="1"/>
    <col min="9475" max="9475" width="31.5546875" style="430" bestFit="1" customWidth="1"/>
    <col min="9476" max="9493" width="11.6640625" style="430" customWidth="1"/>
    <col min="9494" max="9729" width="9.109375" style="430"/>
    <col min="9730" max="9730" width="8.6640625" style="430" bestFit="1" customWidth="1"/>
    <col min="9731" max="9731" width="31.5546875" style="430" bestFit="1" customWidth="1"/>
    <col min="9732" max="9749" width="11.6640625" style="430" customWidth="1"/>
    <col min="9750" max="9985" width="9.109375" style="430"/>
    <col min="9986" max="9986" width="8.6640625" style="430" bestFit="1" customWidth="1"/>
    <col min="9987" max="9987" width="31.5546875" style="430" bestFit="1" customWidth="1"/>
    <col min="9988" max="10005" width="11.6640625" style="430" customWidth="1"/>
    <col min="10006" max="10241" width="9.109375" style="430"/>
    <col min="10242" max="10242" width="8.6640625" style="430" bestFit="1" customWidth="1"/>
    <col min="10243" max="10243" width="31.5546875" style="430" bestFit="1" customWidth="1"/>
    <col min="10244" max="10261" width="11.6640625" style="430" customWidth="1"/>
    <col min="10262" max="10497" width="9.109375" style="430"/>
    <col min="10498" max="10498" width="8.6640625" style="430" bestFit="1" customWidth="1"/>
    <col min="10499" max="10499" width="31.5546875" style="430" bestFit="1" customWidth="1"/>
    <col min="10500" max="10517" width="11.6640625" style="430" customWidth="1"/>
    <col min="10518" max="10753" width="9.109375" style="430"/>
    <col min="10754" max="10754" width="8.6640625" style="430" bestFit="1" customWidth="1"/>
    <col min="10755" max="10755" width="31.5546875" style="430" bestFit="1" customWidth="1"/>
    <col min="10756" max="10773" width="11.6640625" style="430" customWidth="1"/>
    <col min="10774" max="11009" width="9.109375" style="430"/>
    <col min="11010" max="11010" width="8.6640625" style="430" bestFit="1" customWidth="1"/>
    <col min="11011" max="11011" width="31.5546875" style="430" bestFit="1" customWidth="1"/>
    <col min="11012" max="11029" width="11.6640625" style="430" customWidth="1"/>
    <col min="11030" max="11265" width="9.109375" style="430"/>
    <col min="11266" max="11266" width="8.6640625" style="430" bestFit="1" customWidth="1"/>
    <col min="11267" max="11267" width="31.5546875" style="430" bestFit="1" customWidth="1"/>
    <col min="11268" max="11285" width="11.6640625" style="430" customWidth="1"/>
    <col min="11286" max="11521" width="9.109375" style="430"/>
    <col min="11522" max="11522" width="8.6640625" style="430" bestFit="1" customWidth="1"/>
    <col min="11523" max="11523" width="31.5546875" style="430" bestFit="1" customWidth="1"/>
    <col min="11524" max="11541" width="11.6640625" style="430" customWidth="1"/>
    <col min="11542" max="11777" width="9.109375" style="430"/>
    <col min="11778" max="11778" width="8.6640625" style="430" bestFit="1" customWidth="1"/>
    <col min="11779" max="11779" width="31.5546875" style="430" bestFit="1" customWidth="1"/>
    <col min="11780" max="11797" width="11.6640625" style="430" customWidth="1"/>
    <col min="11798" max="12033" width="9.109375" style="430"/>
    <col min="12034" max="12034" width="8.6640625" style="430" bestFit="1" customWidth="1"/>
    <col min="12035" max="12035" width="31.5546875" style="430" bestFit="1" customWidth="1"/>
    <col min="12036" max="12053" width="11.6640625" style="430" customWidth="1"/>
    <col min="12054" max="12289" width="9.109375" style="430"/>
    <col min="12290" max="12290" width="8.6640625" style="430" bestFit="1" customWidth="1"/>
    <col min="12291" max="12291" width="31.5546875" style="430" bestFit="1" customWidth="1"/>
    <col min="12292" max="12309" width="11.6640625" style="430" customWidth="1"/>
    <col min="12310" max="12545" width="9.109375" style="430"/>
    <col min="12546" max="12546" width="8.6640625" style="430" bestFit="1" customWidth="1"/>
    <col min="12547" max="12547" width="31.5546875" style="430" bestFit="1" customWidth="1"/>
    <col min="12548" max="12565" width="11.6640625" style="430" customWidth="1"/>
    <col min="12566" max="12801" width="9.109375" style="430"/>
    <col min="12802" max="12802" width="8.6640625" style="430" bestFit="1" customWidth="1"/>
    <col min="12803" max="12803" width="31.5546875" style="430" bestFit="1" customWidth="1"/>
    <col min="12804" max="12821" width="11.6640625" style="430" customWidth="1"/>
    <col min="12822" max="13057" width="9.109375" style="430"/>
    <col min="13058" max="13058" width="8.6640625" style="430" bestFit="1" customWidth="1"/>
    <col min="13059" max="13059" width="31.5546875" style="430" bestFit="1" customWidth="1"/>
    <col min="13060" max="13077" width="11.6640625" style="430" customWidth="1"/>
    <col min="13078" max="13313" width="9.109375" style="430"/>
    <col min="13314" max="13314" width="8.6640625" style="430" bestFit="1" customWidth="1"/>
    <col min="13315" max="13315" width="31.5546875" style="430" bestFit="1" customWidth="1"/>
    <col min="13316" max="13333" width="11.6640625" style="430" customWidth="1"/>
    <col min="13334" max="13569" width="9.109375" style="430"/>
    <col min="13570" max="13570" width="8.6640625" style="430" bestFit="1" customWidth="1"/>
    <col min="13571" max="13571" width="31.5546875" style="430" bestFit="1" customWidth="1"/>
    <col min="13572" max="13589" width="11.6640625" style="430" customWidth="1"/>
    <col min="13590" max="13825" width="9.109375" style="430"/>
    <col min="13826" max="13826" width="8.6640625" style="430" bestFit="1" customWidth="1"/>
    <col min="13827" max="13827" width="31.5546875" style="430" bestFit="1" customWidth="1"/>
    <col min="13828" max="13845" width="11.6640625" style="430" customWidth="1"/>
    <col min="13846" max="14081" width="9.109375" style="430"/>
    <col min="14082" max="14082" width="8.6640625" style="430" bestFit="1" customWidth="1"/>
    <col min="14083" max="14083" width="31.5546875" style="430" bestFit="1" customWidth="1"/>
    <col min="14084" max="14101" width="11.6640625" style="430" customWidth="1"/>
    <col min="14102" max="14337" width="9.109375" style="430"/>
    <col min="14338" max="14338" width="8.6640625" style="430" bestFit="1" customWidth="1"/>
    <col min="14339" max="14339" width="31.5546875" style="430" bestFit="1" customWidth="1"/>
    <col min="14340" max="14357" width="11.6640625" style="430" customWidth="1"/>
    <col min="14358" max="14593" width="9.109375" style="430"/>
    <col min="14594" max="14594" width="8.6640625" style="430" bestFit="1" customWidth="1"/>
    <col min="14595" max="14595" width="31.5546875" style="430" bestFit="1" customWidth="1"/>
    <col min="14596" max="14613" width="11.6640625" style="430" customWidth="1"/>
    <col min="14614" max="14849" width="9.109375" style="430"/>
    <col min="14850" max="14850" width="8.6640625" style="430" bestFit="1" customWidth="1"/>
    <col min="14851" max="14851" width="31.5546875" style="430" bestFit="1" customWidth="1"/>
    <col min="14852" max="14869" width="11.6640625" style="430" customWidth="1"/>
    <col min="14870" max="15105" width="9.109375" style="430"/>
    <col min="15106" max="15106" width="8.6640625" style="430" bestFit="1" customWidth="1"/>
    <col min="15107" max="15107" width="31.5546875" style="430" bestFit="1" customWidth="1"/>
    <col min="15108" max="15125" width="11.6640625" style="430" customWidth="1"/>
    <col min="15126" max="15361" width="9.109375" style="430"/>
    <col min="15362" max="15362" width="8.6640625" style="430" bestFit="1" customWidth="1"/>
    <col min="15363" max="15363" width="31.5546875" style="430" bestFit="1" customWidth="1"/>
    <col min="15364" max="15381" width="11.6640625" style="430" customWidth="1"/>
    <col min="15382" max="15617" width="9.109375" style="430"/>
    <col min="15618" max="15618" width="8.6640625" style="430" bestFit="1" customWidth="1"/>
    <col min="15619" max="15619" width="31.5546875" style="430" bestFit="1" customWidth="1"/>
    <col min="15620" max="15637" width="11.6640625" style="430" customWidth="1"/>
    <col min="15638" max="15873" width="9.109375" style="430"/>
    <col min="15874" max="15874" width="8.6640625" style="430" bestFit="1" customWidth="1"/>
    <col min="15875" max="15875" width="31.5546875" style="430" bestFit="1" customWidth="1"/>
    <col min="15876" max="15893" width="11.6640625" style="430" customWidth="1"/>
    <col min="15894" max="16129" width="9.109375" style="430"/>
    <col min="16130" max="16130" width="8.6640625" style="430" bestFit="1" customWidth="1"/>
    <col min="16131" max="16131" width="31.5546875" style="430" bestFit="1" customWidth="1"/>
    <col min="16132" max="16149" width="11.6640625" style="430" customWidth="1"/>
    <col min="16150" max="16384" width="9.109375" style="430"/>
  </cols>
  <sheetData>
    <row r="1" spans="2:22" s="403" customFormat="1" ht="14.4">
      <c r="D1" s="403" t="s">
        <v>55</v>
      </c>
      <c r="I1" s="403" t="s">
        <v>53</v>
      </c>
      <c r="J1" s="403" t="s">
        <v>79</v>
      </c>
      <c r="M1" s="403" t="s">
        <v>68</v>
      </c>
      <c r="N1" s="403" t="s">
        <v>54</v>
      </c>
      <c r="Q1" s="403" t="s">
        <v>51</v>
      </c>
      <c r="R1" s="119" t="s">
        <v>333</v>
      </c>
      <c r="S1" s="403" t="s">
        <v>52</v>
      </c>
      <c r="T1" s="403" t="s">
        <v>50</v>
      </c>
      <c r="U1" s="619" t="s">
        <v>479</v>
      </c>
      <c r="V1" s="403" t="s">
        <v>57</v>
      </c>
    </row>
    <row r="2" spans="2:22" ht="14.4" thickBot="1">
      <c r="E2" s="445"/>
      <c r="G2" s="445"/>
      <c r="Q2" s="445"/>
      <c r="R2" s="445"/>
      <c r="S2" s="445"/>
      <c r="T2" s="445"/>
      <c r="U2" s="620"/>
    </row>
    <row r="3" spans="2:22">
      <c r="B3" s="601" t="s">
        <v>473</v>
      </c>
      <c r="C3" s="601"/>
      <c r="D3" s="601"/>
      <c r="E3" s="601"/>
      <c r="F3" s="601"/>
      <c r="G3" s="601"/>
      <c r="H3" s="601"/>
      <c r="I3" s="601"/>
      <c r="J3" s="601"/>
      <c r="K3" s="601"/>
      <c r="L3" s="601"/>
      <c r="M3" s="601"/>
      <c r="N3" s="601"/>
      <c r="O3" s="601"/>
      <c r="P3" s="601"/>
      <c r="Q3" s="601"/>
      <c r="R3" s="601"/>
      <c r="S3" s="601"/>
      <c r="T3" s="601"/>
      <c r="U3" s="601"/>
    </row>
    <row r="4" spans="2:22" ht="14.4" thickBot="1">
      <c r="B4" s="602" t="s">
        <v>326</v>
      </c>
      <c r="C4" s="602"/>
      <c r="D4" s="602"/>
      <c r="E4" s="602"/>
      <c r="F4" s="602"/>
      <c r="G4" s="602"/>
      <c r="H4" s="602"/>
      <c r="I4" s="602"/>
      <c r="J4" s="602"/>
      <c r="K4" s="602"/>
      <c r="L4" s="602"/>
      <c r="M4" s="602"/>
      <c r="N4" s="602"/>
      <c r="O4" s="602"/>
      <c r="P4" s="602"/>
      <c r="Q4" s="602"/>
      <c r="R4" s="602"/>
      <c r="S4" s="602"/>
      <c r="T4" s="602"/>
      <c r="U4" s="602"/>
      <c r="V4" s="404"/>
    </row>
    <row r="5" spans="2:22" s="446" customFormat="1" ht="18.75" customHeight="1">
      <c r="B5" s="621"/>
      <c r="C5" s="605" t="s">
        <v>327</v>
      </c>
      <c r="D5" s="564"/>
      <c r="E5" s="605" t="s">
        <v>328</v>
      </c>
      <c r="F5" s="605" t="s">
        <v>329</v>
      </c>
      <c r="G5" s="605" t="s">
        <v>330</v>
      </c>
      <c r="H5" s="623" t="s">
        <v>331</v>
      </c>
      <c r="I5" s="624"/>
      <c r="J5" s="624"/>
      <c r="K5" s="624"/>
      <c r="L5" s="624"/>
      <c r="M5" s="624"/>
      <c r="N5" s="624"/>
      <c r="O5" s="624"/>
      <c r="P5" s="625"/>
      <c r="Q5" s="605" t="s">
        <v>332</v>
      </c>
      <c r="R5" s="605" t="s">
        <v>333</v>
      </c>
      <c r="S5" s="605" t="s">
        <v>334</v>
      </c>
      <c r="T5" s="605" t="s">
        <v>335</v>
      </c>
      <c r="U5" s="619" t="s">
        <v>479</v>
      </c>
      <c r="V5" s="619" t="s">
        <v>57</v>
      </c>
    </row>
    <row r="6" spans="2:22" s="404" customFormat="1" ht="50.25" customHeight="1" thickBot="1">
      <c r="B6" s="622"/>
      <c r="C6" s="606"/>
      <c r="D6" s="565" t="s">
        <v>478</v>
      </c>
      <c r="E6" s="606"/>
      <c r="F6" s="606"/>
      <c r="G6" s="606"/>
      <c r="H6" s="405" t="s">
        <v>336</v>
      </c>
      <c r="I6" s="405" t="s">
        <v>337</v>
      </c>
      <c r="J6" s="405" t="s">
        <v>338</v>
      </c>
      <c r="K6" s="405" t="s">
        <v>339</v>
      </c>
      <c r="L6" s="405" t="s">
        <v>340</v>
      </c>
      <c r="M6" s="405" t="s">
        <v>341</v>
      </c>
      <c r="N6" s="447" t="s">
        <v>396</v>
      </c>
      <c r="O6" s="405" t="s">
        <v>343</v>
      </c>
      <c r="P6" s="405" t="s">
        <v>344</v>
      </c>
      <c r="Q6" s="606"/>
      <c r="R6" s="606"/>
      <c r="S6" s="606"/>
      <c r="T6" s="606"/>
      <c r="U6" s="620"/>
      <c r="V6" s="620"/>
    </row>
    <row r="7" spans="2:22">
      <c r="B7" s="406" t="s">
        <v>345</v>
      </c>
      <c r="C7" s="555">
        <v>2584672.0999999996</v>
      </c>
      <c r="D7" s="555"/>
      <c r="E7" s="555">
        <v>1616076.7</v>
      </c>
      <c r="F7" s="555" t="s">
        <v>346</v>
      </c>
      <c r="G7" s="555" t="s">
        <v>346</v>
      </c>
      <c r="H7" s="555" t="s">
        <v>346</v>
      </c>
      <c r="I7" s="555" t="s">
        <v>346</v>
      </c>
      <c r="J7" s="555" t="s">
        <v>346</v>
      </c>
      <c r="K7" s="555" t="s">
        <v>346</v>
      </c>
      <c r="L7" s="555" t="s">
        <v>346</v>
      </c>
      <c r="M7" s="555" t="s">
        <v>346</v>
      </c>
      <c r="N7" s="555" t="s">
        <v>346</v>
      </c>
      <c r="O7" s="555" t="s">
        <v>346</v>
      </c>
      <c r="P7" s="555" t="s">
        <v>346</v>
      </c>
      <c r="Q7" s="555">
        <v>957528.6</v>
      </c>
      <c r="R7" s="555">
        <v>11066.799999999997</v>
      </c>
      <c r="S7" s="555" t="s">
        <v>346</v>
      </c>
      <c r="T7" s="555" t="s">
        <v>346</v>
      </c>
      <c r="U7" s="556" t="s">
        <v>346</v>
      </c>
      <c r="V7" s="451">
        <f>SUM(H7:U7)+D7</f>
        <v>968595.4</v>
      </c>
    </row>
    <row r="8" spans="2:22">
      <c r="B8" s="409" t="s">
        <v>347</v>
      </c>
      <c r="C8" s="557">
        <v>12678.1</v>
      </c>
      <c r="D8" s="557"/>
      <c r="E8" s="557" t="s">
        <v>346</v>
      </c>
      <c r="F8" s="557" t="s">
        <v>346</v>
      </c>
      <c r="G8" s="557">
        <v>11999.1</v>
      </c>
      <c r="H8" s="557" t="s">
        <v>346</v>
      </c>
      <c r="I8" s="557">
        <v>52.1</v>
      </c>
      <c r="J8" s="557">
        <v>7343.5</v>
      </c>
      <c r="K8" s="557">
        <v>2884</v>
      </c>
      <c r="L8" s="557">
        <v>189.4</v>
      </c>
      <c r="M8" s="557">
        <v>21.3</v>
      </c>
      <c r="N8" s="557" t="s">
        <v>346</v>
      </c>
      <c r="O8" s="557">
        <v>4.0999999999999996</v>
      </c>
      <c r="P8" s="557">
        <v>1504.7</v>
      </c>
      <c r="Q8" s="557" t="s">
        <v>346</v>
      </c>
      <c r="R8" s="557" t="s">
        <v>346</v>
      </c>
      <c r="S8" s="557" t="s">
        <v>346</v>
      </c>
      <c r="T8" s="557">
        <v>492.8</v>
      </c>
      <c r="U8" s="558">
        <v>186.2</v>
      </c>
      <c r="V8" s="451">
        <f t="shared" ref="V8:V55" si="0">SUM(H8:U8)+D8</f>
        <v>12678.1</v>
      </c>
    </row>
    <row r="9" spans="2:22">
      <c r="B9" s="409" t="s">
        <v>348</v>
      </c>
      <c r="C9" s="557">
        <v>-1861834.3</v>
      </c>
      <c r="D9" s="557"/>
      <c r="E9" s="557">
        <v>-1346170.4</v>
      </c>
      <c r="F9" s="557" t="s">
        <v>346</v>
      </c>
      <c r="G9" s="557">
        <v>-48099.7</v>
      </c>
      <c r="H9" s="557" t="s">
        <v>346</v>
      </c>
      <c r="I9" s="557">
        <v>-2499.3000000000002</v>
      </c>
      <c r="J9" s="557" t="s">
        <v>346</v>
      </c>
      <c r="K9" s="557">
        <v>-5163.6000000000004</v>
      </c>
      <c r="L9" s="557" t="s">
        <v>346</v>
      </c>
      <c r="M9" s="557">
        <v>-32461.200000000001</v>
      </c>
      <c r="N9" s="557">
        <v>-8.5</v>
      </c>
      <c r="O9" s="557">
        <v>-495.5</v>
      </c>
      <c r="P9" s="557">
        <v>-7471.6</v>
      </c>
      <c r="Q9" s="557">
        <v>-462197</v>
      </c>
      <c r="R9" s="557" t="s">
        <v>346</v>
      </c>
      <c r="S9" s="557" t="s">
        <v>346</v>
      </c>
      <c r="T9" s="557">
        <v>-5367.2</v>
      </c>
      <c r="U9" s="558" t="s">
        <v>346</v>
      </c>
      <c r="V9" s="451">
        <f t="shared" si="0"/>
        <v>-515663.9</v>
      </c>
    </row>
    <row r="10" spans="2:22">
      <c r="B10" s="412" t="s">
        <v>349</v>
      </c>
      <c r="C10" s="557">
        <v>-14818.8</v>
      </c>
      <c r="D10" s="557"/>
      <c r="E10" s="557" t="s">
        <v>346</v>
      </c>
      <c r="F10" s="557" t="s">
        <v>346</v>
      </c>
      <c r="G10" s="557">
        <v>-14818.8</v>
      </c>
      <c r="H10" s="557" t="s">
        <v>346</v>
      </c>
      <c r="I10" s="557" t="s">
        <v>346</v>
      </c>
      <c r="J10" s="557" t="s">
        <v>346</v>
      </c>
      <c r="K10" s="557">
        <v>-13513.5</v>
      </c>
      <c r="L10" s="557" t="s">
        <v>346</v>
      </c>
      <c r="M10" s="557">
        <v>-1305.3</v>
      </c>
      <c r="N10" s="557" t="s">
        <v>346</v>
      </c>
      <c r="O10" s="557" t="s">
        <v>346</v>
      </c>
      <c r="P10" s="557" t="s">
        <v>346</v>
      </c>
      <c r="Q10" s="557" t="s">
        <v>346</v>
      </c>
      <c r="R10" s="557" t="s">
        <v>346</v>
      </c>
      <c r="S10" s="557" t="s">
        <v>346</v>
      </c>
      <c r="T10" s="557" t="s">
        <v>346</v>
      </c>
      <c r="U10" s="558" t="s">
        <v>346</v>
      </c>
      <c r="V10" s="451">
        <f t="shared" si="0"/>
        <v>-14818.8</v>
      </c>
    </row>
    <row r="11" spans="2:22">
      <c r="B11" s="413" t="s">
        <v>350</v>
      </c>
      <c r="C11" s="557">
        <v>-1305.3</v>
      </c>
      <c r="D11" s="557"/>
      <c r="E11" s="557" t="s">
        <v>346</v>
      </c>
      <c r="F11" s="557" t="s">
        <v>346</v>
      </c>
      <c r="G11" s="557">
        <v>-1305.3</v>
      </c>
      <c r="H11" s="557" t="s">
        <v>346</v>
      </c>
      <c r="I11" s="557" t="s">
        <v>346</v>
      </c>
      <c r="J11" s="557" t="s">
        <v>346</v>
      </c>
      <c r="K11" s="557" t="s">
        <v>346</v>
      </c>
      <c r="L11" s="557" t="s">
        <v>346</v>
      </c>
      <c r="M11" s="557">
        <v>-1305.3</v>
      </c>
      <c r="N11" s="557" t="s">
        <v>346</v>
      </c>
      <c r="O11" s="557" t="s">
        <v>346</v>
      </c>
      <c r="P11" s="557" t="s">
        <v>346</v>
      </c>
      <c r="Q11" s="557" t="s">
        <v>346</v>
      </c>
      <c r="R11" s="557" t="s">
        <v>346</v>
      </c>
      <c r="S11" s="557" t="s">
        <v>346</v>
      </c>
      <c r="T11" s="557" t="s">
        <v>346</v>
      </c>
      <c r="U11" s="558" t="s">
        <v>346</v>
      </c>
      <c r="V11" s="451">
        <f t="shared" si="0"/>
        <v>-1305.3</v>
      </c>
    </row>
    <row r="12" spans="2:22">
      <c r="B12" s="413" t="s">
        <v>351</v>
      </c>
      <c r="C12" s="557">
        <v>-13513.5</v>
      </c>
      <c r="D12" s="557"/>
      <c r="E12" s="557" t="s">
        <v>346</v>
      </c>
      <c r="F12" s="557" t="s">
        <v>346</v>
      </c>
      <c r="G12" s="557">
        <v>-13513.5</v>
      </c>
      <c r="H12" s="557" t="s">
        <v>346</v>
      </c>
      <c r="I12" s="557" t="s">
        <v>346</v>
      </c>
      <c r="J12" s="557" t="s">
        <v>346</v>
      </c>
      <c r="K12" s="557">
        <v>-13513.5</v>
      </c>
      <c r="L12" s="557" t="s">
        <v>346</v>
      </c>
      <c r="M12" s="557" t="s">
        <v>346</v>
      </c>
      <c r="N12" s="557" t="s">
        <v>346</v>
      </c>
      <c r="O12" s="557" t="s">
        <v>346</v>
      </c>
      <c r="P12" s="557" t="s">
        <v>346</v>
      </c>
      <c r="Q12" s="557" t="s">
        <v>346</v>
      </c>
      <c r="R12" s="557" t="s">
        <v>346</v>
      </c>
      <c r="S12" s="557" t="s">
        <v>346</v>
      </c>
      <c r="T12" s="557" t="s">
        <v>346</v>
      </c>
      <c r="U12" s="558" t="s">
        <v>346</v>
      </c>
      <c r="V12" s="451">
        <f t="shared" si="0"/>
        <v>-13513.5</v>
      </c>
    </row>
    <row r="13" spans="2:22">
      <c r="B13" s="414" t="s">
        <v>352</v>
      </c>
      <c r="C13" s="557">
        <v>-7141.9000000000005</v>
      </c>
      <c r="D13" s="557"/>
      <c r="E13" s="557">
        <v>-758.4</v>
      </c>
      <c r="F13" s="557" t="s">
        <v>346</v>
      </c>
      <c r="G13" s="557">
        <v>-1403.8000000000002</v>
      </c>
      <c r="H13" s="557" t="s">
        <v>346</v>
      </c>
      <c r="I13" s="557">
        <v>464.7</v>
      </c>
      <c r="J13" s="557">
        <v>1114.5</v>
      </c>
      <c r="K13" s="557">
        <v>-25.9</v>
      </c>
      <c r="L13" s="557" t="s">
        <v>346</v>
      </c>
      <c r="M13" s="557">
        <v>170.6</v>
      </c>
      <c r="N13" s="557">
        <v>-2081.5</v>
      </c>
      <c r="O13" s="557">
        <v>-200.6</v>
      </c>
      <c r="P13" s="557">
        <v>-845.6</v>
      </c>
      <c r="Q13" s="557">
        <v>-4948.8999999999996</v>
      </c>
      <c r="R13" s="557">
        <v>-33.6</v>
      </c>
      <c r="S13" s="557" t="s">
        <v>346</v>
      </c>
      <c r="T13" s="557" t="s">
        <v>346</v>
      </c>
      <c r="U13" s="558">
        <v>2.8</v>
      </c>
      <c r="V13" s="451">
        <f t="shared" si="0"/>
        <v>-6383.5</v>
      </c>
    </row>
    <row r="14" spans="2:22">
      <c r="B14" s="415" t="s">
        <v>353</v>
      </c>
      <c r="C14" s="559">
        <v>713555.2</v>
      </c>
      <c r="D14" s="559"/>
      <c r="E14" s="559">
        <v>269147.90000000002</v>
      </c>
      <c r="F14" s="557" t="s">
        <v>346</v>
      </c>
      <c r="G14" s="559">
        <v>-52323.199999999997</v>
      </c>
      <c r="H14" s="557" t="s">
        <v>346</v>
      </c>
      <c r="I14" s="557">
        <v>-1982.5</v>
      </c>
      <c r="J14" s="557">
        <v>8458</v>
      </c>
      <c r="K14" s="557">
        <v>-15819</v>
      </c>
      <c r="L14" s="557">
        <v>189.4</v>
      </c>
      <c r="M14" s="557">
        <v>-33574.6</v>
      </c>
      <c r="N14" s="557">
        <v>-2090</v>
      </c>
      <c r="O14" s="557">
        <v>-692</v>
      </c>
      <c r="P14" s="557">
        <v>-6812.5</v>
      </c>
      <c r="Q14" s="559">
        <v>490382.7</v>
      </c>
      <c r="R14" s="559">
        <v>11033.199999999999</v>
      </c>
      <c r="S14" s="557" t="s">
        <v>346</v>
      </c>
      <c r="T14" s="559">
        <v>-4874.3999999999996</v>
      </c>
      <c r="U14" s="560">
        <v>189</v>
      </c>
      <c r="V14" s="451">
        <f t="shared" si="0"/>
        <v>444407.3</v>
      </c>
    </row>
    <row r="15" spans="2:22">
      <c r="B15" s="418" t="s">
        <v>354</v>
      </c>
      <c r="C15" s="559">
        <v>2461.4</v>
      </c>
      <c r="D15" s="559"/>
      <c r="E15" s="559" t="s">
        <v>346</v>
      </c>
      <c r="F15" s="557" t="s">
        <v>346</v>
      </c>
      <c r="G15" s="559">
        <v>955.00000000000011</v>
      </c>
      <c r="H15" s="557" t="s">
        <v>346</v>
      </c>
      <c r="I15" s="557" t="s">
        <v>346</v>
      </c>
      <c r="J15" s="557">
        <v>375.8</v>
      </c>
      <c r="K15" s="557" t="s">
        <v>346</v>
      </c>
      <c r="L15" s="557" t="s">
        <v>346</v>
      </c>
      <c r="M15" s="557">
        <v>563.1</v>
      </c>
      <c r="N15" s="557" t="s">
        <v>346</v>
      </c>
      <c r="O15" s="557" t="s">
        <v>346</v>
      </c>
      <c r="P15" s="557">
        <v>16.100000000000001</v>
      </c>
      <c r="Q15" s="559">
        <v>1402.3</v>
      </c>
      <c r="R15" s="557" t="s">
        <v>346</v>
      </c>
      <c r="S15" s="557" t="s">
        <v>346</v>
      </c>
      <c r="T15" s="559">
        <v>104.1</v>
      </c>
      <c r="U15" s="558" t="s">
        <v>346</v>
      </c>
      <c r="V15" s="451">
        <f t="shared" si="0"/>
        <v>2461.4</v>
      </c>
    </row>
    <row r="16" spans="2:22">
      <c r="B16" s="418" t="s">
        <v>355</v>
      </c>
      <c r="C16" s="557" t="s">
        <v>346</v>
      </c>
      <c r="D16" s="557"/>
      <c r="E16" s="557" t="s">
        <v>346</v>
      </c>
      <c r="F16" s="557" t="s">
        <v>346</v>
      </c>
      <c r="G16" s="557" t="s">
        <v>346</v>
      </c>
      <c r="H16" s="557" t="s">
        <v>346</v>
      </c>
      <c r="I16" s="557" t="s">
        <v>346</v>
      </c>
      <c r="J16" s="557" t="s">
        <v>346</v>
      </c>
      <c r="K16" s="557" t="s">
        <v>346</v>
      </c>
      <c r="L16" s="557" t="s">
        <v>346</v>
      </c>
      <c r="M16" s="557" t="s">
        <v>346</v>
      </c>
      <c r="N16" s="557" t="s">
        <v>346</v>
      </c>
      <c r="O16" s="557" t="s">
        <v>346</v>
      </c>
      <c r="P16" s="557" t="s">
        <v>346</v>
      </c>
      <c r="Q16" s="557" t="s">
        <v>346</v>
      </c>
      <c r="R16" s="557" t="s">
        <v>346</v>
      </c>
      <c r="S16" s="557" t="s">
        <v>346</v>
      </c>
      <c r="T16" s="557" t="s">
        <v>346</v>
      </c>
      <c r="U16" s="558" t="s">
        <v>346</v>
      </c>
      <c r="V16" s="451">
        <f t="shared" si="0"/>
        <v>0</v>
      </c>
    </row>
    <row r="17" spans="1:25">
      <c r="B17" s="418" t="s">
        <v>356</v>
      </c>
      <c r="C17" s="559">
        <v>-152555.29999999999</v>
      </c>
      <c r="D17" s="559"/>
      <c r="E17" s="559">
        <v>-266941.5</v>
      </c>
      <c r="F17" s="557" t="s">
        <v>346</v>
      </c>
      <c r="G17" s="559">
        <v>256780.2</v>
      </c>
      <c r="H17" s="557">
        <v>10275.5</v>
      </c>
      <c r="I17" s="557">
        <v>9959.2000000000007</v>
      </c>
      <c r="J17" s="557">
        <v>50169</v>
      </c>
      <c r="K17" s="557">
        <v>28779.8</v>
      </c>
      <c r="L17" s="557" t="s">
        <v>346</v>
      </c>
      <c r="M17" s="557">
        <v>95067.5</v>
      </c>
      <c r="N17" s="557">
        <v>5365.2</v>
      </c>
      <c r="O17" s="557">
        <v>10650.6</v>
      </c>
      <c r="P17" s="557">
        <v>46513.4</v>
      </c>
      <c r="Q17" s="559">
        <v>-241023.6</v>
      </c>
      <c r="R17" s="559">
        <v>-9248.8999999999978</v>
      </c>
      <c r="S17" s="559">
        <v>14016</v>
      </c>
      <c r="T17" s="559">
        <v>93862.5</v>
      </c>
      <c r="U17" s="558" t="s">
        <v>346</v>
      </c>
      <c r="V17" s="451">
        <f t="shared" si="0"/>
        <v>114386.20000000001</v>
      </c>
    </row>
    <row r="18" spans="1:25">
      <c r="B18" s="413" t="s">
        <v>357</v>
      </c>
      <c r="C18" s="557">
        <v>-85949.999999999985</v>
      </c>
      <c r="D18" s="557"/>
      <c r="E18" s="557" t="s">
        <v>346</v>
      </c>
      <c r="F18" s="557" t="s">
        <v>346</v>
      </c>
      <c r="G18" s="557">
        <v>-597.20000000000005</v>
      </c>
      <c r="H18" s="557" t="s">
        <v>346</v>
      </c>
      <c r="I18" s="557" t="s">
        <v>346</v>
      </c>
      <c r="J18" s="557" t="s">
        <v>346</v>
      </c>
      <c r="K18" s="557" t="s">
        <v>346</v>
      </c>
      <c r="L18" s="557" t="s">
        <v>346</v>
      </c>
      <c r="M18" s="557">
        <v>-597.20000000000005</v>
      </c>
      <c r="N18" s="557" t="s">
        <v>346</v>
      </c>
      <c r="O18" s="557" t="s">
        <v>346</v>
      </c>
      <c r="P18" s="557" t="s">
        <v>346</v>
      </c>
      <c r="Q18" s="557">
        <v>-142783.79999999999</v>
      </c>
      <c r="R18" s="557">
        <v>-9246.7999999999993</v>
      </c>
      <c r="S18" s="557" t="s">
        <v>346</v>
      </c>
      <c r="T18" s="557">
        <v>66677.8</v>
      </c>
      <c r="U18" s="558" t="s">
        <v>346</v>
      </c>
      <c r="V18" s="451">
        <f t="shared" si="0"/>
        <v>-85949.999999999985</v>
      </c>
      <c r="W18" s="448">
        <f>(T18+R18)/SUM(H18:Q18)*-1</f>
        <v>0.40054818978804724</v>
      </c>
      <c r="Y18" s="449">
        <f>SUM(S18:T18)/SUM(H18:R18)*-1</f>
        <v>0.43686536790807445</v>
      </c>
    </row>
    <row r="19" spans="1:25">
      <c r="B19" s="413" t="s">
        <v>358</v>
      </c>
      <c r="C19" s="557">
        <v>-54926.900000000009</v>
      </c>
      <c r="D19" s="557"/>
      <c r="E19" s="557" t="s">
        <v>346</v>
      </c>
      <c r="F19" s="557" t="s">
        <v>346</v>
      </c>
      <c r="G19" s="557">
        <v>-8.5</v>
      </c>
      <c r="H19" s="557" t="s">
        <v>346</v>
      </c>
      <c r="I19" s="557" t="s">
        <v>346</v>
      </c>
      <c r="J19" s="557" t="s">
        <v>346</v>
      </c>
      <c r="K19" s="557" t="s">
        <v>346</v>
      </c>
      <c r="L19" s="557" t="s">
        <v>346</v>
      </c>
      <c r="M19" s="557">
        <v>-8.5</v>
      </c>
      <c r="N19" s="557" t="s">
        <v>346</v>
      </c>
      <c r="O19" s="557" t="s">
        <v>346</v>
      </c>
      <c r="P19" s="557" t="s">
        <v>346</v>
      </c>
      <c r="Q19" s="557">
        <v>-89888.8</v>
      </c>
      <c r="R19" s="557" t="s">
        <v>346</v>
      </c>
      <c r="S19" s="557">
        <v>7785.7</v>
      </c>
      <c r="T19" s="557">
        <v>27184.7</v>
      </c>
      <c r="U19" s="558" t="s">
        <v>346</v>
      </c>
      <c r="V19" s="451">
        <f t="shared" si="0"/>
        <v>-54926.900000000009</v>
      </c>
      <c r="W19" s="449">
        <f>SUM(S19:T19)/SUM(H19:R19)*-1</f>
        <v>0.38900389666875423</v>
      </c>
    </row>
    <row r="20" spans="1:25">
      <c r="B20" s="413" t="s">
        <v>359</v>
      </c>
      <c r="C20" s="557">
        <v>-1922.8999999999996</v>
      </c>
      <c r="D20" s="557"/>
      <c r="E20" s="557" t="s">
        <v>346</v>
      </c>
      <c r="F20" s="557" t="s">
        <v>346</v>
      </c>
      <c r="G20" s="557">
        <v>-17</v>
      </c>
      <c r="H20" s="557" t="s">
        <v>346</v>
      </c>
      <c r="I20" s="557" t="s">
        <v>346</v>
      </c>
      <c r="J20" s="557" t="s">
        <v>346</v>
      </c>
      <c r="K20" s="557" t="s">
        <v>346</v>
      </c>
      <c r="L20" s="557" t="s">
        <v>346</v>
      </c>
      <c r="M20" s="557">
        <v>-8.5</v>
      </c>
      <c r="N20" s="557">
        <v>-8.5</v>
      </c>
      <c r="O20" s="557" t="s">
        <v>346</v>
      </c>
      <c r="P20" s="557" t="s">
        <v>346</v>
      </c>
      <c r="Q20" s="557">
        <v>-8136.2</v>
      </c>
      <c r="R20" s="557" t="s">
        <v>346</v>
      </c>
      <c r="S20" s="557">
        <v>6230.3</v>
      </c>
      <c r="T20" s="557" t="s">
        <v>346</v>
      </c>
      <c r="U20" s="558" t="s">
        <v>346</v>
      </c>
      <c r="V20" s="451">
        <f t="shared" si="0"/>
        <v>-1922.8999999999996</v>
      </c>
      <c r="W20" s="449">
        <f>SUM(S20:T20)/SUM(H20:R20)*-1</f>
        <v>0.76415395182259727</v>
      </c>
    </row>
    <row r="21" spans="1:25">
      <c r="B21" s="413" t="s">
        <v>360</v>
      </c>
      <c r="C21" s="557">
        <v>1174.4000000000001</v>
      </c>
      <c r="D21" s="557"/>
      <c r="E21" s="557" t="s">
        <v>346</v>
      </c>
      <c r="F21" s="557" t="s">
        <v>346</v>
      </c>
      <c r="G21" s="557">
        <v>1389.2</v>
      </c>
      <c r="H21" s="557" t="s">
        <v>346</v>
      </c>
      <c r="I21" s="557">
        <v>569.1</v>
      </c>
      <c r="J21" s="557" t="s">
        <v>346</v>
      </c>
      <c r="K21" s="557" t="s">
        <v>346</v>
      </c>
      <c r="L21" s="557" t="s">
        <v>346</v>
      </c>
      <c r="M21" s="557" t="s">
        <v>346</v>
      </c>
      <c r="N21" s="557" t="s">
        <v>346</v>
      </c>
      <c r="O21" s="557" t="s">
        <v>346</v>
      </c>
      <c r="P21" s="557">
        <v>820.1</v>
      </c>
      <c r="Q21" s="557">
        <v>-214.8</v>
      </c>
      <c r="R21" s="557" t="s">
        <v>346</v>
      </c>
      <c r="S21" s="557" t="s">
        <v>346</v>
      </c>
      <c r="T21" s="557" t="s">
        <v>346</v>
      </c>
      <c r="U21" s="558" t="s">
        <v>346</v>
      </c>
      <c r="V21" s="451">
        <f t="shared" si="0"/>
        <v>1174.4000000000001</v>
      </c>
    </row>
    <row r="22" spans="1:25">
      <c r="B22" s="413" t="s">
        <v>361</v>
      </c>
      <c r="C22" s="557" t="s">
        <v>346</v>
      </c>
      <c r="D22" s="557"/>
      <c r="E22" s="557" t="s">
        <v>346</v>
      </c>
      <c r="F22" s="557" t="s">
        <v>346</v>
      </c>
      <c r="G22" s="557" t="s">
        <v>346</v>
      </c>
      <c r="H22" s="557" t="s">
        <v>346</v>
      </c>
      <c r="I22" s="557" t="s">
        <v>346</v>
      </c>
      <c r="J22" s="557" t="s">
        <v>346</v>
      </c>
      <c r="K22" s="557" t="s">
        <v>346</v>
      </c>
      <c r="L22" s="557" t="s">
        <v>346</v>
      </c>
      <c r="M22" s="557" t="s">
        <v>346</v>
      </c>
      <c r="N22" s="557" t="s">
        <v>346</v>
      </c>
      <c r="O22" s="557" t="s">
        <v>346</v>
      </c>
      <c r="P22" s="557" t="s">
        <v>346</v>
      </c>
      <c r="Q22" s="557" t="s">
        <v>346</v>
      </c>
      <c r="R22" s="557" t="s">
        <v>346</v>
      </c>
      <c r="S22" s="557" t="s">
        <v>346</v>
      </c>
      <c r="T22" s="557" t="s">
        <v>346</v>
      </c>
      <c r="U22" s="558" t="s">
        <v>346</v>
      </c>
      <c r="V22" s="451">
        <f t="shared" si="0"/>
        <v>0</v>
      </c>
    </row>
    <row r="23" spans="1:25">
      <c r="A23" s="449">
        <f>(C23-C26-T26)/E23</f>
        <v>0.2690919171428946</v>
      </c>
      <c r="B23" s="419" t="s">
        <v>362</v>
      </c>
      <c r="C23" s="557">
        <v>-10927.8</v>
      </c>
      <c r="D23" s="557"/>
      <c r="E23" s="557">
        <v>-266941.5</v>
      </c>
      <c r="F23" s="557" t="s">
        <v>346</v>
      </c>
      <c r="G23" s="557">
        <v>256013.7</v>
      </c>
      <c r="H23" s="557">
        <v>10275.5</v>
      </c>
      <c r="I23" s="557">
        <v>9390.1</v>
      </c>
      <c r="J23" s="557">
        <v>50169</v>
      </c>
      <c r="K23" s="557">
        <v>28779.8</v>
      </c>
      <c r="L23" s="557" t="s">
        <v>346</v>
      </c>
      <c r="M23" s="557">
        <v>95681.7</v>
      </c>
      <c r="N23" s="557">
        <v>5373.7</v>
      </c>
      <c r="O23" s="557">
        <v>10650.6</v>
      </c>
      <c r="P23" s="557">
        <v>45693.3</v>
      </c>
      <c r="Q23" s="557" t="s">
        <v>346</v>
      </c>
      <c r="R23" s="557" t="s">
        <v>346</v>
      </c>
      <c r="S23" s="557" t="s">
        <v>346</v>
      </c>
      <c r="T23" s="557" t="s">
        <v>346</v>
      </c>
      <c r="U23" s="558" t="s">
        <v>346</v>
      </c>
      <c r="V23" s="451">
        <f t="shared" si="0"/>
        <v>256013.7</v>
      </c>
      <c r="W23" s="430">
        <v>29</v>
      </c>
      <c r="X23" s="430">
        <f>W23/$W$27</f>
        <v>5.8467741935483868E-2</v>
      </c>
    </row>
    <row r="24" spans="1:25">
      <c r="B24" s="419" t="s">
        <v>363</v>
      </c>
      <c r="C24" s="557" t="s">
        <v>346</v>
      </c>
      <c r="D24" s="557"/>
      <c r="E24" s="557" t="s">
        <v>346</v>
      </c>
      <c r="F24" s="557" t="s">
        <v>346</v>
      </c>
      <c r="G24" s="557" t="s">
        <v>346</v>
      </c>
      <c r="H24" s="557" t="s">
        <v>346</v>
      </c>
      <c r="I24" s="557" t="s">
        <v>346</v>
      </c>
      <c r="J24" s="557" t="s">
        <v>346</v>
      </c>
      <c r="K24" s="557" t="s">
        <v>346</v>
      </c>
      <c r="L24" s="557" t="s">
        <v>346</v>
      </c>
      <c r="M24" s="557" t="s">
        <v>346</v>
      </c>
      <c r="N24" s="557" t="s">
        <v>346</v>
      </c>
      <c r="O24" s="557" t="s">
        <v>346</v>
      </c>
      <c r="P24" s="557" t="s">
        <v>346</v>
      </c>
      <c r="Q24" s="557" t="s">
        <v>346</v>
      </c>
      <c r="R24" s="557" t="s">
        <v>346</v>
      </c>
      <c r="S24" s="557" t="s">
        <v>346</v>
      </c>
      <c r="T24" s="557" t="s">
        <v>346</v>
      </c>
      <c r="U24" s="558" t="s">
        <v>346</v>
      </c>
      <c r="V24" s="451">
        <f t="shared" si="0"/>
        <v>0</v>
      </c>
      <c r="W24" s="430">
        <v>54</v>
      </c>
      <c r="X24" s="430">
        <f>W24/$W$27</f>
        <v>0.10887096774193548</v>
      </c>
    </row>
    <row r="25" spans="1:25">
      <c r="B25" s="413" t="s">
        <v>364</v>
      </c>
      <c r="C25" s="557">
        <v>-2.0999999999999996</v>
      </c>
      <c r="D25" s="557"/>
      <c r="E25" s="557" t="s">
        <v>346</v>
      </c>
      <c r="F25" s="557" t="s">
        <v>346</v>
      </c>
      <c r="G25" s="557" t="s">
        <v>346</v>
      </c>
      <c r="H25" s="557" t="s">
        <v>346</v>
      </c>
      <c r="I25" s="557" t="s">
        <v>346</v>
      </c>
      <c r="J25" s="557" t="s">
        <v>346</v>
      </c>
      <c r="K25" s="557" t="s">
        <v>346</v>
      </c>
      <c r="L25" s="557" t="s">
        <v>346</v>
      </c>
      <c r="M25" s="557" t="s">
        <v>346</v>
      </c>
      <c r="N25" s="557" t="s">
        <v>346</v>
      </c>
      <c r="O25" s="557" t="s">
        <v>346</v>
      </c>
      <c r="P25" s="557" t="s">
        <v>346</v>
      </c>
      <c r="Q25" s="557" t="s">
        <v>346</v>
      </c>
      <c r="R25" s="557">
        <v>-2.0999999999999996</v>
      </c>
      <c r="S25" s="557" t="s">
        <v>346</v>
      </c>
      <c r="T25" s="557" t="s">
        <v>346</v>
      </c>
      <c r="U25" s="558" t="s">
        <v>346</v>
      </c>
      <c r="V25" s="451">
        <f t="shared" si="0"/>
        <v>-2.0999999999999996</v>
      </c>
      <c r="W25" s="430">
        <v>98</v>
      </c>
      <c r="X25" s="430">
        <f>W25/$W$27</f>
        <v>0.19758064516129031</v>
      </c>
    </row>
    <row r="26" spans="1:25">
      <c r="B26" s="420" t="s">
        <v>365</v>
      </c>
      <c r="C26" s="559">
        <v>47230.5</v>
      </c>
      <c r="D26" s="559"/>
      <c r="E26" s="559">
        <v>452.5</v>
      </c>
      <c r="F26" s="557" t="s">
        <v>346</v>
      </c>
      <c r="G26" s="559">
        <v>13615.7</v>
      </c>
      <c r="H26" s="557">
        <v>7968</v>
      </c>
      <c r="I26" s="557" t="s">
        <v>346</v>
      </c>
      <c r="J26" s="557" t="s">
        <v>346</v>
      </c>
      <c r="K26" s="557" t="s">
        <v>346</v>
      </c>
      <c r="L26" s="557" t="s">
        <v>346</v>
      </c>
      <c r="M26" s="557" t="s">
        <v>346</v>
      </c>
      <c r="N26" s="557" t="s">
        <v>346</v>
      </c>
      <c r="O26" s="557" t="s">
        <v>346</v>
      </c>
      <c r="P26" s="557">
        <v>5647.7</v>
      </c>
      <c r="Q26" s="559">
        <v>19479.2</v>
      </c>
      <c r="R26" s="557" t="s">
        <v>346</v>
      </c>
      <c r="S26" s="559">
        <v>9.6</v>
      </c>
      <c r="T26" s="559">
        <v>13673.5</v>
      </c>
      <c r="U26" s="558" t="s">
        <v>346</v>
      </c>
      <c r="V26" s="451">
        <f t="shared" si="0"/>
        <v>46778</v>
      </c>
      <c r="W26" s="430">
        <v>315</v>
      </c>
      <c r="X26" s="430">
        <f>W26/$W$27</f>
        <v>0.63508064516129037</v>
      </c>
    </row>
    <row r="27" spans="1:25">
      <c r="B27" s="420" t="s">
        <v>366</v>
      </c>
      <c r="C27" s="559">
        <v>38719.5</v>
      </c>
      <c r="D27" s="559"/>
      <c r="E27" s="559">
        <v>1753.9</v>
      </c>
      <c r="F27" s="557" t="s">
        <v>346</v>
      </c>
      <c r="G27" s="557" t="s">
        <v>346</v>
      </c>
      <c r="H27" s="557" t="s">
        <v>346</v>
      </c>
      <c r="I27" s="557" t="s">
        <v>346</v>
      </c>
      <c r="J27" s="557" t="s">
        <v>346</v>
      </c>
      <c r="K27" s="557" t="s">
        <v>346</v>
      </c>
      <c r="L27" s="557" t="s">
        <v>346</v>
      </c>
      <c r="M27" s="557" t="s">
        <v>346</v>
      </c>
      <c r="N27" s="557" t="s">
        <v>346</v>
      </c>
      <c r="O27" s="557" t="s">
        <v>346</v>
      </c>
      <c r="P27" s="557" t="s">
        <v>346</v>
      </c>
      <c r="Q27" s="559">
        <v>28154.5</v>
      </c>
      <c r="R27" s="557" t="s">
        <v>346</v>
      </c>
      <c r="S27" s="559">
        <v>798.9</v>
      </c>
      <c r="T27" s="559">
        <v>8012.2</v>
      </c>
      <c r="U27" s="558" t="s">
        <v>346</v>
      </c>
      <c r="V27" s="451">
        <f t="shared" si="0"/>
        <v>36965.599999999999</v>
      </c>
      <c r="W27" s="430">
        <f>SUM(W23:W26)</f>
        <v>496</v>
      </c>
      <c r="X27" s="445"/>
    </row>
    <row r="28" spans="1:25">
      <c r="B28" s="420" t="s">
        <v>367</v>
      </c>
      <c r="C28" s="559">
        <v>472588.5</v>
      </c>
      <c r="D28" s="559"/>
      <c r="E28" s="557" t="s">
        <v>346</v>
      </c>
      <c r="F28" s="557" t="s">
        <v>346</v>
      </c>
      <c r="G28" s="559">
        <v>189886.30000000002</v>
      </c>
      <c r="H28" s="557">
        <v>2307.5</v>
      </c>
      <c r="I28" s="557">
        <v>7976.7</v>
      </c>
      <c r="J28" s="557">
        <v>58251.199999999997</v>
      </c>
      <c r="K28" s="557">
        <v>12960.8</v>
      </c>
      <c r="L28" s="557">
        <v>189.4</v>
      </c>
      <c r="M28" s="557">
        <v>60929.8</v>
      </c>
      <c r="N28" s="557">
        <v>3275.2</v>
      </c>
      <c r="O28" s="557">
        <v>9958.6</v>
      </c>
      <c r="P28" s="557">
        <v>34037.1</v>
      </c>
      <c r="Q28" s="559">
        <v>200323.1</v>
      </c>
      <c r="R28" s="559">
        <v>1784.3000000000002</v>
      </c>
      <c r="S28" s="559">
        <v>13207.5</v>
      </c>
      <c r="T28" s="559">
        <v>67198.3</v>
      </c>
      <c r="U28" s="560">
        <v>189</v>
      </c>
      <c r="V28" s="451">
        <f t="shared" si="0"/>
        <v>472588.5</v>
      </c>
    </row>
    <row r="29" spans="1:25">
      <c r="B29" s="420" t="s">
        <v>368</v>
      </c>
      <c r="C29" s="559">
        <v>417127.69999999995</v>
      </c>
      <c r="D29" s="559"/>
      <c r="E29" s="557" t="s">
        <v>346</v>
      </c>
      <c r="F29" s="557" t="s">
        <v>346</v>
      </c>
      <c r="G29" s="559">
        <v>135808.9</v>
      </c>
      <c r="H29" s="557" t="s">
        <v>346</v>
      </c>
      <c r="I29" s="557">
        <v>1033.7</v>
      </c>
      <c r="J29" s="557">
        <v>58251.199999999997</v>
      </c>
      <c r="K29" s="557">
        <v>12960.8</v>
      </c>
      <c r="L29" s="557">
        <v>25.8</v>
      </c>
      <c r="M29" s="557">
        <v>60784.800000000003</v>
      </c>
      <c r="N29" s="557">
        <v>2655</v>
      </c>
      <c r="O29" s="557" t="s">
        <v>346</v>
      </c>
      <c r="P29" s="557">
        <v>97.6</v>
      </c>
      <c r="Q29" s="559">
        <v>199092.7</v>
      </c>
      <c r="R29" s="559">
        <v>1784.3000000000002</v>
      </c>
      <c r="S29" s="559">
        <v>13207.5</v>
      </c>
      <c r="T29" s="559">
        <v>67198.3</v>
      </c>
      <c r="U29" s="560">
        <v>36</v>
      </c>
      <c r="V29" s="451">
        <f t="shared" si="0"/>
        <v>417127.69999999995</v>
      </c>
    </row>
    <row r="30" spans="1:25">
      <c r="B30" s="421" t="s">
        <v>369</v>
      </c>
      <c r="C30" s="568">
        <v>2329926.804</v>
      </c>
      <c r="D30" s="569">
        <v>128697.84699999999</v>
      </c>
      <c r="E30" s="570">
        <v>0</v>
      </c>
      <c r="F30" s="571" t="s">
        <v>480</v>
      </c>
      <c r="G30" s="568">
        <v>137636.19099999999</v>
      </c>
      <c r="H30" s="568">
        <v>14511.948</v>
      </c>
      <c r="I30" s="570">
        <v>2799.81</v>
      </c>
      <c r="J30" s="568">
        <v>3086.5129999999999</v>
      </c>
      <c r="K30" s="570">
        <v>0</v>
      </c>
      <c r="L30" s="570">
        <v>0</v>
      </c>
      <c r="M30" s="568">
        <v>79286.168999999994</v>
      </c>
      <c r="N30" s="568">
        <v>25940.548999999999</v>
      </c>
      <c r="O30" s="570">
        <v>0</v>
      </c>
      <c r="P30" s="572">
        <f>G30-SUM(H30:O30)</f>
        <v>12011.20199999999</v>
      </c>
      <c r="Q30" s="568">
        <v>815408.51300000004</v>
      </c>
      <c r="R30" s="330">
        <v>168217.65299999999</v>
      </c>
      <c r="S30" s="570">
        <v>179213</v>
      </c>
      <c r="T30" s="570">
        <v>803761.2</v>
      </c>
      <c r="U30" s="573">
        <v>96992.4</v>
      </c>
      <c r="V30" s="451">
        <f t="shared" si="0"/>
        <v>2329926.804</v>
      </c>
    </row>
    <row r="31" spans="1:25">
      <c r="B31" s="422" t="s">
        <v>370</v>
      </c>
      <c r="C31" s="569">
        <v>298073.03499999997</v>
      </c>
      <c r="D31" s="568">
        <v>28433.278999999999</v>
      </c>
      <c r="E31" s="573">
        <v>0</v>
      </c>
      <c r="F31" s="572" t="s">
        <v>480</v>
      </c>
      <c r="G31" s="569">
        <v>600.34400000000005</v>
      </c>
      <c r="H31" s="573">
        <v>0</v>
      </c>
      <c r="I31" s="569">
        <v>43.073999999999998</v>
      </c>
      <c r="J31" s="573">
        <v>0</v>
      </c>
      <c r="K31" s="573">
        <v>0</v>
      </c>
      <c r="L31" s="573">
        <v>0</v>
      </c>
      <c r="M31" s="573">
        <v>429.27</v>
      </c>
      <c r="N31" s="573">
        <v>0</v>
      </c>
      <c r="O31" s="573">
        <v>0</v>
      </c>
      <c r="P31" s="572">
        <f t="shared" ref="P31:P43" si="1">G31-SUM(H31:O31)</f>
        <v>128.00000000000006</v>
      </c>
      <c r="Q31" s="569">
        <v>86104.111999999994</v>
      </c>
      <c r="R31" s="330">
        <v>4</v>
      </c>
      <c r="S31" s="573">
        <v>1410</v>
      </c>
      <c r="T31" s="573">
        <v>87739.199999999997</v>
      </c>
      <c r="U31" s="570">
        <v>93782.1</v>
      </c>
      <c r="V31" s="451">
        <f t="shared" si="0"/>
        <v>298073.03499999997</v>
      </c>
    </row>
    <row r="32" spans="1:25">
      <c r="B32" s="422" t="s">
        <v>371</v>
      </c>
      <c r="C32" s="568">
        <v>567567.06900000002</v>
      </c>
      <c r="D32" s="569">
        <v>14652.936</v>
      </c>
      <c r="E32" s="570">
        <v>0</v>
      </c>
      <c r="F32" s="571" t="s">
        <v>480</v>
      </c>
      <c r="G32" s="568">
        <v>35945.790999999997</v>
      </c>
      <c r="H32" s="570">
        <v>12737.76</v>
      </c>
      <c r="I32" s="570">
        <v>0</v>
      </c>
      <c r="J32" s="570">
        <v>0</v>
      </c>
      <c r="K32" s="570">
        <v>0</v>
      </c>
      <c r="L32" s="570">
        <v>0</v>
      </c>
      <c r="M32" s="568">
        <v>1588.299</v>
      </c>
      <c r="N32" s="568">
        <v>21139.732</v>
      </c>
      <c r="O32" s="570">
        <v>0</v>
      </c>
      <c r="P32" s="572">
        <f t="shared" si="1"/>
        <v>480</v>
      </c>
      <c r="Q32" s="568">
        <v>209784.61600000001</v>
      </c>
      <c r="R32" s="330">
        <v>10570.925999999999</v>
      </c>
      <c r="S32" s="570">
        <v>105172</v>
      </c>
      <c r="T32" s="570">
        <v>189748.8</v>
      </c>
      <c r="U32" s="573">
        <v>1692</v>
      </c>
      <c r="V32" s="451">
        <f t="shared" si="0"/>
        <v>567567.0689999999</v>
      </c>
    </row>
    <row r="33" spans="2:22">
      <c r="B33" s="422" t="s">
        <v>372</v>
      </c>
      <c r="C33" s="569">
        <v>94496.457999999999</v>
      </c>
      <c r="D33" s="568">
        <v>1097.598</v>
      </c>
      <c r="E33" s="573">
        <v>0</v>
      </c>
      <c r="F33" s="572" t="s">
        <v>480</v>
      </c>
      <c r="G33" s="569">
        <v>1601.681</v>
      </c>
      <c r="H33" s="573">
        <v>0</v>
      </c>
      <c r="I33" s="569">
        <v>86.147999999999996</v>
      </c>
      <c r="J33" s="573">
        <v>0</v>
      </c>
      <c r="K33" s="573">
        <v>0</v>
      </c>
      <c r="L33" s="573">
        <v>0</v>
      </c>
      <c r="M33" s="569">
        <v>472.197</v>
      </c>
      <c r="N33" s="569">
        <v>685.83100000000002</v>
      </c>
      <c r="O33" s="573">
        <v>0</v>
      </c>
      <c r="P33" s="572">
        <f t="shared" si="1"/>
        <v>357.50500000000011</v>
      </c>
      <c r="Q33" s="573">
        <v>35464.18</v>
      </c>
      <c r="R33" s="330">
        <v>248</v>
      </c>
      <c r="S33" s="573">
        <v>1131</v>
      </c>
      <c r="T33" s="573">
        <v>54954</v>
      </c>
      <c r="U33" s="570">
        <v>0</v>
      </c>
      <c r="V33" s="451">
        <f t="shared" si="0"/>
        <v>94496.459000000003</v>
      </c>
    </row>
    <row r="34" spans="2:22">
      <c r="B34" s="422" t="s">
        <v>373</v>
      </c>
      <c r="C34" s="568">
        <v>281834.08299999998</v>
      </c>
      <c r="D34" s="569">
        <v>53875.453000000001</v>
      </c>
      <c r="E34" s="570">
        <v>0</v>
      </c>
      <c r="F34" s="571" t="s">
        <v>480</v>
      </c>
      <c r="G34" s="568">
        <v>16428.066999999999</v>
      </c>
      <c r="H34" s="570">
        <v>0</v>
      </c>
      <c r="I34" s="568">
        <v>516.88800000000003</v>
      </c>
      <c r="J34" s="570">
        <v>0</v>
      </c>
      <c r="K34" s="570">
        <v>0</v>
      </c>
      <c r="L34" s="570">
        <v>0</v>
      </c>
      <c r="M34" s="568">
        <v>3176.598</v>
      </c>
      <c r="N34" s="568">
        <v>2339.8939999999998</v>
      </c>
      <c r="O34" s="570">
        <v>0</v>
      </c>
      <c r="P34" s="572">
        <f t="shared" si="1"/>
        <v>10394.687</v>
      </c>
      <c r="Q34" s="570">
        <v>105073.03</v>
      </c>
      <c r="R34" s="330">
        <v>60597.334000000003</v>
      </c>
      <c r="S34" s="570">
        <v>889</v>
      </c>
      <c r="T34" s="570">
        <v>44971.199999999997</v>
      </c>
      <c r="U34" s="573">
        <v>0</v>
      </c>
      <c r="V34" s="451">
        <f t="shared" si="0"/>
        <v>281834.08399999997</v>
      </c>
    </row>
    <row r="35" spans="2:22">
      <c r="B35" s="422" t="s">
        <v>374</v>
      </c>
      <c r="C35" s="569">
        <v>120246.702</v>
      </c>
      <c r="D35" s="570">
        <v>7161.88</v>
      </c>
      <c r="E35" s="573">
        <v>0</v>
      </c>
      <c r="F35" s="572" t="s">
        <v>480</v>
      </c>
      <c r="G35" s="569">
        <v>1628.5350000000001</v>
      </c>
      <c r="H35" s="573">
        <v>0</v>
      </c>
      <c r="I35" s="573">
        <v>215.37</v>
      </c>
      <c r="J35" s="573">
        <v>0</v>
      </c>
      <c r="K35" s="573">
        <v>0</v>
      </c>
      <c r="L35" s="573">
        <v>0</v>
      </c>
      <c r="M35" s="569">
        <v>1373.664</v>
      </c>
      <c r="N35" s="573">
        <v>0</v>
      </c>
      <c r="O35" s="573">
        <v>0</v>
      </c>
      <c r="P35" s="572">
        <f t="shared" si="1"/>
        <v>39.500999999999976</v>
      </c>
      <c r="Q35" s="569">
        <v>36605.161</v>
      </c>
      <c r="R35" s="330">
        <v>464.92599999999999</v>
      </c>
      <c r="S35" s="573">
        <v>12126</v>
      </c>
      <c r="T35" s="573">
        <v>61120.800000000003</v>
      </c>
      <c r="U35" s="570">
        <v>1139.4000000000001</v>
      </c>
      <c r="V35" s="451">
        <f t="shared" si="0"/>
        <v>120246.702</v>
      </c>
    </row>
    <row r="36" spans="2:22">
      <c r="B36" s="422" t="s">
        <v>267</v>
      </c>
      <c r="C36" s="568">
        <v>214289.12599999999</v>
      </c>
      <c r="D36" s="569">
        <v>574.64200000000005</v>
      </c>
      <c r="E36" s="570">
        <v>0</v>
      </c>
      <c r="F36" s="571" t="s">
        <v>480</v>
      </c>
      <c r="G36" s="568">
        <v>8575.7720000000008</v>
      </c>
      <c r="H36" s="570">
        <v>0</v>
      </c>
      <c r="I36" s="568">
        <v>947.62800000000004</v>
      </c>
      <c r="J36" s="570">
        <v>0</v>
      </c>
      <c r="K36" s="570">
        <v>0</v>
      </c>
      <c r="L36" s="570">
        <v>0</v>
      </c>
      <c r="M36" s="568">
        <v>7469.2979999999998</v>
      </c>
      <c r="N36" s="568">
        <v>40.343000000000004</v>
      </c>
      <c r="O36" s="570">
        <v>0</v>
      </c>
      <c r="P36" s="572">
        <f t="shared" si="1"/>
        <v>118.50300000000061</v>
      </c>
      <c r="Q36" s="568">
        <v>73810.733999999997</v>
      </c>
      <c r="R36" s="330">
        <v>2225.7780000000002</v>
      </c>
      <c r="S36" s="570">
        <v>10178</v>
      </c>
      <c r="T36" s="570">
        <v>118558.8</v>
      </c>
      <c r="U36" s="573">
        <v>365.4</v>
      </c>
      <c r="V36" s="451">
        <f t="shared" si="0"/>
        <v>214289.12599999999</v>
      </c>
    </row>
    <row r="37" spans="2:22">
      <c r="B37" s="423" t="s">
        <v>375</v>
      </c>
      <c r="C37" s="569">
        <v>14600.868</v>
      </c>
      <c r="D37" s="570">
        <v>2624.08</v>
      </c>
      <c r="E37" s="573">
        <v>0</v>
      </c>
      <c r="F37" s="572" t="s">
        <v>480</v>
      </c>
      <c r="G37" s="569">
        <v>1194.825</v>
      </c>
      <c r="H37" s="573">
        <v>0</v>
      </c>
      <c r="I37" s="569">
        <v>129.22200000000001</v>
      </c>
      <c r="J37" s="573">
        <v>0</v>
      </c>
      <c r="K37" s="573">
        <v>0</v>
      </c>
      <c r="L37" s="573">
        <v>0</v>
      </c>
      <c r="M37" s="569">
        <v>729.75900000000001</v>
      </c>
      <c r="N37" s="569">
        <v>40.343000000000004</v>
      </c>
      <c r="O37" s="573">
        <v>0</v>
      </c>
      <c r="P37" s="572">
        <f t="shared" si="1"/>
        <v>295.50100000000009</v>
      </c>
      <c r="Q37" s="569">
        <v>3917.636</v>
      </c>
      <c r="R37" s="330">
        <v>229.92599999999999</v>
      </c>
      <c r="S37" s="573">
        <v>194</v>
      </c>
      <c r="T37" s="573">
        <v>6440.4</v>
      </c>
      <c r="U37" s="570">
        <v>0</v>
      </c>
      <c r="V37" s="451">
        <f t="shared" si="0"/>
        <v>14600.867</v>
      </c>
    </row>
    <row r="38" spans="2:22">
      <c r="B38" s="423" t="s">
        <v>376</v>
      </c>
      <c r="C38" s="568">
        <v>213476.288</v>
      </c>
      <c r="D38" s="569">
        <v>7846.0739999999996</v>
      </c>
      <c r="E38" s="570">
        <v>0</v>
      </c>
      <c r="F38" s="571" t="s">
        <v>480</v>
      </c>
      <c r="G38" s="568">
        <v>6834.6090000000004</v>
      </c>
      <c r="H38" s="570">
        <v>0</v>
      </c>
      <c r="I38" s="568">
        <v>258.44400000000002</v>
      </c>
      <c r="J38" s="570">
        <v>0</v>
      </c>
      <c r="K38" s="570">
        <v>0</v>
      </c>
      <c r="L38" s="570">
        <v>0</v>
      </c>
      <c r="M38" s="568">
        <v>5365.875</v>
      </c>
      <c r="N38" s="570">
        <v>1210.29</v>
      </c>
      <c r="O38" s="570">
        <v>0</v>
      </c>
      <c r="P38" s="572">
        <f t="shared" si="1"/>
        <v>0</v>
      </c>
      <c r="Q38" s="568">
        <v>116593.553</v>
      </c>
      <c r="R38" s="330">
        <v>3008.8519999999999</v>
      </c>
      <c r="S38" s="570">
        <v>11956</v>
      </c>
      <c r="T38" s="570">
        <v>67237.2</v>
      </c>
      <c r="U38" s="573">
        <v>0</v>
      </c>
      <c r="V38" s="451">
        <f t="shared" si="0"/>
        <v>213476.28799999997</v>
      </c>
    </row>
    <row r="39" spans="2:22">
      <c r="B39" s="423" t="s">
        <v>377</v>
      </c>
      <c r="C39" s="569">
        <v>223933.81700000001</v>
      </c>
      <c r="D39" s="570">
        <v>10776.85</v>
      </c>
      <c r="E39" s="573">
        <v>0</v>
      </c>
      <c r="F39" s="572" t="s">
        <v>480</v>
      </c>
      <c r="G39" s="569">
        <v>1645.181</v>
      </c>
      <c r="H39" s="573">
        <v>0</v>
      </c>
      <c r="I39" s="569">
        <v>86.147999999999996</v>
      </c>
      <c r="J39" s="573">
        <v>0</v>
      </c>
      <c r="K39" s="573">
        <v>0</v>
      </c>
      <c r="L39" s="573">
        <v>0</v>
      </c>
      <c r="M39" s="569">
        <v>1116.1020000000001</v>
      </c>
      <c r="N39" s="573">
        <v>403.43</v>
      </c>
      <c r="O39" s="573">
        <v>0</v>
      </c>
      <c r="P39" s="572">
        <f t="shared" si="1"/>
        <v>39.500999999999976</v>
      </c>
      <c r="Q39" s="569">
        <v>78489.357000000004</v>
      </c>
      <c r="R39" s="330">
        <v>34984.630000000005</v>
      </c>
      <c r="S39" s="573">
        <v>26801</v>
      </c>
      <c r="T39" s="573">
        <v>71236.800000000003</v>
      </c>
      <c r="U39" s="570">
        <v>0</v>
      </c>
      <c r="V39" s="451">
        <f t="shared" si="0"/>
        <v>223933.818</v>
      </c>
    </row>
    <row r="40" spans="2:22">
      <c r="B40" s="422" t="s">
        <v>378</v>
      </c>
      <c r="C40" s="568">
        <v>72305.264999999999</v>
      </c>
      <c r="D40" s="573">
        <v>0</v>
      </c>
      <c r="E40" s="570">
        <v>0</v>
      </c>
      <c r="F40" s="571" t="s">
        <v>480</v>
      </c>
      <c r="G40" s="568">
        <v>641.46799999999996</v>
      </c>
      <c r="H40" s="570">
        <v>0</v>
      </c>
      <c r="I40" s="568">
        <v>43.073999999999998</v>
      </c>
      <c r="J40" s="570">
        <v>0</v>
      </c>
      <c r="K40" s="570">
        <v>0</v>
      </c>
      <c r="L40" s="570">
        <v>0</v>
      </c>
      <c r="M40" s="568">
        <v>558.05100000000004</v>
      </c>
      <c r="N40" s="568">
        <v>40.343000000000004</v>
      </c>
      <c r="O40" s="570">
        <v>0</v>
      </c>
      <c r="P40" s="572">
        <f t="shared" si="1"/>
        <v>0</v>
      </c>
      <c r="Q40" s="568">
        <v>4556.9449999999997</v>
      </c>
      <c r="R40" s="330">
        <v>48445.851999999999</v>
      </c>
      <c r="S40" s="570">
        <v>2227</v>
      </c>
      <c r="T40" s="570">
        <v>16434</v>
      </c>
      <c r="U40" s="573">
        <v>0</v>
      </c>
      <c r="V40" s="451">
        <f t="shared" si="0"/>
        <v>72305.264999999999</v>
      </c>
    </row>
    <row r="41" spans="2:22">
      <c r="B41" s="423" t="s">
        <v>379</v>
      </c>
      <c r="C41" s="568">
        <v>17319.823</v>
      </c>
      <c r="D41" s="569">
        <v>180.55199999999999</v>
      </c>
      <c r="E41" s="570">
        <v>0</v>
      </c>
      <c r="F41" s="571" t="s">
        <v>480</v>
      </c>
      <c r="G41" s="568">
        <v>601.125</v>
      </c>
      <c r="H41" s="570">
        <v>0</v>
      </c>
      <c r="I41" s="568">
        <v>43.073999999999998</v>
      </c>
      <c r="J41" s="570">
        <v>0</v>
      </c>
      <c r="K41" s="570">
        <v>0</v>
      </c>
      <c r="L41" s="570">
        <v>0</v>
      </c>
      <c r="M41" s="568">
        <v>558.05100000000004</v>
      </c>
      <c r="N41" s="570">
        <v>0</v>
      </c>
      <c r="O41" s="570">
        <v>0</v>
      </c>
      <c r="P41" s="572">
        <f t="shared" si="1"/>
        <v>0</v>
      </c>
      <c r="Q41" s="568">
        <v>8865.5460000000003</v>
      </c>
      <c r="R41" s="330">
        <v>123</v>
      </c>
      <c r="S41" s="570">
        <v>544</v>
      </c>
      <c r="T41" s="570">
        <v>7005.6</v>
      </c>
      <c r="U41" s="570">
        <v>0</v>
      </c>
      <c r="V41" s="451">
        <f t="shared" si="0"/>
        <v>17319.823</v>
      </c>
    </row>
    <row r="42" spans="2:22">
      <c r="B42" s="423" t="s">
        <v>222</v>
      </c>
      <c r="C42" s="569">
        <v>102209.42200000001</v>
      </c>
      <c r="D42" s="570">
        <v>0</v>
      </c>
      <c r="E42" s="573">
        <v>0</v>
      </c>
      <c r="F42" s="572" t="s">
        <v>480</v>
      </c>
      <c r="G42" s="569">
        <v>56315.993000000002</v>
      </c>
      <c r="H42" s="573">
        <v>0</v>
      </c>
      <c r="I42" s="573">
        <v>0</v>
      </c>
      <c r="J42" s="569">
        <v>3086.5129999999999</v>
      </c>
      <c r="K42" s="573">
        <v>0</v>
      </c>
      <c r="L42" s="573">
        <v>0</v>
      </c>
      <c r="M42" s="573">
        <v>53229.48</v>
      </c>
      <c r="N42" s="573">
        <v>0</v>
      </c>
      <c r="O42" s="573">
        <v>0</v>
      </c>
      <c r="P42" s="572">
        <f t="shared" si="1"/>
        <v>0</v>
      </c>
      <c r="Q42" s="573">
        <v>26449.200000000001</v>
      </c>
      <c r="R42" s="330">
        <v>2099.4290000000001</v>
      </c>
      <c r="S42" s="573">
        <v>0</v>
      </c>
      <c r="T42" s="573">
        <v>17344.8</v>
      </c>
      <c r="U42" s="573">
        <v>0</v>
      </c>
      <c r="V42" s="451">
        <f t="shared" si="0"/>
        <v>102209.42200000001</v>
      </c>
    </row>
    <row r="43" spans="2:22">
      <c r="B43" s="422" t="s">
        <v>380</v>
      </c>
      <c r="C43" s="569">
        <v>109114.848</v>
      </c>
      <c r="D43" s="568">
        <v>1474.5050000000001</v>
      </c>
      <c r="E43" s="573">
        <v>0</v>
      </c>
      <c r="F43" s="572" t="s">
        <v>480</v>
      </c>
      <c r="G43" s="573">
        <v>5622.8</v>
      </c>
      <c r="H43" s="569">
        <v>1774.1880000000001</v>
      </c>
      <c r="I43" s="573">
        <v>430.74</v>
      </c>
      <c r="J43" s="573">
        <v>0</v>
      </c>
      <c r="K43" s="573">
        <v>0</v>
      </c>
      <c r="L43" s="573">
        <v>0</v>
      </c>
      <c r="M43" s="569">
        <v>3219.5250000000001</v>
      </c>
      <c r="N43" s="569">
        <v>40.343000000000004</v>
      </c>
      <c r="O43" s="573">
        <v>0</v>
      </c>
      <c r="P43" s="572">
        <f t="shared" si="1"/>
        <v>158.00400000000081</v>
      </c>
      <c r="Q43" s="569">
        <v>29694.444</v>
      </c>
      <c r="R43" s="330">
        <v>4755</v>
      </c>
      <c r="S43" s="573">
        <v>6585</v>
      </c>
      <c r="T43" s="573">
        <v>60969.599999999999</v>
      </c>
      <c r="U43" s="570">
        <v>13.5</v>
      </c>
      <c r="V43" s="451">
        <f t="shared" si="0"/>
        <v>109114.849</v>
      </c>
    </row>
    <row r="44" spans="2:22">
      <c r="B44" s="424" t="s">
        <v>381</v>
      </c>
      <c r="C44" s="559">
        <v>116855.90000000001</v>
      </c>
      <c r="D44" s="559"/>
      <c r="E44" s="557" t="s">
        <v>346</v>
      </c>
      <c r="F44" s="557" t="s">
        <v>346</v>
      </c>
      <c r="G44" s="559">
        <v>115375.30000000002</v>
      </c>
      <c r="H44" s="557" t="s">
        <v>346</v>
      </c>
      <c r="I44" s="557">
        <v>848.9</v>
      </c>
      <c r="J44" s="557">
        <v>58030.9</v>
      </c>
      <c r="K44" s="557">
        <v>12960.8</v>
      </c>
      <c r="L44" s="557">
        <v>4.3</v>
      </c>
      <c r="M44" s="557">
        <v>43513.4</v>
      </c>
      <c r="N44" s="557">
        <v>17</v>
      </c>
      <c r="O44" s="557" t="s">
        <v>346</v>
      </c>
      <c r="P44" s="557" t="s">
        <v>346</v>
      </c>
      <c r="Q44" s="559">
        <v>23.4</v>
      </c>
      <c r="R44" s="559">
        <v>2.1</v>
      </c>
      <c r="S44" s="557" t="s">
        <v>346</v>
      </c>
      <c r="T44" s="559">
        <v>1427.4</v>
      </c>
      <c r="U44" s="560">
        <v>27.7</v>
      </c>
      <c r="V44" s="451">
        <f t="shared" si="0"/>
        <v>116855.90000000001</v>
      </c>
    </row>
    <row r="45" spans="2:22">
      <c r="B45" s="423" t="s">
        <v>382</v>
      </c>
      <c r="C45" s="557">
        <v>100725.3</v>
      </c>
      <c r="D45" s="557"/>
      <c r="E45" s="557" t="s">
        <v>346</v>
      </c>
      <c r="F45" s="557" t="s">
        <v>346</v>
      </c>
      <c r="G45" s="557">
        <v>100725.3</v>
      </c>
      <c r="H45" s="557" t="s">
        <v>346</v>
      </c>
      <c r="I45" s="557">
        <v>848.9</v>
      </c>
      <c r="J45" s="557">
        <v>58030.9</v>
      </c>
      <c r="K45" s="557" t="s">
        <v>346</v>
      </c>
      <c r="L45" s="557" t="s">
        <v>346</v>
      </c>
      <c r="M45" s="557">
        <v>41845.5</v>
      </c>
      <c r="N45" s="557" t="s">
        <v>346</v>
      </c>
      <c r="O45" s="557" t="s">
        <v>346</v>
      </c>
      <c r="P45" s="557" t="s">
        <v>346</v>
      </c>
      <c r="Q45" s="557" t="s">
        <v>346</v>
      </c>
      <c r="R45" s="557" t="s">
        <v>346</v>
      </c>
      <c r="S45" s="557" t="s">
        <v>346</v>
      </c>
      <c r="T45" s="557" t="s">
        <v>346</v>
      </c>
      <c r="U45" s="558" t="s">
        <v>346</v>
      </c>
      <c r="V45" s="451">
        <f t="shared" si="0"/>
        <v>100725.3</v>
      </c>
    </row>
    <row r="46" spans="2:22">
      <c r="B46" s="422" t="s">
        <v>383</v>
      </c>
      <c r="C46" s="557">
        <v>1543</v>
      </c>
      <c r="D46" s="557"/>
      <c r="E46" s="557" t="s">
        <v>346</v>
      </c>
      <c r="F46" s="557" t="s">
        <v>346</v>
      </c>
      <c r="G46" s="557">
        <v>349.7</v>
      </c>
      <c r="H46" s="557" t="s">
        <v>346</v>
      </c>
      <c r="I46" s="557" t="s">
        <v>346</v>
      </c>
      <c r="J46" s="557" t="s">
        <v>346</v>
      </c>
      <c r="K46" s="557" t="s">
        <v>346</v>
      </c>
      <c r="L46" s="557" t="s">
        <v>346</v>
      </c>
      <c r="M46" s="557">
        <v>345.5</v>
      </c>
      <c r="N46" s="557">
        <v>4.2</v>
      </c>
      <c r="O46" s="557" t="s">
        <v>346</v>
      </c>
      <c r="P46" s="557" t="s">
        <v>346</v>
      </c>
      <c r="Q46" s="557" t="s">
        <v>346</v>
      </c>
      <c r="R46" s="557">
        <v>2.1</v>
      </c>
      <c r="S46" s="557" t="s">
        <v>346</v>
      </c>
      <c r="T46" s="557">
        <v>1163.5</v>
      </c>
      <c r="U46" s="558">
        <v>27.7</v>
      </c>
      <c r="V46" s="451">
        <f t="shared" si="0"/>
        <v>1543</v>
      </c>
    </row>
    <row r="47" spans="2:22">
      <c r="B47" s="423" t="s">
        <v>384</v>
      </c>
      <c r="C47" s="557">
        <v>12977.999999999998</v>
      </c>
      <c r="D47" s="557"/>
      <c r="E47" s="557" t="s">
        <v>346</v>
      </c>
      <c r="F47" s="557" t="s">
        <v>346</v>
      </c>
      <c r="G47" s="557">
        <v>12977.999999999998</v>
      </c>
      <c r="H47" s="557" t="s">
        <v>346</v>
      </c>
      <c r="I47" s="557" t="s">
        <v>346</v>
      </c>
      <c r="J47" s="557" t="s">
        <v>346</v>
      </c>
      <c r="K47" s="557">
        <v>12960.8</v>
      </c>
      <c r="L47" s="557">
        <v>4.3</v>
      </c>
      <c r="M47" s="557">
        <v>12.9</v>
      </c>
      <c r="N47" s="557" t="s">
        <v>346</v>
      </c>
      <c r="O47" s="557" t="s">
        <v>346</v>
      </c>
      <c r="P47" s="557" t="s">
        <v>346</v>
      </c>
      <c r="Q47" s="557" t="s">
        <v>346</v>
      </c>
      <c r="R47" s="557" t="s">
        <v>346</v>
      </c>
      <c r="S47" s="557" t="s">
        <v>346</v>
      </c>
      <c r="T47" s="557" t="s">
        <v>346</v>
      </c>
      <c r="U47" s="558" t="s">
        <v>346</v>
      </c>
      <c r="V47" s="451">
        <f t="shared" si="0"/>
        <v>12977.999999999998</v>
      </c>
    </row>
    <row r="48" spans="2:22">
      <c r="B48" s="423" t="s">
        <v>385</v>
      </c>
      <c r="C48" s="557">
        <v>1309.5</v>
      </c>
      <c r="D48" s="557"/>
      <c r="E48" s="557" t="s">
        <v>346</v>
      </c>
      <c r="F48" s="557" t="s">
        <v>346</v>
      </c>
      <c r="G48" s="557">
        <v>1309.5</v>
      </c>
      <c r="H48" s="557" t="s">
        <v>346</v>
      </c>
      <c r="I48" s="557" t="s">
        <v>346</v>
      </c>
      <c r="J48" s="557" t="s">
        <v>346</v>
      </c>
      <c r="K48" s="557" t="s">
        <v>346</v>
      </c>
      <c r="L48" s="557" t="s">
        <v>346</v>
      </c>
      <c r="M48" s="557">
        <v>1309.5</v>
      </c>
      <c r="N48" s="557" t="s">
        <v>346</v>
      </c>
      <c r="O48" s="557" t="s">
        <v>346</v>
      </c>
      <c r="P48" s="557" t="s">
        <v>346</v>
      </c>
      <c r="Q48" s="557" t="s">
        <v>346</v>
      </c>
      <c r="R48" s="557" t="s">
        <v>346</v>
      </c>
      <c r="S48" s="557" t="s">
        <v>346</v>
      </c>
      <c r="T48" s="557" t="s">
        <v>346</v>
      </c>
      <c r="U48" s="558" t="s">
        <v>346</v>
      </c>
      <c r="V48" s="451">
        <f t="shared" si="0"/>
        <v>1309.5</v>
      </c>
    </row>
    <row r="49" spans="2:22">
      <c r="B49" s="423" t="s">
        <v>398</v>
      </c>
      <c r="C49" s="557">
        <v>287.29999999999995</v>
      </c>
      <c r="D49" s="557"/>
      <c r="E49" s="557" t="s">
        <v>346</v>
      </c>
      <c r="F49" s="557" t="s">
        <v>346</v>
      </c>
      <c r="G49" s="557" t="s">
        <v>346</v>
      </c>
      <c r="H49" s="557" t="s">
        <v>346</v>
      </c>
      <c r="I49" s="557" t="s">
        <v>346</v>
      </c>
      <c r="J49" s="557" t="s">
        <v>346</v>
      </c>
      <c r="K49" s="557" t="s">
        <v>346</v>
      </c>
      <c r="L49" s="557" t="s">
        <v>346</v>
      </c>
      <c r="M49" s="557" t="s">
        <v>346</v>
      </c>
      <c r="N49" s="557" t="s">
        <v>346</v>
      </c>
      <c r="O49" s="557" t="s">
        <v>346</v>
      </c>
      <c r="P49" s="557" t="s">
        <v>346</v>
      </c>
      <c r="Q49" s="557">
        <v>23.4</v>
      </c>
      <c r="R49" s="557" t="s">
        <v>346</v>
      </c>
      <c r="S49" s="557" t="s">
        <v>346</v>
      </c>
      <c r="T49" s="557">
        <v>263.89999999999998</v>
      </c>
      <c r="U49" s="558" t="s">
        <v>346</v>
      </c>
      <c r="V49" s="451">
        <f t="shared" si="0"/>
        <v>287.29999999999995</v>
      </c>
    </row>
    <row r="50" spans="2:22" ht="27.6">
      <c r="B50" s="425" t="s">
        <v>387</v>
      </c>
      <c r="C50" s="557">
        <v>12.8</v>
      </c>
      <c r="D50" s="557"/>
      <c r="E50" s="557" t="s">
        <v>346</v>
      </c>
      <c r="F50" s="557" t="s">
        <v>346</v>
      </c>
      <c r="G50" s="557">
        <v>12.8</v>
      </c>
      <c r="H50" s="557" t="s">
        <v>346</v>
      </c>
      <c r="I50" s="557" t="s">
        <v>346</v>
      </c>
      <c r="J50" s="557" t="s">
        <v>346</v>
      </c>
      <c r="K50" s="557" t="s">
        <v>346</v>
      </c>
      <c r="L50" s="557" t="s">
        <v>346</v>
      </c>
      <c r="M50" s="557" t="s">
        <v>346</v>
      </c>
      <c r="N50" s="557">
        <v>12.8</v>
      </c>
      <c r="O50" s="557" t="s">
        <v>346</v>
      </c>
      <c r="P50" s="557" t="s">
        <v>346</v>
      </c>
      <c r="Q50" s="557" t="s">
        <v>346</v>
      </c>
      <c r="R50" s="557" t="s">
        <v>346</v>
      </c>
      <c r="S50" s="557" t="s">
        <v>346</v>
      </c>
      <c r="T50" s="557" t="s">
        <v>346</v>
      </c>
      <c r="U50" s="558" t="s">
        <v>346</v>
      </c>
      <c r="V50" s="451">
        <f t="shared" si="0"/>
        <v>12.8</v>
      </c>
    </row>
    <row r="51" spans="2:22">
      <c r="B51" s="424" t="s">
        <v>388</v>
      </c>
      <c r="C51" s="559">
        <v>232306.1</v>
      </c>
      <c r="D51" s="559"/>
      <c r="E51" s="557" t="s">
        <v>346</v>
      </c>
      <c r="F51" s="557" t="s">
        <v>346</v>
      </c>
      <c r="G51" s="559">
        <v>14639.2</v>
      </c>
      <c r="H51" s="557" t="s">
        <v>346</v>
      </c>
      <c r="I51" s="557">
        <v>161.30000000000001</v>
      </c>
      <c r="J51" s="557">
        <v>220.3</v>
      </c>
      <c r="K51" s="557" t="s">
        <v>346</v>
      </c>
      <c r="L51" s="557">
        <v>21.5</v>
      </c>
      <c r="M51" s="557">
        <v>13641.4</v>
      </c>
      <c r="N51" s="557">
        <v>594.70000000000005</v>
      </c>
      <c r="O51" s="557" t="s">
        <v>346</v>
      </c>
      <c r="P51" s="557" t="s">
        <v>346</v>
      </c>
      <c r="Q51" s="559">
        <v>160165.5</v>
      </c>
      <c r="R51" s="559">
        <v>1513.2</v>
      </c>
      <c r="S51" s="559">
        <v>6041.4</v>
      </c>
      <c r="T51" s="559">
        <v>49938.5</v>
      </c>
      <c r="U51" s="560">
        <v>8.3000000000000007</v>
      </c>
      <c r="V51" s="451">
        <f t="shared" si="0"/>
        <v>232306.1</v>
      </c>
    </row>
    <row r="52" spans="2:22">
      <c r="B52" s="422" t="s">
        <v>389</v>
      </c>
      <c r="C52" s="568">
        <v>149608.41699999999</v>
      </c>
      <c r="D52" s="573">
        <v>0</v>
      </c>
      <c r="E52" s="570">
        <v>0</v>
      </c>
      <c r="F52" s="571" t="s">
        <v>480</v>
      </c>
      <c r="G52" s="568">
        <v>88423.578999999998</v>
      </c>
      <c r="H52" s="570">
        <v>0</v>
      </c>
      <c r="I52" s="570">
        <v>8830.17</v>
      </c>
      <c r="J52" s="568">
        <v>2367.7359999999999</v>
      </c>
      <c r="K52" s="570">
        <v>0</v>
      </c>
      <c r="L52" s="570">
        <v>0</v>
      </c>
      <c r="M52" s="568">
        <v>77225.672999999995</v>
      </c>
      <c r="N52" s="570">
        <v>0</v>
      </c>
      <c r="O52" s="570">
        <v>0</v>
      </c>
      <c r="P52" s="572">
        <f t="shared" ref="P52" si="2">G52-SUM(H52:O52)</f>
        <v>0</v>
      </c>
      <c r="Q52" s="570">
        <v>10788.3</v>
      </c>
      <c r="R52" s="330">
        <v>32184.137999999999</v>
      </c>
      <c r="S52" s="570">
        <v>0</v>
      </c>
      <c r="T52" s="570">
        <v>18212.400000000001</v>
      </c>
      <c r="U52" s="570">
        <v>0</v>
      </c>
      <c r="V52" s="451">
        <f t="shared" si="0"/>
        <v>149608.41699999999</v>
      </c>
    </row>
    <row r="53" spans="2:22">
      <c r="B53" s="423" t="s">
        <v>390</v>
      </c>
      <c r="C53" s="557">
        <v>51900.800000000003</v>
      </c>
      <c r="D53" s="557"/>
      <c r="E53" s="557" t="s">
        <v>346</v>
      </c>
      <c r="F53" s="557" t="s">
        <v>346</v>
      </c>
      <c r="G53" s="557">
        <v>636.6</v>
      </c>
      <c r="H53" s="557" t="s">
        <v>346</v>
      </c>
      <c r="I53" s="557">
        <v>19</v>
      </c>
      <c r="J53" s="557" t="s">
        <v>346</v>
      </c>
      <c r="K53" s="557" t="s">
        <v>346</v>
      </c>
      <c r="L53" s="557">
        <v>17.2</v>
      </c>
      <c r="M53" s="557">
        <v>345.5</v>
      </c>
      <c r="N53" s="557">
        <v>254.9</v>
      </c>
      <c r="O53" s="557" t="s">
        <v>346</v>
      </c>
      <c r="P53" s="557" t="s">
        <v>346</v>
      </c>
      <c r="Q53" s="557">
        <v>26521.7</v>
      </c>
      <c r="R53" s="557">
        <v>1042.5</v>
      </c>
      <c r="S53" s="557">
        <v>979.3</v>
      </c>
      <c r="T53" s="557">
        <v>22712.400000000001</v>
      </c>
      <c r="U53" s="558">
        <v>8.3000000000000007</v>
      </c>
      <c r="V53" s="451">
        <f t="shared" si="0"/>
        <v>51900.800000000003</v>
      </c>
    </row>
    <row r="54" spans="2:22">
      <c r="B54" s="423" t="s">
        <v>391</v>
      </c>
      <c r="C54" s="557">
        <v>158674.6</v>
      </c>
      <c r="D54" s="557"/>
      <c r="E54" s="557" t="s">
        <v>346</v>
      </c>
      <c r="F54" s="557" t="s">
        <v>346</v>
      </c>
      <c r="G54" s="557">
        <v>491.5</v>
      </c>
      <c r="H54" s="557" t="s">
        <v>346</v>
      </c>
      <c r="I54" s="557">
        <v>132.80000000000001</v>
      </c>
      <c r="J54" s="557">
        <v>30.2</v>
      </c>
      <c r="K54" s="557" t="s">
        <v>346</v>
      </c>
      <c r="L54" s="557">
        <v>4.3</v>
      </c>
      <c r="M54" s="557">
        <v>324.2</v>
      </c>
      <c r="N54" s="557" t="s">
        <v>346</v>
      </c>
      <c r="O54" s="557" t="s">
        <v>346</v>
      </c>
      <c r="P54" s="557" t="s">
        <v>346</v>
      </c>
      <c r="Q54" s="557">
        <v>129558.1</v>
      </c>
      <c r="R54" s="557">
        <v>458.1</v>
      </c>
      <c r="S54" s="557">
        <v>5062.1000000000004</v>
      </c>
      <c r="T54" s="557">
        <v>23104.799999999999</v>
      </c>
      <c r="U54" s="558" t="s">
        <v>346</v>
      </c>
      <c r="V54" s="451">
        <f t="shared" si="0"/>
        <v>158674.6</v>
      </c>
    </row>
    <row r="55" spans="2:22">
      <c r="B55" s="423" t="s">
        <v>392</v>
      </c>
      <c r="C55" s="557" t="s">
        <v>346</v>
      </c>
      <c r="D55" s="557"/>
      <c r="E55" s="557" t="s">
        <v>346</v>
      </c>
      <c r="F55" s="557" t="s">
        <v>346</v>
      </c>
      <c r="G55" s="557" t="s">
        <v>346</v>
      </c>
      <c r="H55" s="557" t="s">
        <v>346</v>
      </c>
      <c r="I55" s="557" t="s">
        <v>346</v>
      </c>
      <c r="J55" s="557" t="s">
        <v>346</v>
      </c>
      <c r="K55" s="557" t="s">
        <v>346</v>
      </c>
      <c r="L55" s="557" t="s">
        <v>346</v>
      </c>
      <c r="M55" s="557" t="s">
        <v>346</v>
      </c>
      <c r="N55" s="557" t="s">
        <v>346</v>
      </c>
      <c r="O55" s="557" t="s">
        <v>346</v>
      </c>
      <c r="P55" s="557" t="s">
        <v>346</v>
      </c>
      <c r="Q55" s="557" t="s">
        <v>346</v>
      </c>
      <c r="R55" s="557" t="s">
        <v>346</v>
      </c>
      <c r="S55" s="557" t="s">
        <v>346</v>
      </c>
      <c r="T55" s="557" t="s">
        <v>346</v>
      </c>
      <c r="U55" s="558" t="s">
        <v>346</v>
      </c>
      <c r="V55" s="451">
        <f t="shared" si="0"/>
        <v>0</v>
      </c>
    </row>
    <row r="56" spans="2:22" ht="14.4" thickBot="1">
      <c r="B56" s="426" t="s">
        <v>393</v>
      </c>
      <c r="C56" s="561">
        <v>55460.800000000003</v>
      </c>
      <c r="D56" s="561"/>
      <c r="E56" s="562" t="s">
        <v>346</v>
      </c>
      <c r="F56" s="562" t="s">
        <v>346</v>
      </c>
      <c r="G56" s="561">
        <v>54077.4</v>
      </c>
      <c r="H56" s="562">
        <v>2307.5</v>
      </c>
      <c r="I56" s="562">
        <v>6943</v>
      </c>
      <c r="J56" s="562" t="s">
        <v>346</v>
      </c>
      <c r="K56" s="562" t="s">
        <v>346</v>
      </c>
      <c r="L56" s="562">
        <v>163.6</v>
      </c>
      <c r="M56" s="562">
        <v>145</v>
      </c>
      <c r="N56" s="562">
        <v>620.20000000000005</v>
      </c>
      <c r="O56" s="562">
        <v>9958.6</v>
      </c>
      <c r="P56" s="562">
        <v>33939.5</v>
      </c>
      <c r="Q56" s="561">
        <v>1230.4000000000001</v>
      </c>
      <c r="R56" s="562" t="s">
        <v>346</v>
      </c>
      <c r="S56" s="562" t="s">
        <v>346</v>
      </c>
      <c r="T56" s="562" t="s">
        <v>346</v>
      </c>
      <c r="U56" s="563">
        <v>153</v>
      </c>
    </row>
  </sheetData>
  <mergeCells count="15">
    <mergeCell ref="V5:V6"/>
    <mergeCell ref="U1:U2"/>
    <mergeCell ref="S5:S6"/>
    <mergeCell ref="T5:T6"/>
    <mergeCell ref="U5:U6"/>
    <mergeCell ref="B3:U3"/>
    <mergeCell ref="B4:U4"/>
    <mergeCell ref="B5:B6"/>
    <mergeCell ref="C5:C6"/>
    <mergeCell ref="E5:E6"/>
    <mergeCell ref="F5:F6"/>
    <mergeCell ref="G5:G6"/>
    <mergeCell ref="H5:P5"/>
    <mergeCell ref="Q5:Q6"/>
    <mergeCell ref="R5:R6"/>
  </mergeCells>
  <pageMargins left="0.7" right="0.7" top="0.75" bottom="0.75" header="0.3" footer="0.3"/>
  <pageSetup paperSize="9" orientation="portrait" r:id="rId1"/>
  <legacyDrawing r:id="rId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kument" ma:contentTypeID="0x010100391E4ED4D6B5344984C5B5CBC1A28781" ma:contentTypeVersion="13" ma:contentTypeDescription="Opret et nyt dokument." ma:contentTypeScope="" ma:versionID="a8662b4a95e495bc977359cc4b8d0a5a">
  <xsd:schema xmlns:xsd="http://www.w3.org/2001/XMLSchema" xmlns:xs="http://www.w3.org/2001/XMLSchema" xmlns:p="http://schemas.microsoft.com/office/2006/metadata/properties" xmlns:ns2="6218e30f-ac19-4e1a-9d42-0577826d9887" xmlns:ns3="9bef2f80-48e4-49d2-aa34-66e9d7fcf80f" targetNamespace="http://schemas.microsoft.com/office/2006/metadata/properties" ma:root="true" ma:fieldsID="b72a6a49e693c9bb3f1300811353490c" ns2:_="" ns3:_="">
    <xsd:import namespace="6218e30f-ac19-4e1a-9d42-0577826d9887"/>
    <xsd:import namespace="9bef2f80-48e4-49d2-aa34-66e9d7fcf80f"/>
    <xsd:element name="properties">
      <xsd:complexType>
        <xsd:sequence>
          <xsd:element name="documentManagement">
            <xsd:complexType>
              <xsd:all>
                <xsd:element ref="ns2:MediaServiceMetadata" minOccurs="0"/>
                <xsd:element ref="ns2:MediaServiceFastMetadata" minOccurs="0"/>
                <xsd:element ref="ns2:MediaServiceAutoTags" minOccurs="0"/>
                <xsd:element ref="ns2:MediaServiceOCR" minOccurs="0"/>
                <xsd:element ref="ns2:MediaServiceGenerationTime" minOccurs="0"/>
                <xsd:element ref="ns2:MediaServiceEventHashCode" minOccurs="0"/>
                <xsd:element ref="ns2:MediaServiceDateTaken" minOccurs="0"/>
                <xsd:element ref="ns2:MediaServiceLocation" minOccurs="0"/>
                <xsd:element ref="ns2:MediaServiceAutoKeyPoints" minOccurs="0"/>
                <xsd:element ref="ns2:MediaServiceKeyPoints" minOccurs="0"/>
                <xsd:element ref="ns2:MediaLengthInSeconds" minOccurs="0"/>
                <xsd:element ref="ns3:SharedWithUsers" minOccurs="0"/>
                <xsd:element ref="ns3:SharedWithDetail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6218e30f-ac19-4e1a-9d42-0577826d9887"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AutoTags" ma:index="10" nillable="true" ma:displayName="Tags" ma:internalName="MediaServiceAutoTags" ma:readOnly="true">
      <xsd:simpleType>
        <xsd:restriction base="dms:Text"/>
      </xsd:simpleType>
    </xsd:element>
    <xsd:element name="MediaServiceOCR" ma:index="11" nillable="true" ma:displayName="Extracted Text" ma:internalName="MediaServiceOCR" ma:readOnly="true">
      <xsd:simpleType>
        <xsd:restriction base="dms:Note">
          <xsd:maxLength value="255"/>
        </xsd:restriction>
      </xsd:simpleType>
    </xsd:element>
    <xsd:element name="MediaServiceGenerationTime" ma:index="12" nillable="true" ma:displayName="MediaServiceGenerationTime" ma:hidden="true" ma:internalName="MediaServiceGenerationTime" ma:readOnly="true">
      <xsd:simpleType>
        <xsd:restriction base="dms:Text"/>
      </xsd:simpleType>
    </xsd:element>
    <xsd:element name="MediaServiceEventHashCode" ma:index="13" nillable="true" ma:displayName="MediaServiceEventHashCode" ma:hidden="true" ma:internalName="MediaServiceEventHashCode" ma:readOnly="true">
      <xsd:simpleType>
        <xsd:restriction base="dms:Text"/>
      </xsd:simpleType>
    </xsd:element>
    <xsd:element name="MediaServiceDateTaken" ma:index="14" nillable="true" ma:displayName="MediaServiceDateTaken" ma:hidden="true" ma:internalName="MediaServiceDateTaken" ma:readOnly="true">
      <xsd:simpleType>
        <xsd:restriction base="dms:Text"/>
      </xsd:simpleType>
    </xsd:element>
    <xsd:element name="MediaServiceLocation" ma:index="15" nillable="true" ma:displayName="Location" ma:internalName="MediaServiceLocation" ma:readOnly="true">
      <xsd:simpleType>
        <xsd:restriction base="dms:Text"/>
      </xsd:simpleType>
    </xsd:element>
    <xsd:element name="MediaServiceAutoKeyPoints" ma:index="16" nillable="true" ma:displayName="MediaServiceAutoKeyPoints" ma:hidden="true" ma:internalName="MediaServiceAutoKeyPoints" ma:readOnly="true">
      <xsd:simpleType>
        <xsd:restriction base="dms:Note"/>
      </xsd:simpleType>
    </xsd:element>
    <xsd:element name="MediaServiceKeyPoints" ma:index="17" nillable="true" ma:displayName="KeyPoints" ma:internalName="MediaServiceKeyPoints" ma:readOnly="true">
      <xsd:simpleType>
        <xsd:restriction base="dms:Note">
          <xsd:maxLength value="255"/>
        </xsd:restriction>
      </xsd:simpleType>
    </xsd:element>
    <xsd:element name="MediaLengthInSeconds" ma:index="18" nillable="true" ma:displayName="Length (seconds)"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9bef2f80-48e4-49d2-aa34-66e9d7fcf80f" elementFormDefault="qualified">
    <xsd:import namespace="http://schemas.microsoft.com/office/2006/documentManagement/types"/>
    <xsd:import namespace="http://schemas.microsoft.com/office/infopath/2007/PartnerControls"/>
    <xsd:element name="SharedWithUsers" ma:index="19" nillable="true" ma:displayName="Delt med"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20" nillable="true" ma:displayName="Delt med detaljer"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Indholdstype"/>
        <xsd:element ref="dc:title" minOccurs="0" maxOccurs="1" ma:index="4" ma:displayName="Titel"/>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400CC4FE-8D7D-4A61-8376-CA18CA74DED0}">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6218e30f-ac19-4e1a-9d42-0577826d9887"/>
    <ds:schemaRef ds:uri="9bef2f80-48e4-49d2-aa34-66e9d7fcf80f"/>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46979ED4-E73B-4B7C-89FF-5BEB4971B99B}">
  <ds:schemaRefs>
    <ds:schemaRef ds:uri="http://schemas.microsoft.com/office/2006/metadata/properties"/>
    <ds:schemaRef ds:uri="http://schemas.microsoft.com/office/infopath/2007/PartnerControls"/>
  </ds:schemaRefs>
</ds:datastoreItem>
</file>

<file path=customXml/itemProps3.xml><?xml version="1.0" encoding="utf-8"?>
<ds:datastoreItem xmlns:ds="http://schemas.openxmlformats.org/officeDocument/2006/customXml" ds:itemID="{5291F183-B16A-4FDB-9E1C-28760DDE148C}">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Regneark</vt:lpstr>
      </vt:variant>
      <vt:variant>
        <vt:i4>13</vt:i4>
      </vt:variant>
    </vt:vector>
  </HeadingPairs>
  <TitlesOfParts>
    <vt:vector size="13" baseType="lpstr">
      <vt:lpstr>LOG</vt:lpstr>
      <vt:lpstr>Intro</vt:lpstr>
      <vt:lpstr>Processes</vt:lpstr>
      <vt:lpstr>Commodities</vt:lpstr>
      <vt:lpstr>Demand</vt:lpstr>
      <vt:lpstr>Agriculture</vt:lpstr>
      <vt:lpstr>AGR_Fuel</vt:lpstr>
      <vt:lpstr>Emis</vt:lpstr>
      <vt:lpstr>Energy matrix</vt:lpstr>
      <vt:lpstr>RegSplit</vt:lpstr>
      <vt:lpstr>2010</vt:lpstr>
      <vt:lpstr>2015</vt:lpstr>
      <vt:lpstr>2019</vt:lpstr>
    </vt:vector>
  </TitlesOfParts>
  <LinksUpToDate>false</LinksUpToDate>
  <SharedDoc>false</SharedDoc>
  <HyperlinksChanged>false</HyperlinksChanged>
  <AppVersion>14.0300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Maurizio Gargiulo - Politecnico di Torino</dc:creator>
  <cp:lastModifiedBy>Henrik Juul Sørensen</cp:lastModifiedBy>
  <cp:lastPrinted>2005-02-10T12:45:56Z</cp:lastPrinted>
  <dcterms:created xsi:type="dcterms:W3CDTF">2000-12-13T15:53:11Z</dcterms:created>
  <dcterms:modified xsi:type="dcterms:W3CDTF">2022-03-17T15:02:04Z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SaveCode">
    <vt:r8>658413112163543</vt:r8>
  </property>
  <property fmtid="{D5CDD505-2E9C-101B-9397-08002B2CF9AE}" pid="3" name="ContentTypeId">
    <vt:lpwstr>0x010100391E4ED4D6B5344984C5B5CBC1A28781</vt:lpwstr>
  </property>
</Properties>
</file>